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66925"/>
  <mc:AlternateContent xmlns:mc="http://schemas.openxmlformats.org/markup-compatibility/2006">
    <mc:Choice Requires="x15">
      <x15ac:absPath xmlns:x15ac="http://schemas.microsoft.com/office/spreadsheetml/2010/11/ac" url="C:\藤堂\1.AFF2\8.仮置き\"/>
    </mc:Choice>
  </mc:AlternateContent>
  <xr:revisionPtr revIDLastSave="0" documentId="13_ncr:1_{F9D5CAE8-CD41-4100-8AFA-F9A1053C5F94}" xr6:coauthVersionLast="47" xr6:coauthVersionMax="47" xr10:uidLastSave="{00000000-0000-0000-0000-000000000000}"/>
  <workbookProtection workbookAlgorithmName="SHA-512" workbookHashValue="vzjshh6tKR30MzMlhhcaOW4CLxYkBOm3EJNJ8UK1Eq26iVTn+7YH1Fqph2hLQ8gIsknHLDyKGJlXd43qZtWB2Q==" workbookSaltValue="2AesZQCzs33F3UB0ghkrbA==" workbookSpinCount="100000" lockStructure="1"/>
  <bookViews>
    <workbookView xWindow="-120" yWindow="-16320" windowWidth="29040" windowHeight="15840" tabRatio="747" xr2:uid="{D0B8A9C2-37C8-4860-A793-EDCB493D5E22}"/>
  </bookViews>
  <sheets>
    <sheet name="補正基準実績報告書（公演等）" sheetId="11" r:id="rId1"/>
    <sheet name="補正基準実績報告書 【記入例（公演等)】" sheetId="18" r:id="rId2"/>
    <sheet name="マスター(公演等補正基準)" sheetId="12" state="hidden" r:id="rId3"/>
    <sheet name="マスター(公演等補正基準) (2)" sheetId="16" state="hidden" r:id="rId4"/>
    <sheet name="補正基準実績報告書（展覧会等）" sheetId="9" r:id="rId5"/>
    <sheet name="補正基準実績報告書 【記入例（展覧会等）】" sheetId="19" r:id="rId6"/>
    <sheet name="マスター" sheetId="15" state="hidden" r:id="rId7"/>
    <sheet name="マスター(展覧会補正基準) (2)" sheetId="17" state="hidden" r:id="rId8"/>
    <sheet name="マスター(展覧会補正基準)" sheetId="10" state="hidden" r:id="rId9"/>
  </sheets>
  <definedNames>
    <definedName name="_xlnm.Print_Area" localSheetId="1">'補正基準実績報告書 【記入例（公演等)】'!$A$1:$N$64</definedName>
    <definedName name="_xlnm.Print_Area" localSheetId="5">'補正基準実績報告書 【記入例（展覧会等）】'!$A$1:$L$64</definedName>
    <definedName name="_xlnm.Print_Area" localSheetId="0">'補正基準実績報告書（公演等）'!$A$1:$N$64</definedName>
    <definedName name="_xlnm.Print_Area" localSheetId="4">'補正基準実績報告書（展覧会等）'!$A$1:$L$64</definedName>
    <definedName name="_xlnm.Print_Titles" localSheetId="1">'補正基準実績報告書 【記入例（公演等)】'!$11:$11</definedName>
    <definedName name="_xlnm.Print_Titles" localSheetId="5">'補正基準実績報告書 【記入例（展覧会等）】'!$11:$11</definedName>
    <definedName name="_xlnm.Print_Titles" localSheetId="0">'補正基準実績報告書（公演等）'!$11:$11</definedName>
    <definedName name="_xlnm.Print_Titles" localSheetId="4">'補正基準実績報告書（展覧会等）'!$11:$11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9" l="1"/>
  <c r="F5"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12" i="19"/>
  <c r="O13" i="19"/>
  <c r="O14" i="19"/>
  <c r="O15" i="19"/>
  <c r="O16" i="19"/>
  <c r="O17" i="19"/>
  <c r="O18" i="19"/>
  <c r="O19" i="19"/>
  <c r="O20" i="19"/>
  <c r="O21" i="19"/>
  <c r="O22" i="19"/>
  <c r="O23" i="19"/>
  <c r="O24" i="19"/>
  <c r="O25" i="19"/>
  <c r="O26" i="19"/>
  <c r="O27" i="19"/>
  <c r="O28" i="19"/>
  <c r="O29" i="19"/>
  <c r="O30" i="19"/>
  <c r="O31" i="19"/>
  <c r="O32" i="19"/>
  <c r="O33" i="19"/>
  <c r="O34" i="19"/>
  <c r="O35" i="19"/>
  <c r="O36" i="19"/>
  <c r="T36" i="19" s="1"/>
  <c r="U36" i="19" s="1"/>
  <c r="O37" i="19"/>
  <c r="T37" i="19" s="1"/>
  <c r="U37" i="19" s="1"/>
  <c r="O38" i="19"/>
  <c r="O39" i="19"/>
  <c r="O40" i="19"/>
  <c r="O41" i="19"/>
  <c r="O42" i="19"/>
  <c r="O43" i="19"/>
  <c r="O44" i="19"/>
  <c r="O45" i="19"/>
  <c r="O46" i="19"/>
  <c r="T46" i="19" s="1"/>
  <c r="U46" i="19" s="1"/>
  <c r="O47" i="19"/>
  <c r="O48" i="19"/>
  <c r="O49" i="19"/>
  <c r="O50" i="19"/>
  <c r="O51" i="19"/>
  <c r="O52" i="19"/>
  <c r="T52" i="19" s="1"/>
  <c r="U52" i="19" s="1"/>
  <c r="O53" i="19"/>
  <c r="T53" i="19" s="1"/>
  <c r="U53" i="19" s="1"/>
  <c r="O54" i="19"/>
  <c r="O55" i="19"/>
  <c r="O56" i="19"/>
  <c r="O57" i="19"/>
  <c r="O58" i="19"/>
  <c r="O59" i="19"/>
  <c r="O60" i="19"/>
  <c r="O61" i="19"/>
  <c r="O12" i="19"/>
  <c r="F6" i="19"/>
  <c r="D6" i="19"/>
  <c r="B21" i="17"/>
  <c r="B23" i="17"/>
  <c r="S61" i="19"/>
  <c r="R61" i="19"/>
  <c r="Q61" i="19"/>
  <c r="T61" i="19"/>
  <c r="U61" i="19" s="1"/>
  <c r="S60" i="19"/>
  <c r="R60" i="19"/>
  <c r="Q60" i="19"/>
  <c r="T60" i="19"/>
  <c r="U60" i="19" s="1"/>
  <c r="S59" i="19"/>
  <c r="R59" i="19"/>
  <c r="Q59" i="19"/>
  <c r="T59" i="19"/>
  <c r="U59" i="19" s="1"/>
  <c r="S58" i="19"/>
  <c r="R58" i="19"/>
  <c r="Q58" i="19"/>
  <c r="S57" i="19"/>
  <c r="R57" i="19"/>
  <c r="Q57" i="19"/>
  <c r="S56" i="19"/>
  <c r="R56" i="19"/>
  <c r="Q56" i="19"/>
  <c r="S55" i="19"/>
  <c r="R55" i="19"/>
  <c r="Q55" i="19"/>
  <c r="S54" i="19"/>
  <c r="R54" i="19"/>
  <c r="Q54" i="19"/>
  <c r="T54" i="19"/>
  <c r="U54" i="19" s="1"/>
  <c r="S53" i="19"/>
  <c r="R53" i="19"/>
  <c r="Q53" i="19"/>
  <c r="S52" i="19"/>
  <c r="R52" i="19"/>
  <c r="Q52" i="19"/>
  <c r="S51" i="19"/>
  <c r="R51" i="19"/>
  <c r="Q51" i="19"/>
  <c r="T51" i="19"/>
  <c r="U51" i="19" s="1"/>
  <c r="S50" i="19"/>
  <c r="R50" i="19"/>
  <c r="Q50" i="19"/>
  <c r="S49" i="19"/>
  <c r="R49" i="19"/>
  <c r="Q49" i="19"/>
  <c r="S48" i="19"/>
  <c r="R48" i="19"/>
  <c r="Q48" i="19"/>
  <c r="S47" i="19"/>
  <c r="R47" i="19"/>
  <c r="Q47" i="19"/>
  <c r="S46" i="19"/>
  <c r="R46" i="19"/>
  <c r="Q46" i="19"/>
  <c r="S45" i="19"/>
  <c r="R45" i="19"/>
  <c r="Q45" i="19"/>
  <c r="T45" i="19"/>
  <c r="U45" i="19" s="1"/>
  <c r="S44" i="19"/>
  <c r="R44" i="19"/>
  <c r="Q44" i="19"/>
  <c r="T44" i="19"/>
  <c r="U44" i="19" s="1"/>
  <c r="S43" i="19"/>
  <c r="R43" i="19"/>
  <c r="Q43" i="19"/>
  <c r="T43" i="19"/>
  <c r="U43" i="19" s="1"/>
  <c r="S42" i="19"/>
  <c r="R42" i="19"/>
  <c r="Q42" i="19"/>
  <c r="S41" i="19"/>
  <c r="R41" i="19"/>
  <c r="Q41" i="19"/>
  <c r="S40" i="19"/>
  <c r="R40" i="19"/>
  <c r="Q40" i="19"/>
  <c r="S39" i="19"/>
  <c r="R39" i="19"/>
  <c r="Q39" i="19"/>
  <c r="S38" i="19"/>
  <c r="R38" i="19"/>
  <c r="Q38" i="19"/>
  <c r="T38" i="19"/>
  <c r="U38" i="19" s="1"/>
  <c r="S37" i="19"/>
  <c r="R37" i="19"/>
  <c r="Q37" i="19"/>
  <c r="S36" i="19"/>
  <c r="R36" i="19"/>
  <c r="Q36" i="19"/>
  <c r="S35" i="19"/>
  <c r="R35" i="19"/>
  <c r="Q35" i="19"/>
  <c r="T35" i="19"/>
  <c r="U35" i="19" s="1"/>
  <c r="S34" i="19"/>
  <c r="R34" i="19"/>
  <c r="Q34" i="19"/>
  <c r="S33" i="19"/>
  <c r="R33" i="19"/>
  <c r="Q33" i="19"/>
  <c r="S32" i="19"/>
  <c r="R32" i="19"/>
  <c r="Q32" i="19"/>
  <c r="S31" i="19"/>
  <c r="R31" i="19"/>
  <c r="Q31" i="19"/>
  <c r="S30" i="19"/>
  <c r="R30" i="19"/>
  <c r="Q30" i="19"/>
  <c r="T30" i="19"/>
  <c r="U30" i="19" s="1"/>
  <c r="S29" i="19"/>
  <c r="R29" i="19"/>
  <c r="Q29" i="19"/>
  <c r="T29" i="19"/>
  <c r="U29" i="19" s="1"/>
  <c r="S28" i="19"/>
  <c r="R28" i="19"/>
  <c r="Q28" i="19"/>
  <c r="T28" i="19"/>
  <c r="U28" i="19" s="1"/>
  <c r="S27" i="19"/>
  <c r="R27" i="19"/>
  <c r="Q27" i="19"/>
  <c r="T27" i="19"/>
  <c r="U27" i="19" s="1"/>
  <c r="S26" i="19"/>
  <c r="R26" i="19"/>
  <c r="Q26" i="19"/>
  <c r="S25" i="19"/>
  <c r="R25" i="19"/>
  <c r="Q25" i="19"/>
  <c r="S24" i="19"/>
  <c r="R24" i="19"/>
  <c r="Q24" i="19"/>
  <c r="S23" i="19"/>
  <c r="R23" i="19"/>
  <c r="Q23" i="19"/>
  <c r="S22" i="19"/>
  <c r="R22" i="19"/>
  <c r="Q22" i="19"/>
  <c r="T22" i="19"/>
  <c r="U22" i="19" s="1"/>
  <c r="S21" i="19"/>
  <c r="R21" i="19"/>
  <c r="Q21" i="19"/>
  <c r="T21" i="19"/>
  <c r="U21" i="19" s="1"/>
  <c r="S20" i="19"/>
  <c r="R20" i="19"/>
  <c r="Q20" i="19"/>
  <c r="S19" i="19"/>
  <c r="R19" i="19"/>
  <c r="Q19" i="19"/>
  <c r="S18" i="19"/>
  <c r="R18" i="19"/>
  <c r="Q18" i="19"/>
  <c r="S17" i="19"/>
  <c r="R17" i="19"/>
  <c r="Q17" i="19"/>
  <c r="S16" i="19"/>
  <c r="R16" i="19"/>
  <c r="Q16" i="19"/>
  <c r="S15" i="19"/>
  <c r="R15" i="19"/>
  <c r="Q15" i="19"/>
  <c r="S14" i="19"/>
  <c r="R14" i="19"/>
  <c r="Q14" i="19"/>
  <c r="S13" i="19"/>
  <c r="R13" i="19"/>
  <c r="Q13" i="19"/>
  <c r="T13" i="19"/>
  <c r="U13" i="19" s="1"/>
  <c r="B13" i="19"/>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S12" i="19"/>
  <c r="R12" i="19"/>
  <c r="Q12" i="19"/>
  <c r="L6" i="18"/>
  <c r="L5" i="18"/>
  <c r="H5" i="18"/>
  <c r="R23" i="18"/>
  <c r="R24" i="18"/>
  <c r="R25" i="18"/>
  <c r="R26" i="18"/>
  <c r="R27" i="18"/>
  <c r="W27" i="18" s="1"/>
  <c r="X27" i="18" s="1"/>
  <c r="R28" i="18"/>
  <c r="R29" i="18"/>
  <c r="R30" i="18"/>
  <c r="R31" i="18"/>
  <c r="R32" i="18"/>
  <c r="R33" i="18"/>
  <c r="R34" i="18"/>
  <c r="R35" i="18"/>
  <c r="R36" i="18"/>
  <c r="R37" i="18"/>
  <c r="W37" i="18" s="1"/>
  <c r="X37" i="18" s="1"/>
  <c r="R38" i="18"/>
  <c r="R39" i="18"/>
  <c r="R40" i="18"/>
  <c r="R41" i="18"/>
  <c r="R42" i="18"/>
  <c r="R43" i="18"/>
  <c r="W43" i="18" s="1"/>
  <c r="X43" i="18" s="1"/>
  <c r="R44" i="18"/>
  <c r="R45" i="18"/>
  <c r="W45" i="18" s="1"/>
  <c r="X45" i="18" s="1"/>
  <c r="R46" i="18"/>
  <c r="R47" i="18"/>
  <c r="R48" i="18"/>
  <c r="R49" i="18"/>
  <c r="R50" i="18"/>
  <c r="R51" i="18"/>
  <c r="R52" i="18"/>
  <c r="R53" i="18"/>
  <c r="R54" i="18"/>
  <c r="R55" i="18"/>
  <c r="R56" i="18"/>
  <c r="R57" i="18"/>
  <c r="R58" i="18"/>
  <c r="R59" i="18"/>
  <c r="W59" i="18" s="1"/>
  <c r="X59" i="18" s="1"/>
  <c r="R60" i="18"/>
  <c r="R61" i="18"/>
  <c r="W61" i="18" s="1"/>
  <c r="X61" i="18" s="1"/>
  <c r="Q23" i="18"/>
  <c r="Q24" i="18"/>
  <c r="Q25" i="18"/>
  <c r="Q26" i="18"/>
  <c r="Q27" i="18"/>
  <c r="Q28" i="18"/>
  <c r="Q29" i="18"/>
  <c r="Q30" i="18"/>
  <c r="W30" i="18" s="1"/>
  <c r="X30" i="18" s="1"/>
  <c r="Q31" i="18"/>
  <c r="W31" i="18" s="1"/>
  <c r="X31" i="18" s="1"/>
  <c r="Q32" i="18"/>
  <c r="Q33" i="18"/>
  <c r="Q34" i="18"/>
  <c r="Q35" i="18"/>
  <c r="W35" i="18" s="1"/>
  <c r="X35" i="18" s="1"/>
  <c r="Q36" i="18"/>
  <c r="Q37" i="18"/>
  <c r="Q38" i="18"/>
  <c r="W38" i="18" s="1"/>
  <c r="X38" i="18" s="1"/>
  <c r="Q39" i="18"/>
  <c r="W39" i="18" s="1"/>
  <c r="X39" i="18" s="1"/>
  <c r="Q40" i="18"/>
  <c r="Q41" i="18"/>
  <c r="Q42" i="18"/>
  <c r="Q43" i="18"/>
  <c r="Q44" i="18"/>
  <c r="Q45" i="18"/>
  <c r="Q46" i="18"/>
  <c r="W46" i="18" s="1"/>
  <c r="X46" i="18" s="1"/>
  <c r="Q47" i="18"/>
  <c r="Q48" i="18"/>
  <c r="Q49" i="18"/>
  <c r="Q50" i="18"/>
  <c r="Q51" i="18"/>
  <c r="Q52" i="18"/>
  <c r="W52" i="18" s="1"/>
  <c r="X52" i="18" s="1"/>
  <c r="Q53" i="18"/>
  <c r="Q54" i="18"/>
  <c r="Q55" i="18"/>
  <c r="Q56" i="18"/>
  <c r="Q57" i="18"/>
  <c r="Q58" i="18"/>
  <c r="Q59" i="18"/>
  <c r="Q60" i="18"/>
  <c r="Q61" i="18"/>
  <c r="B23" i="16"/>
  <c r="C23" i="16" s="1"/>
  <c r="B21" i="16"/>
  <c r="D21" i="16" s="1"/>
  <c r="G6" i="18" s="1"/>
  <c r="V61" i="18"/>
  <c r="U61" i="18"/>
  <c r="T61" i="18"/>
  <c r="S61" i="18"/>
  <c r="K61" i="18"/>
  <c r="V60" i="18"/>
  <c r="U60" i="18"/>
  <c r="T60" i="18"/>
  <c r="S60" i="18"/>
  <c r="K60" i="18"/>
  <c r="V59" i="18"/>
  <c r="U59" i="18"/>
  <c r="T59" i="18"/>
  <c r="S59" i="18"/>
  <c r="K59" i="18"/>
  <c r="V58" i="18"/>
  <c r="U58" i="18"/>
  <c r="T58" i="18"/>
  <c r="S58" i="18"/>
  <c r="K58" i="18"/>
  <c r="V57" i="18"/>
  <c r="U57" i="18"/>
  <c r="T57" i="18"/>
  <c r="S57" i="18"/>
  <c r="K57" i="18"/>
  <c r="V56" i="18"/>
  <c r="U56" i="18"/>
  <c r="T56" i="18"/>
  <c r="S56" i="18"/>
  <c r="K56" i="18"/>
  <c r="V55" i="18"/>
  <c r="U55" i="18"/>
  <c r="T55" i="18"/>
  <c r="S55" i="18"/>
  <c r="K55" i="18"/>
  <c r="V54" i="18"/>
  <c r="U54" i="18"/>
  <c r="T54" i="18"/>
  <c r="S54" i="18"/>
  <c r="K54" i="18"/>
  <c r="V53" i="18"/>
  <c r="U53" i="18"/>
  <c r="T53" i="18"/>
  <c r="S53" i="18"/>
  <c r="W53" i="18"/>
  <c r="X53" i="18" s="1"/>
  <c r="K53" i="18"/>
  <c r="V52" i="18"/>
  <c r="U52" i="18"/>
  <c r="T52" i="18"/>
  <c r="S52" i="18"/>
  <c r="K52" i="18"/>
  <c r="V51" i="18"/>
  <c r="U51" i="18"/>
  <c r="T51" i="18"/>
  <c r="S51" i="18"/>
  <c r="K51" i="18"/>
  <c r="V50" i="18"/>
  <c r="U50" i="18"/>
  <c r="T50" i="18"/>
  <c r="S50" i="18"/>
  <c r="K50" i="18"/>
  <c r="V49" i="18"/>
  <c r="U49" i="18"/>
  <c r="T49" i="18"/>
  <c r="S49" i="18"/>
  <c r="K49" i="18"/>
  <c r="V48" i="18"/>
  <c r="U48" i="18"/>
  <c r="T48" i="18"/>
  <c r="S48" i="18"/>
  <c r="K48" i="18"/>
  <c r="V47" i="18"/>
  <c r="U47" i="18"/>
  <c r="T47" i="18"/>
  <c r="S47" i="18"/>
  <c r="W47" i="18"/>
  <c r="X47" i="18" s="1"/>
  <c r="K47" i="18"/>
  <c r="V46" i="18"/>
  <c r="U46" i="18"/>
  <c r="T46" i="18"/>
  <c r="S46" i="18"/>
  <c r="K46" i="18"/>
  <c r="V45" i="18"/>
  <c r="U45" i="18"/>
  <c r="T45" i="18"/>
  <c r="S45" i="18"/>
  <c r="K45" i="18"/>
  <c r="V44" i="18"/>
  <c r="U44" i="18"/>
  <c r="T44" i="18"/>
  <c r="S44" i="18"/>
  <c r="K44" i="18"/>
  <c r="V43" i="18"/>
  <c r="U43" i="18"/>
  <c r="T43" i="18"/>
  <c r="S43" i="18"/>
  <c r="K43" i="18"/>
  <c r="V42" i="18"/>
  <c r="U42" i="18"/>
  <c r="T42" i="18"/>
  <c r="S42" i="18"/>
  <c r="K42" i="18"/>
  <c r="V41" i="18"/>
  <c r="U41" i="18"/>
  <c r="T41" i="18"/>
  <c r="S41" i="18"/>
  <c r="K41" i="18"/>
  <c r="V40" i="18"/>
  <c r="U40" i="18"/>
  <c r="T40" i="18"/>
  <c r="S40" i="18"/>
  <c r="K40" i="18"/>
  <c r="V39" i="18"/>
  <c r="U39" i="18"/>
  <c r="T39" i="18"/>
  <c r="S39" i="18"/>
  <c r="K39" i="18"/>
  <c r="V38" i="18"/>
  <c r="U38" i="18"/>
  <c r="T38" i="18"/>
  <c r="S38" i="18"/>
  <c r="K38" i="18"/>
  <c r="V37" i="18"/>
  <c r="U37" i="18"/>
  <c r="T37" i="18"/>
  <c r="S37" i="18"/>
  <c r="K37" i="18"/>
  <c r="V36" i="18"/>
  <c r="U36" i="18"/>
  <c r="T36" i="18"/>
  <c r="S36" i="18"/>
  <c r="K36" i="18"/>
  <c r="V35" i="18"/>
  <c r="U35" i="18"/>
  <c r="T35" i="18"/>
  <c r="S35" i="18"/>
  <c r="K35" i="18"/>
  <c r="V34" i="18"/>
  <c r="U34" i="18"/>
  <c r="T34" i="18"/>
  <c r="S34" i="18"/>
  <c r="K34" i="18"/>
  <c r="V33" i="18"/>
  <c r="U33" i="18"/>
  <c r="T33" i="18"/>
  <c r="S33" i="18"/>
  <c r="K33" i="18"/>
  <c r="V32" i="18"/>
  <c r="U32" i="18"/>
  <c r="T32" i="18"/>
  <c r="S32" i="18"/>
  <c r="W32" i="18"/>
  <c r="X32" i="18" s="1"/>
  <c r="K32" i="18"/>
  <c r="V31" i="18"/>
  <c r="U31" i="18"/>
  <c r="T31" i="18"/>
  <c r="S31" i="18"/>
  <c r="K31" i="18"/>
  <c r="V30" i="18"/>
  <c r="U30" i="18"/>
  <c r="T30" i="18"/>
  <c r="S30" i="18"/>
  <c r="K30" i="18"/>
  <c r="V29" i="18"/>
  <c r="U29" i="18"/>
  <c r="T29" i="18"/>
  <c r="S29" i="18"/>
  <c r="W29" i="18"/>
  <c r="X29" i="18" s="1"/>
  <c r="K29" i="18"/>
  <c r="V28" i="18"/>
  <c r="U28" i="18"/>
  <c r="T28" i="18"/>
  <c r="S28" i="18"/>
  <c r="K28" i="18"/>
  <c r="V27" i="18"/>
  <c r="U27" i="18"/>
  <c r="T27" i="18"/>
  <c r="S27" i="18"/>
  <c r="K27" i="18"/>
  <c r="V26" i="18"/>
  <c r="U26" i="18"/>
  <c r="T26" i="18"/>
  <c r="S26" i="18"/>
  <c r="K26" i="18"/>
  <c r="V25" i="18"/>
  <c r="U25" i="18"/>
  <c r="T25" i="18"/>
  <c r="S25" i="18"/>
  <c r="K25" i="18"/>
  <c r="V24" i="18"/>
  <c r="U24" i="18"/>
  <c r="T24" i="18"/>
  <c r="S24" i="18"/>
  <c r="W24" i="18"/>
  <c r="X24" i="18" s="1"/>
  <c r="K24" i="18"/>
  <c r="V23" i="18"/>
  <c r="U23" i="18"/>
  <c r="T23" i="18"/>
  <c r="S23" i="18"/>
  <c r="W23" i="18"/>
  <c r="X23" i="18" s="1"/>
  <c r="K23" i="18"/>
  <c r="V22" i="18"/>
  <c r="U22" i="18"/>
  <c r="T22" i="18"/>
  <c r="S22" i="18"/>
  <c r="K22" i="18"/>
  <c r="V21" i="18"/>
  <c r="U21" i="18"/>
  <c r="T21" i="18"/>
  <c r="S21" i="18"/>
  <c r="K21" i="18"/>
  <c r="V20" i="18"/>
  <c r="U20" i="18"/>
  <c r="T20" i="18"/>
  <c r="S20" i="18"/>
  <c r="K20" i="18"/>
  <c r="V19" i="18"/>
  <c r="U19" i="18"/>
  <c r="T19" i="18"/>
  <c r="S19" i="18"/>
  <c r="K19" i="18"/>
  <c r="V18" i="18"/>
  <c r="U18" i="18"/>
  <c r="T18" i="18"/>
  <c r="S18" i="18"/>
  <c r="K18" i="18"/>
  <c r="V17" i="18"/>
  <c r="U17" i="18"/>
  <c r="T17" i="18"/>
  <c r="S17" i="18"/>
  <c r="K17" i="18"/>
  <c r="V16" i="18"/>
  <c r="U16" i="18"/>
  <c r="T16" i="18"/>
  <c r="S16" i="18"/>
  <c r="K16" i="18"/>
  <c r="V15" i="18"/>
  <c r="U15" i="18"/>
  <c r="T15" i="18"/>
  <c r="S15" i="18"/>
  <c r="K15" i="18"/>
  <c r="V14" i="18"/>
  <c r="U14" i="18"/>
  <c r="T14" i="18"/>
  <c r="S14" i="18"/>
  <c r="K14" i="18"/>
  <c r="V13" i="18"/>
  <c r="U13" i="18"/>
  <c r="T13" i="18"/>
  <c r="S13" i="18"/>
  <c r="K13" i="18"/>
  <c r="B13" i="18"/>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V12" i="18"/>
  <c r="U12" i="18"/>
  <c r="T12" i="18"/>
  <c r="S12" i="18"/>
  <c r="K12" i="18"/>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Q23" i="11"/>
  <c r="Q24" i="11"/>
  <c r="Q25" i="11"/>
  <c r="Q26" i="11"/>
  <c r="Q27" i="11"/>
  <c r="Q28" i="1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T20" i="19" l="1"/>
  <c r="U20" i="19" s="1"/>
  <c r="T14" i="19"/>
  <c r="U14" i="19" s="1"/>
  <c r="T19" i="19"/>
  <c r="U19" i="19" s="1"/>
  <c r="T16" i="19"/>
  <c r="U16" i="19" s="1"/>
  <c r="T24" i="19"/>
  <c r="U24" i="19" s="1"/>
  <c r="T32" i="19"/>
  <c r="U32" i="19" s="1"/>
  <c r="T40" i="19"/>
  <c r="U40" i="19" s="1"/>
  <c r="T48" i="19"/>
  <c r="U48" i="19" s="1"/>
  <c r="T56" i="19"/>
  <c r="U56" i="19" s="1"/>
  <c r="T18" i="19"/>
  <c r="U18" i="19" s="1"/>
  <c r="T26" i="19"/>
  <c r="U26" i="19" s="1"/>
  <c r="T34" i="19"/>
  <c r="U34" i="19" s="1"/>
  <c r="T42" i="19"/>
  <c r="U42" i="19" s="1"/>
  <c r="T50" i="19"/>
  <c r="U50" i="19" s="1"/>
  <c r="T58" i="19"/>
  <c r="U58" i="19" s="1"/>
  <c r="T12" i="19"/>
  <c r="U12" i="19" s="1"/>
  <c r="T15" i="19"/>
  <c r="U15" i="19" s="1"/>
  <c r="T23" i="19"/>
  <c r="U23" i="19" s="1"/>
  <c r="T31" i="19"/>
  <c r="U31" i="19" s="1"/>
  <c r="T39" i="19"/>
  <c r="U39" i="19" s="1"/>
  <c r="T47" i="19"/>
  <c r="U47" i="19" s="1"/>
  <c r="T55" i="19"/>
  <c r="U55" i="19" s="1"/>
  <c r="T17" i="19"/>
  <c r="U17" i="19" s="1"/>
  <c r="T25" i="19"/>
  <c r="U25" i="19" s="1"/>
  <c r="T33" i="19"/>
  <c r="U33" i="19" s="1"/>
  <c r="T41" i="19"/>
  <c r="U41" i="19" s="1"/>
  <c r="T49" i="19"/>
  <c r="U49" i="19" s="1"/>
  <c r="T57" i="19"/>
  <c r="U57" i="19" s="1"/>
  <c r="W49" i="18"/>
  <c r="X49" i="18" s="1"/>
  <c r="W41" i="18"/>
  <c r="X41" i="18" s="1"/>
  <c r="W33" i="18"/>
  <c r="X33" i="18" s="1"/>
  <c r="W51" i="18"/>
  <c r="X51" i="18" s="1"/>
  <c r="W54" i="18"/>
  <c r="X54" i="18" s="1"/>
  <c r="W50" i="18"/>
  <c r="X50" i="18" s="1"/>
  <c r="W57" i="18"/>
  <c r="X57" i="18" s="1"/>
  <c r="W25" i="18"/>
  <c r="X25" i="18" s="1"/>
  <c r="W55" i="18"/>
  <c r="X55" i="18" s="1"/>
  <c r="W58" i="18"/>
  <c r="X58" i="18" s="1"/>
  <c r="W42" i="18"/>
  <c r="X42" i="18" s="1"/>
  <c r="W34" i="18"/>
  <c r="X34" i="18" s="1"/>
  <c r="W26" i="18"/>
  <c r="X26" i="18" s="1"/>
  <c r="W60" i="18"/>
  <c r="X60" i="18" s="1"/>
  <c r="W44" i="18"/>
  <c r="X44" i="18" s="1"/>
  <c r="W36" i="18"/>
  <c r="X36" i="18" s="1"/>
  <c r="D23" i="16"/>
  <c r="C21" i="16"/>
  <c r="W40" i="18"/>
  <c r="X40" i="18" s="1"/>
  <c r="W28" i="18"/>
  <c r="X28" i="18" s="1"/>
  <c r="W56" i="18"/>
  <c r="X56" i="18" s="1"/>
  <c r="W48" i="18"/>
  <c r="X48" i="18" s="1"/>
  <c r="I62" i="19" l="1"/>
  <c r="J5" i="19" s="1"/>
  <c r="E6" i="18"/>
  <c r="R20" i="18"/>
  <c r="Q18" i="18"/>
  <c r="R13" i="18"/>
  <c r="R21" i="18"/>
  <c r="Q19" i="18"/>
  <c r="R14" i="18"/>
  <c r="R22" i="18"/>
  <c r="R12" i="18"/>
  <c r="Q20" i="18"/>
  <c r="W20" i="18" s="1"/>
  <c r="X20" i="18" s="1"/>
  <c r="R15" i="18"/>
  <c r="Q13" i="18"/>
  <c r="W13" i="18" s="1"/>
  <c r="X13" i="18" s="1"/>
  <c r="Q21" i="18"/>
  <c r="W21" i="18" s="1"/>
  <c r="X21" i="18" s="1"/>
  <c r="R16" i="18"/>
  <c r="Q14" i="18"/>
  <c r="W14" i="18" s="1"/>
  <c r="X14" i="18" s="1"/>
  <c r="Q22" i="18"/>
  <c r="W22" i="18" s="1"/>
  <c r="X22" i="18" s="1"/>
  <c r="Q12" i="18"/>
  <c r="R17" i="18"/>
  <c r="Q15" i="18"/>
  <c r="W15" i="18" s="1"/>
  <c r="X15" i="18" s="1"/>
  <c r="R19" i="18"/>
  <c r="R18" i="18"/>
  <c r="Q16" i="18"/>
  <c r="W16" i="18" s="1"/>
  <c r="X16" i="18" s="1"/>
  <c r="Q17" i="18"/>
  <c r="W12" i="18" l="1"/>
  <c r="X12" i="18" s="1"/>
  <c r="W18" i="18"/>
  <c r="X18" i="18" s="1"/>
  <c r="W17" i="18"/>
  <c r="X17" i="18" s="1"/>
  <c r="W19" i="18"/>
  <c r="X19" i="18" s="1"/>
  <c r="K62" i="18" l="1"/>
  <c r="T13" i="11" l="1"/>
  <c r="T14" i="11"/>
  <c r="T15" i="11"/>
  <c r="T16" i="11"/>
  <c r="T17" i="11"/>
  <c r="T18" i="11"/>
  <c r="T19" i="11"/>
  <c r="T20" i="11"/>
  <c r="T21" i="11"/>
  <c r="T22" i="11"/>
  <c r="T23" i="11"/>
  <c r="T24" i="11"/>
  <c r="T25" i="11"/>
  <c r="T26" i="11"/>
  <c r="T27" i="11"/>
  <c r="T28" i="11"/>
  <c r="T29" i="11"/>
  <c r="T30" i="11"/>
  <c r="T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60" i="11"/>
  <c r="T61"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T12" i="11"/>
  <c r="S12" i="11"/>
  <c r="U12" i="11"/>
  <c r="Q12" i="9"/>
  <c r="R12" i="9"/>
  <c r="S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V12" i="11"/>
  <c r="V13" i="11"/>
  <c r="V14" i="11"/>
  <c r="V15" i="11"/>
  <c r="V16" i="11"/>
  <c r="V17" i="11"/>
  <c r="V18" i="11"/>
  <c r="V19" i="11"/>
  <c r="V20" i="11"/>
  <c r="V21" i="11"/>
  <c r="V22" i="11"/>
  <c r="V23" i="11"/>
  <c r="V24" i="11"/>
  <c r="V25" i="11"/>
  <c r="V26" i="11"/>
  <c r="V27" i="11"/>
  <c r="V28" i="11"/>
  <c r="V29" i="11"/>
  <c r="V30" i="11"/>
  <c r="V31" i="11"/>
  <c r="V32" i="11"/>
  <c r="V33" i="11"/>
  <c r="V34" i="11"/>
  <c r="V35" i="11"/>
  <c r="V36" i="11"/>
  <c r="V37" i="11"/>
  <c r="V38" i="11"/>
  <c r="V39" i="11"/>
  <c r="V40" i="11"/>
  <c r="V41" i="11"/>
  <c r="V42" i="11"/>
  <c r="V43" i="11"/>
  <c r="V44" i="11"/>
  <c r="V45" i="11"/>
  <c r="V46" i="11"/>
  <c r="V47" i="11"/>
  <c r="V48" i="11"/>
  <c r="V49" i="11"/>
  <c r="V50" i="11"/>
  <c r="V51" i="11"/>
  <c r="V52" i="11"/>
  <c r="V53" i="11"/>
  <c r="V54" i="11"/>
  <c r="V55" i="11"/>
  <c r="V56" i="11"/>
  <c r="V57" i="11"/>
  <c r="V58" i="11"/>
  <c r="V59" i="11"/>
  <c r="V60" i="11"/>
  <c r="V61"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T56" i="9"/>
  <c r="U56" i="9" s="1"/>
  <c r="S59" i="9"/>
  <c r="S18" i="9"/>
  <c r="D23" i="17" l="1"/>
  <c r="D21" i="17"/>
  <c r="C21" i="17"/>
  <c r="C23" i="17"/>
  <c r="H5" i="11"/>
  <c r="B21" i="12" s="1"/>
  <c r="D21" i="12" l="1"/>
  <c r="C21" i="12"/>
  <c r="B4" i="15"/>
  <c r="Q12" i="11" l="1"/>
  <c r="R20" i="11"/>
  <c r="Q18" i="11"/>
  <c r="R13" i="11"/>
  <c r="R14" i="11"/>
  <c r="R22" i="11"/>
  <c r="R12" i="11"/>
  <c r="Q20" i="11"/>
  <c r="R15" i="11"/>
  <c r="Q13" i="11"/>
  <c r="Q21" i="11"/>
  <c r="Q22" i="11"/>
  <c r="R16" i="11"/>
  <c r="Q14" i="11"/>
  <c r="R21" i="11"/>
  <c r="R17" i="11"/>
  <c r="Q15" i="11"/>
  <c r="Q19" i="11"/>
  <c r="R18" i="11"/>
  <c r="Q16" i="11"/>
  <c r="R19" i="11"/>
  <c r="Q17" i="11"/>
  <c r="B23" i="12"/>
  <c r="C23" i="12" l="1"/>
  <c r="D23" i="12"/>
  <c r="G6" i="11" s="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B13" i="1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K12" i="11"/>
  <c r="S61" i="9"/>
  <c r="T61" i="9"/>
  <c r="U61" i="9" s="1"/>
  <c r="S60" i="9"/>
  <c r="S58" i="9"/>
  <c r="T58" i="9"/>
  <c r="U58" i="9" s="1"/>
  <c r="S57" i="9"/>
  <c r="S56" i="9"/>
  <c r="S55" i="9"/>
  <c r="S54" i="9"/>
  <c r="S53" i="9"/>
  <c r="S52" i="9"/>
  <c r="T52" i="9"/>
  <c r="U52" i="9" s="1"/>
  <c r="S51" i="9"/>
  <c r="S50" i="9"/>
  <c r="S49" i="9"/>
  <c r="S48" i="9"/>
  <c r="S47" i="9"/>
  <c r="T47" i="9"/>
  <c r="U47" i="9" s="1"/>
  <c r="S46" i="9"/>
  <c r="T46" i="9"/>
  <c r="U46" i="9" s="1"/>
  <c r="S45" i="9"/>
  <c r="T45" i="9"/>
  <c r="U45" i="9" s="1"/>
  <c r="S44" i="9"/>
  <c r="T44" i="9"/>
  <c r="U44" i="9" s="1"/>
  <c r="S43" i="9"/>
  <c r="S42" i="9"/>
  <c r="S41" i="9"/>
  <c r="S40" i="9"/>
  <c r="S39" i="9"/>
  <c r="T39" i="9"/>
  <c r="U39" i="9" s="1"/>
  <c r="S38" i="9"/>
  <c r="T38" i="9"/>
  <c r="U38" i="9" s="1"/>
  <c r="S37" i="9"/>
  <c r="T37" i="9"/>
  <c r="U37" i="9" s="1"/>
  <c r="S36" i="9"/>
  <c r="T36" i="9"/>
  <c r="U36" i="9" s="1"/>
  <c r="S35" i="9"/>
  <c r="S34" i="9"/>
  <c r="S33" i="9"/>
  <c r="S32" i="9"/>
  <c r="S31" i="9"/>
  <c r="T31" i="9"/>
  <c r="U31" i="9" s="1"/>
  <c r="S30" i="9"/>
  <c r="T30" i="9"/>
  <c r="U30" i="9" s="1"/>
  <c r="S29" i="9"/>
  <c r="T29" i="9"/>
  <c r="U29" i="9" s="1"/>
  <c r="S28" i="9"/>
  <c r="S27" i="9"/>
  <c r="S26" i="9"/>
  <c r="S25" i="9"/>
  <c r="S24" i="9"/>
  <c r="S23" i="9"/>
  <c r="T23" i="9"/>
  <c r="U23" i="9" s="1"/>
  <c r="S22" i="9"/>
  <c r="T22" i="9"/>
  <c r="U22" i="9" s="1"/>
  <c r="S21" i="9"/>
  <c r="S20" i="9"/>
  <c r="S19" i="9"/>
  <c r="S17" i="9"/>
  <c r="S16" i="9"/>
  <c r="S15" i="9"/>
  <c r="S14" i="9"/>
  <c r="S13" i="9"/>
  <c r="B13" i="9"/>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F5" i="9"/>
  <c r="B21" i="10" s="1"/>
  <c r="E6" i="11" l="1"/>
  <c r="T53" i="9"/>
  <c r="U53" i="9" s="1"/>
  <c r="T54" i="9"/>
  <c r="U54" i="9" s="1"/>
  <c r="T55" i="9"/>
  <c r="U55" i="9" s="1"/>
  <c r="T59" i="9"/>
  <c r="U59" i="9" s="1"/>
  <c r="T27" i="9"/>
  <c r="U27" i="9" s="1"/>
  <c r="T35" i="9"/>
  <c r="U35" i="9" s="1"/>
  <c r="T43" i="9"/>
  <c r="U43" i="9" s="1"/>
  <c r="T51" i="9"/>
  <c r="U51" i="9" s="1"/>
  <c r="T57" i="9"/>
  <c r="U57" i="9" s="1"/>
  <c r="T60" i="9"/>
  <c r="U60" i="9" s="1"/>
  <c r="T25" i="9"/>
  <c r="U25" i="9" s="1"/>
  <c r="T33" i="9"/>
  <c r="U33" i="9" s="1"/>
  <c r="T41" i="9"/>
  <c r="U41" i="9" s="1"/>
  <c r="T49" i="9"/>
  <c r="U49" i="9" s="1"/>
  <c r="T28" i="9"/>
  <c r="U28" i="9" s="1"/>
  <c r="T26" i="9"/>
  <c r="U26" i="9" s="1"/>
  <c r="T34" i="9"/>
  <c r="U34" i="9" s="1"/>
  <c r="T42" i="9"/>
  <c r="U42" i="9" s="1"/>
  <c r="T50" i="9"/>
  <c r="U50" i="9" s="1"/>
  <c r="T24" i="9"/>
  <c r="U24" i="9" s="1"/>
  <c r="T32" i="9"/>
  <c r="U32" i="9" s="1"/>
  <c r="T40" i="9"/>
  <c r="U40" i="9" s="1"/>
  <c r="T48" i="9"/>
  <c r="U48" i="9" s="1"/>
  <c r="W19" i="11"/>
  <c r="X19" i="11" s="1"/>
  <c r="W28" i="11"/>
  <c r="X28" i="11" s="1"/>
  <c r="W37" i="11"/>
  <c r="X37" i="11" s="1"/>
  <c r="W46" i="11"/>
  <c r="X46" i="11" s="1"/>
  <c r="W16" i="11"/>
  <c r="X16" i="11" s="1"/>
  <c r="W33" i="11"/>
  <c r="X33" i="11" s="1"/>
  <c r="W50" i="11"/>
  <c r="X50" i="11" s="1"/>
  <c r="W27" i="11"/>
  <c r="X27" i="11" s="1"/>
  <c r="W36" i="11"/>
  <c r="X36" i="11" s="1"/>
  <c r="W45" i="11"/>
  <c r="X45" i="11" s="1"/>
  <c r="W54" i="11"/>
  <c r="X54" i="11" s="1"/>
  <c r="W24" i="11"/>
  <c r="X24" i="11" s="1"/>
  <c r="W41" i="11"/>
  <c r="X41" i="11" s="1"/>
  <c r="W58" i="11"/>
  <c r="X58" i="11" s="1"/>
  <c r="W35" i="11"/>
  <c r="X35" i="11" s="1"/>
  <c r="W44" i="11"/>
  <c r="X44" i="11" s="1"/>
  <c r="W53" i="11"/>
  <c r="X53" i="11" s="1"/>
  <c r="W15" i="11"/>
  <c r="X15" i="11" s="1"/>
  <c r="W32" i="11"/>
  <c r="X32" i="11" s="1"/>
  <c r="W49" i="11"/>
  <c r="X49" i="11" s="1"/>
  <c r="W43" i="11"/>
  <c r="X43" i="11" s="1"/>
  <c r="W52" i="11"/>
  <c r="X52" i="11" s="1"/>
  <c r="W61" i="11"/>
  <c r="X61" i="11" s="1"/>
  <c r="W23" i="11"/>
  <c r="X23" i="11" s="1"/>
  <c r="W40" i="11"/>
  <c r="X40" i="11" s="1"/>
  <c r="W57" i="11"/>
  <c r="X57" i="11" s="1"/>
  <c r="W51" i="11"/>
  <c r="X51" i="11" s="1"/>
  <c r="W60" i="11"/>
  <c r="X60" i="11" s="1"/>
  <c r="W14" i="11"/>
  <c r="X14" i="11" s="1"/>
  <c r="W31" i="11"/>
  <c r="X31" i="11" s="1"/>
  <c r="W48" i="11"/>
  <c r="X48" i="11" s="1"/>
  <c r="W18" i="11"/>
  <c r="X18" i="11" s="1"/>
  <c r="W59" i="11"/>
  <c r="X59" i="11" s="1"/>
  <c r="W13" i="11"/>
  <c r="X13" i="11" s="1"/>
  <c r="W22" i="11"/>
  <c r="X22" i="11" s="1"/>
  <c r="W39" i="11"/>
  <c r="X39" i="11" s="1"/>
  <c r="W56" i="11"/>
  <c r="X56" i="11" s="1"/>
  <c r="W26" i="11"/>
  <c r="X26" i="11" s="1"/>
  <c r="W12" i="11"/>
  <c r="X12" i="11" s="1"/>
  <c r="W21" i="11"/>
  <c r="X21" i="11" s="1"/>
  <c r="W30" i="11"/>
  <c r="X30" i="11" s="1"/>
  <c r="W47" i="11"/>
  <c r="X47" i="11" s="1"/>
  <c r="W17" i="11"/>
  <c r="X17" i="11" s="1"/>
  <c r="W34" i="11"/>
  <c r="X34" i="11" s="1"/>
  <c r="W20" i="11"/>
  <c r="X20" i="11" s="1"/>
  <c r="W29" i="11"/>
  <c r="X29" i="11" s="1"/>
  <c r="W38" i="11"/>
  <c r="X38" i="11" s="1"/>
  <c r="W55" i="11"/>
  <c r="X55" i="11" s="1"/>
  <c r="W25" i="11"/>
  <c r="X25" i="11" s="1"/>
  <c r="W42" i="11"/>
  <c r="X42" i="11" s="1"/>
  <c r="D21" i="10"/>
  <c r="F6" i="9" s="1"/>
  <c r="C21" i="10"/>
  <c r="D6" i="9" s="1"/>
  <c r="B23" i="10"/>
  <c r="K62" i="11" l="1"/>
  <c r="L5" i="11" s="1"/>
  <c r="L6" i="11" s="1"/>
  <c r="C23" i="10"/>
  <c r="D23" i="10"/>
  <c r="P13" i="9" l="1"/>
  <c r="P21" i="9"/>
  <c r="O19" i="9"/>
  <c r="P12" i="9"/>
  <c r="P14" i="9"/>
  <c r="O20" i="9"/>
  <c r="P15" i="9"/>
  <c r="O13" i="9"/>
  <c r="O21" i="9"/>
  <c r="O15" i="9"/>
  <c r="P16" i="9"/>
  <c r="O14" i="9"/>
  <c r="O12" i="9"/>
  <c r="P17" i="9"/>
  <c r="P18" i="9"/>
  <c r="O16" i="9"/>
  <c r="P20" i="9"/>
  <c r="P19" i="9"/>
  <c r="O17" i="9"/>
  <c r="O18" i="9"/>
  <c r="T12" i="9" l="1"/>
  <c r="U12" i="9" s="1"/>
  <c r="T13" i="9"/>
  <c r="U13" i="9" s="1"/>
  <c r="T18" i="9"/>
  <c r="U18" i="9" s="1"/>
  <c r="T17" i="9"/>
  <c r="U17" i="9" s="1"/>
  <c r="T21" i="9"/>
  <c r="U21" i="9" s="1"/>
  <c r="T16" i="9"/>
  <c r="U16" i="9" s="1"/>
  <c r="T19" i="9"/>
  <c r="U19" i="9" s="1"/>
  <c r="T20" i="9"/>
  <c r="U20" i="9" s="1"/>
  <c r="T15" i="9"/>
  <c r="U15" i="9" s="1"/>
  <c r="T14" i="9"/>
  <c r="U14" i="9" s="1"/>
  <c r="I62" i="9" l="1"/>
  <c r="J5" i="9" s="1"/>
  <c r="J6" i="9" s="1"/>
</calcChain>
</file>

<file path=xl/sharedStrings.xml><?xml version="1.0" encoding="utf-8"?>
<sst xmlns="http://schemas.openxmlformats.org/spreadsheetml/2006/main" count="424" uniqueCount="191">
  <si>
    <t>概要</t>
    <rPh sb="0" eb="2">
      <t>ガイヨウ</t>
    </rPh>
    <phoneticPr fontId="2"/>
  </si>
  <si>
    <t>No.</t>
    <phoneticPr fontId="2"/>
  </si>
  <si>
    <t>公演等回数</t>
    <rPh sb="0" eb="2">
      <t>コウエン</t>
    </rPh>
    <rPh sb="2" eb="3">
      <t>トウ</t>
    </rPh>
    <rPh sb="3" eb="5">
      <t>カイスウ</t>
    </rPh>
    <phoneticPr fontId="2"/>
  </si>
  <si>
    <t>区分</t>
  </si>
  <si>
    <t>補助上限額区分マスタ</t>
    <rPh sb="0" eb="2">
      <t>ホジョ</t>
    </rPh>
    <rPh sb="2" eb="4">
      <t>ジョウゲン</t>
    </rPh>
    <rPh sb="4" eb="5">
      <t>ガク</t>
    </rPh>
    <rPh sb="5" eb="7">
      <t>クブン</t>
    </rPh>
    <phoneticPr fontId="2"/>
  </si>
  <si>
    <t>エラーメッセージ</t>
    <phoneticPr fontId="2"/>
  </si>
  <si>
    <t>I</t>
  </si>
  <si>
    <t>II</t>
  </si>
  <si>
    <t>III</t>
  </si>
  <si>
    <t>IV</t>
  </si>
  <si>
    <t>V</t>
  </si>
  <si>
    <t>事業者名</t>
    <phoneticPr fontId="2"/>
  </si>
  <si>
    <t>事業名</t>
    <phoneticPr fontId="2"/>
  </si>
  <si>
    <t>主催した公演等の会場の年間延べ総座席数</t>
    <phoneticPr fontId="2"/>
  </si>
  <si>
    <t>適用される補助上限区分</t>
    <phoneticPr fontId="2"/>
  </si>
  <si>
    <t>※「主催した公演等の会場の年間延べ総座席数」は、実際に売れたチケット数ではなく、 1年間に主催した公演等の会場の総座席数を計算して提出してください。</t>
    <rPh sb="2" eb="4">
      <t>シュサイ</t>
    </rPh>
    <rPh sb="6" eb="8">
      <t>コウエン</t>
    </rPh>
    <rPh sb="8" eb="9">
      <t>トウ</t>
    </rPh>
    <rPh sb="10" eb="12">
      <t>カイジョウ</t>
    </rPh>
    <rPh sb="13" eb="15">
      <t>ネンカン</t>
    </rPh>
    <rPh sb="15" eb="16">
      <t>ノ</t>
    </rPh>
    <rPh sb="17" eb="18">
      <t>ソウ</t>
    </rPh>
    <rPh sb="18" eb="21">
      <t>ザセキスウ</t>
    </rPh>
    <phoneticPr fontId="2"/>
  </si>
  <si>
    <t>日付チェック</t>
    <rPh sb="0" eb="2">
      <t>ヒヅケ</t>
    </rPh>
    <phoneticPr fontId="2"/>
  </si>
  <si>
    <t>公演等
開始日</t>
    <rPh sb="0" eb="2">
      <t>コウエン</t>
    </rPh>
    <rPh sb="2" eb="3">
      <t>トウ</t>
    </rPh>
    <rPh sb="4" eb="7">
      <t>カイシビ</t>
    </rPh>
    <phoneticPr fontId="2"/>
  </si>
  <si>
    <t>公演等
終了日</t>
    <rPh sb="0" eb="2">
      <t>コウエン</t>
    </rPh>
    <rPh sb="2" eb="3">
      <t>トウ</t>
    </rPh>
    <rPh sb="4" eb="7">
      <t>シュウリョウビ</t>
    </rPh>
    <phoneticPr fontId="2"/>
  </si>
  <si>
    <t>会場名</t>
    <rPh sb="0" eb="2">
      <t>カイジョウ</t>
    </rPh>
    <rPh sb="2" eb="3">
      <t>メイ</t>
    </rPh>
    <phoneticPr fontId="2"/>
  </si>
  <si>
    <t>会場座席数</t>
    <rPh sb="0" eb="2">
      <t>カイジョウ</t>
    </rPh>
    <rPh sb="2" eb="5">
      <t>ザセキスウ</t>
    </rPh>
    <phoneticPr fontId="2"/>
  </si>
  <si>
    <t>延べ座席数</t>
    <rPh sb="0" eb="1">
      <t>ノ</t>
    </rPh>
    <rPh sb="2" eb="5">
      <t>ザセキスウ</t>
    </rPh>
    <phoneticPr fontId="2"/>
  </si>
  <si>
    <t>From</t>
    <phoneticPr fontId="2"/>
  </si>
  <si>
    <t>To</t>
    <phoneticPr fontId="2"/>
  </si>
  <si>
    <t>入場者数</t>
    <rPh sb="0" eb="2">
      <t>ニュウジョウ</t>
    </rPh>
    <rPh sb="2" eb="3">
      <t>シャ</t>
    </rPh>
    <rPh sb="3" eb="4">
      <t>スウ</t>
    </rPh>
    <phoneticPr fontId="2"/>
  </si>
  <si>
    <t>主催した公演等の年間延べ総座席数</t>
    <rPh sb="0" eb="2">
      <t>シュサイ</t>
    </rPh>
    <rPh sb="4" eb="6">
      <t>コウエン</t>
    </rPh>
    <rPh sb="6" eb="7">
      <t>トウ</t>
    </rPh>
    <rPh sb="8" eb="10">
      <t>ネンカン</t>
    </rPh>
    <rPh sb="10" eb="11">
      <t>ノ</t>
    </rPh>
    <rPh sb="12" eb="13">
      <t>ソウ</t>
    </rPh>
    <rPh sb="13" eb="16">
      <t>ザセキスウ</t>
    </rPh>
    <phoneticPr fontId="2"/>
  </si>
  <si>
    <t>申告する年</t>
    <rPh sb="0" eb="2">
      <t>シンコク</t>
    </rPh>
    <rPh sb="4" eb="5">
      <t>トシ</t>
    </rPh>
    <phoneticPr fontId="2"/>
  </si>
  <si>
    <t>決算月</t>
    <rPh sb="0" eb="2">
      <t>ケッサン</t>
    </rPh>
    <rPh sb="2" eb="3">
      <t>ツキ</t>
    </rPh>
    <phoneticPr fontId="2"/>
  </si>
  <si>
    <t>2021年</t>
    <rPh sb="4" eb="5">
      <t>ネン</t>
    </rPh>
    <phoneticPr fontId="2"/>
  </si>
  <si>
    <t>1月</t>
    <rPh sb="1" eb="2">
      <t>ガツ</t>
    </rPh>
    <phoneticPr fontId="2"/>
  </si>
  <si>
    <t>-</t>
  </si>
  <si>
    <t>2020年</t>
    <rPh sb="4" eb="5">
      <t>ネン</t>
    </rPh>
    <phoneticPr fontId="2"/>
  </si>
  <si>
    <t>2月</t>
    <rPh sb="1" eb="2">
      <t>ガツ</t>
    </rPh>
    <phoneticPr fontId="2"/>
  </si>
  <si>
    <t>3万席以上</t>
  </si>
  <si>
    <t>2019年</t>
    <rPh sb="4" eb="5">
      <t>ネン</t>
    </rPh>
    <phoneticPr fontId="2"/>
  </si>
  <si>
    <t>3月</t>
    <rPh sb="1" eb="2">
      <t>ガツ</t>
    </rPh>
    <phoneticPr fontId="2"/>
  </si>
  <si>
    <t>5万席以上</t>
  </si>
  <si>
    <t>2018年</t>
    <rPh sb="4" eb="5">
      <t>ネン</t>
    </rPh>
    <phoneticPr fontId="2"/>
  </si>
  <si>
    <t>4月</t>
    <rPh sb="1" eb="2">
      <t>ガツ</t>
    </rPh>
    <phoneticPr fontId="2"/>
  </si>
  <si>
    <t>7.5万席以上</t>
  </si>
  <si>
    <t>2017年</t>
    <rPh sb="4" eb="5">
      <t>ネン</t>
    </rPh>
    <phoneticPr fontId="2"/>
  </si>
  <si>
    <t>5月</t>
    <rPh sb="1" eb="2">
      <t>ガツ</t>
    </rPh>
    <phoneticPr fontId="2"/>
  </si>
  <si>
    <t>10万席以上</t>
  </si>
  <si>
    <t>6月</t>
  </si>
  <si>
    <t>7月</t>
  </si>
  <si>
    <t>8月</t>
  </si>
  <si>
    <t>9月</t>
  </si>
  <si>
    <t>10月</t>
  </si>
  <si>
    <t>11月</t>
  </si>
  <si>
    <t>12月</t>
  </si>
  <si>
    <t>申請年度</t>
    <rPh sb="0" eb="2">
      <t>シンセイ</t>
    </rPh>
    <rPh sb="2" eb="4">
      <t>ネンド</t>
    </rPh>
    <phoneticPr fontId="2"/>
  </si>
  <si>
    <t>From下限チェック用</t>
    <rPh sb="4" eb="6">
      <t>カゲン</t>
    </rPh>
    <rPh sb="10" eb="11">
      <t>ヨウ</t>
    </rPh>
    <phoneticPr fontId="2"/>
  </si>
  <si>
    <t>To上限チェック用</t>
    <rPh sb="2" eb="4">
      <t>ジョウゲン</t>
    </rPh>
    <rPh sb="8" eb="9">
      <t>ヨウ</t>
    </rPh>
    <phoneticPr fontId="2"/>
  </si>
  <si>
    <t>主催した展覧会等の年間総入場者数</t>
    <rPh sb="4" eb="7">
      <t>テンランカイ</t>
    </rPh>
    <rPh sb="9" eb="11">
      <t>ネンカン</t>
    </rPh>
    <rPh sb="11" eb="12">
      <t>ソウ</t>
    </rPh>
    <rPh sb="12" eb="14">
      <t>ニュウジョウ</t>
    </rPh>
    <rPh sb="14" eb="15">
      <t>シャ</t>
    </rPh>
    <rPh sb="15" eb="16">
      <t>スウ</t>
    </rPh>
    <phoneticPr fontId="2"/>
  </si>
  <si>
    <t>展覧会等の
開始日</t>
    <rPh sb="0" eb="3">
      <t>テンランカイ</t>
    </rPh>
    <rPh sb="3" eb="4">
      <t>トウ</t>
    </rPh>
    <rPh sb="6" eb="9">
      <t>カイシビ</t>
    </rPh>
    <phoneticPr fontId="2"/>
  </si>
  <si>
    <t>展覧会等の
終了日</t>
    <rPh sb="0" eb="3">
      <t>テンランカイ</t>
    </rPh>
    <rPh sb="3" eb="4">
      <t>トウ</t>
    </rPh>
    <rPh sb="6" eb="9">
      <t>シュウリョウビ</t>
    </rPh>
    <phoneticPr fontId="2"/>
  </si>
  <si>
    <t>主催した展覧会等の名称</t>
    <rPh sb="0" eb="2">
      <t>シュサイ</t>
    </rPh>
    <rPh sb="4" eb="7">
      <t>テンランカイ</t>
    </rPh>
    <rPh sb="7" eb="8">
      <t>トウ</t>
    </rPh>
    <rPh sb="9" eb="11">
      <t>メイショウ</t>
    </rPh>
    <phoneticPr fontId="2"/>
  </si>
  <si>
    <t>会期中の
入場者数</t>
    <rPh sb="0" eb="3">
      <t>カイキチュウ</t>
    </rPh>
    <rPh sb="5" eb="7">
      <t>ニュウジョウ</t>
    </rPh>
    <rPh sb="7" eb="8">
      <t>シャ</t>
    </rPh>
    <rPh sb="8" eb="9">
      <t>スウ</t>
    </rPh>
    <phoneticPr fontId="2"/>
  </si>
  <si>
    <t>展覧会等の総入場者数</t>
    <rPh sb="0" eb="3">
      <t>テンランカイ</t>
    </rPh>
    <rPh sb="3" eb="4">
      <t>トウ</t>
    </rPh>
    <rPh sb="5" eb="6">
      <t>ソウ</t>
    </rPh>
    <rPh sb="6" eb="8">
      <t>ニュウジョウ</t>
    </rPh>
    <rPh sb="8" eb="9">
      <t>シャ</t>
    </rPh>
    <rPh sb="9" eb="10">
      <t>スウ</t>
    </rPh>
    <phoneticPr fontId="2"/>
  </si>
  <si>
    <t>主催した展覧会等の
年間総入場者数</t>
    <phoneticPr fontId="2"/>
  </si>
  <si>
    <t>※申告する年度を選択してください。</t>
    <rPh sb="1" eb="3">
      <t>シンコク</t>
    </rPh>
    <rPh sb="5" eb="7">
      <t>ネンド</t>
    </rPh>
    <rPh sb="8" eb="10">
      <t>センタク</t>
    </rPh>
    <phoneticPr fontId="2"/>
  </si>
  <si>
    <t>20万人以上</t>
  </si>
  <si>
    <t>35万人以上</t>
  </si>
  <si>
    <t>決算月も選択してください。</t>
    <phoneticPr fontId="2"/>
  </si>
  <si>
    <t>50万人以上</t>
  </si>
  <si>
    <t>申告する年も選択してください。</t>
    <phoneticPr fontId="2"/>
  </si>
  <si>
    <t>65万人以上</t>
  </si>
  <si>
    <t>主催した公演等の名称</t>
    <rPh sb="0" eb="2">
      <t>シュサイ</t>
    </rPh>
    <rPh sb="4" eb="6">
      <t>コウエン</t>
    </rPh>
    <rPh sb="6" eb="7">
      <t>トウ</t>
    </rPh>
    <rPh sb="8" eb="10">
      <t>メイショウ</t>
    </rPh>
    <phoneticPr fontId="2"/>
  </si>
  <si>
    <t>区分Ⅰ: ￥6,000,000</t>
    <rPh sb="0" eb="2">
      <t>クブン</t>
    </rPh>
    <phoneticPr fontId="1"/>
  </si>
  <si>
    <t>区分Ⅱ: ￥10,000,000</t>
    <rPh sb="0" eb="2">
      <t>クブン</t>
    </rPh>
    <phoneticPr fontId="1"/>
  </si>
  <si>
    <t>区分Ⅲ: ￥15,000,000</t>
    <rPh sb="0" eb="2">
      <t>クブン</t>
    </rPh>
    <phoneticPr fontId="1"/>
  </si>
  <si>
    <t>区分Ⅳ: ￥20,000,000</t>
    <rPh sb="0" eb="2">
      <t>クブン</t>
    </rPh>
    <phoneticPr fontId="1"/>
  </si>
  <si>
    <t>区分Ⅴ: ￥25,000,000</t>
    <rPh sb="0" eb="2">
      <t>クブン</t>
    </rPh>
    <phoneticPr fontId="1"/>
  </si>
  <si>
    <t>△×能楽堂</t>
    <rPh sb="2" eb="5">
      <t>ノウ</t>
    </rPh>
    <phoneticPr fontId="2"/>
  </si>
  <si>
    <t>1日3回公演×18日 https:~</t>
    <rPh sb="1" eb="2">
      <t>ニチ</t>
    </rPh>
    <rPh sb="3" eb="4">
      <t>カイ</t>
    </rPh>
    <rPh sb="4" eb="6">
      <t>コウエン</t>
    </rPh>
    <rPh sb="9" eb="10">
      <t>ニチ</t>
    </rPh>
    <phoneticPr fontId="1"/>
  </si>
  <si>
    <t>○×座</t>
    <rPh sb="2" eb="3">
      <t xml:space="preserve">ザ </t>
    </rPh>
    <phoneticPr fontId="1"/>
  </si>
  <si>
    <t>■×市民センター</t>
    <rPh sb="2" eb="4">
      <t>シミン</t>
    </rPh>
    <phoneticPr fontId="1"/>
  </si>
  <si>
    <t>××ホール</t>
  </si>
  <si>
    <t>1日2回公演×14日、1回公演×8日 https:~</t>
    <rPh sb="1" eb="2">
      <t>ニチ</t>
    </rPh>
    <rPh sb="3" eb="4">
      <t>カイ</t>
    </rPh>
    <rPh sb="4" eb="6">
      <t>コウエン</t>
    </rPh>
    <rPh sb="9" eb="10">
      <t>ニチ</t>
    </rPh>
    <rPh sb="12" eb="13">
      <t>カイ</t>
    </rPh>
    <rPh sb="13" eb="15">
      <t>コウエン</t>
    </rPh>
    <rPh sb="17" eb="18">
      <t>ニチ</t>
    </rPh>
    <phoneticPr fontId="1"/>
  </si>
  <si>
    <t>×●劇場</t>
    <rPh sb="2" eb="4">
      <t>ゲキジョウ</t>
    </rPh>
    <phoneticPr fontId="1"/>
  </si>
  <si>
    <t>◆◆ライブハウス</t>
  </si>
  <si>
    <t>□□ホール</t>
  </si>
  <si>
    <t>〇〇ホール</t>
  </si>
  <si>
    <t>△△記念ホール</t>
    <rPh sb="2" eb="4">
      <t>キネン</t>
    </rPh>
    <phoneticPr fontId="1"/>
  </si>
  <si>
    <t>■■市民センター</t>
    <rPh sb="2" eb="4">
      <t>シミン</t>
    </rPh>
    <phoneticPr fontId="1"/>
  </si>
  <si>
    <t>音楽・演劇製作事業</t>
    <rPh sb="0" eb="2">
      <t>オンガク</t>
    </rPh>
    <rPh sb="3" eb="5">
      <t>エンゲキ</t>
    </rPh>
    <rPh sb="5" eb="7">
      <t>セイサク</t>
    </rPh>
    <rPh sb="7" eb="9">
      <t>ジギョウ</t>
    </rPh>
    <phoneticPr fontId="2"/>
  </si>
  <si>
    <t>株式会社〇〇</t>
    <rPh sb="0" eb="4">
      <t>カブシキガイシャ</t>
    </rPh>
    <phoneticPr fontId="2"/>
  </si>
  <si>
    <t>https:~</t>
  </si>
  <si>
    <t>アートスペース●●</t>
  </si>
  <si>
    <t>■■展示場</t>
    <rPh sb="2" eb="5">
      <t>テンジ</t>
    </rPh>
    <phoneticPr fontId="2"/>
  </si>
  <si>
    <t>◇◇博物館</t>
  </si>
  <si>
    <t>◆◆国際展示場</t>
  </si>
  <si>
    <t>◎◎ホール</t>
  </si>
  <si>
    <t>△△市民会館</t>
    <rPh sb="2" eb="6">
      <t>シミn</t>
    </rPh>
    <phoneticPr fontId="2"/>
  </si>
  <si>
    <t>▲▲デパート</t>
  </si>
  <si>
    <t>‥百貨店本店</t>
  </si>
  <si>
    <t>●●庭園美術館</t>
  </si>
  <si>
    <t>〇〇美術館</t>
  </si>
  <si>
    <t>公益財団法人●●芸術振興会</t>
    <phoneticPr fontId="2"/>
  </si>
  <si>
    <t>取組⑳</t>
    <rPh sb="0" eb="2">
      <t>トリクミ</t>
    </rPh>
    <phoneticPr fontId="2"/>
  </si>
  <si>
    <t>取組⑲</t>
    <rPh sb="0" eb="2">
      <t>トリクミ</t>
    </rPh>
    <phoneticPr fontId="2"/>
  </si>
  <si>
    <t>取組⑱</t>
    <rPh sb="0" eb="2">
      <t>トリクミ</t>
    </rPh>
    <phoneticPr fontId="2"/>
  </si>
  <si>
    <t>取組⑰</t>
    <rPh sb="0" eb="2">
      <t>トリクミ</t>
    </rPh>
    <phoneticPr fontId="2"/>
  </si>
  <si>
    <t>取組⑯</t>
    <rPh sb="0" eb="2">
      <t>トリクミ</t>
    </rPh>
    <phoneticPr fontId="2"/>
  </si>
  <si>
    <t>取組⑮</t>
    <rPh sb="0" eb="2">
      <t>トリクミ</t>
    </rPh>
    <phoneticPr fontId="2"/>
  </si>
  <si>
    <t>取組⑭</t>
    <rPh sb="0" eb="2">
      <t>トリクミ</t>
    </rPh>
    <phoneticPr fontId="2"/>
  </si>
  <si>
    <t>取組⑬</t>
    <rPh sb="0" eb="2">
      <t>トリクミ</t>
    </rPh>
    <phoneticPr fontId="2"/>
  </si>
  <si>
    <t>取組⑫</t>
    <rPh sb="0" eb="2">
      <t>トリクミ</t>
    </rPh>
    <phoneticPr fontId="2"/>
  </si>
  <si>
    <t>取組⑪</t>
    <rPh sb="0" eb="2">
      <t>トリクミ</t>
    </rPh>
    <phoneticPr fontId="2"/>
  </si>
  <si>
    <t>取組⑩</t>
    <rPh sb="0" eb="2">
      <t>トリクミ</t>
    </rPh>
    <phoneticPr fontId="2"/>
  </si>
  <si>
    <t>取組⑨</t>
    <rPh sb="0" eb="2">
      <t>トリクミ</t>
    </rPh>
    <phoneticPr fontId="2"/>
  </si>
  <si>
    <t>取組⑧</t>
    <rPh sb="0" eb="2">
      <t>トリクミ</t>
    </rPh>
    <phoneticPr fontId="2"/>
  </si>
  <si>
    <t>取組⑦</t>
    <rPh sb="0" eb="2">
      <t>トリクミ</t>
    </rPh>
    <phoneticPr fontId="2"/>
  </si>
  <si>
    <t>取組⑥</t>
    <rPh sb="0" eb="2">
      <t>トリクミ</t>
    </rPh>
    <phoneticPr fontId="2"/>
  </si>
  <si>
    <t>取組⑤</t>
    <rPh sb="0" eb="2">
      <t>トリクミ</t>
    </rPh>
    <phoneticPr fontId="2"/>
  </si>
  <si>
    <t>※公演回数か、従事人員数が0になっています。</t>
    <rPh sb="1" eb="3">
      <t>コウエン</t>
    </rPh>
    <rPh sb="3" eb="5">
      <t>カイスウ</t>
    </rPh>
    <rPh sb="7" eb="9">
      <t>ジュウジ</t>
    </rPh>
    <rPh sb="9" eb="11">
      <t>ジンイン</t>
    </rPh>
    <rPh sb="11" eb="12">
      <t>スウ</t>
    </rPh>
    <phoneticPr fontId="2"/>
  </si>
  <si>
    <t>区分Ⅴ:  \25,000,000</t>
    <rPh sb="0" eb="2">
      <t>クブン</t>
    </rPh>
    <phoneticPr fontId="1"/>
  </si>
  <si>
    <t>2,500万円</t>
  </si>
  <si>
    <t>170人以上</t>
  </si>
  <si>
    <t>取組④</t>
    <rPh sb="0" eb="2">
      <t>トリクミ</t>
    </rPh>
    <phoneticPr fontId="2"/>
  </si>
  <si>
    <t>※公演・展示等の回数は入力されているのに、従事人員が入力されていない取組があります。</t>
    <rPh sb="1" eb="3">
      <t>コウエン</t>
    </rPh>
    <rPh sb="4" eb="6">
      <t>テンジ</t>
    </rPh>
    <rPh sb="6" eb="7">
      <t>トウ</t>
    </rPh>
    <rPh sb="8" eb="10">
      <t>カイスウ</t>
    </rPh>
    <rPh sb="11" eb="13">
      <t>ニュウリョク</t>
    </rPh>
    <rPh sb="21" eb="23">
      <t>ジュウジ</t>
    </rPh>
    <rPh sb="23" eb="25">
      <t>ジンイン</t>
    </rPh>
    <rPh sb="26" eb="28">
      <t>ニュウリョク</t>
    </rPh>
    <rPh sb="34" eb="36">
      <t>トリクミ</t>
    </rPh>
    <phoneticPr fontId="2"/>
  </si>
  <si>
    <t>区分Ⅳ:  \20,000,000</t>
    <rPh sb="0" eb="2">
      <t>クブン</t>
    </rPh>
    <phoneticPr fontId="1"/>
  </si>
  <si>
    <t>2,000万円</t>
  </si>
  <si>
    <t>120人以上</t>
  </si>
  <si>
    <t>取組③</t>
    <rPh sb="0" eb="2">
      <t>トリクミ</t>
    </rPh>
    <phoneticPr fontId="2"/>
  </si>
  <si>
    <t>※「取組ごとの平均値」での入力を選択した場合は、「全取組平均」の人数は集計されませんので、ご注意ください。</t>
    <rPh sb="2" eb="4">
      <t>トリクミ</t>
    </rPh>
    <rPh sb="7" eb="10">
      <t>ヘイキンチ</t>
    </rPh>
    <rPh sb="13" eb="15">
      <t>ニュウリョク</t>
    </rPh>
    <rPh sb="16" eb="18">
      <t>センタク</t>
    </rPh>
    <rPh sb="20" eb="22">
      <t>バアイ</t>
    </rPh>
    <rPh sb="25" eb="26">
      <t>ゼン</t>
    </rPh>
    <rPh sb="26" eb="28">
      <t>トリクミ</t>
    </rPh>
    <rPh sb="28" eb="30">
      <t>ヘイキン</t>
    </rPh>
    <rPh sb="32" eb="34">
      <t>ニンズウ</t>
    </rPh>
    <rPh sb="35" eb="37">
      <t>シュウケイ</t>
    </rPh>
    <rPh sb="46" eb="48">
      <t>チュウイ</t>
    </rPh>
    <phoneticPr fontId="2"/>
  </si>
  <si>
    <t>区分Ⅲ:  \15,000,000</t>
    <rPh sb="0" eb="2">
      <t>クブン</t>
    </rPh>
    <phoneticPr fontId="1"/>
  </si>
  <si>
    <t>1,500万円</t>
  </si>
  <si>
    <t>80人以上</t>
  </si>
  <si>
    <t>全取組期間または各取組期間の報酬額</t>
    <rPh sb="0" eb="1">
      <t>ゼン</t>
    </rPh>
    <rPh sb="1" eb="3">
      <t>トリクミ</t>
    </rPh>
    <rPh sb="3" eb="5">
      <t>キカン</t>
    </rPh>
    <rPh sb="8" eb="9">
      <t>カク</t>
    </rPh>
    <rPh sb="9" eb="11">
      <t>トリクミ</t>
    </rPh>
    <rPh sb="11" eb="13">
      <t>キカン</t>
    </rPh>
    <rPh sb="14" eb="17">
      <t>ホウシュウガク</t>
    </rPh>
    <phoneticPr fontId="2"/>
  </si>
  <si>
    <t>取組②</t>
    <rPh sb="0" eb="2">
      <t>トリクミ</t>
    </rPh>
    <phoneticPr fontId="2"/>
  </si>
  <si>
    <t>※「全取組を想定した平均値」での入力を選択した場合は、取組別の人数は集計されませんので、ご注意ください。</t>
    <rPh sb="2" eb="3">
      <t>ゼン</t>
    </rPh>
    <rPh sb="3" eb="5">
      <t>トリクミ</t>
    </rPh>
    <rPh sb="6" eb="8">
      <t>ソウテイ</t>
    </rPh>
    <rPh sb="10" eb="12">
      <t>ヘイキン</t>
    </rPh>
    <rPh sb="12" eb="13">
      <t>チ</t>
    </rPh>
    <rPh sb="16" eb="18">
      <t>ニュウリョク</t>
    </rPh>
    <rPh sb="19" eb="21">
      <t>センタク</t>
    </rPh>
    <rPh sb="23" eb="25">
      <t>バアイ</t>
    </rPh>
    <rPh sb="27" eb="29">
      <t>トリクミ</t>
    </rPh>
    <rPh sb="29" eb="30">
      <t>ベツ</t>
    </rPh>
    <rPh sb="31" eb="33">
      <t>ニンズウ</t>
    </rPh>
    <rPh sb="34" eb="36">
      <t>シュウケイ</t>
    </rPh>
    <rPh sb="45" eb="47">
      <t>チュウイ</t>
    </rPh>
    <phoneticPr fontId="2"/>
  </si>
  <si>
    <t>区分Ⅱ:  \10,000,000</t>
    <rPh sb="0" eb="2">
      <t>クブン</t>
    </rPh>
    <phoneticPr fontId="1"/>
  </si>
  <si>
    <t>1,000万円</t>
  </si>
  <si>
    <t>50人以上</t>
  </si>
  <si>
    <t>各取組期間の合計報酬額</t>
    <rPh sb="0" eb="1">
      <t>カク</t>
    </rPh>
    <rPh sb="1" eb="3">
      <t>トリクミ</t>
    </rPh>
    <rPh sb="3" eb="5">
      <t>キカン</t>
    </rPh>
    <rPh sb="6" eb="8">
      <t>ゴウケイ</t>
    </rPh>
    <rPh sb="8" eb="11">
      <t>ホウシュウガク</t>
    </rPh>
    <phoneticPr fontId="2"/>
  </si>
  <si>
    <t>取組ごとの平均値</t>
    <rPh sb="0" eb="2">
      <t>トリクミ</t>
    </rPh>
    <rPh sb="5" eb="8">
      <t>ヘイキンチ</t>
    </rPh>
    <phoneticPr fontId="2"/>
  </si>
  <si>
    <t>取組①</t>
  </si>
  <si>
    <t>従事人員数の入力方法を選択してください。（セル：G10）</t>
    <rPh sb="0" eb="2">
      <t>ジュウジ</t>
    </rPh>
    <rPh sb="2" eb="4">
      <t>ジンイン</t>
    </rPh>
    <rPh sb="4" eb="5">
      <t>スウ</t>
    </rPh>
    <rPh sb="6" eb="8">
      <t>ニュウリョク</t>
    </rPh>
    <rPh sb="8" eb="10">
      <t>ホウホウ</t>
    </rPh>
    <rPh sb="11" eb="13">
      <t>センタク</t>
    </rPh>
    <phoneticPr fontId="2"/>
  </si>
  <si>
    <t>区分Ⅰ:  \6,000,000</t>
    <rPh sb="0" eb="2">
      <t>クブン</t>
    </rPh>
    <phoneticPr fontId="1"/>
  </si>
  <si>
    <t>600万円</t>
  </si>
  <si>
    <t>50人未満</t>
  </si>
  <si>
    <t>全取組期間の合計報酬額</t>
    <rPh sb="0" eb="1">
      <t>ゼン</t>
    </rPh>
    <rPh sb="1" eb="3">
      <t>トリクミ</t>
    </rPh>
    <rPh sb="3" eb="5">
      <t>キカン</t>
    </rPh>
    <rPh sb="6" eb="8">
      <t>ゴウケイ</t>
    </rPh>
    <rPh sb="8" eb="11">
      <t>ホウシュウガク</t>
    </rPh>
    <phoneticPr fontId="2"/>
  </si>
  <si>
    <t>全取組を想定した平均値</t>
    <rPh sb="0" eb="1">
      <t>ゼン</t>
    </rPh>
    <rPh sb="1" eb="3">
      <t>トリクミ</t>
    </rPh>
    <rPh sb="4" eb="6">
      <t>ソウテイ</t>
    </rPh>
    <rPh sb="8" eb="11">
      <t>ヘイキンチ</t>
    </rPh>
    <phoneticPr fontId="2"/>
  </si>
  <si>
    <t>全取組平均</t>
    <rPh sb="0" eb="1">
      <t>ゼン</t>
    </rPh>
    <rPh sb="1" eb="3">
      <t>トリクミ</t>
    </rPh>
    <rPh sb="3" eb="5">
      <t>ヘイキン</t>
    </rPh>
    <phoneticPr fontId="2"/>
  </si>
  <si>
    <t>補助額の上限</t>
    <phoneticPr fontId="2"/>
  </si>
  <si>
    <t>1回当たりの従事人員規模</t>
    <phoneticPr fontId="2"/>
  </si>
  <si>
    <t>金額入力方法</t>
    <rPh sb="0" eb="2">
      <t>キンガク</t>
    </rPh>
    <rPh sb="2" eb="4">
      <t>ニュウリョク</t>
    </rPh>
    <rPh sb="4" eb="6">
      <t>ホウホウ</t>
    </rPh>
    <phoneticPr fontId="2"/>
  </si>
  <si>
    <t>入力方法</t>
    <rPh sb="0" eb="2">
      <t>ニュウリョク</t>
    </rPh>
    <rPh sb="2" eb="4">
      <t>ホウホウ</t>
    </rPh>
    <phoneticPr fontId="2"/>
  </si>
  <si>
    <t>取組マスター</t>
    <rPh sb="0" eb="2">
      <t>トリクミ</t>
    </rPh>
    <phoneticPr fontId="2"/>
  </si>
  <si>
    <t>備考（該当展覧会等のURL等）</t>
    <rPh sb="0" eb="2">
      <t>ビコウ</t>
    </rPh>
    <rPh sb="3" eb="5">
      <t>ガイトウ</t>
    </rPh>
    <rPh sb="5" eb="8">
      <t>テn</t>
    </rPh>
    <rPh sb="8" eb="9">
      <t>トウ</t>
    </rPh>
    <rPh sb="13" eb="14">
      <t>トウ</t>
    </rPh>
    <phoneticPr fontId="2"/>
  </si>
  <si>
    <t>備考（該当公演等のURL等）</t>
    <rPh sb="7" eb="8">
      <t>トウ</t>
    </rPh>
    <phoneticPr fontId="2"/>
  </si>
  <si>
    <t>※「主催した展覧会等の年間総入場者数」は、 1年間に主催した展覧会等の総入場者数を計算して提出してください。</t>
    <rPh sb="6" eb="9">
      <t>テンランカイ</t>
    </rPh>
    <rPh sb="13" eb="14">
      <t>ソウ</t>
    </rPh>
    <rPh sb="14" eb="16">
      <t>ニュウジョウ</t>
    </rPh>
    <rPh sb="16" eb="17">
      <t>シャ</t>
    </rPh>
    <rPh sb="17" eb="18">
      <t>スウ</t>
    </rPh>
    <rPh sb="30" eb="33">
      <t>テンランカイ</t>
    </rPh>
    <rPh sb="35" eb="36">
      <t>ソウ</t>
    </rPh>
    <rPh sb="36" eb="38">
      <t>ニュウジョウ</t>
    </rPh>
    <rPh sb="38" eb="39">
      <t>シャ</t>
    </rPh>
    <rPh sb="39" eb="40">
      <t>スウ</t>
    </rPh>
    <phoneticPr fontId="2"/>
  </si>
  <si>
    <t>実績対象年度</t>
    <rPh sb="0" eb="2">
      <t>ジッセキ</t>
    </rPh>
    <rPh sb="2" eb="4">
      <t>タイショウ</t>
    </rPh>
    <rPh sb="4" eb="6">
      <t>ネンド</t>
    </rPh>
    <phoneticPr fontId="2"/>
  </si>
  <si>
    <t>実績対象年度の終了月</t>
    <rPh sb="0" eb="2">
      <t>ジッセキ</t>
    </rPh>
    <rPh sb="2" eb="4">
      <t>タイショウ</t>
    </rPh>
    <rPh sb="4" eb="6">
      <t>ネンド</t>
    </rPh>
    <rPh sb="7" eb="9">
      <t>シュウリョウ</t>
    </rPh>
    <rPh sb="9" eb="10">
      <t>ツキ</t>
    </rPh>
    <phoneticPr fontId="2"/>
  </si>
  <si>
    <t>実績の対象期間</t>
    <rPh sb="0" eb="2">
      <t>ジッセキ</t>
    </rPh>
    <rPh sb="3" eb="5">
      <t>タイショウ</t>
    </rPh>
    <rPh sb="5" eb="7">
      <t>キカン</t>
    </rPh>
    <phoneticPr fontId="2"/>
  </si>
  <si>
    <t>実績対象年度</t>
    <phoneticPr fontId="2"/>
  </si>
  <si>
    <t>実績対象年度の終了月</t>
    <phoneticPr fontId="2"/>
  </si>
  <si>
    <t>実績の対象期間</t>
    <phoneticPr fontId="2"/>
  </si>
  <si>
    <t>12月の場合</t>
    <rPh sb="2" eb="3">
      <t>ガツ</t>
    </rPh>
    <rPh sb="4" eb="6">
      <t>バアイ</t>
    </rPh>
    <phoneticPr fontId="2"/>
  </si>
  <si>
    <t>※実績対象年度も選択してください。</t>
    <rPh sb="1" eb="7">
      <t>ジッセキタイショウネンド</t>
    </rPh>
    <phoneticPr fontId="2"/>
  </si>
  <si>
    <t>※実績対象年度を設定してください。</t>
    <rPh sb="1" eb="3">
      <t>ジッセキ</t>
    </rPh>
    <rPh sb="3" eb="5">
      <t>タイショウ</t>
    </rPh>
    <rPh sb="5" eb="7">
      <t>ネンド</t>
    </rPh>
    <rPh sb="8" eb="10">
      <t>セッテイセッテイ</t>
    </rPh>
    <phoneticPr fontId="2"/>
  </si>
  <si>
    <t>※終了月も選択してください。</t>
    <rPh sb="1" eb="4">
      <t>シュウリョウツキ</t>
    </rPh>
    <phoneticPr fontId="2"/>
  </si>
  <si>
    <t>12月</t>
    <rPh sb="2" eb="3">
      <t>ガツ</t>
    </rPh>
    <phoneticPr fontId="2"/>
  </si>
  <si>
    <t>座席数</t>
    <rPh sb="0" eb="2">
      <t>ザセキ</t>
    </rPh>
    <rPh sb="2" eb="3">
      <t>スウ</t>
    </rPh>
    <phoneticPr fontId="2"/>
  </si>
  <si>
    <t>公演回数</t>
    <rPh sb="0" eb="4">
      <t>コウエンカイスウ</t>
    </rPh>
    <phoneticPr fontId="2"/>
  </si>
  <si>
    <t>From(入力チェック)</t>
    <rPh sb="5" eb="7">
      <t>ニュウリョク</t>
    </rPh>
    <phoneticPr fontId="2"/>
  </si>
  <si>
    <t>To(入力チェック)</t>
    <phoneticPr fontId="2"/>
  </si>
  <si>
    <t>対象外精査</t>
    <rPh sb="0" eb="3">
      <t>タイショウガイ</t>
    </rPh>
    <rPh sb="3" eb="5">
      <t>セイサ</t>
    </rPh>
    <phoneticPr fontId="2"/>
  </si>
  <si>
    <t>合計</t>
    <rPh sb="0" eb="2">
      <t>ゴウケイ</t>
    </rPh>
    <phoneticPr fontId="2"/>
  </si>
  <si>
    <t>↓赤くなっているセルは、実績の対象期間外のため、「主催した公演等の会場の年間延べ総座席数」には反映されません。今一度、ご入力内容をお確かめください。</t>
    <rPh sb="1" eb="2">
      <t>アカ</t>
    </rPh>
    <rPh sb="12" eb="14">
      <t>ジッセキ</t>
    </rPh>
    <rPh sb="15" eb="19">
      <t>タイショウキカン</t>
    </rPh>
    <rPh sb="19" eb="20">
      <t>ガイ</t>
    </rPh>
    <rPh sb="47" eb="49">
      <t>ハンエイ</t>
    </rPh>
    <rPh sb="55" eb="58">
      <t>イマイチド</t>
    </rPh>
    <rPh sb="60" eb="62">
      <t>ニュウリョク</t>
    </rPh>
    <rPh sb="62" eb="64">
      <t>ナイヨウ</t>
    </rPh>
    <rPh sb="66" eb="67">
      <t>タシ</t>
    </rPh>
    <phoneticPr fontId="2"/>
  </si>
  <si>
    <t>↓赤くなっているセルは、実績の対象期間外のため、「主催した展覧会等の年間総入場者数」には反映されません。今一度、ご入力内容をお確かめください。</t>
    <rPh sb="1" eb="2">
      <t>アカ</t>
    </rPh>
    <rPh sb="12" eb="14">
      <t>ジッセキ</t>
    </rPh>
    <rPh sb="15" eb="19">
      <t>タイショウキカン</t>
    </rPh>
    <rPh sb="19" eb="20">
      <t>ガイ</t>
    </rPh>
    <rPh sb="44" eb="46">
      <t>ハンエイ</t>
    </rPh>
    <rPh sb="52" eb="55">
      <t>イマイチド</t>
    </rPh>
    <rPh sb="57" eb="59">
      <t>ニュウリョク</t>
    </rPh>
    <rPh sb="59" eb="61">
      <t>ナイヨウ</t>
    </rPh>
    <rPh sb="63" eb="64">
      <t>タシ</t>
    </rPh>
    <phoneticPr fontId="2"/>
  </si>
  <si>
    <t>～</t>
    <phoneticPr fontId="2"/>
  </si>
  <si>
    <t>●●全国ツアー</t>
    <phoneticPr fontId="2"/>
  </si>
  <si>
    <t>××ライブツアー</t>
    <phoneticPr fontId="2"/>
  </si>
  <si>
    <t>舞台○○</t>
    <phoneticPr fontId="2"/>
  </si>
  <si>
    <t>△△クラシックコンサート</t>
    <phoneticPr fontId="2"/>
  </si>
  <si>
    <t>□□漫談</t>
    <phoneticPr fontId="2"/>
  </si>
  <si>
    <t>▲▲歌舞伎</t>
    <phoneticPr fontId="2"/>
  </si>
  <si>
    <t>能■■公演</t>
    <phoneticPr fontId="2"/>
  </si>
  <si>
    <t>人気アニメ●●●原画展</t>
    <phoneticPr fontId="2"/>
  </si>
  <si>
    <t>現代作家アート展</t>
    <phoneticPr fontId="2"/>
  </si>
  <si>
    <t>●●賞受賞記念✖✖✖✖写真展</t>
    <phoneticPr fontId="2"/>
  </si>
  <si>
    <t>イラストレーション展</t>
    <phoneticPr fontId="2"/>
  </si>
  <si>
    <t>新進書家展</t>
    <phoneticPr fontId="2"/>
  </si>
  <si>
    <t>子ども向けアート展</t>
    <phoneticPr fontId="2"/>
  </si>
  <si>
    <t>ジャパニメーション展</t>
    <phoneticPr fontId="2"/>
  </si>
  <si>
    <t>日本絵画展</t>
    <phoneticPr fontId="2"/>
  </si>
  <si>
    <t>近代建築展</t>
    <phoneticPr fontId="2"/>
  </si>
  <si>
    <t>最新デジタルアート展</t>
    <phoneticPr fontId="2"/>
  </si>
  <si>
    <t>〇〇〇〇美術展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</si>
</sst>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人&quot;"/>
    <numFmt numFmtId="177" formatCode="yyyy\-mm\-dd;@"/>
    <numFmt numFmtId="178" formatCode="#,##0_ &quot;席&quot;"/>
  </numFmts>
  <fonts count="14" x14ac:knownFonts="1">
    <font>
      <sz val="11"/>
      <color theme="1"/>
      <name val="Meiryo UI"/>
      <family val="2"/>
      <charset val="128"/>
    </font>
    <font>
      <sz val="11"/>
      <color theme="1"/>
      <name val="Meiryo UI"/>
      <family val="2"/>
      <charset val="128"/>
    </font>
    <font>
      <sz val="6"/>
      <name val="Meiryo UI"/>
      <family val="2"/>
      <charset val="128"/>
    </font>
    <font>
      <b/>
      <sz val="11"/>
      <color theme="1"/>
      <name val="Meiryo UI"/>
      <family val="3"/>
      <charset val="128"/>
    </font>
    <font>
      <b/>
      <sz val="11"/>
      <color rgb="FFFF0000"/>
      <name val="Meiryo UI"/>
      <family val="3"/>
      <charset val="128"/>
    </font>
    <font>
      <b/>
      <sz val="11"/>
      <color theme="4"/>
      <name val="Meiryo UI"/>
      <family val="3"/>
      <charset val="128"/>
    </font>
    <font>
      <b/>
      <sz val="12"/>
      <color theme="1"/>
      <name val="Meiryo UI"/>
      <family val="3"/>
      <charset val="128"/>
    </font>
    <font>
      <sz val="11"/>
      <color theme="1"/>
      <name val="Meiryo UI"/>
      <family val="2"/>
      <charset val="1"/>
    </font>
    <font>
      <b/>
      <sz val="11"/>
      <color theme="1"/>
      <name val="Meiryo UI"/>
      <family val="2"/>
      <charset val="128"/>
    </font>
    <font>
      <b/>
      <sz val="11"/>
      <color theme="0"/>
      <name val="Meiryo UI"/>
      <family val="3"/>
      <charset val="128"/>
    </font>
    <font>
      <sz val="11"/>
      <color rgb="FFFF0000"/>
      <name val="Meiryo UI"/>
      <family val="2"/>
      <charset val="128"/>
    </font>
    <font>
      <sz val="11"/>
      <color rgb="FFFF0000"/>
      <name val="Meiryo UI"/>
      <family val="3"/>
      <charset val="128"/>
    </font>
    <font>
      <b/>
      <sz val="12"/>
      <color theme="0" tint="-0.14999847407452621"/>
      <name val="Meiryo UI"/>
      <family val="3"/>
      <charset val="128"/>
    </font>
    <font>
      <b/>
      <sz val="11"/>
      <color theme="0" tint="-0.14999847407452621"/>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0" fillId="0" borderId="1"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3" borderId="1" xfId="0" applyFont="1" applyFill="1" applyBorder="1" applyAlignment="1">
      <alignment horizontal="center" vertical="center"/>
    </xf>
    <xf numFmtId="38" fontId="0" fillId="0" borderId="0" xfId="1" applyFont="1">
      <alignment vertical="center"/>
    </xf>
    <xf numFmtId="0" fontId="3" fillId="0" borderId="3" xfId="0" applyFont="1" applyBorder="1">
      <alignment vertical="center"/>
    </xf>
    <xf numFmtId="0" fontId="5" fillId="0" borderId="6" xfId="0" applyFont="1" applyBorder="1" applyAlignment="1">
      <alignment horizontal="center" vertical="center"/>
    </xf>
    <xf numFmtId="0" fontId="0" fillId="6" borderId="0" xfId="0" applyFill="1" applyAlignment="1">
      <alignment vertical="center" shrinkToFit="1"/>
    </xf>
    <xf numFmtId="0" fontId="0" fillId="6" borderId="7" xfId="0" applyFill="1" applyBorder="1">
      <alignment vertical="center"/>
    </xf>
    <xf numFmtId="0" fontId="3" fillId="3" borderId="1" xfId="0" applyFont="1" applyFill="1" applyBorder="1" applyAlignment="1">
      <alignment horizontal="center" vertical="center" wrapText="1"/>
    </xf>
    <xf numFmtId="0" fontId="0" fillId="6" borderId="0" xfId="0" applyFill="1">
      <alignment vertical="center"/>
    </xf>
    <xf numFmtId="0" fontId="3" fillId="4" borderId="0" xfId="0" applyFont="1" applyFill="1">
      <alignment vertical="center"/>
    </xf>
    <xf numFmtId="0" fontId="3" fillId="0" borderId="0" xfId="0" applyFont="1">
      <alignment vertical="center"/>
    </xf>
    <xf numFmtId="0" fontId="3" fillId="3" borderId="1" xfId="0" applyFont="1" applyFill="1" applyBorder="1" applyAlignment="1">
      <alignment horizontal="centerContinuous" vertical="center"/>
    </xf>
    <xf numFmtId="0" fontId="4" fillId="0" borderId="0" xfId="0" applyFont="1">
      <alignment vertical="center"/>
    </xf>
    <xf numFmtId="176" fontId="6" fillId="7"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177" fontId="0" fillId="2" borderId="1" xfId="0" applyNumberFormat="1" applyFill="1" applyBorder="1" applyAlignment="1" applyProtection="1">
      <alignment horizontal="center" vertical="center"/>
      <protection locked="0"/>
    </xf>
    <xf numFmtId="0" fontId="0" fillId="2" borderId="1" xfId="0" applyFill="1" applyBorder="1" applyProtection="1">
      <alignment vertical="center"/>
      <protection locked="0"/>
    </xf>
    <xf numFmtId="38" fontId="0" fillId="2" borderId="1" xfId="1" applyFont="1" applyFill="1" applyBorder="1" applyProtection="1">
      <alignment vertical="center"/>
      <protection locked="0"/>
    </xf>
    <xf numFmtId="0" fontId="0" fillId="2" borderId="1" xfId="0" applyFill="1" applyBorder="1" applyAlignment="1" applyProtection="1">
      <alignment vertical="center" wrapText="1"/>
      <protection locked="0"/>
    </xf>
    <xf numFmtId="0" fontId="3" fillId="0" borderId="0" xfId="0" applyFont="1" applyAlignment="1">
      <alignment horizontal="right" vertical="center"/>
    </xf>
    <xf numFmtId="0" fontId="3" fillId="4" borderId="0" xfId="0" applyFont="1" applyFill="1" applyAlignment="1">
      <alignment vertical="center" wrapText="1"/>
    </xf>
    <xf numFmtId="0" fontId="0" fillId="8" borderId="0" xfId="0" applyFill="1">
      <alignment vertical="center"/>
    </xf>
    <xf numFmtId="177" fontId="0" fillId="8" borderId="0" xfId="0" applyNumberFormat="1" applyFill="1">
      <alignment vertical="center"/>
    </xf>
    <xf numFmtId="0" fontId="0" fillId="6" borderId="6" xfId="0" applyFill="1" applyBorder="1">
      <alignment vertical="center"/>
    </xf>
    <xf numFmtId="0" fontId="3" fillId="6" borderId="13" xfId="0" applyFont="1" applyFill="1" applyBorder="1" applyAlignment="1">
      <alignment horizontal="centerContinuous" vertical="center"/>
    </xf>
    <xf numFmtId="0" fontId="0" fillId="6" borderId="13" xfId="0" applyFill="1" applyBorder="1" applyAlignment="1">
      <alignment horizontal="left" vertical="center" shrinkToFit="1"/>
    </xf>
    <xf numFmtId="0" fontId="3" fillId="6" borderId="0" xfId="0" applyFont="1" applyFill="1" applyAlignment="1">
      <alignment horizontal="center" vertical="center"/>
    </xf>
    <xf numFmtId="0" fontId="0" fillId="6" borderId="0" xfId="0" applyFill="1" applyAlignment="1">
      <alignment horizontal="left" vertical="center" shrinkToFit="1"/>
    </xf>
    <xf numFmtId="178" fontId="6" fillId="7" borderId="1" xfId="0" applyNumberFormat="1" applyFont="1" applyFill="1" applyBorder="1" applyAlignment="1">
      <alignment horizontal="center" vertical="center"/>
    </xf>
    <xf numFmtId="0" fontId="0" fillId="6" borderId="11" xfId="0" applyFill="1" applyBorder="1">
      <alignment vertical="center"/>
    </xf>
    <xf numFmtId="177" fontId="0" fillId="0" borderId="0" xfId="0" applyNumberFormat="1">
      <alignment vertical="center"/>
    </xf>
    <xf numFmtId="38" fontId="0" fillId="7" borderId="1" xfId="1" applyFont="1" applyFill="1" applyBorder="1" applyProtection="1">
      <alignment vertical="center"/>
    </xf>
    <xf numFmtId="178" fontId="3" fillId="7" borderId="2" xfId="0" applyNumberFormat="1" applyFont="1" applyFill="1" applyBorder="1" applyAlignment="1">
      <alignment horizontal="right" vertical="center" shrinkToFit="1"/>
    </xf>
    <xf numFmtId="0" fontId="7" fillId="0" borderId="0" xfId="0" applyFont="1">
      <alignmen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4" fillId="0" borderId="0" xfId="0" applyNumberFormat="1" applyFont="1" applyAlignment="1">
      <alignment vertical="center" shrinkToFit="1"/>
    </xf>
    <xf numFmtId="0" fontId="9" fillId="0" borderId="4" xfId="0" applyFont="1" applyBorder="1">
      <alignment vertical="center"/>
    </xf>
    <xf numFmtId="0" fontId="11" fillId="0" borderId="0" xfId="0" applyFont="1">
      <alignment vertical="center"/>
    </xf>
    <xf numFmtId="0" fontId="0" fillId="0" borderId="0" xfId="0" applyAlignment="1">
      <alignment horizontal="center" vertical="center"/>
    </xf>
    <xf numFmtId="0" fontId="10" fillId="0" borderId="0" xfId="0" applyFont="1" applyAlignment="1">
      <alignment horizontal="center" vertical="center"/>
    </xf>
    <xf numFmtId="0" fontId="0" fillId="6" borderId="0" xfId="0" applyFill="1" applyAlignment="1">
      <alignment horizontal="center" vertical="center"/>
    </xf>
    <xf numFmtId="0" fontId="0" fillId="6" borderId="0" xfId="0" applyFill="1" applyBorder="1">
      <alignment vertical="center"/>
    </xf>
    <xf numFmtId="0" fontId="3" fillId="7" borderId="12" xfId="0" applyFont="1" applyFill="1" applyBorder="1" applyAlignment="1">
      <alignment horizontal="right" vertical="center" shrinkToFit="1"/>
    </xf>
    <xf numFmtId="0" fontId="6" fillId="7" borderId="12" xfId="0" applyFont="1" applyFill="1" applyBorder="1" applyAlignment="1">
      <alignment horizontal="right" vertical="center" shrinkToFit="1"/>
    </xf>
    <xf numFmtId="0" fontId="6" fillId="7" borderId="14" xfId="0" applyFont="1" applyFill="1" applyBorder="1" applyAlignment="1">
      <alignment horizontal="left" vertical="center" shrinkToFit="1"/>
    </xf>
    <xf numFmtId="0" fontId="0" fillId="7" borderId="18" xfId="0" applyFill="1" applyBorder="1" applyAlignment="1">
      <alignment vertical="center"/>
    </xf>
    <xf numFmtId="0" fontId="3" fillId="7" borderId="13" xfId="0" applyFont="1" applyFill="1" applyBorder="1" applyAlignment="1">
      <alignment horizontal="left" vertical="center" shrinkToFit="1"/>
    </xf>
    <xf numFmtId="0" fontId="12" fillId="7" borderId="13" xfId="0" applyFont="1" applyFill="1" applyBorder="1" applyAlignment="1">
      <alignment horizontal="center" vertical="center" shrinkToFit="1"/>
    </xf>
    <xf numFmtId="0" fontId="13" fillId="7" borderId="13" xfId="0" applyFont="1" applyFill="1" applyBorder="1" applyAlignment="1">
      <alignment horizontal="centerContinuous" vertical="center" shrinkToFit="1"/>
    </xf>
    <xf numFmtId="0" fontId="4" fillId="0" borderId="15" xfId="0" applyFont="1" applyBorder="1">
      <alignment vertical="center"/>
    </xf>
    <xf numFmtId="0" fontId="0" fillId="0" borderId="18" xfId="0" applyBorder="1">
      <alignment vertical="center"/>
    </xf>
    <xf numFmtId="176" fontId="3" fillId="5" borderId="2" xfId="0" applyNumberFormat="1" applyFont="1" applyFill="1" applyBorder="1" applyAlignment="1">
      <alignment horizontal="right" vertical="center"/>
    </xf>
    <xf numFmtId="0" fontId="3" fillId="0" borderId="3" xfId="0" applyFont="1"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0" xfId="0" applyProtection="1">
      <alignment vertical="center"/>
    </xf>
    <xf numFmtId="0" fontId="0" fillId="0" borderId="0" xfId="0" applyAlignment="1" applyProtection="1">
      <alignment horizontal="center" vertical="center"/>
    </xf>
    <xf numFmtId="0" fontId="0" fillId="0" borderId="6" xfId="0" applyBorder="1" applyProtection="1">
      <alignment vertical="center"/>
    </xf>
    <xf numFmtId="0" fontId="3" fillId="3" borderId="1" xfId="0" applyFont="1" applyFill="1" applyBorder="1" applyAlignment="1" applyProtection="1">
      <alignment horizontal="center" vertical="center"/>
    </xf>
    <xf numFmtId="0" fontId="0" fillId="0" borderId="7" xfId="0" applyBorder="1" applyProtection="1">
      <alignment vertical="center"/>
    </xf>
    <xf numFmtId="0" fontId="0" fillId="6" borderId="6" xfId="0" applyFill="1" applyBorder="1" applyProtection="1">
      <alignment vertical="center"/>
    </xf>
    <xf numFmtId="0" fontId="0" fillId="6" borderId="0" xfId="0" applyFill="1" applyProtection="1">
      <alignment vertical="center"/>
    </xf>
    <xf numFmtId="0" fontId="3" fillId="6" borderId="13" xfId="0" applyFont="1" applyFill="1" applyBorder="1" applyAlignment="1" applyProtection="1">
      <alignment horizontal="centerContinuous" vertical="center"/>
    </xf>
    <xf numFmtId="0" fontId="0" fillId="6" borderId="13" xfId="0" applyFill="1" applyBorder="1" applyAlignment="1" applyProtection="1">
      <alignment horizontal="left" vertical="center" shrinkToFit="1"/>
    </xf>
    <xf numFmtId="0" fontId="0" fillId="6" borderId="0" xfId="0" applyFill="1" applyBorder="1" applyProtection="1">
      <alignment vertical="center"/>
    </xf>
    <xf numFmtId="0" fontId="3" fillId="6" borderId="0" xfId="0" applyFont="1" applyFill="1" applyAlignment="1" applyProtection="1">
      <alignment horizontal="center" vertical="center"/>
    </xf>
    <xf numFmtId="0" fontId="0" fillId="6" borderId="0" xfId="0" applyFill="1" applyAlignment="1" applyProtection="1">
      <alignment horizontal="left" vertical="center" shrinkToFit="1"/>
    </xf>
    <xf numFmtId="0" fontId="0" fillId="6" borderId="0" xfId="0" applyFill="1" applyAlignment="1" applyProtection="1">
      <alignment vertical="center" shrinkToFit="1"/>
    </xf>
    <xf numFmtId="0" fontId="0" fillId="6" borderId="7" xfId="0" applyFill="1" applyBorder="1" applyProtection="1">
      <alignment vertical="center"/>
    </xf>
    <xf numFmtId="0" fontId="0" fillId="6" borderId="0" xfId="0" applyFill="1" applyAlignment="1" applyProtection="1">
      <alignment horizontal="center" vertical="center"/>
    </xf>
    <xf numFmtId="0" fontId="4" fillId="0" borderId="0" xfId="0" applyFont="1" applyProtection="1">
      <alignment vertical="center"/>
    </xf>
    <xf numFmtId="0" fontId="4" fillId="0" borderId="0" xfId="0" applyNumberFormat="1" applyFont="1" applyAlignment="1" applyProtection="1">
      <alignment vertical="center" shrinkToFit="1"/>
    </xf>
    <xf numFmtId="178" fontId="6" fillId="7" borderId="1" xfId="0" applyNumberFormat="1" applyFont="1" applyFill="1" applyBorder="1" applyAlignment="1" applyProtection="1">
      <alignment horizontal="center" vertical="center"/>
    </xf>
    <xf numFmtId="0" fontId="6" fillId="7" borderId="12" xfId="0" applyFont="1" applyFill="1" applyBorder="1" applyAlignment="1" applyProtection="1">
      <alignment horizontal="right" vertical="center" shrinkToFit="1"/>
    </xf>
    <xf numFmtId="0" fontId="12" fillId="7" borderId="13" xfId="0" applyFont="1" applyFill="1" applyBorder="1" applyAlignment="1" applyProtection="1">
      <alignment horizontal="center" vertical="center" shrinkToFit="1"/>
    </xf>
    <xf numFmtId="0" fontId="6" fillId="7" borderId="14" xfId="0" applyFont="1" applyFill="1" applyBorder="1" applyAlignment="1" applyProtection="1">
      <alignment horizontal="left" vertical="center" shrinkToFit="1"/>
    </xf>
    <xf numFmtId="0" fontId="0" fillId="6" borderId="11" xfId="0" applyFill="1" applyBorder="1" applyProtection="1">
      <alignment vertical="center"/>
    </xf>
    <xf numFmtId="0" fontId="3" fillId="7" borderId="1" xfId="0" applyFont="1" applyFill="1" applyBorder="1" applyAlignment="1" applyProtection="1">
      <alignment horizontal="center" vertical="center"/>
    </xf>
    <xf numFmtId="0" fontId="0" fillId="0" borderId="8" xfId="0" applyBorder="1" applyProtection="1">
      <alignment vertical="center"/>
    </xf>
    <xf numFmtId="0" fontId="0" fillId="0" borderId="9" xfId="0" applyBorder="1" applyProtection="1">
      <alignment vertical="center"/>
    </xf>
    <xf numFmtId="0" fontId="0" fillId="0" borderId="10" xfId="0" applyBorder="1" applyProtection="1">
      <alignment vertical="center"/>
    </xf>
    <xf numFmtId="0" fontId="9" fillId="0" borderId="4" xfId="0" applyFont="1" applyBorder="1" applyProtection="1">
      <alignment vertical="center"/>
    </xf>
    <xf numFmtId="0" fontId="3"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11" fillId="0" borderId="0" xfId="0" applyFont="1" applyProtection="1">
      <alignment vertical="center"/>
    </xf>
    <xf numFmtId="0" fontId="5" fillId="0" borderId="6" xfId="0" applyFont="1" applyBorder="1" applyAlignment="1" applyProtection="1">
      <alignment horizontal="center" vertical="center"/>
    </xf>
    <xf numFmtId="0" fontId="0" fillId="0" borderId="1" xfId="0" applyBorder="1" applyAlignment="1" applyProtection="1">
      <alignment horizontal="center" vertical="center"/>
    </xf>
    <xf numFmtId="177" fontId="0" fillId="2" borderId="1" xfId="0" applyNumberFormat="1" applyFill="1" applyBorder="1" applyAlignment="1" applyProtection="1">
      <alignment horizontal="center" vertical="center"/>
    </xf>
    <xf numFmtId="0" fontId="0" fillId="2" borderId="1" xfId="0" applyFill="1" applyBorder="1" applyProtection="1">
      <alignment vertical="center"/>
    </xf>
    <xf numFmtId="38" fontId="0" fillId="2" borderId="1" xfId="1" applyFont="1" applyFill="1" applyBorder="1" applyProtection="1">
      <alignment vertical="center"/>
    </xf>
    <xf numFmtId="0" fontId="0" fillId="2" borderId="1" xfId="0" applyFill="1" applyBorder="1" applyAlignment="1" applyProtection="1">
      <alignment vertical="center" wrapText="1"/>
    </xf>
    <xf numFmtId="0" fontId="3" fillId="0" borderId="0" xfId="0" applyFont="1" applyAlignment="1" applyProtection="1">
      <alignment horizontal="right" vertical="center"/>
    </xf>
    <xf numFmtId="178" fontId="3" fillId="7" borderId="2" xfId="0" applyNumberFormat="1" applyFont="1" applyFill="1" applyBorder="1" applyAlignment="1" applyProtection="1">
      <alignment horizontal="right" vertical="center" shrinkToFit="1"/>
    </xf>
    <xf numFmtId="0" fontId="3" fillId="3" borderId="1" xfId="0" applyFont="1" applyFill="1" applyBorder="1" applyAlignment="1" applyProtection="1">
      <alignment horizontal="centerContinuous" vertical="center"/>
    </xf>
    <xf numFmtId="0" fontId="4" fillId="0" borderId="15" xfId="0" applyFont="1" applyBorder="1" applyProtection="1">
      <alignment vertical="center"/>
    </xf>
    <xf numFmtId="0" fontId="0" fillId="0" borderId="18" xfId="0" applyBorder="1" applyProtection="1">
      <alignment vertical="center"/>
    </xf>
    <xf numFmtId="176" fontId="6" fillId="7" borderId="1" xfId="0" applyNumberFormat="1" applyFont="1" applyFill="1" applyBorder="1" applyAlignment="1" applyProtection="1">
      <alignment horizontal="center" vertical="center"/>
    </xf>
    <xf numFmtId="0" fontId="3" fillId="7" borderId="12" xfId="0" applyFont="1" applyFill="1" applyBorder="1" applyAlignment="1" applyProtection="1">
      <alignment horizontal="right" vertical="center" shrinkToFit="1"/>
    </xf>
    <xf numFmtId="0" fontId="13" fillId="7" borderId="13" xfId="0" applyFont="1" applyFill="1" applyBorder="1" applyAlignment="1" applyProtection="1">
      <alignment horizontal="centerContinuous" vertical="center" shrinkToFit="1"/>
    </xf>
    <xf numFmtId="0" fontId="3" fillId="7" borderId="13" xfId="0" applyFont="1" applyFill="1" applyBorder="1" applyAlignment="1" applyProtection="1">
      <alignment horizontal="left" vertical="center" shrinkToFit="1"/>
    </xf>
    <xf numFmtId="0" fontId="0" fillId="7" borderId="18" xfId="0" applyFill="1" applyBorder="1" applyAlignment="1" applyProtection="1">
      <alignment vertical="center"/>
    </xf>
    <xf numFmtId="176" fontId="3" fillId="0" borderId="2" xfId="0" applyNumberFormat="1" applyFont="1" applyBorder="1" applyAlignment="1" applyProtection="1">
      <alignment horizontal="right" vertical="center"/>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5" borderId="1" xfId="0" applyFont="1" applyFill="1" applyBorder="1" applyAlignment="1">
      <alignment vertical="center" shrinkToFit="1"/>
    </xf>
    <xf numFmtId="0" fontId="0" fillId="5" borderId="1" xfId="0" applyFill="1" applyBorder="1" applyAlignment="1">
      <alignment vertical="center" shrinkToFit="1"/>
    </xf>
    <xf numFmtId="0" fontId="3" fillId="5" borderId="1" xfId="0" applyFont="1" applyFill="1" applyBorder="1" applyAlignment="1">
      <alignment vertical="center"/>
    </xf>
    <xf numFmtId="0" fontId="3" fillId="2" borderId="12" xfId="0" applyFont="1" applyFill="1" applyBorder="1" applyAlignment="1" applyProtection="1">
      <alignment horizontal="left" vertical="center" shrinkToFit="1"/>
      <protection locked="0"/>
    </xf>
    <xf numFmtId="0" fontId="3" fillId="0" borderId="13"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3" borderId="1" xfId="0" applyFont="1" applyFill="1" applyBorder="1" applyAlignment="1">
      <alignment vertical="center"/>
    </xf>
    <xf numFmtId="0" fontId="0" fillId="0" borderId="1" xfId="0" applyBorder="1" applyAlignment="1">
      <alignment vertical="center"/>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xf>
    <xf numFmtId="0" fontId="3" fillId="2" borderId="13" xfId="0" applyFont="1" applyFill="1" applyBorder="1" applyAlignment="1" applyProtection="1">
      <alignment horizontal="left" vertical="center" shrinkToFit="1"/>
    </xf>
    <xf numFmtId="0" fontId="3" fillId="2" borderId="14" xfId="0" applyFont="1" applyFill="1" applyBorder="1" applyAlignment="1" applyProtection="1">
      <alignment horizontal="left" vertical="center" shrinkToFit="1"/>
    </xf>
    <xf numFmtId="0" fontId="3" fillId="0" borderId="13" xfId="0" applyFont="1" applyBorder="1" applyAlignment="1" applyProtection="1">
      <alignment vertical="center" shrinkToFit="1"/>
    </xf>
    <xf numFmtId="0" fontId="3" fillId="0" borderId="14" xfId="0" applyFont="1" applyBorder="1" applyAlignment="1" applyProtection="1">
      <alignment vertical="center" shrinkToFit="1"/>
    </xf>
    <xf numFmtId="0" fontId="3" fillId="3" borderId="1" xfId="0" applyFont="1" applyFill="1" applyBorder="1" applyAlignment="1" applyProtection="1">
      <alignment vertical="center"/>
    </xf>
    <xf numFmtId="0" fontId="0" fillId="0" borderId="1" xfId="0" applyBorder="1" applyAlignment="1" applyProtection="1">
      <alignment vertical="center"/>
    </xf>
    <xf numFmtId="0" fontId="6" fillId="2" borderId="12"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3" fillId="5" borderId="1" xfId="0" applyFont="1" applyFill="1" applyBorder="1" applyAlignment="1" applyProtection="1">
      <alignment vertical="center" shrinkToFit="1"/>
    </xf>
    <xf numFmtId="0" fontId="0" fillId="2" borderId="12" xfId="0" applyFill="1" applyBorder="1" applyAlignment="1" applyProtection="1">
      <alignment horizontal="left" vertical="center"/>
    </xf>
    <xf numFmtId="0" fontId="0" fillId="2" borderId="13" xfId="0" applyFill="1" applyBorder="1" applyAlignment="1" applyProtection="1">
      <alignment horizontal="left" vertical="center"/>
    </xf>
    <xf numFmtId="0" fontId="0" fillId="2" borderId="14" xfId="0" applyFill="1" applyBorder="1" applyAlignment="1" applyProtection="1">
      <alignment horizontal="left" vertical="center"/>
    </xf>
    <xf numFmtId="0" fontId="0" fillId="5" borderId="1" xfId="0" applyFill="1" applyBorder="1" applyAlignment="1" applyProtection="1">
      <alignment vertical="center" shrinkToFit="1"/>
    </xf>
    <xf numFmtId="0" fontId="3" fillId="5" borderId="1" xfId="0" applyFont="1" applyFill="1" applyBorder="1" applyAlignment="1" applyProtection="1">
      <alignment vertical="center"/>
    </xf>
    <xf numFmtId="0" fontId="3" fillId="3" borderId="12"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177" fontId="0" fillId="2" borderId="12" xfId="0" applyNumberFormat="1" applyFill="1" applyBorder="1" applyAlignment="1" applyProtection="1">
      <alignment horizontal="center" vertical="center"/>
      <protection locked="0"/>
    </xf>
    <xf numFmtId="177" fontId="0" fillId="2" borderId="13" xfId="0" applyNumberFormat="1" applyFill="1" applyBorder="1" applyAlignment="1" applyProtection="1">
      <alignment horizontal="center" vertical="center"/>
      <protection locked="0"/>
    </xf>
    <xf numFmtId="177" fontId="0" fillId="2" borderId="14" xfId="0" applyNumberFormat="1" applyFill="1" applyBorder="1" applyAlignment="1" applyProtection="1">
      <alignment horizontal="center" vertical="center"/>
      <protection locked="0"/>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3" fillId="5" borderId="12" xfId="0" applyFont="1" applyFill="1" applyBorder="1" applyAlignment="1">
      <alignment vertical="center" shrinkToFit="1"/>
    </xf>
    <xf numFmtId="0" fontId="0" fillId="5" borderId="14" xfId="0" applyFill="1" applyBorder="1" applyAlignment="1">
      <alignment vertical="center" shrinkToFit="1"/>
    </xf>
    <xf numFmtId="0" fontId="3" fillId="2" borderId="1" xfId="0" applyFont="1" applyFill="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14" xfId="0" applyFont="1" applyBorder="1" applyAlignment="1" applyProtection="1">
      <alignment horizontal="left" vertical="center" shrinkToFit="1"/>
      <protection locked="0"/>
    </xf>
    <xf numFmtId="0" fontId="3" fillId="3" borderId="12" xfId="0" applyFont="1" applyFill="1" applyBorder="1" applyAlignment="1">
      <alignment vertical="center" shrinkToFit="1"/>
    </xf>
    <xf numFmtId="0" fontId="0" fillId="0" borderId="13" xfId="0" applyBorder="1" applyAlignment="1">
      <alignment vertical="center" shrinkToFit="1"/>
    </xf>
    <xf numFmtId="0" fontId="3" fillId="2" borderId="1" xfId="0" applyFont="1" applyFill="1" applyBorder="1" applyAlignment="1" applyProtection="1">
      <alignment vertical="center"/>
    </xf>
    <xf numFmtId="0" fontId="3" fillId="0" borderId="1" xfId="0" applyFont="1" applyBorder="1" applyAlignment="1" applyProtection="1">
      <alignment vertical="center"/>
    </xf>
    <xf numFmtId="0" fontId="3" fillId="0" borderId="14" xfId="0" applyFont="1" applyBorder="1" applyAlignment="1" applyProtection="1">
      <alignment horizontal="left" vertical="center" shrinkToFit="1"/>
    </xf>
    <xf numFmtId="0" fontId="3" fillId="3" borderId="12" xfId="0" applyFont="1" applyFill="1" applyBorder="1" applyAlignment="1" applyProtection="1">
      <alignment vertical="center" shrinkToFit="1"/>
    </xf>
    <xf numFmtId="0" fontId="0" fillId="0" borderId="13" xfId="0" applyBorder="1" applyAlignment="1" applyProtection="1">
      <alignment vertical="center" shrinkToFit="1"/>
    </xf>
    <xf numFmtId="0" fontId="6" fillId="2" borderId="16" xfId="0" applyFont="1" applyFill="1" applyBorder="1" applyAlignment="1" applyProtection="1">
      <alignment horizontal="left" vertical="center"/>
    </xf>
    <xf numFmtId="0" fontId="6" fillId="2" borderId="17" xfId="0" applyFont="1" applyFill="1" applyBorder="1" applyAlignment="1" applyProtection="1">
      <alignment horizontal="left" vertical="center"/>
    </xf>
    <xf numFmtId="177" fontId="0" fillId="2" borderId="12" xfId="0" applyNumberFormat="1" applyFill="1" applyBorder="1" applyAlignment="1" applyProtection="1">
      <alignment horizontal="left" vertical="center"/>
    </xf>
    <xf numFmtId="177" fontId="0" fillId="2" borderId="13" xfId="0" applyNumberFormat="1" applyFill="1" applyBorder="1" applyAlignment="1" applyProtection="1">
      <alignment horizontal="left" vertical="center"/>
    </xf>
    <xf numFmtId="177" fontId="0" fillId="2" borderId="14" xfId="0" applyNumberFormat="1" applyFill="1" applyBorder="1" applyAlignment="1" applyProtection="1">
      <alignment horizontal="left" vertical="center"/>
    </xf>
    <xf numFmtId="0" fontId="3" fillId="5" borderId="12" xfId="0" applyFont="1" applyFill="1" applyBorder="1" applyAlignment="1" applyProtection="1">
      <alignment vertical="center" shrinkToFit="1"/>
    </xf>
    <xf numFmtId="0" fontId="0" fillId="5" borderId="14" xfId="0" applyFill="1" applyBorder="1" applyAlignment="1" applyProtection="1">
      <alignment vertical="center" shrinkToFit="1"/>
    </xf>
    <xf numFmtId="177" fontId="0" fillId="2" borderId="12" xfId="0" applyNumberFormat="1" applyFill="1" applyBorder="1" applyAlignment="1" applyProtection="1">
      <alignment horizontal="left" vertical="center" wrapText="1"/>
    </xf>
  </cellXfs>
  <cellStyles count="2">
    <cellStyle name="桁区切り" xfId="1" builtinId="6"/>
    <cellStyle name="標準" xfId="0" builtinId="0"/>
  </cellStyles>
  <dxfs count="28">
    <dxf>
      <font>
        <color auto="1"/>
      </font>
    </dxf>
    <dxf>
      <font>
        <b/>
        <i val="0"/>
        <color rgb="FFFF0000"/>
      </font>
      <fill>
        <patternFill patternType="none">
          <bgColor auto="1"/>
        </patternFill>
      </fill>
    </dxf>
    <dxf>
      <fill>
        <patternFill>
          <bgColor theme="7"/>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
      <font>
        <color auto="1"/>
      </font>
    </dxf>
    <dxf>
      <font>
        <b/>
        <i val="0"/>
        <color rgb="FFFF0000"/>
      </font>
      <fill>
        <patternFill patternType="none">
          <bgColor auto="1"/>
        </patternFill>
      </fill>
    </dxf>
    <dxf>
      <fill>
        <patternFill>
          <bgColor theme="7"/>
        </patternFill>
      </fill>
    </dxf>
    <dxf>
      <font>
        <color auto="1"/>
      </font>
    </dxf>
    <dxf>
      <font>
        <b/>
        <i val="0"/>
        <color rgb="FFFF0000"/>
      </font>
      <fill>
        <patternFill patternType="none">
          <bgColor auto="1"/>
        </patternFill>
      </fill>
    </dxf>
    <dxf>
      <fill>
        <patternFill>
          <bgColor rgb="FFFFC000"/>
        </patternFill>
      </fill>
    </dxf>
    <dxf>
      <fill>
        <patternFill>
          <bgColor theme="7"/>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
      <font>
        <color auto="1"/>
      </font>
    </dxf>
    <dxf>
      <font>
        <b/>
        <i val="0"/>
        <color rgb="FFFF0000"/>
      </font>
      <fill>
        <patternFill patternType="none">
          <bgColor auto="1"/>
        </patternFill>
      </fill>
    </dxf>
    <dxf>
      <fill>
        <patternFill>
          <bgColor rgb="FFFFC000"/>
        </patternFill>
      </fill>
    </dxf>
    <dxf>
      <fill>
        <patternFill>
          <bgColor theme="7"/>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1E02-4512-42F1-8E63-D9CCC1D03BB4}">
  <sheetPr codeName="Sheet6">
    <tabColor rgb="FFFFFF00"/>
    <pageSetUpPr fitToPage="1"/>
  </sheetPr>
  <dimension ref="A1:Z63"/>
  <sheetViews>
    <sheetView showGridLines="0" tabSelected="1" zoomScaleNormal="100" zoomScaleSheetLayoutView="90" workbookViewId="0"/>
  </sheetViews>
  <sheetFormatPr defaultColWidth="8.81640625" defaultRowHeight="15" outlineLevelCol="1" x14ac:dyDescent="0.3"/>
  <cols>
    <col min="1" max="1" width="1.7265625" customWidth="1"/>
    <col min="2" max="2" width="5.1796875" customWidth="1"/>
    <col min="3" max="4" width="12.54296875" customWidth="1"/>
    <col min="5" max="5" width="11.1796875" customWidth="1"/>
    <col min="6" max="6" width="2.453125" customWidth="1"/>
    <col min="7" max="7" width="11.1796875" customWidth="1"/>
    <col min="8" max="8" width="25.54296875" customWidth="1"/>
    <col min="9" max="10" width="9.54296875" customWidth="1"/>
    <col min="11" max="11" width="11.54296875" customWidth="1"/>
    <col min="12" max="12" width="39.54296875" customWidth="1"/>
    <col min="13" max="14" width="1.7265625" customWidth="1"/>
    <col min="17" max="22" width="8.81640625" hidden="1" customWidth="1" outlineLevel="1"/>
    <col min="23" max="23" width="8.81640625" style="47" hidden="1" customWidth="1" outlineLevel="1"/>
    <col min="24" max="25" width="8.81640625" hidden="1" customWidth="1" outlineLevel="1"/>
    <col min="26" max="26" width="8.81640625" collapsed="1"/>
  </cols>
  <sheetData>
    <row r="1" spans="1:24" x14ac:dyDescent="0.3">
      <c r="A1" s="11" t="s">
        <v>0</v>
      </c>
      <c r="B1" s="2"/>
      <c r="C1" s="2"/>
      <c r="D1" s="2"/>
      <c r="E1" s="2"/>
      <c r="F1" s="2"/>
      <c r="G1" s="2"/>
      <c r="H1" s="2"/>
      <c r="I1" s="2"/>
      <c r="J1" s="2"/>
      <c r="K1" s="2"/>
      <c r="L1" s="2"/>
      <c r="M1" s="3"/>
    </row>
    <row r="2" spans="1:24" ht="25.2" customHeight="1" x14ac:dyDescent="0.3">
      <c r="A2" s="4"/>
      <c r="C2" s="9" t="s">
        <v>11</v>
      </c>
      <c r="D2" s="122"/>
      <c r="E2" s="130"/>
      <c r="F2" s="130"/>
      <c r="G2" s="131"/>
      <c r="H2" s="9" t="s">
        <v>12</v>
      </c>
      <c r="I2" s="122"/>
      <c r="J2" s="123"/>
      <c r="K2" s="123"/>
      <c r="L2" s="124"/>
      <c r="M2" s="5"/>
    </row>
    <row r="3" spans="1:24" s="16" customFormat="1" ht="4.95" customHeight="1" x14ac:dyDescent="0.3">
      <c r="A3" s="31"/>
      <c r="C3" s="32"/>
      <c r="D3" s="33"/>
      <c r="E3" s="50"/>
      <c r="F3" s="50"/>
      <c r="G3" s="50"/>
      <c r="H3" s="34"/>
      <c r="I3" s="35"/>
      <c r="J3" s="13"/>
      <c r="K3" s="13"/>
      <c r="L3" s="13"/>
      <c r="M3" s="14"/>
      <c r="W3" s="49"/>
    </row>
    <row r="4" spans="1:24" ht="19.95" customHeight="1" x14ac:dyDescent="0.3">
      <c r="A4" s="4"/>
      <c r="C4" s="125" t="s">
        <v>153</v>
      </c>
      <c r="D4" s="126"/>
      <c r="E4" s="127"/>
      <c r="F4" s="128"/>
      <c r="G4" s="129"/>
      <c r="H4" s="20"/>
      <c r="M4" s="5"/>
    </row>
    <row r="5" spans="1:24" ht="19.8" customHeight="1" x14ac:dyDescent="0.3">
      <c r="A5" s="4"/>
      <c r="C5" s="125" t="s">
        <v>154</v>
      </c>
      <c r="D5" s="126"/>
      <c r="E5" s="127"/>
      <c r="F5" s="128"/>
      <c r="G5" s="129"/>
      <c r="H5" s="44" t="str">
        <f>IF(E4&lt;&gt;"",IF(E5="",'マスター(公演等補正基準)'!K6,""),IF(E5&lt;&gt;"",'マスター(公演等補正基準)'!K7,""))</f>
        <v/>
      </c>
      <c r="I5" s="119" t="s">
        <v>13</v>
      </c>
      <c r="J5" s="119"/>
      <c r="K5" s="119"/>
      <c r="L5" s="36">
        <f>'補正基準実績報告書（公演等）'!$K$62</f>
        <v>0</v>
      </c>
      <c r="M5" s="5"/>
    </row>
    <row r="6" spans="1:24" ht="19.95" customHeight="1" x14ac:dyDescent="0.3">
      <c r="A6" s="4"/>
      <c r="C6" s="119" t="s">
        <v>155</v>
      </c>
      <c r="D6" s="120"/>
      <c r="E6" s="52" t="str">
        <f>IF($E$5="","",IF($E$5="12月",TEXT('マスター(公演等補正基準)'!$C$23,"YYYY-MM-DD"),TEXT('マスター(公演等補正基準)'!$C$21,"YYYY-MM-DD")))</f>
        <v/>
      </c>
      <c r="F6" s="56" t="s">
        <v>172</v>
      </c>
      <c r="G6" s="53" t="str">
        <f>IF($E$5="","",IF($E$5="12月",TEXT('マスター(公演等補正基準)'!$D$23,"YYYY-MM-DD"),TEXT('マスター(公演等補正基準)'!$D$21,"YYYY-MM-DD")))</f>
        <v/>
      </c>
      <c r="H6" s="37"/>
      <c r="I6" s="121" t="s">
        <v>14</v>
      </c>
      <c r="J6" s="121"/>
      <c r="K6" s="121"/>
      <c r="L6" s="22" t="str">
        <f>IF(L5=0,"",IF(L5&gt;='マスター(公演等補正基準)'!$H$8,'マスター(公演等補正基準)'!$I$8,IF(L5&gt;='マスター(公演等補正基準)'!$H$7,'マスター(公演等補正基準)'!$I$7,IF(L5&gt;='マスター(公演等補正基準)'!$H$6,'マスター(公演等補正基準)'!$I$6,IF(L5&gt;='マスター(公演等補正基準)'!$H$5,'マスター(公演等補正基準)'!$I$5,'マスター(公演等補正基準)'!$I$4)))))</f>
        <v/>
      </c>
      <c r="M6" s="5"/>
    </row>
    <row r="7" spans="1:24" ht="4.95" customHeight="1" thickBot="1" x14ac:dyDescent="0.35">
      <c r="A7" s="6"/>
      <c r="B7" s="7"/>
      <c r="C7" s="7"/>
      <c r="D7" s="7"/>
      <c r="E7" s="7"/>
      <c r="F7" s="7"/>
      <c r="G7" s="7"/>
      <c r="H7" s="7"/>
      <c r="I7" s="7"/>
      <c r="J7" s="7"/>
      <c r="K7" s="7"/>
      <c r="L7" s="7"/>
      <c r="M7" s="8"/>
    </row>
    <row r="8" spans="1:24" ht="4.95" customHeight="1" x14ac:dyDescent="0.3"/>
    <row r="9" spans="1:24" ht="15.6" thickBot="1" x14ac:dyDescent="0.35">
      <c r="A9" t="s">
        <v>15</v>
      </c>
    </row>
    <row r="10" spans="1:24" ht="15" customHeight="1" x14ac:dyDescent="0.3">
      <c r="A10" s="11"/>
      <c r="B10" s="2"/>
      <c r="C10" s="45" t="s">
        <v>170</v>
      </c>
      <c r="D10" s="2"/>
      <c r="E10" s="2"/>
      <c r="F10" s="2"/>
      <c r="G10" s="2"/>
      <c r="H10" s="2"/>
      <c r="I10" s="2"/>
      <c r="J10" s="2"/>
      <c r="K10" s="2"/>
      <c r="L10" s="2"/>
      <c r="M10" s="3"/>
      <c r="Q10" t="s">
        <v>16</v>
      </c>
    </row>
    <row r="11" spans="1:24" ht="30" x14ac:dyDescent="0.3">
      <c r="A11" s="4"/>
      <c r="B11" s="9" t="s">
        <v>1</v>
      </c>
      <c r="C11" s="15" t="s">
        <v>17</v>
      </c>
      <c r="D11" s="15" t="s">
        <v>18</v>
      </c>
      <c r="E11" s="116" t="s">
        <v>67</v>
      </c>
      <c r="F11" s="117"/>
      <c r="G11" s="118"/>
      <c r="H11" s="42" t="s">
        <v>19</v>
      </c>
      <c r="I11" s="42" t="s">
        <v>20</v>
      </c>
      <c r="J11" s="42" t="s">
        <v>2</v>
      </c>
      <c r="K11" s="42" t="s">
        <v>21</v>
      </c>
      <c r="L11" s="43" t="s">
        <v>151</v>
      </c>
      <c r="M11" s="5"/>
      <c r="Q11" t="s">
        <v>22</v>
      </c>
      <c r="R11" t="s">
        <v>23</v>
      </c>
      <c r="S11" t="s">
        <v>166</v>
      </c>
      <c r="T11" t="s">
        <v>167</v>
      </c>
      <c r="U11" t="s">
        <v>164</v>
      </c>
      <c r="V11" t="s">
        <v>165</v>
      </c>
      <c r="W11" s="48" t="s">
        <v>168</v>
      </c>
      <c r="X11" s="46" t="s">
        <v>169</v>
      </c>
    </row>
    <row r="12" spans="1:24" x14ac:dyDescent="0.3">
      <c r="A12" s="12"/>
      <c r="B12" s="1">
        <v>1</v>
      </c>
      <c r="C12" s="23"/>
      <c r="D12" s="23"/>
      <c r="E12" s="113"/>
      <c r="F12" s="114"/>
      <c r="G12" s="115"/>
      <c r="H12" s="24"/>
      <c r="I12" s="25"/>
      <c r="J12" s="25"/>
      <c r="K12" s="39">
        <f>I12*J12</f>
        <v>0</v>
      </c>
      <c r="L12" s="26"/>
      <c r="M12" s="5"/>
      <c r="Q12">
        <f>IF($C12&lt;&gt;"",IF($E$5="12月",IF(AND($C12&gt;='マスター(公演等補正基準)'!$C$23,$C12&lt;='マスター(公演等補正基準)'!$D$23),0,1),IF(AND($C12&gt;='マスター(公演等補正基準)'!$C$21,$C12&lt;='マスター(公演等補正基準)'!$D$21),0,1)),0)</f>
        <v>0</v>
      </c>
      <c r="R12">
        <f>IF($D12&lt;&gt;"",IF($E$5="12月",IF(AND($D12&gt;='マスター(公演等補正基準)'!$C$23,$D12&lt;='マスター(公演等補正基準)'!$D$23),0,1),IF(AND($D12&gt;='マスター(公演等補正基準)'!$C$21,$D12&lt;='マスター(公演等補正基準)'!$D$21),0,1)),0)</f>
        <v>0</v>
      </c>
      <c r="S12">
        <f>IF(AND($C12=0,OR($I12&lt;&gt;"",$D12&lt;&gt;"",$J12&lt;&gt;"")),1,0)</f>
        <v>0</v>
      </c>
      <c r="T12">
        <f>IF(AND($D12=0,OR($I12&lt;&gt;"",$C12&lt;&gt;"",$J12&lt;&gt;"")),1,0)</f>
        <v>0</v>
      </c>
      <c r="U12">
        <f>IF(AND($I12=0,OR($C12&lt;&gt;"",$D12&lt;&gt;"",$J12&lt;&gt;"")),1,0)</f>
        <v>0</v>
      </c>
      <c r="V12">
        <f>IF(AND($J12=0,OR($C12&lt;&gt;"",$D12&lt;&gt;"",$I12&lt;&gt;"")),1,0)</f>
        <v>0</v>
      </c>
      <c r="W12" s="47" t="str">
        <f>IF(SUM($Q12:$R12)=0,"〇","✕")</f>
        <v>〇</v>
      </c>
      <c r="X12">
        <f>IF($W12="〇",$K12,"")</f>
        <v>0</v>
      </c>
    </row>
    <row r="13" spans="1:24" x14ac:dyDescent="0.3">
      <c r="A13" s="12"/>
      <c r="B13" s="1">
        <f>B12+1</f>
        <v>2</v>
      </c>
      <c r="C13" s="23"/>
      <c r="D13" s="23"/>
      <c r="E13" s="113"/>
      <c r="F13" s="114"/>
      <c r="G13" s="115"/>
      <c r="H13" s="24"/>
      <c r="I13" s="25"/>
      <c r="J13" s="25"/>
      <c r="K13" s="39">
        <f t="shared" ref="K13:K61" si="0">I13*J13</f>
        <v>0</v>
      </c>
      <c r="L13" s="26"/>
      <c r="M13" s="5"/>
      <c r="Q13">
        <f>IF($C13&lt;&gt;"",IF($E$5="12月",IF(AND($C13&gt;='マスター(公演等補正基準)'!$C$23,$C13&lt;='マスター(公演等補正基準)'!$D$23),0,1),IF(AND($C13&gt;='マスター(公演等補正基準)'!$C$21,$C13&lt;='マスター(公演等補正基準)'!$D$21),0,1)),0)</f>
        <v>0</v>
      </c>
      <c r="R13">
        <f>IF($D13&lt;&gt;"",IF($E$5="12月",IF(AND($D13&gt;='マスター(公演等補正基準)'!$C$23,$D13&lt;='マスター(公演等補正基準)'!$D$23),0,1),IF(AND($D13&gt;='マスター(公演等補正基準)'!$C$21,$D13&lt;='マスター(公演等補正基準)'!$D$21),0,1)),0)</f>
        <v>0</v>
      </c>
      <c r="S13">
        <f t="shared" ref="S13:S61" si="1">IF(AND($C13=0,OR($I13&lt;&gt;"",$D13&lt;&gt;"",$J13&lt;&gt;"")),1,0)</f>
        <v>0</v>
      </c>
      <c r="T13">
        <f t="shared" ref="T13:T61" si="2">IF(AND($D13=0,OR($I13&lt;&gt;"",$C13&lt;&gt;"",$J13&lt;&gt;"")),1,0)</f>
        <v>0</v>
      </c>
      <c r="U13">
        <f t="shared" ref="U13:U61" si="3">IF(AND($I13=0,OR($C13&lt;&gt;"",$D13&lt;&gt;"",$J13&lt;&gt;"")),1,0)</f>
        <v>0</v>
      </c>
      <c r="V13">
        <f t="shared" ref="V13:V61" si="4">IF(AND($J13=0,OR($C13&lt;&gt;"",$D13&lt;&gt;"",$I13&lt;&gt;"")),1,0)</f>
        <v>0</v>
      </c>
      <c r="W13" s="47" t="str">
        <f>IF(SUM($Q13:$R13)=0,"〇","✕")</f>
        <v>〇</v>
      </c>
      <c r="X13">
        <f t="shared" ref="X13:X61" si="5">IF($W13="〇",$K13,"")</f>
        <v>0</v>
      </c>
    </row>
    <row r="14" spans="1:24" x14ac:dyDescent="0.3">
      <c r="A14" s="12"/>
      <c r="B14" s="1">
        <f t="shared" ref="B14:B60" si="6">B13+1</f>
        <v>3</v>
      </c>
      <c r="C14" s="23"/>
      <c r="D14" s="23"/>
      <c r="E14" s="113"/>
      <c r="F14" s="114"/>
      <c r="G14" s="115"/>
      <c r="H14" s="24"/>
      <c r="I14" s="25"/>
      <c r="J14" s="25"/>
      <c r="K14" s="39">
        <f t="shared" si="0"/>
        <v>0</v>
      </c>
      <c r="L14" s="26"/>
      <c r="M14" s="5"/>
      <c r="Q14">
        <f>IF($C14&lt;&gt;"",IF($E$5="12月",IF(AND($C14&gt;='マスター(公演等補正基準)'!$C$23,$C14&lt;='マスター(公演等補正基準)'!$D$23),0,1),IF(AND($C14&gt;='マスター(公演等補正基準)'!$C$21,$C14&lt;='マスター(公演等補正基準)'!$D$21),0,1)),0)</f>
        <v>0</v>
      </c>
      <c r="R14">
        <f>IF($D14&lt;&gt;"",IF($E$5="12月",IF(AND($D14&gt;='マスター(公演等補正基準)'!$C$23,$D14&lt;='マスター(公演等補正基準)'!$D$23),0,1),IF(AND($D14&gt;='マスター(公演等補正基準)'!$C$21,$D14&lt;='マスター(公演等補正基準)'!$D$21),0,1)),0)</f>
        <v>0</v>
      </c>
      <c r="S14">
        <f t="shared" si="1"/>
        <v>0</v>
      </c>
      <c r="T14">
        <f t="shared" si="2"/>
        <v>0</v>
      </c>
      <c r="U14">
        <f t="shared" si="3"/>
        <v>0</v>
      </c>
      <c r="V14">
        <f t="shared" si="4"/>
        <v>0</v>
      </c>
      <c r="W14" s="47" t="str">
        <f t="shared" ref="W14:W61" si="7">IF(SUM($Q14:$R14)=0,"〇","✕")</f>
        <v>〇</v>
      </c>
      <c r="X14">
        <f t="shared" si="5"/>
        <v>0</v>
      </c>
    </row>
    <row r="15" spans="1:24" x14ac:dyDescent="0.3">
      <c r="A15" s="12"/>
      <c r="B15" s="1">
        <f t="shared" si="6"/>
        <v>4</v>
      </c>
      <c r="C15" s="23"/>
      <c r="D15" s="23"/>
      <c r="E15" s="113"/>
      <c r="F15" s="114"/>
      <c r="G15" s="115"/>
      <c r="H15" s="24"/>
      <c r="I15" s="25"/>
      <c r="J15" s="25"/>
      <c r="K15" s="39">
        <f t="shared" si="0"/>
        <v>0</v>
      </c>
      <c r="L15" s="26"/>
      <c r="M15" s="5"/>
      <c r="Q15">
        <f>IF($C15&lt;&gt;"",IF($E$5="12月",IF(AND($C15&gt;='マスター(公演等補正基準)'!$C$23,$C15&lt;='マスター(公演等補正基準)'!$D$23),0,1),IF(AND($C15&gt;='マスター(公演等補正基準)'!$C$21,$C15&lt;='マスター(公演等補正基準)'!$D$21),0,1)),0)</f>
        <v>0</v>
      </c>
      <c r="R15">
        <f>IF($D15&lt;&gt;"",IF($E$5="12月",IF(AND($D15&gt;='マスター(公演等補正基準)'!$C$23,$D15&lt;='マスター(公演等補正基準)'!$D$23),0,1),IF(AND($D15&gt;='マスター(公演等補正基準)'!$C$21,$D15&lt;='マスター(公演等補正基準)'!$D$21),0,1)),0)</f>
        <v>0</v>
      </c>
      <c r="S15">
        <f t="shared" si="1"/>
        <v>0</v>
      </c>
      <c r="T15">
        <f t="shared" si="2"/>
        <v>0</v>
      </c>
      <c r="U15">
        <f t="shared" si="3"/>
        <v>0</v>
      </c>
      <c r="V15">
        <f t="shared" si="4"/>
        <v>0</v>
      </c>
      <c r="W15" s="47" t="str">
        <f t="shared" si="7"/>
        <v>〇</v>
      </c>
      <c r="X15">
        <f t="shared" si="5"/>
        <v>0</v>
      </c>
    </row>
    <row r="16" spans="1:24" x14ac:dyDescent="0.3">
      <c r="A16" s="12"/>
      <c r="B16" s="1">
        <f t="shared" si="6"/>
        <v>5</v>
      </c>
      <c r="C16" s="23"/>
      <c r="D16" s="23"/>
      <c r="E16" s="113"/>
      <c r="F16" s="114"/>
      <c r="G16" s="115"/>
      <c r="H16" s="24"/>
      <c r="I16" s="25"/>
      <c r="J16" s="25"/>
      <c r="K16" s="39">
        <f t="shared" si="0"/>
        <v>0</v>
      </c>
      <c r="L16" s="26"/>
      <c r="M16" s="5"/>
      <c r="Q16">
        <f>IF($C16&lt;&gt;"",IF($E$5="12月",IF(AND($C16&gt;='マスター(公演等補正基準)'!$C$23,$C16&lt;='マスター(公演等補正基準)'!$D$23),0,1),IF(AND($C16&gt;='マスター(公演等補正基準)'!$C$21,$C16&lt;='マスター(公演等補正基準)'!$D$21),0,1)),0)</f>
        <v>0</v>
      </c>
      <c r="R16">
        <f>IF($D16&lt;&gt;"",IF($E$5="12月",IF(AND($D16&gt;='マスター(公演等補正基準)'!$C$23,$D16&lt;='マスター(公演等補正基準)'!$D$23),0,1),IF(AND($D16&gt;='マスター(公演等補正基準)'!$C$21,$D16&lt;='マスター(公演等補正基準)'!$D$21),0,1)),0)</f>
        <v>0</v>
      </c>
      <c r="S16">
        <f t="shared" si="1"/>
        <v>0</v>
      </c>
      <c r="T16">
        <f t="shared" si="2"/>
        <v>0</v>
      </c>
      <c r="U16">
        <f t="shared" si="3"/>
        <v>0</v>
      </c>
      <c r="V16">
        <f t="shared" si="4"/>
        <v>0</v>
      </c>
      <c r="W16" s="47" t="str">
        <f t="shared" si="7"/>
        <v>〇</v>
      </c>
      <c r="X16">
        <f t="shared" si="5"/>
        <v>0</v>
      </c>
    </row>
    <row r="17" spans="1:24" x14ac:dyDescent="0.3">
      <c r="A17" s="12"/>
      <c r="B17" s="1">
        <f t="shared" si="6"/>
        <v>6</v>
      </c>
      <c r="C17" s="23"/>
      <c r="D17" s="23"/>
      <c r="E17" s="113"/>
      <c r="F17" s="114"/>
      <c r="G17" s="115"/>
      <c r="H17" s="24"/>
      <c r="I17" s="25"/>
      <c r="J17" s="25"/>
      <c r="K17" s="39">
        <f t="shared" si="0"/>
        <v>0</v>
      </c>
      <c r="L17" s="26"/>
      <c r="M17" s="5"/>
      <c r="Q17">
        <f>IF($C17&lt;&gt;"",IF($E$5="12月",IF(AND($C17&gt;='マスター(公演等補正基準)'!$C$23,$C17&lt;='マスター(公演等補正基準)'!$D$23),0,1),IF(AND($C17&gt;='マスター(公演等補正基準)'!$C$21,$C17&lt;='マスター(公演等補正基準)'!$D$21),0,1)),0)</f>
        <v>0</v>
      </c>
      <c r="R17">
        <f>IF($D17&lt;&gt;"",IF($E$5="12月",IF(AND($D17&gt;='マスター(公演等補正基準)'!$C$23,$D17&lt;='マスター(公演等補正基準)'!$D$23),0,1),IF(AND($D17&gt;='マスター(公演等補正基準)'!$C$21,$D17&lt;='マスター(公演等補正基準)'!$D$21),0,1)),0)</f>
        <v>0</v>
      </c>
      <c r="S17">
        <f t="shared" si="1"/>
        <v>0</v>
      </c>
      <c r="T17">
        <f t="shared" si="2"/>
        <v>0</v>
      </c>
      <c r="U17">
        <f t="shared" si="3"/>
        <v>0</v>
      </c>
      <c r="V17">
        <f t="shared" si="4"/>
        <v>0</v>
      </c>
      <c r="W17" s="47" t="str">
        <f t="shared" si="7"/>
        <v>〇</v>
      </c>
      <c r="X17">
        <f t="shared" si="5"/>
        <v>0</v>
      </c>
    </row>
    <row r="18" spans="1:24" x14ac:dyDescent="0.3">
      <c r="A18" s="12"/>
      <c r="B18" s="1">
        <f t="shared" si="6"/>
        <v>7</v>
      </c>
      <c r="C18" s="23"/>
      <c r="D18" s="23"/>
      <c r="E18" s="113"/>
      <c r="F18" s="114"/>
      <c r="G18" s="115"/>
      <c r="H18" s="24"/>
      <c r="I18" s="25"/>
      <c r="J18" s="25"/>
      <c r="K18" s="39">
        <f t="shared" si="0"/>
        <v>0</v>
      </c>
      <c r="L18" s="26"/>
      <c r="M18" s="5"/>
      <c r="Q18">
        <f>IF($C18&lt;&gt;"",IF($E$5="12月",IF(AND($C18&gt;='マスター(公演等補正基準)'!$C$23,$C18&lt;='マスター(公演等補正基準)'!$D$23),0,1),IF(AND($C18&gt;='マスター(公演等補正基準)'!$C$21,$C18&lt;='マスター(公演等補正基準)'!$D$21),0,1)),0)</f>
        <v>0</v>
      </c>
      <c r="R18">
        <f>IF($D18&lt;&gt;"",IF($E$5="12月",IF(AND($D18&gt;='マスター(公演等補正基準)'!$C$23,$D18&lt;='マスター(公演等補正基準)'!$D$23),0,1),IF(AND($D18&gt;='マスター(公演等補正基準)'!$C$21,$D18&lt;='マスター(公演等補正基準)'!$D$21),0,1)),0)</f>
        <v>0</v>
      </c>
      <c r="S18">
        <f t="shared" si="1"/>
        <v>0</v>
      </c>
      <c r="T18">
        <f t="shared" si="2"/>
        <v>0</v>
      </c>
      <c r="U18">
        <f t="shared" si="3"/>
        <v>0</v>
      </c>
      <c r="V18">
        <f t="shared" si="4"/>
        <v>0</v>
      </c>
      <c r="W18" s="47" t="str">
        <f t="shared" si="7"/>
        <v>〇</v>
      </c>
      <c r="X18">
        <f t="shared" si="5"/>
        <v>0</v>
      </c>
    </row>
    <row r="19" spans="1:24" x14ac:dyDescent="0.3">
      <c r="A19" s="12"/>
      <c r="B19" s="1">
        <f t="shared" si="6"/>
        <v>8</v>
      </c>
      <c r="C19" s="23"/>
      <c r="D19" s="23"/>
      <c r="E19" s="113"/>
      <c r="F19" s="114"/>
      <c r="G19" s="115"/>
      <c r="H19" s="24"/>
      <c r="I19" s="25"/>
      <c r="J19" s="25"/>
      <c r="K19" s="39">
        <f t="shared" si="0"/>
        <v>0</v>
      </c>
      <c r="L19" s="26"/>
      <c r="M19" s="5"/>
      <c r="Q19">
        <f>IF($C19&lt;&gt;"",IF($E$5="12月",IF(AND($C19&gt;='マスター(公演等補正基準)'!$C$23,$C19&lt;='マスター(公演等補正基準)'!$D$23),0,1),IF(AND($C19&gt;='マスター(公演等補正基準)'!$C$21,$C19&lt;='マスター(公演等補正基準)'!$D$21),0,1)),0)</f>
        <v>0</v>
      </c>
      <c r="R19">
        <f>IF($D19&lt;&gt;"",IF($E$5="12月",IF(AND($D19&gt;='マスター(公演等補正基準)'!$C$23,$D19&lt;='マスター(公演等補正基準)'!$D$23),0,1),IF(AND($D19&gt;='マスター(公演等補正基準)'!$C$21,$D19&lt;='マスター(公演等補正基準)'!$D$21),0,1)),0)</f>
        <v>0</v>
      </c>
      <c r="S19">
        <f t="shared" si="1"/>
        <v>0</v>
      </c>
      <c r="T19">
        <f t="shared" si="2"/>
        <v>0</v>
      </c>
      <c r="U19">
        <f t="shared" si="3"/>
        <v>0</v>
      </c>
      <c r="V19">
        <f t="shared" si="4"/>
        <v>0</v>
      </c>
      <c r="W19" s="47" t="str">
        <f t="shared" si="7"/>
        <v>〇</v>
      </c>
      <c r="X19">
        <f t="shared" si="5"/>
        <v>0</v>
      </c>
    </row>
    <row r="20" spans="1:24" x14ac:dyDescent="0.3">
      <c r="A20" s="12"/>
      <c r="B20" s="1">
        <f t="shared" si="6"/>
        <v>9</v>
      </c>
      <c r="C20" s="23"/>
      <c r="D20" s="23"/>
      <c r="E20" s="113"/>
      <c r="F20" s="114"/>
      <c r="G20" s="115"/>
      <c r="H20" s="24"/>
      <c r="I20" s="25"/>
      <c r="J20" s="25"/>
      <c r="K20" s="39">
        <f t="shared" si="0"/>
        <v>0</v>
      </c>
      <c r="L20" s="26"/>
      <c r="M20" s="5"/>
      <c r="Q20">
        <f>IF($C20&lt;&gt;"",IF($E$5="12月",IF(AND($C20&gt;='マスター(公演等補正基準)'!$C$23,$C20&lt;='マスター(公演等補正基準)'!$D$23),0,1),IF(AND($C20&gt;='マスター(公演等補正基準)'!$C$21,$C20&lt;='マスター(公演等補正基準)'!$D$21),0,1)),0)</f>
        <v>0</v>
      </c>
      <c r="R20">
        <f>IF($D20&lt;&gt;"",IF($E$5="12月",IF(AND($D20&gt;='マスター(公演等補正基準)'!$C$23,$D20&lt;='マスター(公演等補正基準)'!$D$23),0,1),IF(AND($D20&gt;='マスター(公演等補正基準)'!$C$21,$D20&lt;='マスター(公演等補正基準)'!$D$21),0,1)),0)</f>
        <v>0</v>
      </c>
      <c r="S20">
        <f t="shared" si="1"/>
        <v>0</v>
      </c>
      <c r="T20">
        <f t="shared" si="2"/>
        <v>0</v>
      </c>
      <c r="U20">
        <f t="shared" si="3"/>
        <v>0</v>
      </c>
      <c r="V20">
        <f t="shared" si="4"/>
        <v>0</v>
      </c>
      <c r="W20" s="47" t="str">
        <f t="shared" si="7"/>
        <v>〇</v>
      </c>
      <c r="X20">
        <f t="shared" si="5"/>
        <v>0</v>
      </c>
    </row>
    <row r="21" spans="1:24" x14ac:dyDescent="0.3">
      <c r="A21" s="12"/>
      <c r="B21" s="1">
        <f t="shared" si="6"/>
        <v>10</v>
      </c>
      <c r="C21" s="23"/>
      <c r="D21" s="23"/>
      <c r="E21" s="113"/>
      <c r="F21" s="114"/>
      <c r="G21" s="115"/>
      <c r="H21" s="24"/>
      <c r="I21" s="25"/>
      <c r="J21" s="25"/>
      <c r="K21" s="39">
        <f t="shared" si="0"/>
        <v>0</v>
      </c>
      <c r="L21" s="26"/>
      <c r="M21" s="5"/>
      <c r="Q21">
        <f>IF($C21&lt;&gt;"",IF($E$5="12月",IF(AND($C21&gt;='マスター(公演等補正基準)'!$C$23,$C21&lt;='マスター(公演等補正基準)'!$D$23),0,1),IF(AND($C21&gt;='マスター(公演等補正基準)'!$C$21,$C21&lt;='マスター(公演等補正基準)'!$D$21),0,1)),0)</f>
        <v>0</v>
      </c>
      <c r="R21">
        <f>IF($D21&lt;&gt;"",IF($E$5="12月",IF(AND($D21&gt;='マスター(公演等補正基準)'!$C$23,$D21&lt;='マスター(公演等補正基準)'!$D$23),0,1),IF(AND($D21&gt;='マスター(公演等補正基準)'!$C$21,$D21&lt;='マスター(公演等補正基準)'!$D$21),0,1)),0)</f>
        <v>0</v>
      </c>
      <c r="S21">
        <f t="shared" si="1"/>
        <v>0</v>
      </c>
      <c r="T21">
        <f t="shared" si="2"/>
        <v>0</v>
      </c>
      <c r="U21">
        <f t="shared" si="3"/>
        <v>0</v>
      </c>
      <c r="V21">
        <f t="shared" si="4"/>
        <v>0</v>
      </c>
      <c r="W21" s="47" t="str">
        <f t="shared" si="7"/>
        <v>〇</v>
      </c>
      <c r="X21">
        <f t="shared" si="5"/>
        <v>0</v>
      </c>
    </row>
    <row r="22" spans="1:24" x14ac:dyDescent="0.3">
      <c r="A22" s="12"/>
      <c r="B22" s="1">
        <f t="shared" si="6"/>
        <v>11</v>
      </c>
      <c r="C22" s="23"/>
      <c r="D22" s="23"/>
      <c r="E22" s="113"/>
      <c r="F22" s="114"/>
      <c r="G22" s="115"/>
      <c r="H22" s="24"/>
      <c r="I22" s="25"/>
      <c r="J22" s="25"/>
      <c r="K22" s="39">
        <f t="shared" si="0"/>
        <v>0</v>
      </c>
      <c r="L22" s="26"/>
      <c r="M22" s="5"/>
      <c r="Q22">
        <f>IF($C22&lt;&gt;"",IF($E$5="12月",IF(AND($C22&gt;='マスター(公演等補正基準)'!$C$23,$C22&lt;='マスター(公演等補正基準)'!$D$23),0,1),IF(AND($C22&gt;='マスター(公演等補正基準)'!$C$21,$C22&lt;='マスター(公演等補正基準)'!$D$21),0,1)),0)</f>
        <v>0</v>
      </c>
      <c r="R22">
        <f>IF($D22&lt;&gt;"",IF($E$5="12月",IF(AND($D22&gt;='マスター(公演等補正基準)'!$C$23,$D22&lt;='マスター(公演等補正基準)'!$D$23),0,1),IF(AND($D22&gt;='マスター(公演等補正基準)'!$C$21,$D22&lt;='マスター(公演等補正基準)'!$D$21),0,1)),0)</f>
        <v>0</v>
      </c>
      <c r="S22">
        <f t="shared" si="1"/>
        <v>0</v>
      </c>
      <c r="T22">
        <f t="shared" si="2"/>
        <v>0</v>
      </c>
      <c r="U22">
        <f t="shared" si="3"/>
        <v>0</v>
      </c>
      <c r="V22">
        <f t="shared" si="4"/>
        <v>0</v>
      </c>
      <c r="W22" s="47" t="str">
        <f t="shared" si="7"/>
        <v>〇</v>
      </c>
      <c r="X22">
        <f t="shared" si="5"/>
        <v>0</v>
      </c>
    </row>
    <row r="23" spans="1:24" x14ac:dyDescent="0.3">
      <c r="A23" s="12"/>
      <c r="B23" s="1">
        <f t="shared" si="6"/>
        <v>12</v>
      </c>
      <c r="C23" s="23"/>
      <c r="D23" s="23"/>
      <c r="E23" s="113"/>
      <c r="F23" s="114"/>
      <c r="G23" s="115"/>
      <c r="H23" s="24"/>
      <c r="I23" s="25"/>
      <c r="J23" s="25"/>
      <c r="K23" s="39">
        <f t="shared" si="0"/>
        <v>0</v>
      </c>
      <c r="L23" s="26"/>
      <c r="M23" s="5"/>
      <c r="Q23">
        <f>IF($C23&lt;&gt;"",IF($E$5="12月",IF(AND($C23&gt;='マスター(公演等補正基準)'!$C$23,$C23&lt;='マスター(公演等補正基準)'!$D$23),0,1),IF(AND($C23&gt;='マスター(公演等補正基準)'!$C$21,$C23&lt;='マスター(公演等補正基準)'!$D$21),0,1)),0)</f>
        <v>0</v>
      </c>
      <c r="R23">
        <f>IF($D23&lt;&gt;"",IF($E$5="12月",IF(AND($D23&gt;='マスター(公演等補正基準)'!$C$23,$D23&lt;='マスター(公演等補正基準)'!$D$23),0,1),IF(AND($D23&gt;='マスター(公演等補正基準)'!$C$21,$D23&lt;='マスター(公演等補正基準)'!$D$21),0,1)),0)</f>
        <v>0</v>
      </c>
      <c r="S23">
        <f t="shared" si="1"/>
        <v>0</v>
      </c>
      <c r="T23">
        <f t="shared" si="2"/>
        <v>0</v>
      </c>
      <c r="U23">
        <f t="shared" si="3"/>
        <v>0</v>
      </c>
      <c r="V23">
        <f t="shared" si="4"/>
        <v>0</v>
      </c>
      <c r="W23" s="47" t="str">
        <f t="shared" si="7"/>
        <v>〇</v>
      </c>
      <c r="X23">
        <f t="shared" si="5"/>
        <v>0</v>
      </c>
    </row>
    <row r="24" spans="1:24" x14ac:dyDescent="0.3">
      <c r="A24" s="12"/>
      <c r="B24" s="1">
        <f t="shared" si="6"/>
        <v>13</v>
      </c>
      <c r="C24" s="23"/>
      <c r="D24" s="23"/>
      <c r="E24" s="113"/>
      <c r="F24" s="114"/>
      <c r="G24" s="115"/>
      <c r="H24" s="24"/>
      <c r="I24" s="25"/>
      <c r="J24" s="25"/>
      <c r="K24" s="39">
        <f t="shared" si="0"/>
        <v>0</v>
      </c>
      <c r="L24" s="26"/>
      <c r="M24" s="5"/>
      <c r="Q24">
        <f>IF($C24&lt;&gt;"",IF($E$5="12月",IF(AND($C24&gt;='マスター(公演等補正基準)'!$C$23,$C24&lt;='マスター(公演等補正基準)'!$D$23),0,1),IF(AND($C24&gt;='マスター(公演等補正基準)'!$C$21,$C24&lt;='マスター(公演等補正基準)'!$D$21),0,1)),0)</f>
        <v>0</v>
      </c>
      <c r="R24">
        <f>IF($D24&lt;&gt;"",IF($E$5="12月",IF(AND($D24&gt;='マスター(公演等補正基準)'!$C$23,$D24&lt;='マスター(公演等補正基準)'!$D$23),0,1),IF(AND($D24&gt;='マスター(公演等補正基準)'!$C$21,$D24&lt;='マスター(公演等補正基準)'!$D$21),0,1)),0)</f>
        <v>0</v>
      </c>
      <c r="S24">
        <f t="shared" si="1"/>
        <v>0</v>
      </c>
      <c r="T24">
        <f t="shared" si="2"/>
        <v>0</v>
      </c>
      <c r="U24">
        <f t="shared" si="3"/>
        <v>0</v>
      </c>
      <c r="V24">
        <f t="shared" si="4"/>
        <v>0</v>
      </c>
      <c r="W24" s="47" t="str">
        <f t="shared" si="7"/>
        <v>〇</v>
      </c>
      <c r="X24">
        <f t="shared" si="5"/>
        <v>0</v>
      </c>
    </row>
    <row r="25" spans="1:24" x14ac:dyDescent="0.3">
      <c r="A25" s="12"/>
      <c r="B25" s="1">
        <f t="shared" si="6"/>
        <v>14</v>
      </c>
      <c r="C25" s="23"/>
      <c r="D25" s="23"/>
      <c r="E25" s="113"/>
      <c r="F25" s="114"/>
      <c r="G25" s="115"/>
      <c r="H25" s="24"/>
      <c r="I25" s="25"/>
      <c r="J25" s="25"/>
      <c r="K25" s="39">
        <f t="shared" si="0"/>
        <v>0</v>
      </c>
      <c r="L25" s="26"/>
      <c r="M25" s="5"/>
      <c r="Q25">
        <f>IF($C25&lt;&gt;"",IF($E$5="12月",IF(AND($C25&gt;='マスター(公演等補正基準)'!$C$23,$C25&lt;='マスター(公演等補正基準)'!$D$23),0,1),IF(AND($C25&gt;='マスター(公演等補正基準)'!$C$21,$C25&lt;='マスター(公演等補正基準)'!$D$21),0,1)),0)</f>
        <v>0</v>
      </c>
      <c r="R25">
        <f>IF($D25&lt;&gt;"",IF($E$5="12月",IF(AND($D25&gt;='マスター(公演等補正基準)'!$C$23,$D25&lt;='マスター(公演等補正基準)'!$D$23),0,1),IF(AND($D25&gt;='マスター(公演等補正基準)'!$C$21,$D25&lt;='マスター(公演等補正基準)'!$D$21),0,1)),0)</f>
        <v>0</v>
      </c>
      <c r="S25">
        <f t="shared" si="1"/>
        <v>0</v>
      </c>
      <c r="T25">
        <f t="shared" si="2"/>
        <v>0</v>
      </c>
      <c r="U25">
        <f t="shared" si="3"/>
        <v>0</v>
      </c>
      <c r="V25">
        <f t="shared" si="4"/>
        <v>0</v>
      </c>
      <c r="W25" s="47" t="str">
        <f t="shared" si="7"/>
        <v>〇</v>
      </c>
      <c r="X25">
        <f t="shared" si="5"/>
        <v>0</v>
      </c>
    </row>
    <row r="26" spans="1:24" x14ac:dyDescent="0.3">
      <c r="A26" s="12"/>
      <c r="B26" s="1">
        <f t="shared" si="6"/>
        <v>15</v>
      </c>
      <c r="C26" s="23"/>
      <c r="D26" s="23"/>
      <c r="E26" s="113"/>
      <c r="F26" s="114"/>
      <c r="G26" s="115"/>
      <c r="H26" s="24"/>
      <c r="I26" s="25"/>
      <c r="J26" s="25"/>
      <c r="K26" s="39">
        <f t="shared" si="0"/>
        <v>0</v>
      </c>
      <c r="L26" s="26"/>
      <c r="M26" s="5"/>
      <c r="Q26">
        <f>IF($C26&lt;&gt;"",IF($E$5="12月",IF(AND($C26&gt;='マスター(公演等補正基準)'!$C$23,$C26&lt;='マスター(公演等補正基準)'!$D$23),0,1),IF(AND($C26&gt;='マスター(公演等補正基準)'!$C$21,$C26&lt;='マスター(公演等補正基準)'!$D$21),0,1)),0)</f>
        <v>0</v>
      </c>
      <c r="R26">
        <f>IF($D26&lt;&gt;"",IF($E$5="12月",IF(AND($D26&gt;='マスター(公演等補正基準)'!$C$23,$D26&lt;='マスター(公演等補正基準)'!$D$23),0,1),IF(AND($D26&gt;='マスター(公演等補正基準)'!$C$21,$D26&lt;='マスター(公演等補正基準)'!$D$21),0,1)),0)</f>
        <v>0</v>
      </c>
      <c r="S26">
        <f t="shared" si="1"/>
        <v>0</v>
      </c>
      <c r="T26">
        <f t="shared" si="2"/>
        <v>0</v>
      </c>
      <c r="U26">
        <f t="shared" si="3"/>
        <v>0</v>
      </c>
      <c r="V26">
        <f t="shared" si="4"/>
        <v>0</v>
      </c>
      <c r="W26" s="47" t="str">
        <f t="shared" si="7"/>
        <v>〇</v>
      </c>
      <c r="X26">
        <f t="shared" si="5"/>
        <v>0</v>
      </c>
    </row>
    <row r="27" spans="1:24" x14ac:dyDescent="0.3">
      <c r="A27" s="12"/>
      <c r="B27" s="1">
        <f t="shared" si="6"/>
        <v>16</v>
      </c>
      <c r="C27" s="23"/>
      <c r="D27" s="23"/>
      <c r="E27" s="113"/>
      <c r="F27" s="114"/>
      <c r="G27" s="115"/>
      <c r="H27" s="24"/>
      <c r="I27" s="25"/>
      <c r="J27" s="25"/>
      <c r="K27" s="39">
        <f t="shared" si="0"/>
        <v>0</v>
      </c>
      <c r="L27" s="26"/>
      <c r="M27" s="5"/>
      <c r="Q27">
        <f>IF($C27&lt;&gt;"",IF($E$5="12月",IF(AND($C27&gt;='マスター(公演等補正基準)'!$C$23,$C27&lt;='マスター(公演等補正基準)'!$D$23),0,1),IF(AND($C27&gt;='マスター(公演等補正基準)'!$C$21,$C27&lt;='マスター(公演等補正基準)'!$D$21),0,1)),0)</f>
        <v>0</v>
      </c>
      <c r="R27">
        <f>IF($D27&lt;&gt;"",IF($E$5="12月",IF(AND($D27&gt;='マスター(公演等補正基準)'!$C$23,$D27&lt;='マスター(公演等補正基準)'!$D$23),0,1),IF(AND($D27&gt;='マスター(公演等補正基準)'!$C$21,$D27&lt;='マスター(公演等補正基準)'!$D$21),0,1)),0)</f>
        <v>0</v>
      </c>
      <c r="S27">
        <f t="shared" si="1"/>
        <v>0</v>
      </c>
      <c r="T27">
        <f t="shared" si="2"/>
        <v>0</v>
      </c>
      <c r="U27">
        <f t="shared" si="3"/>
        <v>0</v>
      </c>
      <c r="V27">
        <f t="shared" si="4"/>
        <v>0</v>
      </c>
      <c r="W27" s="47" t="str">
        <f t="shared" si="7"/>
        <v>〇</v>
      </c>
      <c r="X27">
        <f t="shared" si="5"/>
        <v>0</v>
      </c>
    </row>
    <row r="28" spans="1:24" x14ac:dyDescent="0.3">
      <c r="A28" s="12"/>
      <c r="B28" s="1">
        <f t="shared" si="6"/>
        <v>17</v>
      </c>
      <c r="C28" s="23"/>
      <c r="D28" s="23"/>
      <c r="E28" s="113"/>
      <c r="F28" s="114"/>
      <c r="G28" s="115"/>
      <c r="H28" s="24"/>
      <c r="I28" s="25"/>
      <c r="J28" s="25"/>
      <c r="K28" s="39">
        <f t="shared" si="0"/>
        <v>0</v>
      </c>
      <c r="L28" s="26"/>
      <c r="M28" s="5"/>
      <c r="Q28">
        <f>IF($C28&lt;&gt;"",IF($E$5="12月",IF(AND($C28&gt;='マスター(公演等補正基準)'!$C$23,$C28&lt;='マスター(公演等補正基準)'!$D$23),0,1),IF(AND($C28&gt;='マスター(公演等補正基準)'!$C$21,$C28&lt;='マスター(公演等補正基準)'!$D$21),0,1)),0)</f>
        <v>0</v>
      </c>
      <c r="R28">
        <f>IF($D28&lt;&gt;"",IF($E$5="12月",IF(AND($D28&gt;='マスター(公演等補正基準)'!$C$23,$D28&lt;='マスター(公演等補正基準)'!$D$23),0,1),IF(AND($D28&gt;='マスター(公演等補正基準)'!$C$21,$D28&lt;='マスター(公演等補正基準)'!$D$21),0,1)),0)</f>
        <v>0</v>
      </c>
      <c r="S28">
        <f t="shared" si="1"/>
        <v>0</v>
      </c>
      <c r="T28">
        <f t="shared" si="2"/>
        <v>0</v>
      </c>
      <c r="U28">
        <f t="shared" si="3"/>
        <v>0</v>
      </c>
      <c r="V28">
        <f t="shared" si="4"/>
        <v>0</v>
      </c>
      <c r="W28" s="47" t="str">
        <f t="shared" si="7"/>
        <v>〇</v>
      </c>
      <c r="X28">
        <f t="shared" si="5"/>
        <v>0</v>
      </c>
    </row>
    <row r="29" spans="1:24" x14ac:dyDescent="0.3">
      <c r="A29" s="12"/>
      <c r="B29" s="1">
        <f t="shared" si="6"/>
        <v>18</v>
      </c>
      <c r="C29" s="23"/>
      <c r="D29" s="23"/>
      <c r="E29" s="113"/>
      <c r="F29" s="114"/>
      <c r="G29" s="115"/>
      <c r="H29" s="24"/>
      <c r="I29" s="25"/>
      <c r="J29" s="25"/>
      <c r="K29" s="39">
        <f t="shared" si="0"/>
        <v>0</v>
      </c>
      <c r="L29" s="26"/>
      <c r="M29" s="5"/>
      <c r="Q29">
        <f>IF($C29&lt;&gt;"",IF($E$5="12月",IF(AND($C29&gt;='マスター(公演等補正基準)'!$C$23,$C29&lt;='マスター(公演等補正基準)'!$D$23),0,1),IF(AND($C29&gt;='マスター(公演等補正基準)'!$C$21,$C29&lt;='マスター(公演等補正基準)'!$D$21),0,1)),0)</f>
        <v>0</v>
      </c>
      <c r="R29">
        <f>IF($D29&lt;&gt;"",IF($E$5="12月",IF(AND($D29&gt;='マスター(公演等補正基準)'!$C$23,$D29&lt;='マスター(公演等補正基準)'!$D$23),0,1),IF(AND($D29&gt;='マスター(公演等補正基準)'!$C$21,$D29&lt;='マスター(公演等補正基準)'!$D$21),0,1)),0)</f>
        <v>0</v>
      </c>
      <c r="S29">
        <f t="shared" si="1"/>
        <v>0</v>
      </c>
      <c r="T29">
        <f t="shared" si="2"/>
        <v>0</v>
      </c>
      <c r="U29">
        <f t="shared" si="3"/>
        <v>0</v>
      </c>
      <c r="V29">
        <f t="shared" si="4"/>
        <v>0</v>
      </c>
      <c r="W29" s="47" t="str">
        <f t="shared" si="7"/>
        <v>〇</v>
      </c>
      <c r="X29">
        <f t="shared" si="5"/>
        <v>0</v>
      </c>
    </row>
    <row r="30" spans="1:24" x14ac:dyDescent="0.3">
      <c r="A30" s="12"/>
      <c r="B30" s="1">
        <f t="shared" si="6"/>
        <v>19</v>
      </c>
      <c r="C30" s="23"/>
      <c r="D30" s="23"/>
      <c r="E30" s="113"/>
      <c r="F30" s="114"/>
      <c r="G30" s="115"/>
      <c r="H30" s="24"/>
      <c r="I30" s="25"/>
      <c r="J30" s="25"/>
      <c r="K30" s="39">
        <f t="shared" si="0"/>
        <v>0</v>
      </c>
      <c r="L30" s="26"/>
      <c r="M30" s="5"/>
      <c r="Q30">
        <f>IF($C30&lt;&gt;"",IF($E$5="12月",IF(AND($C30&gt;='マスター(公演等補正基準)'!$C$23,$C30&lt;='マスター(公演等補正基準)'!$D$23),0,1),IF(AND($C30&gt;='マスター(公演等補正基準)'!$C$21,$C30&lt;='マスター(公演等補正基準)'!$D$21),0,1)),0)</f>
        <v>0</v>
      </c>
      <c r="R30">
        <f>IF($D30&lt;&gt;"",IF($E$5="12月",IF(AND($D30&gt;='マスター(公演等補正基準)'!$C$23,$D30&lt;='マスター(公演等補正基準)'!$D$23),0,1),IF(AND($D30&gt;='マスター(公演等補正基準)'!$C$21,$D30&lt;='マスター(公演等補正基準)'!$D$21),0,1)),0)</f>
        <v>0</v>
      </c>
      <c r="S30">
        <f t="shared" si="1"/>
        <v>0</v>
      </c>
      <c r="T30">
        <f t="shared" si="2"/>
        <v>0</v>
      </c>
      <c r="U30">
        <f t="shared" si="3"/>
        <v>0</v>
      </c>
      <c r="V30">
        <f t="shared" si="4"/>
        <v>0</v>
      </c>
      <c r="W30" s="47" t="str">
        <f t="shared" si="7"/>
        <v>〇</v>
      </c>
      <c r="X30">
        <f t="shared" si="5"/>
        <v>0</v>
      </c>
    </row>
    <row r="31" spans="1:24" x14ac:dyDescent="0.3">
      <c r="A31" s="12"/>
      <c r="B31" s="1">
        <f t="shared" si="6"/>
        <v>20</v>
      </c>
      <c r="C31" s="23"/>
      <c r="D31" s="23"/>
      <c r="E31" s="113"/>
      <c r="F31" s="114"/>
      <c r="G31" s="115"/>
      <c r="H31" s="24"/>
      <c r="I31" s="25"/>
      <c r="J31" s="25"/>
      <c r="K31" s="39">
        <f t="shared" si="0"/>
        <v>0</v>
      </c>
      <c r="L31" s="26"/>
      <c r="M31" s="5"/>
      <c r="Q31">
        <f>IF($C31&lt;&gt;"",IF($E$5="12月",IF(AND($C31&gt;='マスター(公演等補正基準)'!$C$23,$C31&lt;='マスター(公演等補正基準)'!$D$23),0,1),IF(AND($C31&gt;='マスター(公演等補正基準)'!$C$21,$C31&lt;='マスター(公演等補正基準)'!$D$21),0,1)),0)</f>
        <v>0</v>
      </c>
      <c r="R31">
        <f>IF($D31&lt;&gt;"",IF($E$5="12月",IF(AND($D31&gt;='マスター(公演等補正基準)'!$C$23,$D31&lt;='マスター(公演等補正基準)'!$D$23),0,1),IF(AND($D31&gt;='マスター(公演等補正基準)'!$C$21,$D31&lt;='マスター(公演等補正基準)'!$D$21),0,1)),0)</f>
        <v>0</v>
      </c>
      <c r="S31">
        <f t="shared" si="1"/>
        <v>0</v>
      </c>
      <c r="T31">
        <f t="shared" si="2"/>
        <v>0</v>
      </c>
      <c r="U31">
        <f t="shared" si="3"/>
        <v>0</v>
      </c>
      <c r="V31">
        <f t="shared" si="4"/>
        <v>0</v>
      </c>
      <c r="W31" s="47" t="str">
        <f t="shared" si="7"/>
        <v>〇</v>
      </c>
      <c r="X31">
        <f t="shared" si="5"/>
        <v>0</v>
      </c>
    </row>
    <row r="32" spans="1:24" x14ac:dyDescent="0.3">
      <c r="A32" s="12"/>
      <c r="B32" s="1">
        <f t="shared" si="6"/>
        <v>21</v>
      </c>
      <c r="C32" s="23"/>
      <c r="D32" s="23"/>
      <c r="E32" s="113"/>
      <c r="F32" s="114"/>
      <c r="G32" s="115"/>
      <c r="H32" s="24"/>
      <c r="I32" s="25"/>
      <c r="J32" s="25"/>
      <c r="K32" s="39">
        <f t="shared" si="0"/>
        <v>0</v>
      </c>
      <c r="L32" s="26"/>
      <c r="M32" s="5"/>
      <c r="Q32">
        <f>IF($C32&lt;&gt;"",IF($E$5="12月",IF(AND($C32&gt;='マスター(公演等補正基準)'!$C$23,$C32&lt;='マスター(公演等補正基準)'!$D$23),0,1),IF(AND($C32&gt;='マスター(公演等補正基準)'!$C$21,$C32&lt;='マスター(公演等補正基準)'!$D$21),0,1)),0)</f>
        <v>0</v>
      </c>
      <c r="R32">
        <f>IF($D32&lt;&gt;"",IF($E$5="12月",IF(AND($D32&gt;='マスター(公演等補正基準)'!$C$23,$D32&lt;='マスター(公演等補正基準)'!$D$23),0,1),IF(AND($D32&gt;='マスター(公演等補正基準)'!$C$21,$D32&lt;='マスター(公演等補正基準)'!$D$21),0,1)),0)</f>
        <v>0</v>
      </c>
      <c r="S32">
        <f t="shared" si="1"/>
        <v>0</v>
      </c>
      <c r="T32">
        <f t="shared" si="2"/>
        <v>0</v>
      </c>
      <c r="U32">
        <f t="shared" si="3"/>
        <v>0</v>
      </c>
      <c r="V32">
        <f t="shared" si="4"/>
        <v>0</v>
      </c>
      <c r="W32" s="47" t="str">
        <f t="shared" si="7"/>
        <v>〇</v>
      </c>
      <c r="X32">
        <f t="shared" si="5"/>
        <v>0</v>
      </c>
    </row>
    <row r="33" spans="1:24" x14ac:dyDescent="0.3">
      <c r="A33" s="12"/>
      <c r="B33" s="1">
        <f t="shared" si="6"/>
        <v>22</v>
      </c>
      <c r="C33" s="23"/>
      <c r="D33" s="23"/>
      <c r="E33" s="113"/>
      <c r="F33" s="114"/>
      <c r="G33" s="115"/>
      <c r="H33" s="24"/>
      <c r="I33" s="25"/>
      <c r="J33" s="25"/>
      <c r="K33" s="39">
        <f t="shared" si="0"/>
        <v>0</v>
      </c>
      <c r="L33" s="26"/>
      <c r="M33" s="5"/>
      <c r="Q33">
        <f>IF($C33&lt;&gt;"",IF($E$5="12月",IF(AND($C33&gt;='マスター(公演等補正基準)'!$C$23,$C33&lt;='マスター(公演等補正基準)'!$D$23),0,1),IF(AND($C33&gt;='マスター(公演等補正基準)'!$C$21,$C33&lt;='マスター(公演等補正基準)'!$D$21),0,1)),0)</f>
        <v>0</v>
      </c>
      <c r="R33">
        <f>IF($D33&lt;&gt;"",IF($E$5="12月",IF(AND($D33&gt;='マスター(公演等補正基準)'!$C$23,$D33&lt;='マスター(公演等補正基準)'!$D$23),0,1),IF(AND($D33&gt;='マスター(公演等補正基準)'!$C$21,$D33&lt;='マスター(公演等補正基準)'!$D$21),0,1)),0)</f>
        <v>0</v>
      </c>
      <c r="S33">
        <f t="shared" si="1"/>
        <v>0</v>
      </c>
      <c r="T33">
        <f t="shared" si="2"/>
        <v>0</v>
      </c>
      <c r="U33">
        <f t="shared" si="3"/>
        <v>0</v>
      </c>
      <c r="V33">
        <f t="shared" si="4"/>
        <v>0</v>
      </c>
      <c r="W33" s="47" t="str">
        <f t="shared" si="7"/>
        <v>〇</v>
      </c>
      <c r="X33">
        <f t="shared" si="5"/>
        <v>0</v>
      </c>
    </row>
    <row r="34" spans="1:24" x14ac:dyDescent="0.3">
      <c r="A34" s="12"/>
      <c r="B34" s="1">
        <f t="shared" si="6"/>
        <v>23</v>
      </c>
      <c r="C34" s="23"/>
      <c r="D34" s="23"/>
      <c r="E34" s="113"/>
      <c r="F34" s="114"/>
      <c r="G34" s="115"/>
      <c r="H34" s="24"/>
      <c r="I34" s="25"/>
      <c r="J34" s="25"/>
      <c r="K34" s="39">
        <f t="shared" si="0"/>
        <v>0</v>
      </c>
      <c r="L34" s="26"/>
      <c r="M34" s="5"/>
      <c r="Q34">
        <f>IF($C34&lt;&gt;"",IF($E$5="12月",IF(AND($C34&gt;='マスター(公演等補正基準)'!$C$23,$C34&lt;='マスター(公演等補正基準)'!$D$23),0,1),IF(AND($C34&gt;='マスター(公演等補正基準)'!$C$21,$C34&lt;='マスター(公演等補正基準)'!$D$21),0,1)),0)</f>
        <v>0</v>
      </c>
      <c r="R34">
        <f>IF($D34&lt;&gt;"",IF($E$5="12月",IF(AND($D34&gt;='マスター(公演等補正基準)'!$C$23,$D34&lt;='マスター(公演等補正基準)'!$D$23),0,1),IF(AND($D34&gt;='マスター(公演等補正基準)'!$C$21,$D34&lt;='マスター(公演等補正基準)'!$D$21),0,1)),0)</f>
        <v>0</v>
      </c>
      <c r="S34">
        <f t="shared" si="1"/>
        <v>0</v>
      </c>
      <c r="T34">
        <f t="shared" si="2"/>
        <v>0</v>
      </c>
      <c r="U34">
        <f t="shared" si="3"/>
        <v>0</v>
      </c>
      <c r="V34">
        <f t="shared" si="4"/>
        <v>0</v>
      </c>
      <c r="W34" s="47" t="str">
        <f t="shared" si="7"/>
        <v>〇</v>
      </c>
      <c r="X34">
        <f t="shared" si="5"/>
        <v>0</v>
      </c>
    </row>
    <row r="35" spans="1:24" x14ac:dyDescent="0.3">
      <c r="A35" s="12"/>
      <c r="B35" s="1">
        <f t="shared" si="6"/>
        <v>24</v>
      </c>
      <c r="C35" s="23"/>
      <c r="D35" s="23"/>
      <c r="E35" s="113"/>
      <c r="F35" s="114"/>
      <c r="G35" s="115"/>
      <c r="H35" s="24"/>
      <c r="I35" s="25"/>
      <c r="J35" s="25"/>
      <c r="K35" s="39">
        <f t="shared" si="0"/>
        <v>0</v>
      </c>
      <c r="L35" s="26"/>
      <c r="M35" s="5"/>
      <c r="Q35">
        <f>IF($C35&lt;&gt;"",IF($E$5="12月",IF(AND($C35&gt;='マスター(公演等補正基準)'!$C$23,$C35&lt;='マスター(公演等補正基準)'!$D$23),0,1),IF(AND($C35&gt;='マスター(公演等補正基準)'!$C$21,$C35&lt;='マスター(公演等補正基準)'!$D$21),0,1)),0)</f>
        <v>0</v>
      </c>
      <c r="R35">
        <f>IF($D35&lt;&gt;"",IF($E$5="12月",IF(AND($D35&gt;='マスター(公演等補正基準)'!$C$23,$D35&lt;='マスター(公演等補正基準)'!$D$23),0,1),IF(AND($D35&gt;='マスター(公演等補正基準)'!$C$21,$D35&lt;='マスター(公演等補正基準)'!$D$21),0,1)),0)</f>
        <v>0</v>
      </c>
      <c r="S35">
        <f t="shared" si="1"/>
        <v>0</v>
      </c>
      <c r="T35">
        <f t="shared" si="2"/>
        <v>0</v>
      </c>
      <c r="U35">
        <f t="shared" si="3"/>
        <v>0</v>
      </c>
      <c r="V35">
        <f t="shared" si="4"/>
        <v>0</v>
      </c>
      <c r="W35" s="47" t="str">
        <f t="shared" si="7"/>
        <v>〇</v>
      </c>
      <c r="X35">
        <f t="shared" si="5"/>
        <v>0</v>
      </c>
    </row>
    <row r="36" spans="1:24" x14ac:dyDescent="0.3">
      <c r="A36" s="12"/>
      <c r="B36" s="1">
        <f t="shared" si="6"/>
        <v>25</v>
      </c>
      <c r="C36" s="23"/>
      <c r="D36" s="23"/>
      <c r="E36" s="113"/>
      <c r="F36" s="114"/>
      <c r="G36" s="115"/>
      <c r="H36" s="24"/>
      <c r="I36" s="25"/>
      <c r="J36" s="25"/>
      <c r="K36" s="39">
        <f t="shared" si="0"/>
        <v>0</v>
      </c>
      <c r="L36" s="26"/>
      <c r="M36" s="5"/>
      <c r="Q36">
        <f>IF($C36&lt;&gt;"",IF($E$5="12月",IF(AND($C36&gt;='マスター(公演等補正基準)'!$C$23,$C36&lt;='マスター(公演等補正基準)'!$D$23),0,1),IF(AND($C36&gt;='マスター(公演等補正基準)'!$C$21,$C36&lt;='マスター(公演等補正基準)'!$D$21),0,1)),0)</f>
        <v>0</v>
      </c>
      <c r="R36">
        <f>IF($D36&lt;&gt;"",IF($E$5="12月",IF(AND($D36&gt;='マスター(公演等補正基準)'!$C$23,$D36&lt;='マスター(公演等補正基準)'!$D$23),0,1),IF(AND($D36&gt;='マスター(公演等補正基準)'!$C$21,$D36&lt;='マスター(公演等補正基準)'!$D$21),0,1)),0)</f>
        <v>0</v>
      </c>
      <c r="S36">
        <f t="shared" si="1"/>
        <v>0</v>
      </c>
      <c r="T36">
        <f t="shared" si="2"/>
        <v>0</v>
      </c>
      <c r="U36">
        <f t="shared" si="3"/>
        <v>0</v>
      </c>
      <c r="V36">
        <f t="shared" si="4"/>
        <v>0</v>
      </c>
      <c r="W36" s="47" t="str">
        <f t="shared" si="7"/>
        <v>〇</v>
      </c>
      <c r="X36">
        <f t="shared" si="5"/>
        <v>0</v>
      </c>
    </row>
    <row r="37" spans="1:24" x14ac:dyDescent="0.3">
      <c r="A37" s="12"/>
      <c r="B37" s="1">
        <f t="shared" si="6"/>
        <v>26</v>
      </c>
      <c r="C37" s="23"/>
      <c r="D37" s="23"/>
      <c r="E37" s="113"/>
      <c r="F37" s="114"/>
      <c r="G37" s="115"/>
      <c r="H37" s="24"/>
      <c r="I37" s="25"/>
      <c r="J37" s="25"/>
      <c r="K37" s="39">
        <f t="shared" si="0"/>
        <v>0</v>
      </c>
      <c r="L37" s="26"/>
      <c r="M37" s="5"/>
      <c r="Q37">
        <f>IF($C37&lt;&gt;"",IF($E$5="12月",IF(AND($C37&gt;='マスター(公演等補正基準)'!$C$23,$C37&lt;='マスター(公演等補正基準)'!$D$23),0,1),IF(AND($C37&gt;='マスター(公演等補正基準)'!$C$21,$C37&lt;='マスター(公演等補正基準)'!$D$21),0,1)),0)</f>
        <v>0</v>
      </c>
      <c r="R37">
        <f>IF($D37&lt;&gt;"",IF($E$5="12月",IF(AND($D37&gt;='マスター(公演等補正基準)'!$C$23,$D37&lt;='マスター(公演等補正基準)'!$D$23),0,1),IF(AND($D37&gt;='マスター(公演等補正基準)'!$C$21,$D37&lt;='マスター(公演等補正基準)'!$D$21),0,1)),0)</f>
        <v>0</v>
      </c>
      <c r="S37">
        <f t="shared" si="1"/>
        <v>0</v>
      </c>
      <c r="T37">
        <f t="shared" si="2"/>
        <v>0</v>
      </c>
      <c r="U37">
        <f t="shared" si="3"/>
        <v>0</v>
      </c>
      <c r="V37">
        <f t="shared" si="4"/>
        <v>0</v>
      </c>
      <c r="W37" s="47" t="str">
        <f t="shared" si="7"/>
        <v>〇</v>
      </c>
      <c r="X37">
        <f t="shared" si="5"/>
        <v>0</v>
      </c>
    </row>
    <row r="38" spans="1:24" x14ac:dyDescent="0.3">
      <c r="A38" s="12"/>
      <c r="B38" s="1">
        <f t="shared" si="6"/>
        <v>27</v>
      </c>
      <c r="C38" s="23"/>
      <c r="D38" s="23"/>
      <c r="E38" s="113"/>
      <c r="F38" s="114"/>
      <c r="G38" s="115"/>
      <c r="H38" s="24"/>
      <c r="I38" s="25"/>
      <c r="J38" s="25"/>
      <c r="K38" s="39">
        <f t="shared" si="0"/>
        <v>0</v>
      </c>
      <c r="L38" s="26"/>
      <c r="M38" s="5"/>
      <c r="Q38">
        <f>IF($C38&lt;&gt;"",IF($E$5="12月",IF(AND($C38&gt;='マスター(公演等補正基準)'!$C$23,$C38&lt;='マスター(公演等補正基準)'!$D$23),0,1),IF(AND($C38&gt;='マスター(公演等補正基準)'!$C$21,$C38&lt;='マスター(公演等補正基準)'!$D$21),0,1)),0)</f>
        <v>0</v>
      </c>
      <c r="R38">
        <f>IF($D38&lt;&gt;"",IF($E$5="12月",IF(AND($D38&gt;='マスター(公演等補正基準)'!$C$23,$D38&lt;='マスター(公演等補正基準)'!$D$23),0,1),IF(AND($D38&gt;='マスター(公演等補正基準)'!$C$21,$D38&lt;='マスター(公演等補正基準)'!$D$21),0,1)),0)</f>
        <v>0</v>
      </c>
      <c r="S38">
        <f t="shared" si="1"/>
        <v>0</v>
      </c>
      <c r="T38">
        <f t="shared" si="2"/>
        <v>0</v>
      </c>
      <c r="U38">
        <f t="shared" si="3"/>
        <v>0</v>
      </c>
      <c r="V38">
        <f t="shared" si="4"/>
        <v>0</v>
      </c>
      <c r="W38" s="47" t="str">
        <f t="shared" si="7"/>
        <v>〇</v>
      </c>
      <c r="X38">
        <f t="shared" si="5"/>
        <v>0</v>
      </c>
    </row>
    <row r="39" spans="1:24" x14ac:dyDescent="0.3">
      <c r="A39" s="12"/>
      <c r="B39" s="1">
        <f t="shared" si="6"/>
        <v>28</v>
      </c>
      <c r="C39" s="23"/>
      <c r="D39" s="23"/>
      <c r="E39" s="113"/>
      <c r="F39" s="114"/>
      <c r="G39" s="115"/>
      <c r="H39" s="24"/>
      <c r="I39" s="25"/>
      <c r="J39" s="25"/>
      <c r="K39" s="39">
        <f t="shared" si="0"/>
        <v>0</v>
      </c>
      <c r="L39" s="26"/>
      <c r="M39" s="5"/>
      <c r="Q39">
        <f>IF($C39&lt;&gt;"",IF($E$5="12月",IF(AND($C39&gt;='マスター(公演等補正基準)'!$C$23,$C39&lt;='マスター(公演等補正基準)'!$D$23),0,1),IF(AND($C39&gt;='マスター(公演等補正基準)'!$C$21,$C39&lt;='マスター(公演等補正基準)'!$D$21),0,1)),0)</f>
        <v>0</v>
      </c>
      <c r="R39">
        <f>IF($D39&lt;&gt;"",IF($E$5="12月",IF(AND($D39&gt;='マスター(公演等補正基準)'!$C$23,$D39&lt;='マスター(公演等補正基準)'!$D$23),0,1),IF(AND($D39&gt;='マスター(公演等補正基準)'!$C$21,$D39&lt;='マスター(公演等補正基準)'!$D$21),0,1)),0)</f>
        <v>0</v>
      </c>
      <c r="S39">
        <f t="shared" si="1"/>
        <v>0</v>
      </c>
      <c r="T39">
        <f t="shared" si="2"/>
        <v>0</v>
      </c>
      <c r="U39">
        <f t="shared" si="3"/>
        <v>0</v>
      </c>
      <c r="V39">
        <f t="shared" si="4"/>
        <v>0</v>
      </c>
      <c r="W39" s="47" t="str">
        <f t="shared" si="7"/>
        <v>〇</v>
      </c>
      <c r="X39">
        <f t="shared" si="5"/>
        <v>0</v>
      </c>
    </row>
    <row r="40" spans="1:24" x14ac:dyDescent="0.3">
      <c r="A40" s="12"/>
      <c r="B40" s="1">
        <f t="shared" si="6"/>
        <v>29</v>
      </c>
      <c r="C40" s="23"/>
      <c r="D40" s="23"/>
      <c r="E40" s="113"/>
      <c r="F40" s="114"/>
      <c r="G40" s="115"/>
      <c r="H40" s="24"/>
      <c r="I40" s="25"/>
      <c r="J40" s="25"/>
      <c r="K40" s="39">
        <f t="shared" si="0"/>
        <v>0</v>
      </c>
      <c r="L40" s="26"/>
      <c r="M40" s="5"/>
      <c r="Q40">
        <f>IF($C40&lt;&gt;"",IF($E$5="12月",IF(AND($C40&gt;='マスター(公演等補正基準)'!$C$23,$C40&lt;='マスター(公演等補正基準)'!$D$23),0,1),IF(AND($C40&gt;='マスター(公演等補正基準)'!$C$21,$C40&lt;='マスター(公演等補正基準)'!$D$21),0,1)),0)</f>
        <v>0</v>
      </c>
      <c r="R40">
        <f>IF($D40&lt;&gt;"",IF($E$5="12月",IF(AND($D40&gt;='マスター(公演等補正基準)'!$C$23,$D40&lt;='マスター(公演等補正基準)'!$D$23),0,1),IF(AND($D40&gt;='マスター(公演等補正基準)'!$C$21,$D40&lt;='マスター(公演等補正基準)'!$D$21),0,1)),0)</f>
        <v>0</v>
      </c>
      <c r="S40">
        <f t="shared" si="1"/>
        <v>0</v>
      </c>
      <c r="T40">
        <f t="shared" si="2"/>
        <v>0</v>
      </c>
      <c r="U40">
        <f t="shared" si="3"/>
        <v>0</v>
      </c>
      <c r="V40">
        <f t="shared" si="4"/>
        <v>0</v>
      </c>
      <c r="W40" s="47" t="str">
        <f t="shared" si="7"/>
        <v>〇</v>
      </c>
      <c r="X40">
        <f t="shared" si="5"/>
        <v>0</v>
      </c>
    </row>
    <row r="41" spans="1:24" x14ac:dyDescent="0.3">
      <c r="A41" s="12"/>
      <c r="B41" s="1">
        <f t="shared" si="6"/>
        <v>30</v>
      </c>
      <c r="C41" s="23"/>
      <c r="D41" s="23"/>
      <c r="E41" s="113"/>
      <c r="F41" s="114"/>
      <c r="G41" s="115"/>
      <c r="H41" s="24"/>
      <c r="I41" s="25"/>
      <c r="J41" s="25"/>
      <c r="K41" s="39">
        <f t="shared" si="0"/>
        <v>0</v>
      </c>
      <c r="L41" s="26"/>
      <c r="M41" s="5"/>
      <c r="Q41">
        <f>IF($C41&lt;&gt;"",IF($E$5="12月",IF(AND($C41&gt;='マスター(公演等補正基準)'!$C$23,$C41&lt;='マスター(公演等補正基準)'!$D$23),0,1),IF(AND($C41&gt;='マスター(公演等補正基準)'!$C$21,$C41&lt;='マスター(公演等補正基準)'!$D$21),0,1)),0)</f>
        <v>0</v>
      </c>
      <c r="R41">
        <f>IF($D41&lt;&gt;"",IF($E$5="12月",IF(AND($D41&gt;='マスター(公演等補正基準)'!$C$23,$D41&lt;='マスター(公演等補正基準)'!$D$23),0,1),IF(AND($D41&gt;='マスター(公演等補正基準)'!$C$21,$D41&lt;='マスター(公演等補正基準)'!$D$21),0,1)),0)</f>
        <v>0</v>
      </c>
      <c r="S41">
        <f t="shared" si="1"/>
        <v>0</v>
      </c>
      <c r="T41">
        <f t="shared" si="2"/>
        <v>0</v>
      </c>
      <c r="U41">
        <f t="shared" si="3"/>
        <v>0</v>
      </c>
      <c r="V41">
        <f t="shared" si="4"/>
        <v>0</v>
      </c>
      <c r="W41" s="47" t="str">
        <f t="shared" si="7"/>
        <v>〇</v>
      </c>
      <c r="X41">
        <f t="shared" si="5"/>
        <v>0</v>
      </c>
    </row>
    <row r="42" spans="1:24" x14ac:dyDescent="0.3">
      <c r="A42" s="12"/>
      <c r="B42" s="1">
        <f t="shared" si="6"/>
        <v>31</v>
      </c>
      <c r="C42" s="23"/>
      <c r="D42" s="23"/>
      <c r="E42" s="113"/>
      <c r="F42" s="114"/>
      <c r="G42" s="115"/>
      <c r="H42" s="24"/>
      <c r="I42" s="25"/>
      <c r="J42" s="25"/>
      <c r="K42" s="39">
        <f t="shared" si="0"/>
        <v>0</v>
      </c>
      <c r="L42" s="26"/>
      <c r="M42" s="5"/>
      <c r="Q42">
        <f>IF($C42&lt;&gt;"",IF($E$5="12月",IF(AND($C42&gt;='マスター(公演等補正基準)'!$C$23,$C42&lt;='マスター(公演等補正基準)'!$D$23),0,1),IF(AND($C42&gt;='マスター(公演等補正基準)'!$C$21,$C42&lt;='マスター(公演等補正基準)'!$D$21),0,1)),0)</f>
        <v>0</v>
      </c>
      <c r="R42">
        <f>IF($D42&lt;&gt;"",IF($E$5="12月",IF(AND($D42&gt;='マスター(公演等補正基準)'!$C$23,$D42&lt;='マスター(公演等補正基準)'!$D$23),0,1),IF(AND($D42&gt;='マスター(公演等補正基準)'!$C$21,$D42&lt;='マスター(公演等補正基準)'!$D$21),0,1)),0)</f>
        <v>0</v>
      </c>
      <c r="S42">
        <f t="shared" si="1"/>
        <v>0</v>
      </c>
      <c r="T42">
        <f t="shared" si="2"/>
        <v>0</v>
      </c>
      <c r="U42">
        <f t="shared" si="3"/>
        <v>0</v>
      </c>
      <c r="V42">
        <f t="shared" si="4"/>
        <v>0</v>
      </c>
      <c r="W42" s="47" t="str">
        <f t="shared" si="7"/>
        <v>〇</v>
      </c>
      <c r="X42">
        <f t="shared" si="5"/>
        <v>0</v>
      </c>
    </row>
    <row r="43" spans="1:24" x14ac:dyDescent="0.3">
      <c r="A43" s="12"/>
      <c r="B43" s="1">
        <f t="shared" si="6"/>
        <v>32</v>
      </c>
      <c r="C43" s="23"/>
      <c r="D43" s="23"/>
      <c r="E43" s="113"/>
      <c r="F43" s="114"/>
      <c r="G43" s="115"/>
      <c r="H43" s="24"/>
      <c r="I43" s="25"/>
      <c r="J43" s="25"/>
      <c r="K43" s="39">
        <f t="shared" si="0"/>
        <v>0</v>
      </c>
      <c r="L43" s="26"/>
      <c r="M43" s="5"/>
      <c r="Q43">
        <f>IF($C43&lt;&gt;"",IF($E$5="12月",IF(AND($C43&gt;='マスター(公演等補正基準)'!$C$23,$C43&lt;='マスター(公演等補正基準)'!$D$23),0,1),IF(AND($C43&gt;='マスター(公演等補正基準)'!$C$21,$C43&lt;='マスター(公演等補正基準)'!$D$21),0,1)),0)</f>
        <v>0</v>
      </c>
      <c r="R43">
        <f>IF($D43&lt;&gt;"",IF($E$5="12月",IF(AND($D43&gt;='マスター(公演等補正基準)'!$C$23,$D43&lt;='マスター(公演等補正基準)'!$D$23),0,1),IF(AND($D43&gt;='マスター(公演等補正基準)'!$C$21,$D43&lt;='マスター(公演等補正基準)'!$D$21),0,1)),0)</f>
        <v>0</v>
      </c>
      <c r="S43">
        <f t="shared" si="1"/>
        <v>0</v>
      </c>
      <c r="T43">
        <f t="shared" si="2"/>
        <v>0</v>
      </c>
      <c r="U43">
        <f t="shared" si="3"/>
        <v>0</v>
      </c>
      <c r="V43">
        <f t="shared" si="4"/>
        <v>0</v>
      </c>
      <c r="W43" s="47" t="str">
        <f t="shared" si="7"/>
        <v>〇</v>
      </c>
      <c r="X43">
        <f t="shared" si="5"/>
        <v>0</v>
      </c>
    </row>
    <row r="44" spans="1:24" x14ac:dyDescent="0.3">
      <c r="A44" s="12"/>
      <c r="B44" s="1">
        <f t="shared" si="6"/>
        <v>33</v>
      </c>
      <c r="C44" s="23"/>
      <c r="D44" s="23"/>
      <c r="E44" s="113"/>
      <c r="F44" s="114"/>
      <c r="G44" s="115"/>
      <c r="H44" s="24"/>
      <c r="I44" s="25"/>
      <c r="J44" s="25"/>
      <c r="K44" s="39">
        <f t="shared" si="0"/>
        <v>0</v>
      </c>
      <c r="L44" s="26"/>
      <c r="M44" s="5"/>
      <c r="Q44">
        <f>IF($C44&lt;&gt;"",IF($E$5="12月",IF(AND($C44&gt;='マスター(公演等補正基準)'!$C$23,$C44&lt;='マスター(公演等補正基準)'!$D$23),0,1),IF(AND($C44&gt;='マスター(公演等補正基準)'!$C$21,$C44&lt;='マスター(公演等補正基準)'!$D$21),0,1)),0)</f>
        <v>0</v>
      </c>
      <c r="R44">
        <f>IF($D44&lt;&gt;"",IF($E$5="12月",IF(AND($D44&gt;='マスター(公演等補正基準)'!$C$23,$D44&lt;='マスター(公演等補正基準)'!$D$23),0,1),IF(AND($D44&gt;='マスター(公演等補正基準)'!$C$21,$D44&lt;='マスター(公演等補正基準)'!$D$21),0,1)),0)</f>
        <v>0</v>
      </c>
      <c r="S44">
        <f t="shared" si="1"/>
        <v>0</v>
      </c>
      <c r="T44">
        <f t="shared" si="2"/>
        <v>0</v>
      </c>
      <c r="U44">
        <f t="shared" si="3"/>
        <v>0</v>
      </c>
      <c r="V44">
        <f t="shared" si="4"/>
        <v>0</v>
      </c>
      <c r="W44" s="47" t="str">
        <f t="shared" si="7"/>
        <v>〇</v>
      </c>
      <c r="X44">
        <f t="shared" si="5"/>
        <v>0</v>
      </c>
    </row>
    <row r="45" spans="1:24" x14ac:dyDescent="0.3">
      <c r="A45" s="12"/>
      <c r="B45" s="1">
        <f t="shared" si="6"/>
        <v>34</v>
      </c>
      <c r="C45" s="23"/>
      <c r="D45" s="23"/>
      <c r="E45" s="113"/>
      <c r="F45" s="114"/>
      <c r="G45" s="115"/>
      <c r="H45" s="24"/>
      <c r="I45" s="25"/>
      <c r="J45" s="25"/>
      <c r="K45" s="39">
        <f t="shared" si="0"/>
        <v>0</v>
      </c>
      <c r="L45" s="26"/>
      <c r="M45" s="5"/>
      <c r="Q45">
        <f>IF($C45&lt;&gt;"",IF($E$5="12月",IF(AND($C45&gt;='マスター(公演等補正基準)'!$C$23,$C45&lt;='マスター(公演等補正基準)'!$D$23),0,1),IF(AND($C45&gt;='マスター(公演等補正基準)'!$C$21,$C45&lt;='マスター(公演等補正基準)'!$D$21),0,1)),0)</f>
        <v>0</v>
      </c>
      <c r="R45">
        <f>IF($D45&lt;&gt;"",IF($E$5="12月",IF(AND($D45&gt;='マスター(公演等補正基準)'!$C$23,$D45&lt;='マスター(公演等補正基準)'!$D$23),0,1),IF(AND($D45&gt;='マスター(公演等補正基準)'!$C$21,$D45&lt;='マスター(公演等補正基準)'!$D$21),0,1)),0)</f>
        <v>0</v>
      </c>
      <c r="S45">
        <f t="shared" si="1"/>
        <v>0</v>
      </c>
      <c r="T45">
        <f t="shared" si="2"/>
        <v>0</v>
      </c>
      <c r="U45">
        <f t="shared" si="3"/>
        <v>0</v>
      </c>
      <c r="V45">
        <f t="shared" si="4"/>
        <v>0</v>
      </c>
      <c r="W45" s="47" t="str">
        <f t="shared" si="7"/>
        <v>〇</v>
      </c>
      <c r="X45">
        <f t="shared" si="5"/>
        <v>0</v>
      </c>
    </row>
    <row r="46" spans="1:24" x14ac:dyDescent="0.3">
      <c r="A46" s="12"/>
      <c r="B46" s="1">
        <f t="shared" si="6"/>
        <v>35</v>
      </c>
      <c r="C46" s="23"/>
      <c r="D46" s="23"/>
      <c r="E46" s="113"/>
      <c r="F46" s="114"/>
      <c r="G46" s="115"/>
      <c r="H46" s="24"/>
      <c r="I46" s="25"/>
      <c r="J46" s="25"/>
      <c r="K46" s="39">
        <f t="shared" si="0"/>
        <v>0</v>
      </c>
      <c r="L46" s="26"/>
      <c r="M46" s="5"/>
      <c r="Q46">
        <f>IF($C46&lt;&gt;"",IF($E$5="12月",IF(AND($C46&gt;='マスター(公演等補正基準)'!$C$23,$C46&lt;='マスター(公演等補正基準)'!$D$23),0,1),IF(AND($C46&gt;='マスター(公演等補正基準)'!$C$21,$C46&lt;='マスター(公演等補正基準)'!$D$21),0,1)),0)</f>
        <v>0</v>
      </c>
      <c r="R46">
        <f>IF($D46&lt;&gt;"",IF($E$5="12月",IF(AND($D46&gt;='マスター(公演等補正基準)'!$C$23,$D46&lt;='マスター(公演等補正基準)'!$D$23),0,1),IF(AND($D46&gt;='マスター(公演等補正基準)'!$C$21,$D46&lt;='マスター(公演等補正基準)'!$D$21),0,1)),0)</f>
        <v>0</v>
      </c>
      <c r="S46">
        <f t="shared" si="1"/>
        <v>0</v>
      </c>
      <c r="T46">
        <f t="shared" si="2"/>
        <v>0</v>
      </c>
      <c r="U46">
        <f t="shared" si="3"/>
        <v>0</v>
      </c>
      <c r="V46">
        <f t="shared" si="4"/>
        <v>0</v>
      </c>
      <c r="W46" s="47" t="str">
        <f t="shared" si="7"/>
        <v>〇</v>
      </c>
      <c r="X46">
        <f t="shared" si="5"/>
        <v>0</v>
      </c>
    </row>
    <row r="47" spans="1:24" x14ac:dyDescent="0.3">
      <c r="A47" s="12"/>
      <c r="B47" s="1">
        <f t="shared" si="6"/>
        <v>36</v>
      </c>
      <c r="C47" s="23"/>
      <c r="D47" s="23"/>
      <c r="E47" s="113"/>
      <c r="F47" s="114"/>
      <c r="G47" s="115"/>
      <c r="H47" s="24"/>
      <c r="I47" s="25"/>
      <c r="J47" s="25"/>
      <c r="K47" s="39">
        <f t="shared" si="0"/>
        <v>0</v>
      </c>
      <c r="L47" s="26"/>
      <c r="M47" s="5"/>
      <c r="Q47">
        <f>IF($C47&lt;&gt;"",IF($E$5="12月",IF(AND($C47&gt;='マスター(公演等補正基準)'!$C$23,$C47&lt;='マスター(公演等補正基準)'!$D$23),0,1),IF(AND($C47&gt;='マスター(公演等補正基準)'!$C$21,$C47&lt;='マスター(公演等補正基準)'!$D$21),0,1)),0)</f>
        <v>0</v>
      </c>
      <c r="R47">
        <f>IF($D47&lt;&gt;"",IF($E$5="12月",IF(AND($D47&gt;='マスター(公演等補正基準)'!$C$23,$D47&lt;='マスター(公演等補正基準)'!$D$23),0,1),IF(AND($D47&gt;='マスター(公演等補正基準)'!$C$21,$D47&lt;='マスター(公演等補正基準)'!$D$21),0,1)),0)</f>
        <v>0</v>
      </c>
      <c r="S47">
        <f t="shared" si="1"/>
        <v>0</v>
      </c>
      <c r="T47">
        <f t="shared" si="2"/>
        <v>0</v>
      </c>
      <c r="U47">
        <f t="shared" si="3"/>
        <v>0</v>
      </c>
      <c r="V47">
        <f t="shared" si="4"/>
        <v>0</v>
      </c>
      <c r="W47" s="47" t="str">
        <f t="shared" si="7"/>
        <v>〇</v>
      </c>
      <c r="X47">
        <f t="shared" si="5"/>
        <v>0</v>
      </c>
    </row>
    <row r="48" spans="1:24" x14ac:dyDescent="0.3">
      <c r="A48" s="12"/>
      <c r="B48" s="1">
        <f>B47+1</f>
        <v>37</v>
      </c>
      <c r="C48" s="23"/>
      <c r="D48" s="23"/>
      <c r="E48" s="113"/>
      <c r="F48" s="114"/>
      <c r="G48" s="115"/>
      <c r="H48" s="24"/>
      <c r="I48" s="25"/>
      <c r="J48" s="25"/>
      <c r="K48" s="39">
        <f t="shared" si="0"/>
        <v>0</v>
      </c>
      <c r="L48" s="26"/>
      <c r="M48" s="5"/>
      <c r="Q48">
        <f>IF($C48&lt;&gt;"",IF($E$5="12月",IF(AND($C48&gt;='マスター(公演等補正基準)'!$C$23,$C48&lt;='マスター(公演等補正基準)'!$D$23),0,1),IF(AND($C48&gt;='マスター(公演等補正基準)'!$C$21,$C48&lt;='マスター(公演等補正基準)'!$D$21),0,1)),0)</f>
        <v>0</v>
      </c>
      <c r="R48">
        <f>IF($D48&lt;&gt;"",IF($E$5="12月",IF(AND($D48&gt;='マスター(公演等補正基準)'!$C$23,$D48&lt;='マスター(公演等補正基準)'!$D$23),0,1),IF(AND($D48&gt;='マスター(公演等補正基準)'!$C$21,$D48&lt;='マスター(公演等補正基準)'!$D$21),0,1)),0)</f>
        <v>0</v>
      </c>
      <c r="S48">
        <f t="shared" si="1"/>
        <v>0</v>
      </c>
      <c r="T48">
        <f t="shared" si="2"/>
        <v>0</v>
      </c>
      <c r="U48">
        <f t="shared" si="3"/>
        <v>0</v>
      </c>
      <c r="V48">
        <f t="shared" si="4"/>
        <v>0</v>
      </c>
      <c r="W48" s="47" t="str">
        <f t="shared" si="7"/>
        <v>〇</v>
      </c>
      <c r="X48">
        <f t="shared" si="5"/>
        <v>0</v>
      </c>
    </row>
    <row r="49" spans="1:24" x14ac:dyDescent="0.3">
      <c r="A49" s="12"/>
      <c r="B49" s="1">
        <f t="shared" si="6"/>
        <v>38</v>
      </c>
      <c r="C49" s="23"/>
      <c r="D49" s="23"/>
      <c r="E49" s="113"/>
      <c r="F49" s="114"/>
      <c r="G49" s="115"/>
      <c r="H49" s="24"/>
      <c r="I49" s="25"/>
      <c r="J49" s="25"/>
      <c r="K49" s="39">
        <f t="shared" si="0"/>
        <v>0</v>
      </c>
      <c r="L49" s="26"/>
      <c r="M49" s="5"/>
      <c r="Q49">
        <f>IF($C49&lt;&gt;"",IF($E$5="12月",IF(AND($C49&gt;='マスター(公演等補正基準)'!$C$23,$C49&lt;='マスター(公演等補正基準)'!$D$23),0,1),IF(AND($C49&gt;='マスター(公演等補正基準)'!$C$21,$C49&lt;='マスター(公演等補正基準)'!$D$21),0,1)),0)</f>
        <v>0</v>
      </c>
      <c r="R49">
        <f>IF($D49&lt;&gt;"",IF($E$5="12月",IF(AND($D49&gt;='マスター(公演等補正基準)'!$C$23,$D49&lt;='マスター(公演等補正基準)'!$D$23),0,1),IF(AND($D49&gt;='マスター(公演等補正基準)'!$C$21,$D49&lt;='マスター(公演等補正基準)'!$D$21),0,1)),0)</f>
        <v>0</v>
      </c>
      <c r="S49">
        <f t="shared" si="1"/>
        <v>0</v>
      </c>
      <c r="T49">
        <f t="shared" si="2"/>
        <v>0</v>
      </c>
      <c r="U49">
        <f t="shared" si="3"/>
        <v>0</v>
      </c>
      <c r="V49">
        <f t="shared" si="4"/>
        <v>0</v>
      </c>
      <c r="W49" s="47" t="str">
        <f t="shared" si="7"/>
        <v>〇</v>
      </c>
      <c r="X49">
        <f t="shared" si="5"/>
        <v>0</v>
      </c>
    </row>
    <row r="50" spans="1:24" x14ac:dyDescent="0.3">
      <c r="A50" s="12"/>
      <c r="B50" s="1">
        <f t="shared" si="6"/>
        <v>39</v>
      </c>
      <c r="C50" s="23"/>
      <c r="D50" s="23"/>
      <c r="E50" s="113"/>
      <c r="F50" s="114"/>
      <c r="G50" s="115"/>
      <c r="H50" s="24"/>
      <c r="I50" s="25"/>
      <c r="J50" s="25"/>
      <c r="K50" s="39">
        <f t="shared" si="0"/>
        <v>0</v>
      </c>
      <c r="L50" s="26"/>
      <c r="M50" s="5"/>
      <c r="Q50">
        <f>IF($C50&lt;&gt;"",IF($E$5="12月",IF(AND($C50&gt;='マスター(公演等補正基準)'!$C$23,$C50&lt;='マスター(公演等補正基準)'!$D$23),0,1),IF(AND($C50&gt;='マスター(公演等補正基準)'!$C$21,$C50&lt;='マスター(公演等補正基準)'!$D$21),0,1)),0)</f>
        <v>0</v>
      </c>
      <c r="R50">
        <f>IF($D50&lt;&gt;"",IF($E$5="12月",IF(AND($D50&gt;='マスター(公演等補正基準)'!$C$23,$D50&lt;='マスター(公演等補正基準)'!$D$23),0,1),IF(AND($D50&gt;='マスター(公演等補正基準)'!$C$21,$D50&lt;='マスター(公演等補正基準)'!$D$21),0,1)),0)</f>
        <v>0</v>
      </c>
      <c r="S50">
        <f t="shared" si="1"/>
        <v>0</v>
      </c>
      <c r="T50">
        <f t="shared" si="2"/>
        <v>0</v>
      </c>
      <c r="U50">
        <f t="shared" si="3"/>
        <v>0</v>
      </c>
      <c r="V50">
        <f t="shared" si="4"/>
        <v>0</v>
      </c>
      <c r="W50" s="47" t="str">
        <f t="shared" si="7"/>
        <v>〇</v>
      </c>
      <c r="X50">
        <f t="shared" si="5"/>
        <v>0</v>
      </c>
    </row>
    <row r="51" spans="1:24" x14ac:dyDescent="0.3">
      <c r="A51" s="12"/>
      <c r="B51" s="1">
        <f t="shared" si="6"/>
        <v>40</v>
      </c>
      <c r="C51" s="23"/>
      <c r="D51" s="23"/>
      <c r="E51" s="113"/>
      <c r="F51" s="114"/>
      <c r="G51" s="115"/>
      <c r="H51" s="24"/>
      <c r="I51" s="25"/>
      <c r="J51" s="25"/>
      <c r="K51" s="39">
        <f t="shared" si="0"/>
        <v>0</v>
      </c>
      <c r="L51" s="26"/>
      <c r="M51" s="5"/>
      <c r="Q51">
        <f>IF($C51&lt;&gt;"",IF($E$5="12月",IF(AND($C51&gt;='マスター(公演等補正基準)'!$C$23,$C51&lt;='マスター(公演等補正基準)'!$D$23),0,1),IF(AND($C51&gt;='マスター(公演等補正基準)'!$C$21,$C51&lt;='マスター(公演等補正基準)'!$D$21),0,1)),0)</f>
        <v>0</v>
      </c>
      <c r="R51">
        <f>IF($D51&lt;&gt;"",IF($E$5="12月",IF(AND($D51&gt;='マスター(公演等補正基準)'!$C$23,$D51&lt;='マスター(公演等補正基準)'!$D$23),0,1),IF(AND($D51&gt;='マスター(公演等補正基準)'!$C$21,$D51&lt;='マスター(公演等補正基準)'!$D$21),0,1)),0)</f>
        <v>0</v>
      </c>
      <c r="S51">
        <f t="shared" si="1"/>
        <v>0</v>
      </c>
      <c r="T51">
        <f t="shared" si="2"/>
        <v>0</v>
      </c>
      <c r="U51">
        <f t="shared" si="3"/>
        <v>0</v>
      </c>
      <c r="V51">
        <f t="shared" si="4"/>
        <v>0</v>
      </c>
      <c r="W51" s="47" t="str">
        <f t="shared" si="7"/>
        <v>〇</v>
      </c>
      <c r="X51">
        <f t="shared" si="5"/>
        <v>0</v>
      </c>
    </row>
    <row r="52" spans="1:24" x14ac:dyDescent="0.3">
      <c r="A52" s="12"/>
      <c r="B52" s="1">
        <f t="shared" si="6"/>
        <v>41</v>
      </c>
      <c r="C52" s="23"/>
      <c r="D52" s="23"/>
      <c r="E52" s="113"/>
      <c r="F52" s="114"/>
      <c r="G52" s="115"/>
      <c r="H52" s="24"/>
      <c r="I52" s="25"/>
      <c r="J52" s="25"/>
      <c r="K52" s="39">
        <f t="shared" si="0"/>
        <v>0</v>
      </c>
      <c r="L52" s="26"/>
      <c r="M52" s="5"/>
      <c r="Q52">
        <f>IF($C52&lt;&gt;"",IF($E$5="12月",IF(AND($C52&gt;='マスター(公演等補正基準)'!$C$23,$C52&lt;='マスター(公演等補正基準)'!$D$23),0,1),IF(AND($C52&gt;='マスター(公演等補正基準)'!$C$21,$C52&lt;='マスター(公演等補正基準)'!$D$21),0,1)),0)</f>
        <v>0</v>
      </c>
      <c r="R52">
        <f>IF($D52&lt;&gt;"",IF($E$5="12月",IF(AND($D52&gt;='マスター(公演等補正基準)'!$C$23,$D52&lt;='マスター(公演等補正基準)'!$D$23),0,1),IF(AND($D52&gt;='マスター(公演等補正基準)'!$C$21,$D52&lt;='マスター(公演等補正基準)'!$D$21),0,1)),0)</f>
        <v>0</v>
      </c>
      <c r="S52">
        <f t="shared" si="1"/>
        <v>0</v>
      </c>
      <c r="T52">
        <f t="shared" si="2"/>
        <v>0</v>
      </c>
      <c r="U52">
        <f t="shared" si="3"/>
        <v>0</v>
      </c>
      <c r="V52">
        <f t="shared" si="4"/>
        <v>0</v>
      </c>
      <c r="W52" s="47" t="str">
        <f t="shared" si="7"/>
        <v>〇</v>
      </c>
      <c r="X52">
        <f t="shared" si="5"/>
        <v>0</v>
      </c>
    </row>
    <row r="53" spans="1:24" x14ac:dyDescent="0.3">
      <c r="A53" s="12"/>
      <c r="B53" s="1">
        <f t="shared" si="6"/>
        <v>42</v>
      </c>
      <c r="C53" s="23"/>
      <c r="D53" s="23"/>
      <c r="E53" s="113"/>
      <c r="F53" s="114"/>
      <c r="G53" s="115"/>
      <c r="H53" s="24"/>
      <c r="I53" s="25"/>
      <c r="J53" s="25"/>
      <c r="K53" s="39">
        <f t="shared" si="0"/>
        <v>0</v>
      </c>
      <c r="L53" s="26"/>
      <c r="M53" s="5"/>
      <c r="Q53">
        <f>IF($C53&lt;&gt;"",IF($E$5="12月",IF(AND($C53&gt;='マスター(公演等補正基準)'!$C$23,$C53&lt;='マスター(公演等補正基準)'!$D$23),0,1),IF(AND($C53&gt;='マスター(公演等補正基準)'!$C$21,$C53&lt;='マスター(公演等補正基準)'!$D$21),0,1)),0)</f>
        <v>0</v>
      </c>
      <c r="R53">
        <f>IF($D53&lt;&gt;"",IF($E$5="12月",IF(AND($D53&gt;='マスター(公演等補正基準)'!$C$23,$D53&lt;='マスター(公演等補正基準)'!$D$23),0,1),IF(AND($D53&gt;='マスター(公演等補正基準)'!$C$21,$D53&lt;='マスター(公演等補正基準)'!$D$21),0,1)),0)</f>
        <v>0</v>
      </c>
      <c r="S53">
        <f t="shared" si="1"/>
        <v>0</v>
      </c>
      <c r="T53">
        <f t="shared" si="2"/>
        <v>0</v>
      </c>
      <c r="U53">
        <f t="shared" si="3"/>
        <v>0</v>
      </c>
      <c r="V53">
        <f t="shared" si="4"/>
        <v>0</v>
      </c>
      <c r="W53" s="47" t="str">
        <f t="shared" si="7"/>
        <v>〇</v>
      </c>
      <c r="X53">
        <f t="shared" si="5"/>
        <v>0</v>
      </c>
    </row>
    <row r="54" spans="1:24" x14ac:dyDescent="0.3">
      <c r="A54" s="12"/>
      <c r="B54" s="1">
        <f t="shared" si="6"/>
        <v>43</v>
      </c>
      <c r="C54" s="23"/>
      <c r="D54" s="23"/>
      <c r="E54" s="113"/>
      <c r="F54" s="114"/>
      <c r="G54" s="115"/>
      <c r="H54" s="24"/>
      <c r="I54" s="25"/>
      <c r="J54" s="25"/>
      <c r="K54" s="39">
        <f t="shared" si="0"/>
        <v>0</v>
      </c>
      <c r="L54" s="26"/>
      <c r="M54" s="5"/>
      <c r="Q54">
        <f>IF($C54&lt;&gt;"",IF($E$5="12月",IF(AND($C54&gt;='マスター(公演等補正基準)'!$C$23,$C54&lt;='マスター(公演等補正基準)'!$D$23),0,1),IF(AND($C54&gt;='マスター(公演等補正基準)'!$C$21,$C54&lt;='マスター(公演等補正基準)'!$D$21),0,1)),0)</f>
        <v>0</v>
      </c>
      <c r="R54">
        <f>IF($D54&lt;&gt;"",IF($E$5="12月",IF(AND($D54&gt;='マスター(公演等補正基準)'!$C$23,$D54&lt;='マスター(公演等補正基準)'!$D$23),0,1),IF(AND($D54&gt;='マスター(公演等補正基準)'!$C$21,$D54&lt;='マスター(公演等補正基準)'!$D$21),0,1)),0)</f>
        <v>0</v>
      </c>
      <c r="S54">
        <f t="shared" si="1"/>
        <v>0</v>
      </c>
      <c r="T54">
        <f t="shared" si="2"/>
        <v>0</v>
      </c>
      <c r="U54">
        <f t="shared" si="3"/>
        <v>0</v>
      </c>
      <c r="V54">
        <f t="shared" si="4"/>
        <v>0</v>
      </c>
      <c r="W54" s="47" t="str">
        <f t="shared" si="7"/>
        <v>〇</v>
      </c>
      <c r="X54">
        <f t="shared" si="5"/>
        <v>0</v>
      </c>
    </row>
    <row r="55" spans="1:24" x14ac:dyDescent="0.3">
      <c r="A55" s="12"/>
      <c r="B55" s="1">
        <f t="shared" si="6"/>
        <v>44</v>
      </c>
      <c r="C55" s="23"/>
      <c r="D55" s="23"/>
      <c r="E55" s="113"/>
      <c r="F55" s="114"/>
      <c r="G55" s="115"/>
      <c r="H55" s="24"/>
      <c r="I55" s="25"/>
      <c r="J55" s="25"/>
      <c r="K55" s="39">
        <f t="shared" si="0"/>
        <v>0</v>
      </c>
      <c r="L55" s="26"/>
      <c r="M55" s="5"/>
      <c r="Q55">
        <f>IF($C55&lt;&gt;"",IF($E$5="12月",IF(AND($C55&gt;='マスター(公演等補正基準)'!$C$23,$C55&lt;='マスター(公演等補正基準)'!$D$23),0,1),IF(AND($C55&gt;='マスター(公演等補正基準)'!$C$21,$C55&lt;='マスター(公演等補正基準)'!$D$21),0,1)),0)</f>
        <v>0</v>
      </c>
      <c r="R55">
        <f>IF($D55&lt;&gt;"",IF($E$5="12月",IF(AND($D55&gt;='マスター(公演等補正基準)'!$C$23,$D55&lt;='マスター(公演等補正基準)'!$D$23),0,1),IF(AND($D55&gt;='マスター(公演等補正基準)'!$C$21,$D55&lt;='マスター(公演等補正基準)'!$D$21),0,1)),0)</f>
        <v>0</v>
      </c>
      <c r="S55">
        <f t="shared" si="1"/>
        <v>0</v>
      </c>
      <c r="T55">
        <f t="shared" si="2"/>
        <v>0</v>
      </c>
      <c r="U55">
        <f t="shared" si="3"/>
        <v>0</v>
      </c>
      <c r="V55">
        <f t="shared" si="4"/>
        <v>0</v>
      </c>
      <c r="W55" s="47" t="str">
        <f t="shared" si="7"/>
        <v>〇</v>
      </c>
      <c r="X55">
        <f t="shared" si="5"/>
        <v>0</v>
      </c>
    </row>
    <row r="56" spans="1:24" x14ac:dyDescent="0.3">
      <c r="A56" s="12"/>
      <c r="B56" s="1">
        <f t="shared" si="6"/>
        <v>45</v>
      </c>
      <c r="C56" s="23"/>
      <c r="D56" s="23"/>
      <c r="E56" s="113"/>
      <c r="F56" s="114"/>
      <c r="G56" s="115"/>
      <c r="H56" s="24"/>
      <c r="I56" s="25"/>
      <c r="J56" s="25"/>
      <c r="K56" s="39">
        <f t="shared" si="0"/>
        <v>0</v>
      </c>
      <c r="L56" s="26"/>
      <c r="M56" s="5"/>
      <c r="Q56">
        <f>IF($C56&lt;&gt;"",IF($E$5="12月",IF(AND($C56&gt;='マスター(公演等補正基準)'!$C$23,$C56&lt;='マスター(公演等補正基準)'!$D$23),0,1),IF(AND($C56&gt;='マスター(公演等補正基準)'!$C$21,$C56&lt;='マスター(公演等補正基準)'!$D$21),0,1)),0)</f>
        <v>0</v>
      </c>
      <c r="R56">
        <f>IF($D56&lt;&gt;"",IF($E$5="12月",IF(AND($D56&gt;='マスター(公演等補正基準)'!$C$23,$D56&lt;='マスター(公演等補正基準)'!$D$23),0,1),IF(AND($D56&gt;='マスター(公演等補正基準)'!$C$21,$D56&lt;='マスター(公演等補正基準)'!$D$21),0,1)),0)</f>
        <v>0</v>
      </c>
      <c r="S56">
        <f t="shared" si="1"/>
        <v>0</v>
      </c>
      <c r="T56">
        <f t="shared" si="2"/>
        <v>0</v>
      </c>
      <c r="U56">
        <f t="shared" si="3"/>
        <v>0</v>
      </c>
      <c r="V56">
        <f t="shared" si="4"/>
        <v>0</v>
      </c>
      <c r="W56" s="47" t="str">
        <f t="shared" si="7"/>
        <v>〇</v>
      </c>
      <c r="X56">
        <f t="shared" si="5"/>
        <v>0</v>
      </c>
    </row>
    <row r="57" spans="1:24" x14ac:dyDescent="0.3">
      <c r="A57" s="12"/>
      <c r="B57" s="1">
        <f t="shared" si="6"/>
        <v>46</v>
      </c>
      <c r="C57" s="23"/>
      <c r="D57" s="23"/>
      <c r="E57" s="113"/>
      <c r="F57" s="114"/>
      <c r="G57" s="115"/>
      <c r="H57" s="24"/>
      <c r="I57" s="25"/>
      <c r="J57" s="25"/>
      <c r="K57" s="39">
        <f t="shared" si="0"/>
        <v>0</v>
      </c>
      <c r="L57" s="26"/>
      <c r="M57" s="5"/>
      <c r="Q57">
        <f>IF($C57&lt;&gt;"",IF($E$5="12月",IF(AND($C57&gt;='マスター(公演等補正基準)'!$C$23,$C57&lt;='マスター(公演等補正基準)'!$D$23),0,1),IF(AND($C57&gt;='マスター(公演等補正基準)'!$C$21,$C57&lt;='マスター(公演等補正基準)'!$D$21),0,1)),0)</f>
        <v>0</v>
      </c>
      <c r="R57">
        <f>IF($D57&lt;&gt;"",IF($E$5="12月",IF(AND($D57&gt;='マスター(公演等補正基準)'!$C$23,$D57&lt;='マスター(公演等補正基準)'!$D$23),0,1),IF(AND($D57&gt;='マスター(公演等補正基準)'!$C$21,$D57&lt;='マスター(公演等補正基準)'!$D$21),0,1)),0)</f>
        <v>0</v>
      </c>
      <c r="S57">
        <f t="shared" si="1"/>
        <v>0</v>
      </c>
      <c r="T57">
        <f t="shared" si="2"/>
        <v>0</v>
      </c>
      <c r="U57">
        <f t="shared" si="3"/>
        <v>0</v>
      </c>
      <c r="V57">
        <f t="shared" si="4"/>
        <v>0</v>
      </c>
      <c r="W57" s="47" t="str">
        <f t="shared" si="7"/>
        <v>〇</v>
      </c>
      <c r="X57">
        <f t="shared" si="5"/>
        <v>0</v>
      </c>
    </row>
    <row r="58" spans="1:24" x14ac:dyDescent="0.3">
      <c r="A58" s="12"/>
      <c r="B58" s="1">
        <f t="shared" si="6"/>
        <v>47</v>
      </c>
      <c r="C58" s="23"/>
      <c r="D58" s="23"/>
      <c r="E58" s="113"/>
      <c r="F58" s="114"/>
      <c r="G58" s="115"/>
      <c r="H58" s="24"/>
      <c r="I58" s="25"/>
      <c r="J58" s="25"/>
      <c r="K58" s="39">
        <f t="shared" si="0"/>
        <v>0</v>
      </c>
      <c r="L58" s="26"/>
      <c r="M58" s="5"/>
      <c r="Q58">
        <f>IF($C58&lt;&gt;"",IF($E$5="12月",IF(AND($C58&gt;='マスター(公演等補正基準)'!$C$23,$C58&lt;='マスター(公演等補正基準)'!$D$23),0,1),IF(AND($C58&gt;='マスター(公演等補正基準)'!$C$21,$C58&lt;='マスター(公演等補正基準)'!$D$21),0,1)),0)</f>
        <v>0</v>
      </c>
      <c r="R58">
        <f>IF($D58&lt;&gt;"",IF($E$5="12月",IF(AND($D58&gt;='マスター(公演等補正基準)'!$C$23,$D58&lt;='マスター(公演等補正基準)'!$D$23),0,1),IF(AND($D58&gt;='マスター(公演等補正基準)'!$C$21,$D58&lt;='マスター(公演等補正基準)'!$D$21),0,1)),0)</f>
        <v>0</v>
      </c>
      <c r="S58">
        <f t="shared" si="1"/>
        <v>0</v>
      </c>
      <c r="T58">
        <f t="shared" si="2"/>
        <v>0</v>
      </c>
      <c r="U58">
        <f t="shared" si="3"/>
        <v>0</v>
      </c>
      <c r="V58">
        <f t="shared" si="4"/>
        <v>0</v>
      </c>
      <c r="W58" s="47" t="str">
        <f t="shared" si="7"/>
        <v>〇</v>
      </c>
      <c r="X58">
        <f t="shared" si="5"/>
        <v>0</v>
      </c>
    </row>
    <row r="59" spans="1:24" x14ac:dyDescent="0.3">
      <c r="A59" s="12"/>
      <c r="B59" s="1">
        <f t="shared" si="6"/>
        <v>48</v>
      </c>
      <c r="C59" s="23"/>
      <c r="D59" s="23"/>
      <c r="E59" s="113"/>
      <c r="F59" s="114"/>
      <c r="G59" s="115"/>
      <c r="H59" s="24"/>
      <c r="I59" s="25"/>
      <c r="J59" s="25"/>
      <c r="K59" s="39">
        <f t="shared" si="0"/>
        <v>0</v>
      </c>
      <c r="L59" s="26"/>
      <c r="M59" s="5"/>
      <c r="Q59">
        <f>IF($C59&lt;&gt;"",IF($E$5="12月",IF(AND($C59&gt;='マスター(公演等補正基準)'!$C$23,$C59&lt;='マスター(公演等補正基準)'!$D$23),0,1),IF(AND($C59&gt;='マスター(公演等補正基準)'!$C$21,$C59&lt;='マスター(公演等補正基準)'!$D$21),0,1)),0)</f>
        <v>0</v>
      </c>
      <c r="R59">
        <f>IF($D59&lt;&gt;"",IF($E$5="12月",IF(AND($D59&gt;='マスター(公演等補正基準)'!$C$23,$D59&lt;='マスター(公演等補正基準)'!$D$23),0,1),IF(AND($D59&gt;='マスター(公演等補正基準)'!$C$21,$D59&lt;='マスター(公演等補正基準)'!$D$21),0,1)),0)</f>
        <v>0</v>
      </c>
      <c r="S59">
        <f t="shared" si="1"/>
        <v>0</v>
      </c>
      <c r="T59">
        <f t="shared" si="2"/>
        <v>0</v>
      </c>
      <c r="U59">
        <f t="shared" si="3"/>
        <v>0</v>
      </c>
      <c r="V59">
        <f t="shared" si="4"/>
        <v>0</v>
      </c>
      <c r="W59" s="47" t="str">
        <f t="shared" si="7"/>
        <v>〇</v>
      </c>
      <c r="X59">
        <f t="shared" si="5"/>
        <v>0</v>
      </c>
    </row>
    <row r="60" spans="1:24" x14ac:dyDescent="0.3">
      <c r="A60" s="12"/>
      <c r="B60" s="1">
        <f t="shared" si="6"/>
        <v>49</v>
      </c>
      <c r="C60" s="23"/>
      <c r="D60" s="23"/>
      <c r="E60" s="113"/>
      <c r="F60" s="114"/>
      <c r="G60" s="115"/>
      <c r="H60" s="24"/>
      <c r="I60" s="25"/>
      <c r="J60" s="25"/>
      <c r="K60" s="39">
        <f t="shared" si="0"/>
        <v>0</v>
      </c>
      <c r="L60" s="26"/>
      <c r="M60" s="5"/>
      <c r="Q60">
        <f>IF($C60&lt;&gt;"",IF($E$5="12月",IF(AND($C60&gt;='マスター(公演等補正基準)'!$C$23,$C60&lt;='マスター(公演等補正基準)'!$D$23),0,1),IF(AND($C60&gt;='マスター(公演等補正基準)'!$C$21,$C60&lt;='マスター(公演等補正基準)'!$D$21),0,1)),0)</f>
        <v>0</v>
      </c>
      <c r="R60">
        <f>IF($D60&lt;&gt;"",IF($E$5="12月",IF(AND($D60&gt;='マスター(公演等補正基準)'!$C$23,$D60&lt;='マスター(公演等補正基準)'!$D$23),0,1),IF(AND($D60&gt;='マスター(公演等補正基準)'!$C$21,$D60&lt;='マスター(公演等補正基準)'!$D$21),0,1)),0)</f>
        <v>0</v>
      </c>
      <c r="S60">
        <f t="shared" si="1"/>
        <v>0</v>
      </c>
      <c r="T60">
        <f t="shared" si="2"/>
        <v>0</v>
      </c>
      <c r="U60">
        <f t="shared" si="3"/>
        <v>0</v>
      </c>
      <c r="V60">
        <f t="shared" si="4"/>
        <v>0</v>
      </c>
      <c r="W60" s="47" t="str">
        <f t="shared" si="7"/>
        <v>〇</v>
      </c>
      <c r="X60">
        <f t="shared" si="5"/>
        <v>0</v>
      </c>
    </row>
    <row r="61" spans="1:24" ht="15.6" thickBot="1" x14ac:dyDescent="0.35">
      <c r="A61" s="12"/>
      <c r="B61" s="1">
        <f>B60+1</f>
        <v>50</v>
      </c>
      <c r="C61" s="23"/>
      <c r="D61" s="23"/>
      <c r="E61" s="113"/>
      <c r="F61" s="114"/>
      <c r="G61" s="115"/>
      <c r="H61" s="24"/>
      <c r="I61" s="25"/>
      <c r="J61" s="25"/>
      <c r="K61" s="39">
        <f t="shared" si="0"/>
        <v>0</v>
      </c>
      <c r="L61" s="26"/>
      <c r="M61" s="5"/>
      <c r="Q61">
        <f>IF($C61&lt;&gt;"",IF($E$5="12月",IF(AND($C61&gt;='マスター(公演等補正基準)'!$C$23,$C61&lt;='マスター(公演等補正基準)'!$D$23),0,1),IF(AND($C61&gt;='マスター(公演等補正基準)'!$C$21,$C61&lt;='マスター(公演等補正基準)'!$D$21),0,1)),0)</f>
        <v>0</v>
      </c>
      <c r="R61">
        <f>IF($D61&lt;&gt;"",IF($E$5="12月",IF(AND($D61&gt;='マスター(公演等補正基準)'!$C$23,$D61&lt;='マスター(公演等補正基準)'!$D$23),0,1),IF(AND($D61&gt;='マスター(公演等補正基準)'!$C$21,$D61&lt;='マスター(公演等補正基準)'!$D$21),0,1)),0)</f>
        <v>0</v>
      </c>
      <c r="S61">
        <f t="shared" si="1"/>
        <v>0</v>
      </c>
      <c r="T61">
        <f t="shared" si="2"/>
        <v>0</v>
      </c>
      <c r="U61">
        <f t="shared" si="3"/>
        <v>0</v>
      </c>
      <c r="V61">
        <f t="shared" si="4"/>
        <v>0</v>
      </c>
      <c r="W61" s="47" t="str">
        <f t="shared" si="7"/>
        <v>〇</v>
      </c>
      <c r="X61">
        <f t="shared" si="5"/>
        <v>0</v>
      </c>
    </row>
    <row r="62" spans="1:24" ht="15.6" thickBot="1" x14ac:dyDescent="0.35">
      <c r="A62" s="4"/>
      <c r="E62" s="27"/>
      <c r="F62" s="27"/>
      <c r="G62" s="27"/>
      <c r="I62" s="27"/>
      <c r="J62" s="27" t="s">
        <v>25</v>
      </c>
      <c r="K62" s="40">
        <f>SUM(X12:X61)</f>
        <v>0</v>
      </c>
      <c r="M62" s="5"/>
    </row>
    <row r="63" spans="1:24" ht="10.199999999999999" customHeight="1" thickBot="1" x14ac:dyDescent="0.35">
      <c r="A63" s="6"/>
      <c r="B63" s="7"/>
      <c r="C63" s="7"/>
      <c r="D63" s="7"/>
      <c r="E63" s="7"/>
      <c r="F63" s="7"/>
      <c r="G63" s="7"/>
      <c r="H63" s="7"/>
      <c r="I63" s="7"/>
      <c r="J63" s="7"/>
      <c r="K63" s="7"/>
      <c r="L63" s="7"/>
      <c r="M63" s="8"/>
    </row>
  </sheetData>
  <sheetProtection algorithmName="SHA-512" hashValue="eGQ07wmd+zbQawSFb+mE8yfpyb50eFEkmrwUHoAXTpp9FKqYvBVZKl0xNwXwGafjeb08cLQGYkXP9npOe6Lgng==" saltValue="2M/YDt0znVq+v/o6cjzCZw==" spinCount="100000" sheet="1" objects="1" scenarios="1"/>
  <mergeCells count="60">
    <mergeCell ref="C6:D6"/>
    <mergeCell ref="I6:K6"/>
    <mergeCell ref="I2:L2"/>
    <mergeCell ref="C4:D4"/>
    <mergeCell ref="C5:D5"/>
    <mergeCell ref="I5:K5"/>
    <mergeCell ref="E4:G4"/>
    <mergeCell ref="E5:G5"/>
    <mergeCell ref="D2:G2"/>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61:G61"/>
    <mergeCell ref="E56:G56"/>
    <mergeCell ref="E57:G57"/>
    <mergeCell ref="E58:G58"/>
    <mergeCell ref="E59:G59"/>
    <mergeCell ref="E60:G60"/>
  </mergeCells>
  <phoneticPr fontId="2"/>
  <conditionalFormatting sqref="C12:C61">
    <cfRule type="expression" dxfId="27" priority="3">
      <formula>S12=1</formula>
    </cfRule>
    <cfRule type="expression" dxfId="26" priority="14">
      <formula>Q12=1</formula>
    </cfRule>
  </conditionalFormatting>
  <conditionalFormatting sqref="D12:D61">
    <cfRule type="expression" dxfId="25" priority="2">
      <formula>T12=1</formula>
    </cfRule>
    <cfRule type="expression" dxfId="24" priority="9">
      <formula>R12=1</formula>
    </cfRule>
  </conditionalFormatting>
  <conditionalFormatting sqref="I12:I61">
    <cfRule type="expression" dxfId="23" priority="7">
      <formula>U12=1</formula>
    </cfRule>
  </conditionalFormatting>
  <conditionalFormatting sqref="J12:J61">
    <cfRule type="expression" dxfId="22" priority="6">
      <formula>V12=1</formula>
    </cfRule>
  </conditionalFormatting>
  <conditionalFormatting sqref="C10">
    <cfRule type="expression" dxfId="21" priority="8">
      <formula>COUNTIF($Q12:$R61,1)</formula>
    </cfRule>
  </conditionalFormatting>
  <conditionalFormatting sqref="F6">
    <cfRule type="expression" dxfId="20" priority="1">
      <formula>AND($E$5&lt;&gt;"",$E$4&lt;&gt;"")</formula>
    </cfRule>
  </conditionalFormatting>
  <dataValidations count="1">
    <dataValidation type="whole" operator="greaterThan" allowBlank="1" showInputMessage="1" showErrorMessage="1" error="半角数字でご入力ください。" sqref="I12:J61" xr:uid="{19ADA722-4D5D-40E8-9078-C0E0BE1F595E}">
      <formula1>0</formula1>
    </dataValidation>
  </dataValidations>
  <pageMargins left="0.23622047244094491" right="0.23622047244094491" top="0.74803149606299213" bottom="0.74803149606299213" header="0.31496062992125984" footer="0.31496062992125984"/>
  <pageSetup paperSize="8" scale="71" fitToHeight="0" orientation="portrait" verticalDpi="0" r:id="rId1"/>
  <headerFooter>
    <oddHeader>&amp;C&amp;20&amp;A</oddHeader>
    <oddFooter>&amp;C&amp;P/&amp;N&amp;R&amp;F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5F49A63-0D96-4428-BD8A-0B938EB8C72C}">
          <x14:formula1>
            <xm:f>'マスター(公演等補正基準)'!$B$4:$B$8</xm:f>
          </x14:formula1>
          <xm:sqref>E4</xm:sqref>
        </x14:dataValidation>
        <x14:dataValidation type="list" allowBlank="1" showInputMessage="1" showErrorMessage="1" xr:uid="{AF6C47DC-4AF0-4CAB-8CA1-5E85122FAB8D}">
          <x14:formula1>
            <xm:f>'マスター(公演等補正基準)'!$C$4:$C$15</xm:f>
          </x14:formula1>
          <xm:sqref>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578F-16DA-4030-B462-E6BCF8F13340}">
  <sheetPr>
    <tabColor theme="0" tint="-0.249977111117893"/>
    <pageSetUpPr fitToPage="1"/>
  </sheetPr>
  <dimension ref="A1:Z63"/>
  <sheetViews>
    <sheetView showGridLines="0" zoomScaleNormal="100" zoomScaleSheetLayoutView="90" workbookViewId="0"/>
  </sheetViews>
  <sheetFormatPr defaultColWidth="8.81640625" defaultRowHeight="15" outlineLevelCol="1" x14ac:dyDescent="0.3"/>
  <cols>
    <col min="1" max="1" width="1.7265625" style="64" customWidth="1"/>
    <col min="2" max="2" width="5.1796875" style="64" customWidth="1"/>
    <col min="3" max="4" width="12.54296875" style="64" customWidth="1"/>
    <col min="5" max="5" width="11.1796875" style="64" customWidth="1"/>
    <col min="6" max="6" width="2.453125" style="64" customWidth="1"/>
    <col min="7" max="7" width="11.1796875" style="64" customWidth="1"/>
    <col min="8" max="8" width="25.54296875" style="64" customWidth="1"/>
    <col min="9" max="10" width="9.54296875" style="64" customWidth="1"/>
    <col min="11" max="11" width="11.54296875" style="64" customWidth="1"/>
    <col min="12" max="12" width="39.54296875" style="64" customWidth="1"/>
    <col min="13" max="14" width="1.7265625" style="64" customWidth="1"/>
    <col min="15" max="16" width="8.81640625" style="64"/>
    <col min="17" max="22" width="8.81640625" style="64" hidden="1" customWidth="1" outlineLevel="1"/>
    <col min="23" max="23" width="8.81640625" style="65" hidden="1" customWidth="1" outlineLevel="1"/>
    <col min="24" max="25" width="8.81640625" style="64" hidden="1" customWidth="1" outlineLevel="1"/>
    <col min="26" max="26" width="8.81640625" style="64" collapsed="1"/>
    <col min="27" max="16384" width="8.81640625" style="64"/>
  </cols>
  <sheetData>
    <row r="1" spans="1:24" x14ac:dyDescent="0.3">
      <c r="A1" s="61" t="s">
        <v>0</v>
      </c>
      <c r="B1" s="62"/>
      <c r="C1" s="62"/>
      <c r="D1" s="62"/>
      <c r="E1" s="62"/>
      <c r="F1" s="62"/>
      <c r="G1" s="62"/>
      <c r="H1" s="62"/>
      <c r="I1" s="62"/>
      <c r="J1" s="62"/>
      <c r="K1" s="62"/>
      <c r="L1" s="62"/>
      <c r="M1" s="63"/>
    </row>
    <row r="2" spans="1:24" ht="25.2" customHeight="1" x14ac:dyDescent="0.3">
      <c r="A2" s="66"/>
      <c r="C2" s="67" t="s">
        <v>11</v>
      </c>
      <c r="D2" s="132" t="s">
        <v>86</v>
      </c>
      <c r="E2" s="133"/>
      <c r="F2" s="133"/>
      <c r="G2" s="134"/>
      <c r="H2" s="67" t="s">
        <v>12</v>
      </c>
      <c r="I2" s="132" t="s">
        <v>85</v>
      </c>
      <c r="J2" s="135"/>
      <c r="K2" s="135"/>
      <c r="L2" s="136"/>
      <c r="M2" s="68"/>
    </row>
    <row r="3" spans="1:24" s="70" customFormat="1" ht="4.95" customHeight="1" x14ac:dyDescent="0.3">
      <c r="A3" s="69"/>
      <c r="C3" s="71"/>
      <c r="D3" s="72"/>
      <c r="E3" s="73"/>
      <c r="F3" s="73"/>
      <c r="G3" s="73"/>
      <c r="H3" s="74"/>
      <c r="I3" s="75"/>
      <c r="J3" s="76"/>
      <c r="K3" s="76"/>
      <c r="L3" s="76"/>
      <c r="M3" s="77"/>
      <c r="W3" s="78"/>
    </row>
    <row r="4" spans="1:24" ht="19.95" customHeight="1" x14ac:dyDescent="0.3">
      <c r="A4" s="66"/>
      <c r="C4" s="137" t="s">
        <v>153</v>
      </c>
      <c r="D4" s="138"/>
      <c r="E4" s="139" t="s">
        <v>31</v>
      </c>
      <c r="F4" s="140"/>
      <c r="G4" s="141"/>
      <c r="H4" s="79"/>
      <c r="M4" s="68"/>
    </row>
    <row r="5" spans="1:24" ht="19.8" customHeight="1" x14ac:dyDescent="0.3">
      <c r="A5" s="66"/>
      <c r="C5" s="137" t="s">
        <v>154</v>
      </c>
      <c r="D5" s="138"/>
      <c r="E5" s="139" t="s">
        <v>35</v>
      </c>
      <c r="F5" s="140"/>
      <c r="G5" s="141"/>
      <c r="H5" s="80" t="str">
        <f>IF(E4&lt;&gt;"",IF(E5="",'マスター(公演等補正基準) (2)'!K6,""),IF(E5&lt;&gt;"",'マスター(公演等補正基準) (2)'!K7,""))</f>
        <v/>
      </c>
      <c r="I5" s="142" t="s">
        <v>13</v>
      </c>
      <c r="J5" s="142"/>
      <c r="K5" s="142"/>
      <c r="L5" s="81">
        <f>'補正基準実績報告書 【記入例（公演等)】'!$K$62</f>
        <v>78000</v>
      </c>
      <c r="M5" s="68"/>
    </row>
    <row r="6" spans="1:24" ht="19.95" customHeight="1" x14ac:dyDescent="0.3">
      <c r="A6" s="66"/>
      <c r="C6" s="142" t="s">
        <v>155</v>
      </c>
      <c r="D6" s="146"/>
      <c r="E6" s="82" t="str">
        <f>IF($E$5="","",IF($E$5="12月",TEXT('マスター(公演等補正基準) (2)'!$C$23,"YYYY-MM-DD"),TEXT('マスター(公演等補正基準) (2)'!$C$21,"YYYY-MM-DD")))</f>
        <v>2020-04-01</v>
      </c>
      <c r="F6" s="83" t="s">
        <v>172</v>
      </c>
      <c r="G6" s="84" t="str">
        <f>IF($E$5="","",IF($E$5="12月",TEXT('マスター(公演等補正基準) (2)'!$D$23,"YYYY-MM-DD"),TEXT('マスター(公演等補正基準) (2)'!$D$21,"YYYY-MM-DD")))</f>
        <v>2021-03-31</v>
      </c>
      <c r="H6" s="85"/>
      <c r="I6" s="147" t="s">
        <v>14</v>
      </c>
      <c r="J6" s="147"/>
      <c r="K6" s="147"/>
      <c r="L6" s="86" t="str">
        <f>IF(L5=0,"",IF(L5&gt;='マスター(公演等補正基準) (2)'!$H$8,'マスター(公演等補正基準) (2)'!$I$8,IF(L5&gt;='マスター(公演等補正基準) (2)'!$H$7,'マスター(公演等補正基準) (2)'!$I$7,IF(L5&gt;='マスター(公演等補正基準) (2)'!$H$6,'マスター(公演等補正基準) (2)'!$I$6,IF(L5&gt;='マスター(公演等補正基準) (2)'!$H$5,'マスター(公演等補正基準) (2)'!$I$5,'マスター(公演等補正基準) (2)'!$I$4)))))</f>
        <v>区分Ⅳ:  \20,000,000</v>
      </c>
      <c r="M6" s="68"/>
    </row>
    <row r="7" spans="1:24" ht="4.95" customHeight="1" thickBot="1" x14ac:dyDescent="0.35">
      <c r="A7" s="87"/>
      <c r="B7" s="88"/>
      <c r="C7" s="88"/>
      <c r="D7" s="88"/>
      <c r="E7" s="88"/>
      <c r="F7" s="88"/>
      <c r="G7" s="88"/>
      <c r="H7" s="88"/>
      <c r="I7" s="88"/>
      <c r="J7" s="88"/>
      <c r="K7" s="88"/>
      <c r="L7" s="88"/>
      <c r="M7" s="89"/>
    </row>
    <row r="8" spans="1:24" ht="4.95" customHeight="1" x14ac:dyDescent="0.3"/>
    <row r="9" spans="1:24" ht="15.6" thickBot="1" x14ac:dyDescent="0.35">
      <c r="A9" s="64" t="s">
        <v>15</v>
      </c>
    </row>
    <row r="10" spans="1:24" ht="15" customHeight="1" x14ac:dyDescent="0.3">
      <c r="A10" s="61"/>
      <c r="B10" s="62"/>
      <c r="C10" s="90" t="s">
        <v>170</v>
      </c>
      <c r="D10" s="62"/>
      <c r="E10" s="62"/>
      <c r="F10" s="62"/>
      <c r="G10" s="62"/>
      <c r="H10" s="62"/>
      <c r="I10" s="62"/>
      <c r="J10" s="62"/>
      <c r="K10" s="62"/>
      <c r="L10" s="62"/>
      <c r="M10" s="63"/>
      <c r="Q10" s="64" t="s">
        <v>16</v>
      </c>
    </row>
    <row r="11" spans="1:24" ht="30" x14ac:dyDescent="0.3">
      <c r="A11" s="66"/>
      <c r="B11" s="67" t="s">
        <v>1</v>
      </c>
      <c r="C11" s="91" t="s">
        <v>17</v>
      </c>
      <c r="D11" s="91" t="s">
        <v>18</v>
      </c>
      <c r="E11" s="148" t="s">
        <v>67</v>
      </c>
      <c r="F11" s="149"/>
      <c r="G11" s="150"/>
      <c r="H11" s="92" t="s">
        <v>19</v>
      </c>
      <c r="I11" s="92" t="s">
        <v>20</v>
      </c>
      <c r="J11" s="92" t="s">
        <v>2</v>
      </c>
      <c r="K11" s="92" t="s">
        <v>21</v>
      </c>
      <c r="L11" s="93" t="s">
        <v>151</v>
      </c>
      <c r="M11" s="68"/>
      <c r="Q11" s="64" t="s">
        <v>22</v>
      </c>
      <c r="R11" s="64" t="s">
        <v>23</v>
      </c>
      <c r="S11" s="64" t="s">
        <v>166</v>
      </c>
      <c r="T11" s="64" t="s">
        <v>167</v>
      </c>
      <c r="U11" s="64" t="s">
        <v>164</v>
      </c>
      <c r="V11" s="64" t="s">
        <v>165</v>
      </c>
      <c r="W11" s="94" t="s">
        <v>168</v>
      </c>
      <c r="X11" s="95" t="s">
        <v>169</v>
      </c>
    </row>
    <row r="12" spans="1:24" x14ac:dyDescent="0.3">
      <c r="A12" s="96"/>
      <c r="B12" s="97">
        <v>1</v>
      </c>
      <c r="C12" s="98">
        <v>43952</v>
      </c>
      <c r="D12" s="98">
        <v>43954</v>
      </c>
      <c r="E12" s="143" t="s">
        <v>173</v>
      </c>
      <c r="F12" s="144"/>
      <c r="G12" s="145"/>
      <c r="H12" s="99" t="s">
        <v>84</v>
      </c>
      <c r="I12" s="100">
        <v>2000</v>
      </c>
      <c r="J12" s="100">
        <v>4</v>
      </c>
      <c r="K12" s="39">
        <f>I12*J12</f>
        <v>8000</v>
      </c>
      <c r="L12" s="101" t="s">
        <v>87</v>
      </c>
      <c r="M12" s="68"/>
      <c r="Q12" s="64">
        <f>IF($C12&lt;&gt;"",IF($E$5="12月",IF(AND($C12&gt;='マスター(公演等補正基準) (2)'!$C$23,$C12&lt;='マスター(公演等補正基準) (2)'!$D$23),0,1),IF(AND($C12&gt;='マスター(公演等補正基準) (2)'!$C$21,$C12&lt;='マスター(公演等補正基準) (2)'!$D$21),0,1)),0)</f>
        <v>0</v>
      </c>
      <c r="R12" s="64">
        <f>IF($D12&lt;&gt;"",IF($E$5="12月",IF(AND($D12&gt;='マスター(公演等補正基準) (2)'!$C$23,$D12&lt;='マスター(公演等補正基準) (2)'!$D$23),0,1),IF(AND($D12&gt;='マスター(公演等補正基準) (2)'!$C$21,$D12&lt;='マスター(公演等補正基準) (2)'!$D$21),0,1)),0)</f>
        <v>0</v>
      </c>
      <c r="S12" s="64">
        <f>IF(AND($C12=0,OR($I12&lt;&gt;"",$D12&lt;&gt;"",$J12&lt;&gt;"")),1,0)</f>
        <v>0</v>
      </c>
      <c r="T12" s="64">
        <f>IF(AND($D12=0,OR($I12&lt;&gt;"",$C12&lt;&gt;"",$J12&lt;&gt;"")),1,0)</f>
        <v>0</v>
      </c>
      <c r="U12" s="64">
        <f>IF(AND($I12=0,OR($C12&lt;&gt;"",$D12&lt;&gt;"",$J12&lt;&gt;"")),1,0)</f>
        <v>0</v>
      </c>
      <c r="V12" s="64">
        <f>IF(AND($J12=0,OR($C12&lt;&gt;"",$D12&lt;&gt;"",$I12&lt;&gt;"")),1,0)</f>
        <v>0</v>
      </c>
      <c r="W12" s="65" t="str">
        <f>IF(SUM($Q12:$R12)=0,"〇","✕")</f>
        <v>〇</v>
      </c>
      <c r="X12" s="64">
        <f>IF($W12="〇",$K12,"")</f>
        <v>8000</v>
      </c>
    </row>
    <row r="13" spans="1:24" x14ac:dyDescent="0.3">
      <c r="A13" s="96"/>
      <c r="B13" s="97">
        <f>B12+1</f>
        <v>2</v>
      </c>
      <c r="C13" s="98">
        <v>43956</v>
      </c>
      <c r="D13" s="98">
        <v>43959</v>
      </c>
      <c r="E13" s="143" t="s">
        <v>173</v>
      </c>
      <c r="F13" s="144"/>
      <c r="G13" s="145"/>
      <c r="H13" s="99" t="s">
        <v>83</v>
      </c>
      <c r="I13" s="100">
        <v>4000</v>
      </c>
      <c r="J13" s="100">
        <v>4</v>
      </c>
      <c r="K13" s="39">
        <f t="shared" ref="K13:K61" si="0">I13*J13</f>
        <v>16000</v>
      </c>
      <c r="L13" s="101" t="s">
        <v>87</v>
      </c>
      <c r="M13" s="68"/>
      <c r="Q13" s="64">
        <f>IF($C13&lt;&gt;"",IF($E$5="12月",IF(AND($C13&gt;='マスター(公演等補正基準) (2)'!$C$23,$C13&lt;='マスター(公演等補正基準) (2)'!$D$23),0,1),IF(AND($C13&gt;='マスター(公演等補正基準) (2)'!$C$21,$C13&lt;='マスター(公演等補正基準) (2)'!$D$21),0,1)),0)</f>
        <v>0</v>
      </c>
      <c r="R13" s="64">
        <f>IF($D13&lt;&gt;"",IF($E$5="12月",IF(AND($D13&gt;='マスター(公演等補正基準) (2)'!$C$23,$D13&lt;='マスター(公演等補正基準) (2)'!$D$23),0,1),IF(AND($D13&gt;='マスター(公演等補正基準) (2)'!$C$21,$D13&lt;='マスター(公演等補正基準) (2)'!$D$21),0,1)),0)</f>
        <v>0</v>
      </c>
      <c r="S13" s="64">
        <f t="shared" ref="S13:S61" si="1">IF(AND($C13=0,OR($I13&lt;&gt;"",$D13&lt;&gt;"",$J13&lt;&gt;"")),1,0)</f>
        <v>0</v>
      </c>
      <c r="T13" s="64">
        <f t="shared" ref="T13:T61" si="2">IF(AND($D13=0,OR($I13&lt;&gt;"",$C13&lt;&gt;"",$J13&lt;&gt;"")),1,0)</f>
        <v>0</v>
      </c>
      <c r="U13" s="64">
        <f t="shared" ref="U13:U61" si="3">IF(AND($I13=0,OR($C13&lt;&gt;"",$D13&lt;&gt;"",$J13&lt;&gt;"")),1,0)</f>
        <v>0</v>
      </c>
      <c r="V13" s="64">
        <f t="shared" ref="V13:V61" si="4">IF(AND($J13=0,OR($C13&lt;&gt;"",$D13&lt;&gt;"",$I13&lt;&gt;"")),1,0)</f>
        <v>0</v>
      </c>
      <c r="W13" s="65" t="str">
        <f>IF(SUM($Q13:$R13)=0,"〇","✕")</f>
        <v>〇</v>
      </c>
      <c r="X13" s="64">
        <f t="shared" ref="X13:X61" si="5">IF($W13="〇",$K13,"")</f>
        <v>16000</v>
      </c>
    </row>
    <row r="14" spans="1:24" x14ac:dyDescent="0.3">
      <c r="A14" s="96"/>
      <c r="B14" s="97">
        <f t="shared" ref="B14:B60" si="6">B13+1</f>
        <v>3</v>
      </c>
      <c r="C14" s="98">
        <v>43961</v>
      </c>
      <c r="D14" s="98">
        <v>43961</v>
      </c>
      <c r="E14" s="143" t="s">
        <v>174</v>
      </c>
      <c r="F14" s="144"/>
      <c r="G14" s="145"/>
      <c r="H14" s="99" t="s">
        <v>82</v>
      </c>
      <c r="I14" s="100">
        <v>2000</v>
      </c>
      <c r="J14" s="100">
        <v>2</v>
      </c>
      <c r="K14" s="39">
        <f t="shared" si="0"/>
        <v>4000</v>
      </c>
      <c r="L14" s="101" t="s">
        <v>87</v>
      </c>
      <c r="M14" s="68"/>
      <c r="Q14" s="64">
        <f>IF($C14&lt;&gt;"",IF($E$5="12月",IF(AND($C14&gt;='マスター(公演等補正基準) (2)'!$C$23,$C14&lt;='マスター(公演等補正基準) (2)'!$D$23),0,1),IF(AND($C14&gt;='マスター(公演等補正基準) (2)'!$C$21,$C14&lt;='マスター(公演等補正基準) (2)'!$D$21),0,1)),0)</f>
        <v>0</v>
      </c>
      <c r="R14" s="64">
        <f>IF($D14&lt;&gt;"",IF($E$5="12月",IF(AND($D14&gt;='マスター(公演等補正基準) (2)'!$C$23,$D14&lt;='マスター(公演等補正基準) (2)'!$D$23),0,1),IF(AND($D14&gt;='マスター(公演等補正基準) (2)'!$C$21,$D14&lt;='マスター(公演等補正基準) (2)'!$D$21),0,1)),0)</f>
        <v>0</v>
      </c>
      <c r="S14" s="64">
        <f t="shared" si="1"/>
        <v>0</v>
      </c>
      <c r="T14" s="64">
        <f t="shared" si="2"/>
        <v>0</v>
      </c>
      <c r="U14" s="64">
        <f t="shared" si="3"/>
        <v>0</v>
      </c>
      <c r="V14" s="64">
        <f t="shared" si="4"/>
        <v>0</v>
      </c>
      <c r="W14" s="65" t="str">
        <f t="shared" ref="W14:W61" si="7">IF(SUM($Q14:$R14)=0,"〇","✕")</f>
        <v>〇</v>
      </c>
      <c r="X14" s="64">
        <f t="shared" si="5"/>
        <v>4000</v>
      </c>
    </row>
    <row r="15" spans="1:24" x14ac:dyDescent="0.3">
      <c r="A15" s="96"/>
      <c r="B15" s="97">
        <f t="shared" si="6"/>
        <v>4</v>
      </c>
      <c r="C15" s="98">
        <v>43983</v>
      </c>
      <c r="D15" s="98">
        <v>43984</v>
      </c>
      <c r="E15" s="143" t="s">
        <v>174</v>
      </c>
      <c r="F15" s="144"/>
      <c r="G15" s="145"/>
      <c r="H15" s="99" t="s">
        <v>81</v>
      </c>
      <c r="I15" s="100">
        <v>3000</v>
      </c>
      <c r="J15" s="100">
        <v>2</v>
      </c>
      <c r="K15" s="39">
        <f t="shared" si="0"/>
        <v>6000</v>
      </c>
      <c r="L15" s="101" t="s">
        <v>87</v>
      </c>
      <c r="M15" s="68"/>
      <c r="Q15" s="64">
        <f>IF($C15&lt;&gt;"",IF($E$5="12月",IF(AND($C15&gt;='マスター(公演等補正基準) (2)'!$C$23,$C15&lt;='マスター(公演等補正基準) (2)'!$D$23),0,1),IF(AND($C15&gt;='マスター(公演等補正基準) (2)'!$C$21,$C15&lt;='マスター(公演等補正基準) (2)'!$D$21),0,1)),0)</f>
        <v>0</v>
      </c>
      <c r="R15" s="64">
        <f>IF($D15&lt;&gt;"",IF($E$5="12月",IF(AND($D15&gt;='マスター(公演等補正基準) (2)'!$C$23,$D15&lt;='マスター(公演等補正基準) (2)'!$D$23),0,1),IF(AND($D15&gt;='マスター(公演等補正基準) (2)'!$C$21,$D15&lt;='マスター(公演等補正基準) (2)'!$D$21),0,1)),0)</f>
        <v>0</v>
      </c>
      <c r="S15" s="64">
        <f t="shared" si="1"/>
        <v>0</v>
      </c>
      <c r="T15" s="64">
        <f t="shared" si="2"/>
        <v>0</v>
      </c>
      <c r="U15" s="64">
        <f t="shared" si="3"/>
        <v>0</v>
      </c>
      <c r="V15" s="64">
        <f t="shared" si="4"/>
        <v>0</v>
      </c>
      <c r="W15" s="65" t="str">
        <f t="shared" si="7"/>
        <v>〇</v>
      </c>
      <c r="X15" s="64">
        <f t="shared" si="5"/>
        <v>6000</v>
      </c>
    </row>
    <row r="16" spans="1:24" x14ac:dyDescent="0.3">
      <c r="A16" s="96"/>
      <c r="B16" s="97">
        <f t="shared" si="6"/>
        <v>5</v>
      </c>
      <c r="C16" s="98">
        <v>43984</v>
      </c>
      <c r="D16" s="98">
        <v>43985</v>
      </c>
      <c r="E16" s="143" t="s">
        <v>174</v>
      </c>
      <c r="F16" s="144"/>
      <c r="G16" s="145"/>
      <c r="H16" s="99" t="s">
        <v>77</v>
      </c>
      <c r="I16" s="100">
        <v>1000</v>
      </c>
      <c r="J16" s="100">
        <v>3</v>
      </c>
      <c r="K16" s="39">
        <f t="shared" si="0"/>
        <v>3000</v>
      </c>
      <c r="L16" s="101" t="s">
        <v>87</v>
      </c>
      <c r="M16" s="68"/>
      <c r="Q16" s="64">
        <f>IF($C16&lt;&gt;"",IF($E$5="12月",IF(AND($C16&gt;='マスター(公演等補正基準) (2)'!$C$23,$C16&lt;='マスター(公演等補正基準) (2)'!$D$23),0,1),IF(AND($C16&gt;='マスター(公演等補正基準) (2)'!$C$21,$C16&lt;='マスター(公演等補正基準) (2)'!$D$21),0,1)),0)</f>
        <v>0</v>
      </c>
      <c r="R16" s="64">
        <f>IF($D16&lt;&gt;"",IF($E$5="12月",IF(AND($D16&gt;='マスター(公演等補正基準) (2)'!$C$23,$D16&lt;='マスター(公演等補正基準) (2)'!$D$23),0,1),IF(AND($D16&gt;='マスター(公演等補正基準) (2)'!$C$21,$D16&lt;='マスター(公演等補正基準) (2)'!$D$21),0,1)),0)</f>
        <v>0</v>
      </c>
      <c r="S16" s="64">
        <f t="shared" si="1"/>
        <v>0</v>
      </c>
      <c r="T16" s="64">
        <f t="shared" si="2"/>
        <v>0</v>
      </c>
      <c r="U16" s="64">
        <f t="shared" si="3"/>
        <v>0</v>
      </c>
      <c r="V16" s="64">
        <f t="shared" si="4"/>
        <v>0</v>
      </c>
      <c r="W16" s="65" t="str">
        <f t="shared" si="7"/>
        <v>〇</v>
      </c>
      <c r="X16" s="64">
        <f t="shared" si="5"/>
        <v>3000</v>
      </c>
    </row>
    <row r="17" spans="1:24" x14ac:dyDescent="0.3">
      <c r="A17" s="96"/>
      <c r="B17" s="97">
        <f t="shared" si="6"/>
        <v>6</v>
      </c>
      <c r="C17" s="98">
        <v>44046</v>
      </c>
      <c r="D17" s="98">
        <v>44050</v>
      </c>
      <c r="E17" s="143" t="s">
        <v>174</v>
      </c>
      <c r="F17" s="144"/>
      <c r="G17" s="145"/>
      <c r="H17" s="99" t="s">
        <v>80</v>
      </c>
      <c r="I17" s="100">
        <v>600</v>
      </c>
      <c r="J17" s="100">
        <v>3</v>
      </c>
      <c r="K17" s="39">
        <f t="shared" si="0"/>
        <v>1800</v>
      </c>
      <c r="L17" s="101" t="s">
        <v>87</v>
      </c>
      <c r="M17" s="68"/>
      <c r="Q17" s="64">
        <f>IF($C17&lt;&gt;"",IF($E$5="12月",IF(AND($C17&gt;='マスター(公演等補正基準) (2)'!$C$23,$C17&lt;='マスター(公演等補正基準) (2)'!$D$23),0,1),IF(AND($C17&gt;='マスター(公演等補正基準) (2)'!$C$21,$C17&lt;='マスター(公演等補正基準) (2)'!$D$21),0,1)),0)</f>
        <v>0</v>
      </c>
      <c r="R17" s="64">
        <f>IF($D17&lt;&gt;"",IF($E$5="12月",IF(AND($D17&gt;='マスター(公演等補正基準) (2)'!$C$23,$D17&lt;='マスター(公演等補正基準) (2)'!$D$23),0,1),IF(AND($D17&gt;='マスター(公演等補正基準) (2)'!$C$21,$D17&lt;='マスター(公演等補正基準) (2)'!$D$21),0,1)),0)</f>
        <v>0</v>
      </c>
      <c r="S17" s="64">
        <f t="shared" si="1"/>
        <v>0</v>
      </c>
      <c r="T17" s="64">
        <f t="shared" si="2"/>
        <v>0</v>
      </c>
      <c r="U17" s="64">
        <f t="shared" si="3"/>
        <v>0</v>
      </c>
      <c r="V17" s="64">
        <f t="shared" si="4"/>
        <v>0</v>
      </c>
      <c r="W17" s="65" t="str">
        <f t="shared" si="7"/>
        <v>〇</v>
      </c>
      <c r="X17" s="64">
        <f t="shared" si="5"/>
        <v>1800</v>
      </c>
    </row>
    <row r="18" spans="1:24" x14ac:dyDescent="0.3">
      <c r="A18" s="96"/>
      <c r="B18" s="97">
        <f t="shared" si="6"/>
        <v>7</v>
      </c>
      <c r="C18" s="98">
        <v>44047</v>
      </c>
      <c r="D18" s="98">
        <v>44051</v>
      </c>
      <c r="E18" s="143" t="s">
        <v>175</v>
      </c>
      <c r="F18" s="144"/>
      <c r="G18" s="145"/>
      <c r="H18" s="99" t="s">
        <v>79</v>
      </c>
      <c r="I18" s="100">
        <v>400</v>
      </c>
      <c r="J18" s="100">
        <v>36</v>
      </c>
      <c r="K18" s="39">
        <f t="shared" si="0"/>
        <v>14400</v>
      </c>
      <c r="L18" s="101" t="s">
        <v>78</v>
      </c>
      <c r="M18" s="68"/>
      <c r="Q18" s="64">
        <f>IF($C18&lt;&gt;"",IF($E$5="12月",IF(AND($C18&gt;='マスター(公演等補正基準) (2)'!$C$23,$C18&lt;='マスター(公演等補正基準) (2)'!$D$23),0,1),IF(AND($C18&gt;='マスター(公演等補正基準) (2)'!$C$21,$C18&lt;='マスター(公演等補正基準) (2)'!$D$21),0,1)),0)</f>
        <v>0</v>
      </c>
      <c r="R18" s="64">
        <f>IF($D18&lt;&gt;"",IF($E$5="12月",IF(AND($D18&gt;='マスター(公演等補正基準) (2)'!$C$23,$D18&lt;='マスター(公演等補正基準) (2)'!$D$23),0,1),IF(AND($D18&gt;='マスター(公演等補正基準) (2)'!$C$21,$D18&lt;='マスター(公演等補正基準) (2)'!$D$21),0,1)),0)</f>
        <v>0</v>
      </c>
      <c r="S18" s="64">
        <f t="shared" si="1"/>
        <v>0</v>
      </c>
      <c r="T18" s="64">
        <f t="shared" si="2"/>
        <v>0</v>
      </c>
      <c r="U18" s="64">
        <f t="shared" si="3"/>
        <v>0</v>
      </c>
      <c r="V18" s="64">
        <f t="shared" si="4"/>
        <v>0</v>
      </c>
      <c r="W18" s="65" t="str">
        <f t="shared" si="7"/>
        <v>〇</v>
      </c>
      <c r="X18" s="64">
        <f t="shared" si="5"/>
        <v>14400</v>
      </c>
    </row>
    <row r="19" spans="1:24" x14ac:dyDescent="0.3">
      <c r="A19" s="96"/>
      <c r="B19" s="97">
        <f t="shared" si="6"/>
        <v>8</v>
      </c>
      <c r="C19" s="98">
        <v>44107</v>
      </c>
      <c r="D19" s="98">
        <v>44132</v>
      </c>
      <c r="E19" s="143" t="s">
        <v>176</v>
      </c>
      <c r="F19" s="144"/>
      <c r="G19" s="145"/>
      <c r="H19" s="99" t="s">
        <v>77</v>
      </c>
      <c r="I19" s="100">
        <v>1000</v>
      </c>
      <c r="J19" s="100">
        <v>1</v>
      </c>
      <c r="K19" s="39">
        <f t="shared" si="0"/>
        <v>1000</v>
      </c>
      <c r="L19" s="101" t="s">
        <v>87</v>
      </c>
      <c r="M19" s="68"/>
      <c r="Q19" s="64">
        <f>IF($C19&lt;&gt;"",IF($E$5="12月",IF(AND($C19&gt;='マスター(公演等補正基準) (2)'!$C$23,$C19&lt;='マスター(公演等補正基準) (2)'!$D$23),0,1),IF(AND($C19&gt;='マスター(公演等補正基準) (2)'!$C$21,$C19&lt;='マスター(公演等補正基準) (2)'!$D$21),0,1)),0)</f>
        <v>0</v>
      </c>
      <c r="R19" s="64">
        <f>IF($D19&lt;&gt;"",IF($E$5="12月",IF(AND($D19&gt;='マスター(公演等補正基準) (2)'!$C$23,$D19&lt;='マスター(公演等補正基準) (2)'!$D$23),0,1),IF(AND($D19&gt;='マスター(公演等補正基準) (2)'!$C$21,$D19&lt;='マスター(公演等補正基準) (2)'!$D$21),0,1)),0)</f>
        <v>0</v>
      </c>
      <c r="S19" s="64">
        <f t="shared" si="1"/>
        <v>0</v>
      </c>
      <c r="T19" s="64">
        <f t="shared" si="2"/>
        <v>0</v>
      </c>
      <c r="U19" s="64">
        <f t="shared" si="3"/>
        <v>0</v>
      </c>
      <c r="V19" s="64">
        <f t="shared" si="4"/>
        <v>0</v>
      </c>
      <c r="W19" s="65" t="str">
        <f t="shared" si="7"/>
        <v>〇</v>
      </c>
      <c r="X19" s="64">
        <f t="shared" si="5"/>
        <v>1000</v>
      </c>
    </row>
    <row r="20" spans="1:24" x14ac:dyDescent="0.3">
      <c r="A20" s="96"/>
      <c r="B20" s="97">
        <f t="shared" si="6"/>
        <v>9</v>
      </c>
      <c r="C20" s="98">
        <v>44179</v>
      </c>
      <c r="D20" s="98">
        <v>44179</v>
      </c>
      <c r="E20" s="143" t="s">
        <v>177</v>
      </c>
      <c r="F20" s="144"/>
      <c r="G20" s="145"/>
      <c r="H20" s="99" t="s">
        <v>76</v>
      </c>
      <c r="I20" s="100">
        <v>600</v>
      </c>
      <c r="J20" s="100">
        <v>3</v>
      </c>
      <c r="K20" s="39">
        <f t="shared" si="0"/>
        <v>1800</v>
      </c>
      <c r="L20" s="101" t="s">
        <v>87</v>
      </c>
      <c r="M20" s="68"/>
      <c r="Q20" s="64">
        <f>IF($C20&lt;&gt;"",IF($E$5="12月",IF(AND($C20&gt;='マスター(公演等補正基準) (2)'!$C$23,$C20&lt;='マスター(公演等補正基準) (2)'!$D$23),0,1),IF(AND($C20&gt;='マスター(公演等補正基準) (2)'!$C$21,$C20&lt;='マスター(公演等補正基準) (2)'!$D$21),0,1)),0)</f>
        <v>0</v>
      </c>
      <c r="R20" s="64">
        <f>IF($D20&lt;&gt;"",IF($E$5="12月",IF(AND($D20&gt;='マスター(公演等補正基準) (2)'!$C$23,$D20&lt;='マスター(公演等補正基準) (2)'!$D$23),0,1),IF(AND($D20&gt;='マスター(公演等補正基準) (2)'!$C$21,$D20&lt;='マスター(公演等補正基準) (2)'!$D$21),0,1)),0)</f>
        <v>0</v>
      </c>
      <c r="S20" s="64">
        <f t="shared" si="1"/>
        <v>0</v>
      </c>
      <c r="T20" s="64">
        <f t="shared" si="2"/>
        <v>0</v>
      </c>
      <c r="U20" s="64">
        <f t="shared" si="3"/>
        <v>0</v>
      </c>
      <c r="V20" s="64">
        <f t="shared" si="4"/>
        <v>0</v>
      </c>
      <c r="W20" s="65" t="str">
        <f t="shared" si="7"/>
        <v>〇</v>
      </c>
      <c r="X20" s="64">
        <f t="shared" si="5"/>
        <v>1800</v>
      </c>
    </row>
    <row r="21" spans="1:24" x14ac:dyDescent="0.3">
      <c r="A21" s="96"/>
      <c r="B21" s="97">
        <f t="shared" si="6"/>
        <v>10</v>
      </c>
      <c r="C21" s="98">
        <v>44199</v>
      </c>
      <c r="D21" s="98">
        <v>44252</v>
      </c>
      <c r="E21" s="143" t="s">
        <v>178</v>
      </c>
      <c r="F21" s="144"/>
      <c r="G21" s="145"/>
      <c r="H21" s="99" t="s">
        <v>75</v>
      </c>
      <c r="I21" s="100">
        <v>400</v>
      </c>
      <c r="J21" s="100">
        <v>54</v>
      </c>
      <c r="K21" s="39">
        <f t="shared" si="0"/>
        <v>21600</v>
      </c>
      <c r="L21" s="101" t="s">
        <v>74</v>
      </c>
      <c r="M21" s="68"/>
      <c r="Q21" s="64">
        <f>IF($C21&lt;&gt;"",IF($E$5="12月",IF(AND($C21&gt;='マスター(公演等補正基準) (2)'!$C$23,$C21&lt;='マスター(公演等補正基準) (2)'!$D$23),0,1),IF(AND($C21&gt;='マスター(公演等補正基準) (2)'!$C$21,$C21&lt;='マスター(公演等補正基準) (2)'!$D$21),0,1)),0)</f>
        <v>0</v>
      </c>
      <c r="R21" s="64">
        <f>IF($D21&lt;&gt;"",IF($E$5="12月",IF(AND($D21&gt;='マスター(公演等補正基準) (2)'!$C$23,$D21&lt;='マスター(公演等補正基準) (2)'!$D$23),0,1),IF(AND($D21&gt;='マスター(公演等補正基準) (2)'!$C$21,$D21&lt;='マスター(公演等補正基準) (2)'!$D$21),0,1)),0)</f>
        <v>0</v>
      </c>
      <c r="S21" s="64">
        <f t="shared" si="1"/>
        <v>0</v>
      </c>
      <c r="T21" s="64">
        <f t="shared" si="2"/>
        <v>0</v>
      </c>
      <c r="U21" s="64">
        <f t="shared" si="3"/>
        <v>0</v>
      </c>
      <c r="V21" s="64">
        <f t="shared" si="4"/>
        <v>0</v>
      </c>
      <c r="W21" s="65" t="str">
        <f t="shared" si="7"/>
        <v>〇</v>
      </c>
      <c r="X21" s="64">
        <f t="shared" si="5"/>
        <v>21600</v>
      </c>
    </row>
    <row r="22" spans="1:24" x14ac:dyDescent="0.3">
      <c r="A22" s="96"/>
      <c r="B22" s="97">
        <f t="shared" si="6"/>
        <v>11</v>
      </c>
      <c r="C22" s="98">
        <v>44105</v>
      </c>
      <c r="D22" s="98">
        <v>44258</v>
      </c>
      <c r="E22" s="143" t="s">
        <v>179</v>
      </c>
      <c r="F22" s="144"/>
      <c r="G22" s="145"/>
      <c r="H22" s="99" t="s">
        <v>73</v>
      </c>
      <c r="I22" s="100">
        <v>200</v>
      </c>
      <c r="J22" s="100">
        <v>2</v>
      </c>
      <c r="K22" s="39">
        <f t="shared" si="0"/>
        <v>400</v>
      </c>
      <c r="L22" s="101" t="s">
        <v>87</v>
      </c>
      <c r="M22" s="68"/>
      <c r="Q22" s="64">
        <f>IF($C22&lt;&gt;"",IF($E$5="12月",IF(AND($C22&gt;='マスター(公演等補正基準) (2)'!$C$23,$C22&lt;='マスター(公演等補正基準) (2)'!$D$23),0,1),IF(AND($C22&gt;='マスター(公演等補正基準) (2)'!$C$21,$C22&lt;='マスター(公演等補正基準) (2)'!$D$21),0,1)),0)</f>
        <v>0</v>
      </c>
      <c r="R22" s="64">
        <f>IF($D22&lt;&gt;"",IF($E$5="12月",IF(AND($D22&gt;='マスター(公演等補正基準) (2)'!$C$23,$D22&lt;='マスター(公演等補正基準) (2)'!$D$23),0,1),IF(AND($D22&gt;='マスター(公演等補正基準) (2)'!$C$21,$D22&lt;='マスター(公演等補正基準) (2)'!$D$21),0,1)),0)</f>
        <v>0</v>
      </c>
      <c r="S22" s="64">
        <f t="shared" si="1"/>
        <v>0</v>
      </c>
      <c r="T22" s="64">
        <f t="shared" si="2"/>
        <v>0</v>
      </c>
      <c r="U22" s="64">
        <f t="shared" si="3"/>
        <v>0</v>
      </c>
      <c r="V22" s="64">
        <f t="shared" si="4"/>
        <v>0</v>
      </c>
      <c r="W22" s="65" t="str">
        <f t="shared" si="7"/>
        <v>〇</v>
      </c>
      <c r="X22" s="64">
        <f t="shared" si="5"/>
        <v>400</v>
      </c>
    </row>
    <row r="23" spans="1:24" x14ac:dyDescent="0.3">
      <c r="A23" s="96"/>
      <c r="B23" s="97">
        <f t="shared" si="6"/>
        <v>12</v>
      </c>
      <c r="C23" s="98"/>
      <c r="D23" s="98"/>
      <c r="E23" s="143"/>
      <c r="F23" s="144"/>
      <c r="G23" s="145"/>
      <c r="H23" s="99"/>
      <c r="I23" s="100"/>
      <c r="J23" s="100"/>
      <c r="K23" s="39">
        <f t="shared" si="0"/>
        <v>0</v>
      </c>
      <c r="L23" s="101"/>
      <c r="M23" s="68"/>
      <c r="Q23" s="64">
        <f>IF($C23&lt;&gt;"",IF($E$5="12月",IF(AND($C23&gt;='マスター(公演等補正基準) (2)'!$C$23,$C23&lt;='マスター(公演等補正基準) (2)'!$D$23),0,1),IF(AND($C23&gt;='マスター(公演等補正基準) (2)'!$C$21,$C23&lt;='マスター(公演等補正基準) (2)'!$D$21),0,1)),0)</f>
        <v>0</v>
      </c>
      <c r="R23" s="64">
        <f>IF($D23&lt;&gt;"",IF($E$5="12月",IF(AND($D23&gt;='マスター(公演等補正基準) (2)'!$C$23,$D23&lt;='マスター(公演等補正基準) (2)'!$D$23),0,1),IF(AND($D23&gt;='マスター(公演等補正基準) (2)'!$C$21,$D23&lt;='マスター(公演等補正基準) (2)'!$D$21),0,1)),0)</f>
        <v>0</v>
      </c>
      <c r="S23" s="64">
        <f t="shared" si="1"/>
        <v>0</v>
      </c>
      <c r="T23" s="64">
        <f t="shared" si="2"/>
        <v>0</v>
      </c>
      <c r="U23" s="64">
        <f t="shared" si="3"/>
        <v>0</v>
      </c>
      <c r="V23" s="64">
        <f t="shared" si="4"/>
        <v>0</v>
      </c>
      <c r="W23" s="65" t="str">
        <f t="shared" si="7"/>
        <v>〇</v>
      </c>
      <c r="X23" s="64">
        <f t="shared" si="5"/>
        <v>0</v>
      </c>
    </row>
    <row r="24" spans="1:24" x14ac:dyDescent="0.3">
      <c r="A24" s="96"/>
      <c r="B24" s="97">
        <f t="shared" si="6"/>
        <v>13</v>
      </c>
      <c r="C24" s="98"/>
      <c r="D24" s="98"/>
      <c r="E24" s="143"/>
      <c r="F24" s="144"/>
      <c r="G24" s="145"/>
      <c r="H24" s="99"/>
      <c r="I24" s="100"/>
      <c r="J24" s="100"/>
      <c r="K24" s="39">
        <f t="shared" si="0"/>
        <v>0</v>
      </c>
      <c r="L24" s="101"/>
      <c r="M24" s="68"/>
      <c r="Q24" s="64">
        <f>IF($C24&lt;&gt;"",IF($E$5="12月",IF(AND($C24&gt;='マスター(公演等補正基準) (2)'!$C$23,$C24&lt;='マスター(公演等補正基準) (2)'!$D$23),0,1),IF(AND($C24&gt;='マスター(公演等補正基準) (2)'!$C$21,$C24&lt;='マスター(公演等補正基準) (2)'!$D$21),0,1)),0)</f>
        <v>0</v>
      </c>
      <c r="R24" s="64">
        <f>IF($D24&lt;&gt;"",IF($E$5="12月",IF(AND($D24&gt;='マスター(公演等補正基準) (2)'!$C$23,$D24&lt;='マスター(公演等補正基準) (2)'!$D$23),0,1),IF(AND($D24&gt;='マスター(公演等補正基準) (2)'!$C$21,$D24&lt;='マスター(公演等補正基準) (2)'!$D$21),0,1)),0)</f>
        <v>0</v>
      </c>
      <c r="S24" s="64">
        <f t="shared" si="1"/>
        <v>0</v>
      </c>
      <c r="T24" s="64">
        <f t="shared" si="2"/>
        <v>0</v>
      </c>
      <c r="U24" s="64">
        <f t="shared" si="3"/>
        <v>0</v>
      </c>
      <c r="V24" s="64">
        <f t="shared" si="4"/>
        <v>0</v>
      </c>
      <c r="W24" s="65" t="str">
        <f t="shared" si="7"/>
        <v>〇</v>
      </c>
      <c r="X24" s="64">
        <f t="shared" si="5"/>
        <v>0</v>
      </c>
    </row>
    <row r="25" spans="1:24" x14ac:dyDescent="0.3">
      <c r="A25" s="96"/>
      <c r="B25" s="97">
        <f t="shared" si="6"/>
        <v>14</v>
      </c>
      <c r="C25" s="98"/>
      <c r="D25" s="98"/>
      <c r="E25" s="143"/>
      <c r="F25" s="144"/>
      <c r="G25" s="145"/>
      <c r="H25" s="99"/>
      <c r="I25" s="100"/>
      <c r="J25" s="100"/>
      <c r="K25" s="39">
        <f t="shared" si="0"/>
        <v>0</v>
      </c>
      <c r="L25" s="101"/>
      <c r="M25" s="68"/>
      <c r="Q25" s="64">
        <f>IF($C25&lt;&gt;"",IF($E$5="12月",IF(AND($C25&gt;='マスター(公演等補正基準) (2)'!$C$23,$C25&lt;='マスター(公演等補正基準) (2)'!$D$23),0,1),IF(AND($C25&gt;='マスター(公演等補正基準) (2)'!$C$21,$C25&lt;='マスター(公演等補正基準) (2)'!$D$21),0,1)),0)</f>
        <v>0</v>
      </c>
      <c r="R25" s="64">
        <f>IF($D25&lt;&gt;"",IF($E$5="12月",IF(AND($D25&gt;='マスター(公演等補正基準) (2)'!$C$23,$D25&lt;='マスター(公演等補正基準) (2)'!$D$23),0,1),IF(AND($D25&gt;='マスター(公演等補正基準) (2)'!$C$21,$D25&lt;='マスター(公演等補正基準) (2)'!$D$21),0,1)),0)</f>
        <v>0</v>
      </c>
      <c r="S25" s="64">
        <f t="shared" si="1"/>
        <v>0</v>
      </c>
      <c r="T25" s="64">
        <f t="shared" si="2"/>
        <v>0</v>
      </c>
      <c r="U25" s="64">
        <f t="shared" si="3"/>
        <v>0</v>
      </c>
      <c r="V25" s="64">
        <f t="shared" si="4"/>
        <v>0</v>
      </c>
      <c r="W25" s="65" t="str">
        <f t="shared" si="7"/>
        <v>〇</v>
      </c>
      <c r="X25" s="64">
        <f t="shared" si="5"/>
        <v>0</v>
      </c>
    </row>
    <row r="26" spans="1:24" x14ac:dyDescent="0.3">
      <c r="A26" s="96"/>
      <c r="B26" s="97">
        <f t="shared" si="6"/>
        <v>15</v>
      </c>
      <c r="C26" s="98"/>
      <c r="D26" s="98"/>
      <c r="E26" s="143"/>
      <c r="F26" s="144"/>
      <c r="G26" s="145"/>
      <c r="H26" s="99"/>
      <c r="I26" s="100"/>
      <c r="J26" s="100"/>
      <c r="K26" s="39">
        <f t="shared" si="0"/>
        <v>0</v>
      </c>
      <c r="L26" s="101"/>
      <c r="M26" s="68"/>
      <c r="Q26" s="64">
        <f>IF($C26&lt;&gt;"",IF($E$5="12月",IF(AND($C26&gt;='マスター(公演等補正基準) (2)'!$C$23,$C26&lt;='マスター(公演等補正基準) (2)'!$D$23),0,1),IF(AND($C26&gt;='マスター(公演等補正基準) (2)'!$C$21,$C26&lt;='マスター(公演等補正基準) (2)'!$D$21),0,1)),0)</f>
        <v>0</v>
      </c>
      <c r="R26" s="64">
        <f>IF($D26&lt;&gt;"",IF($E$5="12月",IF(AND($D26&gt;='マスター(公演等補正基準) (2)'!$C$23,$D26&lt;='マスター(公演等補正基準) (2)'!$D$23),0,1),IF(AND($D26&gt;='マスター(公演等補正基準) (2)'!$C$21,$D26&lt;='マスター(公演等補正基準) (2)'!$D$21),0,1)),0)</f>
        <v>0</v>
      </c>
      <c r="S26" s="64">
        <f t="shared" si="1"/>
        <v>0</v>
      </c>
      <c r="T26" s="64">
        <f t="shared" si="2"/>
        <v>0</v>
      </c>
      <c r="U26" s="64">
        <f t="shared" si="3"/>
        <v>0</v>
      </c>
      <c r="V26" s="64">
        <f t="shared" si="4"/>
        <v>0</v>
      </c>
      <c r="W26" s="65" t="str">
        <f t="shared" si="7"/>
        <v>〇</v>
      </c>
      <c r="X26" s="64">
        <f t="shared" si="5"/>
        <v>0</v>
      </c>
    </row>
    <row r="27" spans="1:24" x14ac:dyDescent="0.3">
      <c r="A27" s="96"/>
      <c r="B27" s="97">
        <f t="shared" si="6"/>
        <v>16</v>
      </c>
      <c r="C27" s="98"/>
      <c r="D27" s="98"/>
      <c r="E27" s="143"/>
      <c r="F27" s="144"/>
      <c r="G27" s="145"/>
      <c r="H27" s="99"/>
      <c r="I27" s="100"/>
      <c r="J27" s="100"/>
      <c r="K27" s="39">
        <f t="shared" si="0"/>
        <v>0</v>
      </c>
      <c r="L27" s="101"/>
      <c r="M27" s="68"/>
      <c r="Q27" s="64">
        <f>IF($C27&lt;&gt;"",IF($E$5="12月",IF(AND($C27&gt;='マスター(公演等補正基準) (2)'!$C$23,$C27&lt;='マスター(公演等補正基準) (2)'!$D$23),0,1),IF(AND($C27&gt;='マスター(公演等補正基準) (2)'!$C$21,$C27&lt;='マスター(公演等補正基準) (2)'!$D$21),0,1)),0)</f>
        <v>0</v>
      </c>
      <c r="R27" s="64">
        <f>IF($D27&lt;&gt;"",IF($E$5="12月",IF(AND($D27&gt;='マスター(公演等補正基準) (2)'!$C$23,$D27&lt;='マスター(公演等補正基準) (2)'!$D$23),0,1),IF(AND($D27&gt;='マスター(公演等補正基準) (2)'!$C$21,$D27&lt;='マスター(公演等補正基準) (2)'!$D$21),0,1)),0)</f>
        <v>0</v>
      </c>
      <c r="S27" s="64">
        <f t="shared" si="1"/>
        <v>0</v>
      </c>
      <c r="T27" s="64">
        <f t="shared" si="2"/>
        <v>0</v>
      </c>
      <c r="U27" s="64">
        <f t="shared" si="3"/>
        <v>0</v>
      </c>
      <c r="V27" s="64">
        <f t="shared" si="4"/>
        <v>0</v>
      </c>
      <c r="W27" s="65" t="str">
        <f t="shared" si="7"/>
        <v>〇</v>
      </c>
      <c r="X27" s="64">
        <f t="shared" si="5"/>
        <v>0</v>
      </c>
    </row>
    <row r="28" spans="1:24" x14ac:dyDescent="0.3">
      <c r="A28" s="96"/>
      <c r="B28" s="97">
        <f t="shared" si="6"/>
        <v>17</v>
      </c>
      <c r="C28" s="98"/>
      <c r="D28" s="98"/>
      <c r="E28" s="143"/>
      <c r="F28" s="144"/>
      <c r="G28" s="145"/>
      <c r="H28" s="99"/>
      <c r="I28" s="100"/>
      <c r="J28" s="100"/>
      <c r="K28" s="39">
        <f t="shared" si="0"/>
        <v>0</v>
      </c>
      <c r="L28" s="101"/>
      <c r="M28" s="68"/>
      <c r="Q28" s="64">
        <f>IF($C28&lt;&gt;"",IF($E$5="12月",IF(AND($C28&gt;='マスター(公演等補正基準) (2)'!$C$23,$C28&lt;='マスター(公演等補正基準) (2)'!$D$23),0,1),IF(AND($C28&gt;='マスター(公演等補正基準) (2)'!$C$21,$C28&lt;='マスター(公演等補正基準) (2)'!$D$21),0,1)),0)</f>
        <v>0</v>
      </c>
      <c r="R28" s="64">
        <f>IF($D28&lt;&gt;"",IF($E$5="12月",IF(AND($D28&gt;='マスター(公演等補正基準) (2)'!$C$23,$D28&lt;='マスター(公演等補正基準) (2)'!$D$23),0,1),IF(AND($D28&gt;='マスター(公演等補正基準) (2)'!$C$21,$D28&lt;='マスター(公演等補正基準) (2)'!$D$21),0,1)),0)</f>
        <v>0</v>
      </c>
      <c r="S28" s="64">
        <f t="shared" si="1"/>
        <v>0</v>
      </c>
      <c r="T28" s="64">
        <f t="shared" si="2"/>
        <v>0</v>
      </c>
      <c r="U28" s="64">
        <f t="shared" si="3"/>
        <v>0</v>
      </c>
      <c r="V28" s="64">
        <f t="shared" si="4"/>
        <v>0</v>
      </c>
      <c r="W28" s="65" t="str">
        <f t="shared" si="7"/>
        <v>〇</v>
      </c>
      <c r="X28" s="64">
        <f t="shared" si="5"/>
        <v>0</v>
      </c>
    </row>
    <row r="29" spans="1:24" x14ac:dyDescent="0.3">
      <c r="A29" s="96"/>
      <c r="B29" s="97">
        <f t="shared" si="6"/>
        <v>18</v>
      </c>
      <c r="C29" s="98"/>
      <c r="D29" s="98"/>
      <c r="E29" s="143"/>
      <c r="F29" s="144"/>
      <c r="G29" s="145"/>
      <c r="H29" s="99"/>
      <c r="I29" s="100"/>
      <c r="J29" s="100"/>
      <c r="K29" s="39">
        <f t="shared" si="0"/>
        <v>0</v>
      </c>
      <c r="L29" s="101"/>
      <c r="M29" s="68"/>
      <c r="Q29" s="64">
        <f>IF($C29&lt;&gt;"",IF($E$5="12月",IF(AND($C29&gt;='マスター(公演等補正基準) (2)'!$C$23,$C29&lt;='マスター(公演等補正基準) (2)'!$D$23),0,1),IF(AND($C29&gt;='マスター(公演等補正基準) (2)'!$C$21,$C29&lt;='マスター(公演等補正基準) (2)'!$D$21),0,1)),0)</f>
        <v>0</v>
      </c>
      <c r="R29" s="64">
        <f>IF($D29&lt;&gt;"",IF($E$5="12月",IF(AND($D29&gt;='マスター(公演等補正基準) (2)'!$C$23,$D29&lt;='マスター(公演等補正基準) (2)'!$D$23),0,1),IF(AND($D29&gt;='マスター(公演等補正基準) (2)'!$C$21,$D29&lt;='マスター(公演等補正基準) (2)'!$D$21),0,1)),0)</f>
        <v>0</v>
      </c>
      <c r="S29" s="64">
        <f t="shared" si="1"/>
        <v>0</v>
      </c>
      <c r="T29" s="64">
        <f t="shared" si="2"/>
        <v>0</v>
      </c>
      <c r="U29" s="64">
        <f t="shared" si="3"/>
        <v>0</v>
      </c>
      <c r="V29" s="64">
        <f t="shared" si="4"/>
        <v>0</v>
      </c>
      <c r="W29" s="65" t="str">
        <f t="shared" si="7"/>
        <v>〇</v>
      </c>
      <c r="X29" s="64">
        <f t="shared" si="5"/>
        <v>0</v>
      </c>
    </row>
    <row r="30" spans="1:24" x14ac:dyDescent="0.3">
      <c r="A30" s="96"/>
      <c r="B30" s="97">
        <f t="shared" si="6"/>
        <v>19</v>
      </c>
      <c r="C30" s="98"/>
      <c r="D30" s="98"/>
      <c r="E30" s="143"/>
      <c r="F30" s="144"/>
      <c r="G30" s="145"/>
      <c r="H30" s="99"/>
      <c r="I30" s="100"/>
      <c r="J30" s="100"/>
      <c r="K30" s="39">
        <f t="shared" si="0"/>
        <v>0</v>
      </c>
      <c r="L30" s="101"/>
      <c r="M30" s="68"/>
      <c r="Q30" s="64">
        <f>IF($C30&lt;&gt;"",IF($E$5="12月",IF(AND($C30&gt;='マスター(公演等補正基準) (2)'!$C$23,$C30&lt;='マスター(公演等補正基準) (2)'!$D$23),0,1),IF(AND($C30&gt;='マスター(公演等補正基準) (2)'!$C$21,$C30&lt;='マスター(公演等補正基準) (2)'!$D$21),0,1)),0)</f>
        <v>0</v>
      </c>
      <c r="R30" s="64">
        <f>IF($D30&lt;&gt;"",IF($E$5="12月",IF(AND($D30&gt;='マスター(公演等補正基準) (2)'!$C$23,$D30&lt;='マスター(公演等補正基準) (2)'!$D$23),0,1),IF(AND($D30&gt;='マスター(公演等補正基準) (2)'!$C$21,$D30&lt;='マスター(公演等補正基準) (2)'!$D$21),0,1)),0)</f>
        <v>0</v>
      </c>
      <c r="S30" s="64">
        <f t="shared" si="1"/>
        <v>0</v>
      </c>
      <c r="T30" s="64">
        <f t="shared" si="2"/>
        <v>0</v>
      </c>
      <c r="U30" s="64">
        <f t="shared" si="3"/>
        <v>0</v>
      </c>
      <c r="V30" s="64">
        <f t="shared" si="4"/>
        <v>0</v>
      </c>
      <c r="W30" s="65" t="str">
        <f t="shared" si="7"/>
        <v>〇</v>
      </c>
      <c r="X30" s="64">
        <f t="shared" si="5"/>
        <v>0</v>
      </c>
    </row>
    <row r="31" spans="1:24" x14ac:dyDescent="0.3">
      <c r="A31" s="96"/>
      <c r="B31" s="97">
        <f t="shared" si="6"/>
        <v>20</v>
      </c>
      <c r="C31" s="98"/>
      <c r="D31" s="98"/>
      <c r="E31" s="143"/>
      <c r="F31" s="144"/>
      <c r="G31" s="145"/>
      <c r="H31" s="99"/>
      <c r="I31" s="100"/>
      <c r="J31" s="100"/>
      <c r="K31" s="39">
        <f t="shared" si="0"/>
        <v>0</v>
      </c>
      <c r="L31" s="101"/>
      <c r="M31" s="68"/>
      <c r="Q31" s="64">
        <f>IF($C31&lt;&gt;"",IF($E$5="12月",IF(AND($C31&gt;='マスター(公演等補正基準) (2)'!$C$23,$C31&lt;='マスター(公演等補正基準) (2)'!$D$23),0,1),IF(AND($C31&gt;='マスター(公演等補正基準) (2)'!$C$21,$C31&lt;='マスター(公演等補正基準) (2)'!$D$21),0,1)),0)</f>
        <v>0</v>
      </c>
      <c r="R31" s="64">
        <f>IF($D31&lt;&gt;"",IF($E$5="12月",IF(AND($D31&gt;='マスター(公演等補正基準) (2)'!$C$23,$D31&lt;='マスター(公演等補正基準) (2)'!$D$23),0,1),IF(AND($D31&gt;='マスター(公演等補正基準) (2)'!$C$21,$D31&lt;='マスター(公演等補正基準) (2)'!$D$21),0,1)),0)</f>
        <v>0</v>
      </c>
      <c r="S31" s="64">
        <f t="shared" si="1"/>
        <v>0</v>
      </c>
      <c r="T31" s="64">
        <f t="shared" si="2"/>
        <v>0</v>
      </c>
      <c r="U31" s="64">
        <f t="shared" si="3"/>
        <v>0</v>
      </c>
      <c r="V31" s="64">
        <f t="shared" si="4"/>
        <v>0</v>
      </c>
      <c r="W31" s="65" t="str">
        <f t="shared" si="7"/>
        <v>〇</v>
      </c>
      <c r="X31" s="64">
        <f t="shared" si="5"/>
        <v>0</v>
      </c>
    </row>
    <row r="32" spans="1:24" x14ac:dyDescent="0.3">
      <c r="A32" s="96"/>
      <c r="B32" s="97">
        <f t="shared" si="6"/>
        <v>21</v>
      </c>
      <c r="C32" s="98"/>
      <c r="D32" s="98"/>
      <c r="E32" s="143"/>
      <c r="F32" s="144"/>
      <c r="G32" s="145"/>
      <c r="H32" s="99"/>
      <c r="I32" s="100"/>
      <c r="J32" s="100"/>
      <c r="K32" s="39">
        <f t="shared" si="0"/>
        <v>0</v>
      </c>
      <c r="L32" s="101"/>
      <c r="M32" s="68"/>
      <c r="Q32" s="64">
        <f>IF($C32&lt;&gt;"",IF($E$5="12月",IF(AND($C32&gt;='マスター(公演等補正基準) (2)'!$C$23,$C32&lt;='マスター(公演等補正基準) (2)'!$D$23),0,1),IF(AND($C32&gt;='マスター(公演等補正基準) (2)'!$C$21,$C32&lt;='マスター(公演等補正基準) (2)'!$D$21),0,1)),0)</f>
        <v>0</v>
      </c>
      <c r="R32" s="64">
        <f>IF($D32&lt;&gt;"",IF($E$5="12月",IF(AND($D32&gt;='マスター(公演等補正基準) (2)'!$C$23,$D32&lt;='マスター(公演等補正基準) (2)'!$D$23),0,1),IF(AND($D32&gt;='マスター(公演等補正基準) (2)'!$C$21,$D32&lt;='マスター(公演等補正基準) (2)'!$D$21),0,1)),0)</f>
        <v>0</v>
      </c>
      <c r="S32" s="64">
        <f t="shared" si="1"/>
        <v>0</v>
      </c>
      <c r="T32" s="64">
        <f t="shared" si="2"/>
        <v>0</v>
      </c>
      <c r="U32" s="64">
        <f t="shared" si="3"/>
        <v>0</v>
      </c>
      <c r="V32" s="64">
        <f t="shared" si="4"/>
        <v>0</v>
      </c>
      <c r="W32" s="65" t="str">
        <f t="shared" si="7"/>
        <v>〇</v>
      </c>
      <c r="X32" s="64">
        <f t="shared" si="5"/>
        <v>0</v>
      </c>
    </row>
    <row r="33" spans="1:24" x14ac:dyDescent="0.3">
      <c r="A33" s="96"/>
      <c r="B33" s="97">
        <f t="shared" si="6"/>
        <v>22</v>
      </c>
      <c r="C33" s="98"/>
      <c r="D33" s="98"/>
      <c r="E33" s="143"/>
      <c r="F33" s="144"/>
      <c r="G33" s="145"/>
      <c r="H33" s="99"/>
      <c r="I33" s="100"/>
      <c r="J33" s="100"/>
      <c r="K33" s="39">
        <f t="shared" si="0"/>
        <v>0</v>
      </c>
      <c r="L33" s="101"/>
      <c r="M33" s="68"/>
      <c r="Q33" s="64">
        <f>IF($C33&lt;&gt;"",IF($E$5="12月",IF(AND($C33&gt;='マスター(公演等補正基準) (2)'!$C$23,$C33&lt;='マスター(公演等補正基準) (2)'!$D$23),0,1),IF(AND($C33&gt;='マスター(公演等補正基準) (2)'!$C$21,$C33&lt;='マスター(公演等補正基準) (2)'!$D$21),0,1)),0)</f>
        <v>0</v>
      </c>
      <c r="R33" s="64">
        <f>IF($D33&lt;&gt;"",IF($E$5="12月",IF(AND($D33&gt;='マスター(公演等補正基準) (2)'!$C$23,$D33&lt;='マスター(公演等補正基準) (2)'!$D$23),0,1),IF(AND($D33&gt;='マスター(公演等補正基準) (2)'!$C$21,$D33&lt;='マスター(公演等補正基準) (2)'!$D$21),0,1)),0)</f>
        <v>0</v>
      </c>
      <c r="S33" s="64">
        <f t="shared" si="1"/>
        <v>0</v>
      </c>
      <c r="T33" s="64">
        <f t="shared" si="2"/>
        <v>0</v>
      </c>
      <c r="U33" s="64">
        <f t="shared" si="3"/>
        <v>0</v>
      </c>
      <c r="V33" s="64">
        <f t="shared" si="4"/>
        <v>0</v>
      </c>
      <c r="W33" s="65" t="str">
        <f t="shared" si="7"/>
        <v>〇</v>
      </c>
      <c r="X33" s="64">
        <f t="shared" si="5"/>
        <v>0</v>
      </c>
    </row>
    <row r="34" spans="1:24" x14ac:dyDescent="0.3">
      <c r="A34" s="96"/>
      <c r="B34" s="97">
        <f t="shared" si="6"/>
        <v>23</v>
      </c>
      <c r="C34" s="98"/>
      <c r="D34" s="98"/>
      <c r="E34" s="143"/>
      <c r="F34" s="144"/>
      <c r="G34" s="145"/>
      <c r="H34" s="99"/>
      <c r="I34" s="100"/>
      <c r="J34" s="100"/>
      <c r="K34" s="39">
        <f t="shared" si="0"/>
        <v>0</v>
      </c>
      <c r="L34" s="101"/>
      <c r="M34" s="68"/>
      <c r="Q34" s="64">
        <f>IF($C34&lt;&gt;"",IF($E$5="12月",IF(AND($C34&gt;='マスター(公演等補正基準) (2)'!$C$23,$C34&lt;='マスター(公演等補正基準) (2)'!$D$23),0,1),IF(AND($C34&gt;='マスター(公演等補正基準) (2)'!$C$21,$C34&lt;='マスター(公演等補正基準) (2)'!$D$21),0,1)),0)</f>
        <v>0</v>
      </c>
      <c r="R34" s="64">
        <f>IF($D34&lt;&gt;"",IF($E$5="12月",IF(AND($D34&gt;='マスター(公演等補正基準) (2)'!$C$23,$D34&lt;='マスター(公演等補正基準) (2)'!$D$23),0,1),IF(AND($D34&gt;='マスター(公演等補正基準) (2)'!$C$21,$D34&lt;='マスター(公演等補正基準) (2)'!$D$21),0,1)),0)</f>
        <v>0</v>
      </c>
      <c r="S34" s="64">
        <f t="shared" si="1"/>
        <v>0</v>
      </c>
      <c r="T34" s="64">
        <f t="shared" si="2"/>
        <v>0</v>
      </c>
      <c r="U34" s="64">
        <f t="shared" si="3"/>
        <v>0</v>
      </c>
      <c r="V34" s="64">
        <f t="shared" si="4"/>
        <v>0</v>
      </c>
      <c r="W34" s="65" t="str">
        <f t="shared" si="7"/>
        <v>〇</v>
      </c>
      <c r="X34" s="64">
        <f t="shared" si="5"/>
        <v>0</v>
      </c>
    </row>
    <row r="35" spans="1:24" x14ac:dyDescent="0.3">
      <c r="A35" s="96"/>
      <c r="B35" s="97">
        <f t="shared" si="6"/>
        <v>24</v>
      </c>
      <c r="C35" s="98"/>
      <c r="D35" s="98"/>
      <c r="E35" s="143"/>
      <c r="F35" s="144"/>
      <c r="G35" s="145"/>
      <c r="H35" s="99"/>
      <c r="I35" s="100"/>
      <c r="J35" s="100"/>
      <c r="K35" s="39">
        <f t="shared" si="0"/>
        <v>0</v>
      </c>
      <c r="L35" s="101"/>
      <c r="M35" s="68"/>
      <c r="Q35" s="64">
        <f>IF($C35&lt;&gt;"",IF($E$5="12月",IF(AND($C35&gt;='マスター(公演等補正基準) (2)'!$C$23,$C35&lt;='マスター(公演等補正基準) (2)'!$D$23),0,1),IF(AND($C35&gt;='マスター(公演等補正基準) (2)'!$C$21,$C35&lt;='マスター(公演等補正基準) (2)'!$D$21),0,1)),0)</f>
        <v>0</v>
      </c>
      <c r="R35" s="64">
        <f>IF($D35&lt;&gt;"",IF($E$5="12月",IF(AND($D35&gt;='マスター(公演等補正基準) (2)'!$C$23,$D35&lt;='マスター(公演等補正基準) (2)'!$D$23),0,1),IF(AND($D35&gt;='マスター(公演等補正基準) (2)'!$C$21,$D35&lt;='マスター(公演等補正基準) (2)'!$D$21),0,1)),0)</f>
        <v>0</v>
      </c>
      <c r="S35" s="64">
        <f t="shared" si="1"/>
        <v>0</v>
      </c>
      <c r="T35" s="64">
        <f t="shared" si="2"/>
        <v>0</v>
      </c>
      <c r="U35" s="64">
        <f t="shared" si="3"/>
        <v>0</v>
      </c>
      <c r="V35" s="64">
        <f t="shared" si="4"/>
        <v>0</v>
      </c>
      <c r="W35" s="65" t="str">
        <f t="shared" si="7"/>
        <v>〇</v>
      </c>
      <c r="X35" s="64">
        <f t="shared" si="5"/>
        <v>0</v>
      </c>
    </row>
    <row r="36" spans="1:24" x14ac:dyDescent="0.3">
      <c r="A36" s="96"/>
      <c r="B36" s="97">
        <f t="shared" si="6"/>
        <v>25</v>
      </c>
      <c r="C36" s="98"/>
      <c r="D36" s="98"/>
      <c r="E36" s="143"/>
      <c r="F36" s="144"/>
      <c r="G36" s="145"/>
      <c r="H36" s="99"/>
      <c r="I36" s="100"/>
      <c r="J36" s="100"/>
      <c r="K36" s="39">
        <f t="shared" si="0"/>
        <v>0</v>
      </c>
      <c r="L36" s="101"/>
      <c r="M36" s="68"/>
      <c r="Q36" s="64">
        <f>IF($C36&lt;&gt;"",IF($E$5="12月",IF(AND($C36&gt;='マスター(公演等補正基準) (2)'!$C$23,$C36&lt;='マスター(公演等補正基準) (2)'!$D$23),0,1),IF(AND($C36&gt;='マスター(公演等補正基準) (2)'!$C$21,$C36&lt;='マスター(公演等補正基準) (2)'!$D$21),0,1)),0)</f>
        <v>0</v>
      </c>
      <c r="R36" s="64">
        <f>IF($D36&lt;&gt;"",IF($E$5="12月",IF(AND($D36&gt;='マスター(公演等補正基準) (2)'!$C$23,$D36&lt;='マスター(公演等補正基準) (2)'!$D$23),0,1),IF(AND($D36&gt;='マスター(公演等補正基準) (2)'!$C$21,$D36&lt;='マスター(公演等補正基準) (2)'!$D$21),0,1)),0)</f>
        <v>0</v>
      </c>
      <c r="S36" s="64">
        <f t="shared" si="1"/>
        <v>0</v>
      </c>
      <c r="T36" s="64">
        <f t="shared" si="2"/>
        <v>0</v>
      </c>
      <c r="U36" s="64">
        <f t="shared" si="3"/>
        <v>0</v>
      </c>
      <c r="V36" s="64">
        <f t="shared" si="4"/>
        <v>0</v>
      </c>
      <c r="W36" s="65" t="str">
        <f t="shared" si="7"/>
        <v>〇</v>
      </c>
      <c r="X36" s="64">
        <f t="shared" si="5"/>
        <v>0</v>
      </c>
    </row>
    <row r="37" spans="1:24" x14ac:dyDescent="0.3">
      <c r="A37" s="96"/>
      <c r="B37" s="97">
        <f t="shared" si="6"/>
        <v>26</v>
      </c>
      <c r="C37" s="98"/>
      <c r="D37" s="98"/>
      <c r="E37" s="143"/>
      <c r="F37" s="144"/>
      <c r="G37" s="145"/>
      <c r="H37" s="99"/>
      <c r="I37" s="100"/>
      <c r="J37" s="100"/>
      <c r="K37" s="39">
        <f t="shared" si="0"/>
        <v>0</v>
      </c>
      <c r="L37" s="101"/>
      <c r="M37" s="68"/>
      <c r="Q37" s="64">
        <f>IF($C37&lt;&gt;"",IF($E$5="12月",IF(AND($C37&gt;='マスター(公演等補正基準) (2)'!$C$23,$C37&lt;='マスター(公演等補正基準) (2)'!$D$23),0,1),IF(AND($C37&gt;='マスター(公演等補正基準) (2)'!$C$21,$C37&lt;='マスター(公演等補正基準) (2)'!$D$21),0,1)),0)</f>
        <v>0</v>
      </c>
      <c r="R37" s="64">
        <f>IF($D37&lt;&gt;"",IF($E$5="12月",IF(AND($D37&gt;='マスター(公演等補正基準) (2)'!$C$23,$D37&lt;='マスター(公演等補正基準) (2)'!$D$23),0,1),IF(AND($D37&gt;='マスター(公演等補正基準) (2)'!$C$21,$D37&lt;='マスター(公演等補正基準) (2)'!$D$21),0,1)),0)</f>
        <v>0</v>
      </c>
      <c r="S37" s="64">
        <f t="shared" si="1"/>
        <v>0</v>
      </c>
      <c r="T37" s="64">
        <f t="shared" si="2"/>
        <v>0</v>
      </c>
      <c r="U37" s="64">
        <f t="shared" si="3"/>
        <v>0</v>
      </c>
      <c r="V37" s="64">
        <f t="shared" si="4"/>
        <v>0</v>
      </c>
      <c r="W37" s="65" t="str">
        <f t="shared" si="7"/>
        <v>〇</v>
      </c>
      <c r="X37" s="64">
        <f t="shared" si="5"/>
        <v>0</v>
      </c>
    </row>
    <row r="38" spans="1:24" x14ac:dyDescent="0.3">
      <c r="A38" s="96"/>
      <c r="B38" s="97">
        <f t="shared" si="6"/>
        <v>27</v>
      </c>
      <c r="C38" s="98"/>
      <c r="D38" s="98"/>
      <c r="E38" s="143"/>
      <c r="F38" s="144"/>
      <c r="G38" s="145"/>
      <c r="H38" s="99"/>
      <c r="I38" s="100"/>
      <c r="J38" s="100"/>
      <c r="K38" s="39">
        <f t="shared" si="0"/>
        <v>0</v>
      </c>
      <c r="L38" s="101"/>
      <c r="M38" s="68"/>
      <c r="Q38" s="64">
        <f>IF($C38&lt;&gt;"",IF($E$5="12月",IF(AND($C38&gt;='マスター(公演等補正基準) (2)'!$C$23,$C38&lt;='マスター(公演等補正基準) (2)'!$D$23),0,1),IF(AND($C38&gt;='マスター(公演等補正基準) (2)'!$C$21,$C38&lt;='マスター(公演等補正基準) (2)'!$D$21),0,1)),0)</f>
        <v>0</v>
      </c>
      <c r="R38" s="64">
        <f>IF($D38&lt;&gt;"",IF($E$5="12月",IF(AND($D38&gt;='マスター(公演等補正基準) (2)'!$C$23,$D38&lt;='マスター(公演等補正基準) (2)'!$D$23),0,1),IF(AND($D38&gt;='マスター(公演等補正基準) (2)'!$C$21,$D38&lt;='マスター(公演等補正基準) (2)'!$D$21),0,1)),0)</f>
        <v>0</v>
      </c>
      <c r="S38" s="64">
        <f t="shared" si="1"/>
        <v>0</v>
      </c>
      <c r="T38" s="64">
        <f t="shared" si="2"/>
        <v>0</v>
      </c>
      <c r="U38" s="64">
        <f t="shared" si="3"/>
        <v>0</v>
      </c>
      <c r="V38" s="64">
        <f t="shared" si="4"/>
        <v>0</v>
      </c>
      <c r="W38" s="65" t="str">
        <f t="shared" si="7"/>
        <v>〇</v>
      </c>
      <c r="X38" s="64">
        <f t="shared" si="5"/>
        <v>0</v>
      </c>
    </row>
    <row r="39" spans="1:24" x14ac:dyDescent="0.3">
      <c r="A39" s="96"/>
      <c r="B39" s="97">
        <f t="shared" si="6"/>
        <v>28</v>
      </c>
      <c r="C39" s="98"/>
      <c r="D39" s="98"/>
      <c r="E39" s="143"/>
      <c r="F39" s="144"/>
      <c r="G39" s="145"/>
      <c r="H39" s="99"/>
      <c r="I39" s="100"/>
      <c r="J39" s="100"/>
      <c r="K39" s="39">
        <f t="shared" si="0"/>
        <v>0</v>
      </c>
      <c r="L39" s="101"/>
      <c r="M39" s="68"/>
      <c r="Q39" s="64">
        <f>IF($C39&lt;&gt;"",IF($E$5="12月",IF(AND($C39&gt;='マスター(公演等補正基準) (2)'!$C$23,$C39&lt;='マスター(公演等補正基準) (2)'!$D$23),0,1),IF(AND($C39&gt;='マスター(公演等補正基準) (2)'!$C$21,$C39&lt;='マスター(公演等補正基準) (2)'!$D$21),0,1)),0)</f>
        <v>0</v>
      </c>
      <c r="R39" s="64">
        <f>IF($D39&lt;&gt;"",IF($E$5="12月",IF(AND($D39&gt;='マスター(公演等補正基準) (2)'!$C$23,$D39&lt;='マスター(公演等補正基準) (2)'!$D$23),0,1),IF(AND($D39&gt;='マスター(公演等補正基準) (2)'!$C$21,$D39&lt;='マスター(公演等補正基準) (2)'!$D$21),0,1)),0)</f>
        <v>0</v>
      </c>
      <c r="S39" s="64">
        <f t="shared" si="1"/>
        <v>0</v>
      </c>
      <c r="T39" s="64">
        <f t="shared" si="2"/>
        <v>0</v>
      </c>
      <c r="U39" s="64">
        <f t="shared" si="3"/>
        <v>0</v>
      </c>
      <c r="V39" s="64">
        <f t="shared" si="4"/>
        <v>0</v>
      </c>
      <c r="W39" s="65" t="str">
        <f t="shared" si="7"/>
        <v>〇</v>
      </c>
      <c r="X39" s="64">
        <f t="shared" si="5"/>
        <v>0</v>
      </c>
    </row>
    <row r="40" spans="1:24" x14ac:dyDescent="0.3">
      <c r="A40" s="96"/>
      <c r="B40" s="97">
        <f t="shared" si="6"/>
        <v>29</v>
      </c>
      <c r="C40" s="98"/>
      <c r="D40" s="98"/>
      <c r="E40" s="143"/>
      <c r="F40" s="144"/>
      <c r="G40" s="145"/>
      <c r="H40" s="99"/>
      <c r="I40" s="100"/>
      <c r="J40" s="100"/>
      <c r="K40" s="39">
        <f t="shared" si="0"/>
        <v>0</v>
      </c>
      <c r="L40" s="101"/>
      <c r="M40" s="68"/>
      <c r="Q40" s="64">
        <f>IF($C40&lt;&gt;"",IF($E$5="12月",IF(AND($C40&gt;='マスター(公演等補正基準) (2)'!$C$23,$C40&lt;='マスター(公演等補正基準) (2)'!$D$23),0,1),IF(AND($C40&gt;='マスター(公演等補正基準) (2)'!$C$21,$C40&lt;='マスター(公演等補正基準) (2)'!$D$21),0,1)),0)</f>
        <v>0</v>
      </c>
      <c r="R40" s="64">
        <f>IF($D40&lt;&gt;"",IF($E$5="12月",IF(AND($D40&gt;='マスター(公演等補正基準) (2)'!$C$23,$D40&lt;='マスター(公演等補正基準) (2)'!$D$23),0,1),IF(AND($D40&gt;='マスター(公演等補正基準) (2)'!$C$21,$D40&lt;='マスター(公演等補正基準) (2)'!$D$21),0,1)),0)</f>
        <v>0</v>
      </c>
      <c r="S40" s="64">
        <f t="shared" si="1"/>
        <v>0</v>
      </c>
      <c r="T40" s="64">
        <f t="shared" si="2"/>
        <v>0</v>
      </c>
      <c r="U40" s="64">
        <f t="shared" si="3"/>
        <v>0</v>
      </c>
      <c r="V40" s="64">
        <f t="shared" si="4"/>
        <v>0</v>
      </c>
      <c r="W40" s="65" t="str">
        <f t="shared" si="7"/>
        <v>〇</v>
      </c>
      <c r="X40" s="64">
        <f t="shared" si="5"/>
        <v>0</v>
      </c>
    </row>
    <row r="41" spans="1:24" x14ac:dyDescent="0.3">
      <c r="A41" s="96"/>
      <c r="B41" s="97">
        <f t="shared" si="6"/>
        <v>30</v>
      </c>
      <c r="C41" s="98"/>
      <c r="D41" s="98"/>
      <c r="E41" s="143"/>
      <c r="F41" s="144"/>
      <c r="G41" s="145"/>
      <c r="H41" s="99"/>
      <c r="I41" s="100"/>
      <c r="J41" s="100"/>
      <c r="K41" s="39">
        <f t="shared" si="0"/>
        <v>0</v>
      </c>
      <c r="L41" s="101"/>
      <c r="M41" s="68"/>
      <c r="Q41" s="64">
        <f>IF($C41&lt;&gt;"",IF($E$5="12月",IF(AND($C41&gt;='マスター(公演等補正基準) (2)'!$C$23,$C41&lt;='マスター(公演等補正基準) (2)'!$D$23),0,1),IF(AND($C41&gt;='マスター(公演等補正基準) (2)'!$C$21,$C41&lt;='マスター(公演等補正基準) (2)'!$D$21),0,1)),0)</f>
        <v>0</v>
      </c>
      <c r="R41" s="64">
        <f>IF($D41&lt;&gt;"",IF($E$5="12月",IF(AND($D41&gt;='マスター(公演等補正基準) (2)'!$C$23,$D41&lt;='マスター(公演等補正基準) (2)'!$D$23),0,1),IF(AND($D41&gt;='マスター(公演等補正基準) (2)'!$C$21,$D41&lt;='マスター(公演等補正基準) (2)'!$D$21),0,1)),0)</f>
        <v>0</v>
      </c>
      <c r="S41" s="64">
        <f t="shared" si="1"/>
        <v>0</v>
      </c>
      <c r="T41" s="64">
        <f t="shared" si="2"/>
        <v>0</v>
      </c>
      <c r="U41" s="64">
        <f t="shared" si="3"/>
        <v>0</v>
      </c>
      <c r="V41" s="64">
        <f t="shared" si="4"/>
        <v>0</v>
      </c>
      <c r="W41" s="65" t="str">
        <f t="shared" si="7"/>
        <v>〇</v>
      </c>
      <c r="X41" s="64">
        <f t="shared" si="5"/>
        <v>0</v>
      </c>
    </row>
    <row r="42" spans="1:24" x14ac:dyDescent="0.3">
      <c r="A42" s="96"/>
      <c r="B42" s="97">
        <f t="shared" si="6"/>
        <v>31</v>
      </c>
      <c r="C42" s="98"/>
      <c r="D42" s="98"/>
      <c r="E42" s="143"/>
      <c r="F42" s="144"/>
      <c r="G42" s="145"/>
      <c r="H42" s="99"/>
      <c r="I42" s="100"/>
      <c r="J42" s="100"/>
      <c r="K42" s="39">
        <f t="shared" si="0"/>
        <v>0</v>
      </c>
      <c r="L42" s="101"/>
      <c r="M42" s="68"/>
      <c r="Q42" s="64">
        <f>IF($C42&lt;&gt;"",IF($E$5="12月",IF(AND($C42&gt;='マスター(公演等補正基準) (2)'!$C$23,$C42&lt;='マスター(公演等補正基準) (2)'!$D$23),0,1),IF(AND($C42&gt;='マスター(公演等補正基準) (2)'!$C$21,$C42&lt;='マスター(公演等補正基準) (2)'!$D$21),0,1)),0)</f>
        <v>0</v>
      </c>
      <c r="R42" s="64">
        <f>IF($D42&lt;&gt;"",IF($E$5="12月",IF(AND($D42&gt;='マスター(公演等補正基準) (2)'!$C$23,$D42&lt;='マスター(公演等補正基準) (2)'!$D$23),0,1),IF(AND($D42&gt;='マスター(公演等補正基準) (2)'!$C$21,$D42&lt;='マスター(公演等補正基準) (2)'!$D$21),0,1)),0)</f>
        <v>0</v>
      </c>
      <c r="S42" s="64">
        <f t="shared" si="1"/>
        <v>0</v>
      </c>
      <c r="T42" s="64">
        <f t="shared" si="2"/>
        <v>0</v>
      </c>
      <c r="U42" s="64">
        <f t="shared" si="3"/>
        <v>0</v>
      </c>
      <c r="V42" s="64">
        <f t="shared" si="4"/>
        <v>0</v>
      </c>
      <c r="W42" s="65" t="str">
        <f t="shared" si="7"/>
        <v>〇</v>
      </c>
      <c r="X42" s="64">
        <f t="shared" si="5"/>
        <v>0</v>
      </c>
    </row>
    <row r="43" spans="1:24" x14ac:dyDescent="0.3">
      <c r="A43" s="96"/>
      <c r="B43" s="97">
        <f t="shared" si="6"/>
        <v>32</v>
      </c>
      <c r="C43" s="98"/>
      <c r="D43" s="98"/>
      <c r="E43" s="143"/>
      <c r="F43" s="144"/>
      <c r="G43" s="145"/>
      <c r="H43" s="99"/>
      <c r="I43" s="100"/>
      <c r="J43" s="100"/>
      <c r="K43" s="39">
        <f t="shared" si="0"/>
        <v>0</v>
      </c>
      <c r="L43" s="101"/>
      <c r="M43" s="68"/>
      <c r="Q43" s="64">
        <f>IF($C43&lt;&gt;"",IF($E$5="12月",IF(AND($C43&gt;='マスター(公演等補正基準) (2)'!$C$23,$C43&lt;='マスター(公演等補正基準) (2)'!$D$23),0,1),IF(AND($C43&gt;='マスター(公演等補正基準) (2)'!$C$21,$C43&lt;='マスター(公演等補正基準) (2)'!$D$21),0,1)),0)</f>
        <v>0</v>
      </c>
      <c r="R43" s="64">
        <f>IF($D43&lt;&gt;"",IF($E$5="12月",IF(AND($D43&gt;='マスター(公演等補正基準) (2)'!$C$23,$D43&lt;='マスター(公演等補正基準) (2)'!$D$23),0,1),IF(AND($D43&gt;='マスター(公演等補正基準) (2)'!$C$21,$D43&lt;='マスター(公演等補正基準) (2)'!$D$21),0,1)),0)</f>
        <v>0</v>
      </c>
      <c r="S43" s="64">
        <f t="shared" si="1"/>
        <v>0</v>
      </c>
      <c r="T43" s="64">
        <f t="shared" si="2"/>
        <v>0</v>
      </c>
      <c r="U43" s="64">
        <f t="shared" si="3"/>
        <v>0</v>
      </c>
      <c r="V43" s="64">
        <f t="shared" si="4"/>
        <v>0</v>
      </c>
      <c r="W43" s="65" t="str">
        <f t="shared" si="7"/>
        <v>〇</v>
      </c>
      <c r="X43" s="64">
        <f t="shared" si="5"/>
        <v>0</v>
      </c>
    </row>
    <row r="44" spans="1:24" x14ac:dyDescent="0.3">
      <c r="A44" s="96"/>
      <c r="B44" s="97">
        <f t="shared" si="6"/>
        <v>33</v>
      </c>
      <c r="C44" s="98"/>
      <c r="D44" s="98"/>
      <c r="E44" s="143"/>
      <c r="F44" s="144"/>
      <c r="G44" s="145"/>
      <c r="H44" s="99"/>
      <c r="I44" s="100"/>
      <c r="J44" s="100"/>
      <c r="K44" s="39">
        <f t="shared" si="0"/>
        <v>0</v>
      </c>
      <c r="L44" s="101"/>
      <c r="M44" s="68"/>
      <c r="Q44" s="64">
        <f>IF($C44&lt;&gt;"",IF($E$5="12月",IF(AND($C44&gt;='マスター(公演等補正基準) (2)'!$C$23,$C44&lt;='マスター(公演等補正基準) (2)'!$D$23),0,1),IF(AND($C44&gt;='マスター(公演等補正基準) (2)'!$C$21,$C44&lt;='マスター(公演等補正基準) (2)'!$D$21),0,1)),0)</f>
        <v>0</v>
      </c>
      <c r="R44" s="64">
        <f>IF($D44&lt;&gt;"",IF($E$5="12月",IF(AND($D44&gt;='マスター(公演等補正基準) (2)'!$C$23,$D44&lt;='マスター(公演等補正基準) (2)'!$D$23),0,1),IF(AND($D44&gt;='マスター(公演等補正基準) (2)'!$C$21,$D44&lt;='マスター(公演等補正基準) (2)'!$D$21),0,1)),0)</f>
        <v>0</v>
      </c>
      <c r="S44" s="64">
        <f t="shared" si="1"/>
        <v>0</v>
      </c>
      <c r="T44" s="64">
        <f t="shared" si="2"/>
        <v>0</v>
      </c>
      <c r="U44" s="64">
        <f t="shared" si="3"/>
        <v>0</v>
      </c>
      <c r="V44" s="64">
        <f t="shared" si="4"/>
        <v>0</v>
      </c>
      <c r="W44" s="65" t="str">
        <f t="shared" si="7"/>
        <v>〇</v>
      </c>
      <c r="X44" s="64">
        <f t="shared" si="5"/>
        <v>0</v>
      </c>
    </row>
    <row r="45" spans="1:24" x14ac:dyDescent="0.3">
      <c r="A45" s="96"/>
      <c r="B45" s="97">
        <f t="shared" si="6"/>
        <v>34</v>
      </c>
      <c r="C45" s="98"/>
      <c r="D45" s="98"/>
      <c r="E45" s="143"/>
      <c r="F45" s="144"/>
      <c r="G45" s="145"/>
      <c r="H45" s="99"/>
      <c r="I45" s="100"/>
      <c r="J45" s="100"/>
      <c r="K45" s="39">
        <f t="shared" si="0"/>
        <v>0</v>
      </c>
      <c r="L45" s="101"/>
      <c r="M45" s="68"/>
      <c r="Q45" s="64">
        <f>IF($C45&lt;&gt;"",IF($E$5="12月",IF(AND($C45&gt;='マスター(公演等補正基準) (2)'!$C$23,$C45&lt;='マスター(公演等補正基準) (2)'!$D$23),0,1),IF(AND($C45&gt;='マスター(公演等補正基準) (2)'!$C$21,$C45&lt;='マスター(公演等補正基準) (2)'!$D$21),0,1)),0)</f>
        <v>0</v>
      </c>
      <c r="R45" s="64">
        <f>IF($D45&lt;&gt;"",IF($E$5="12月",IF(AND($D45&gt;='マスター(公演等補正基準) (2)'!$C$23,$D45&lt;='マスター(公演等補正基準) (2)'!$D$23),0,1),IF(AND($D45&gt;='マスター(公演等補正基準) (2)'!$C$21,$D45&lt;='マスター(公演等補正基準) (2)'!$D$21),0,1)),0)</f>
        <v>0</v>
      </c>
      <c r="S45" s="64">
        <f t="shared" si="1"/>
        <v>0</v>
      </c>
      <c r="T45" s="64">
        <f t="shared" si="2"/>
        <v>0</v>
      </c>
      <c r="U45" s="64">
        <f t="shared" si="3"/>
        <v>0</v>
      </c>
      <c r="V45" s="64">
        <f t="shared" si="4"/>
        <v>0</v>
      </c>
      <c r="W45" s="65" t="str">
        <f t="shared" si="7"/>
        <v>〇</v>
      </c>
      <c r="X45" s="64">
        <f t="shared" si="5"/>
        <v>0</v>
      </c>
    </row>
    <row r="46" spans="1:24" x14ac:dyDescent="0.3">
      <c r="A46" s="96"/>
      <c r="B46" s="97">
        <f t="shared" si="6"/>
        <v>35</v>
      </c>
      <c r="C46" s="98"/>
      <c r="D46" s="98"/>
      <c r="E46" s="143"/>
      <c r="F46" s="144"/>
      <c r="G46" s="145"/>
      <c r="H46" s="99"/>
      <c r="I46" s="100"/>
      <c r="J46" s="100"/>
      <c r="K46" s="39">
        <f t="shared" si="0"/>
        <v>0</v>
      </c>
      <c r="L46" s="101"/>
      <c r="M46" s="68"/>
      <c r="Q46" s="64">
        <f>IF($C46&lt;&gt;"",IF($E$5="12月",IF(AND($C46&gt;='マスター(公演等補正基準) (2)'!$C$23,$C46&lt;='マスター(公演等補正基準) (2)'!$D$23),0,1),IF(AND($C46&gt;='マスター(公演等補正基準) (2)'!$C$21,$C46&lt;='マスター(公演等補正基準) (2)'!$D$21),0,1)),0)</f>
        <v>0</v>
      </c>
      <c r="R46" s="64">
        <f>IF($D46&lt;&gt;"",IF($E$5="12月",IF(AND($D46&gt;='マスター(公演等補正基準) (2)'!$C$23,$D46&lt;='マスター(公演等補正基準) (2)'!$D$23),0,1),IF(AND($D46&gt;='マスター(公演等補正基準) (2)'!$C$21,$D46&lt;='マスター(公演等補正基準) (2)'!$D$21),0,1)),0)</f>
        <v>0</v>
      </c>
      <c r="S46" s="64">
        <f t="shared" si="1"/>
        <v>0</v>
      </c>
      <c r="T46" s="64">
        <f t="shared" si="2"/>
        <v>0</v>
      </c>
      <c r="U46" s="64">
        <f t="shared" si="3"/>
        <v>0</v>
      </c>
      <c r="V46" s="64">
        <f t="shared" si="4"/>
        <v>0</v>
      </c>
      <c r="W46" s="65" t="str">
        <f t="shared" si="7"/>
        <v>〇</v>
      </c>
      <c r="X46" s="64">
        <f t="shared" si="5"/>
        <v>0</v>
      </c>
    </row>
    <row r="47" spans="1:24" x14ac:dyDescent="0.3">
      <c r="A47" s="96"/>
      <c r="B47" s="97">
        <f t="shared" si="6"/>
        <v>36</v>
      </c>
      <c r="C47" s="98"/>
      <c r="D47" s="98"/>
      <c r="E47" s="143"/>
      <c r="F47" s="144"/>
      <c r="G47" s="145"/>
      <c r="H47" s="99"/>
      <c r="I47" s="100"/>
      <c r="J47" s="100"/>
      <c r="K47" s="39">
        <f t="shared" si="0"/>
        <v>0</v>
      </c>
      <c r="L47" s="101"/>
      <c r="M47" s="68"/>
      <c r="Q47" s="64">
        <f>IF($C47&lt;&gt;"",IF($E$5="12月",IF(AND($C47&gt;='マスター(公演等補正基準) (2)'!$C$23,$C47&lt;='マスター(公演等補正基準) (2)'!$D$23),0,1),IF(AND($C47&gt;='マスター(公演等補正基準) (2)'!$C$21,$C47&lt;='マスター(公演等補正基準) (2)'!$D$21),0,1)),0)</f>
        <v>0</v>
      </c>
      <c r="R47" s="64">
        <f>IF($D47&lt;&gt;"",IF($E$5="12月",IF(AND($D47&gt;='マスター(公演等補正基準) (2)'!$C$23,$D47&lt;='マスター(公演等補正基準) (2)'!$D$23),0,1),IF(AND($D47&gt;='マスター(公演等補正基準) (2)'!$C$21,$D47&lt;='マスター(公演等補正基準) (2)'!$D$21),0,1)),0)</f>
        <v>0</v>
      </c>
      <c r="S47" s="64">
        <f t="shared" si="1"/>
        <v>0</v>
      </c>
      <c r="T47" s="64">
        <f t="shared" si="2"/>
        <v>0</v>
      </c>
      <c r="U47" s="64">
        <f t="shared" si="3"/>
        <v>0</v>
      </c>
      <c r="V47" s="64">
        <f t="shared" si="4"/>
        <v>0</v>
      </c>
      <c r="W47" s="65" t="str">
        <f t="shared" si="7"/>
        <v>〇</v>
      </c>
      <c r="X47" s="64">
        <f t="shared" si="5"/>
        <v>0</v>
      </c>
    </row>
    <row r="48" spans="1:24" x14ac:dyDescent="0.3">
      <c r="A48" s="96"/>
      <c r="B48" s="97">
        <f>B47+1</f>
        <v>37</v>
      </c>
      <c r="C48" s="98"/>
      <c r="D48" s="98"/>
      <c r="E48" s="143"/>
      <c r="F48" s="144"/>
      <c r="G48" s="145"/>
      <c r="H48" s="99"/>
      <c r="I48" s="100"/>
      <c r="J48" s="100"/>
      <c r="K48" s="39">
        <f t="shared" si="0"/>
        <v>0</v>
      </c>
      <c r="L48" s="101"/>
      <c r="M48" s="68"/>
      <c r="Q48" s="64">
        <f>IF($C48&lt;&gt;"",IF($E$5="12月",IF(AND($C48&gt;='マスター(公演等補正基準) (2)'!$C$23,$C48&lt;='マスター(公演等補正基準) (2)'!$D$23),0,1),IF(AND($C48&gt;='マスター(公演等補正基準) (2)'!$C$21,$C48&lt;='マスター(公演等補正基準) (2)'!$D$21),0,1)),0)</f>
        <v>0</v>
      </c>
      <c r="R48" s="64">
        <f>IF($D48&lt;&gt;"",IF($E$5="12月",IF(AND($D48&gt;='マスター(公演等補正基準) (2)'!$C$23,$D48&lt;='マスター(公演等補正基準) (2)'!$D$23),0,1),IF(AND($D48&gt;='マスター(公演等補正基準) (2)'!$C$21,$D48&lt;='マスター(公演等補正基準) (2)'!$D$21),0,1)),0)</f>
        <v>0</v>
      </c>
      <c r="S48" s="64">
        <f t="shared" si="1"/>
        <v>0</v>
      </c>
      <c r="T48" s="64">
        <f t="shared" si="2"/>
        <v>0</v>
      </c>
      <c r="U48" s="64">
        <f t="shared" si="3"/>
        <v>0</v>
      </c>
      <c r="V48" s="64">
        <f t="shared" si="4"/>
        <v>0</v>
      </c>
      <c r="W48" s="65" t="str">
        <f t="shared" si="7"/>
        <v>〇</v>
      </c>
      <c r="X48" s="64">
        <f t="shared" si="5"/>
        <v>0</v>
      </c>
    </row>
    <row r="49" spans="1:24" x14ac:dyDescent="0.3">
      <c r="A49" s="96"/>
      <c r="B49" s="97">
        <f t="shared" si="6"/>
        <v>38</v>
      </c>
      <c r="C49" s="98"/>
      <c r="D49" s="98"/>
      <c r="E49" s="143"/>
      <c r="F49" s="144"/>
      <c r="G49" s="145"/>
      <c r="H49" s="99"/>
      <c r="I49" s="100"/>
      <c r="J49" s="100"/>
      <c r="K49" s="39">
        <f t="shared" si="0"/>
        <v>0</v>
      </c>
      <c r="L49" s="101"/>
      <c r="M49" s="68"/>
      <c r="Q49" s="64">
        <f>IF($C49&lt;&gt;"",IF($E$5="12月",IF(AND($C49&gt;='マスター(公演等補正基準) (2)'!$C$23,$C49&lt;='マスター(公演等補正基準) (2)'!$D$23),0,1),IF(AND($C49&gt;='マスター(公演等補正基準) (2)'!$C$21,$C49&lt;='マスター(公演等補正基準) (2)'!$D$21),0,1)),0)</f>
        <v>0</v>
      </c>
      <c r="R49" s="64">
        <f>IF($D49&lt;&gt;"",IF($E$5="12月",IF(AND($D49&gt;='マスター(公演等補正基準) (2)'!$C$23,$D49&lt;='マスター(公演等補正基準) (2)'!$D$23),0,1),IF(AND($D49&gt;='マスター(公演等補正基準) (2)'!$C$21,$D49&lt;='マスター(公演等補正基準) (2)'!$D$21),0,1)),0)</f>
        <v>0</v>
      </c>
      <c r="S49" s="64">
        <f t="shared" si="1"/>
        <v>0</v>
      </c>
      <c r="T49" s="64">
        <f t="shared" si="2"/>
        <v>0</v>
      </c>
      <c r="U49" s="64">
        <f t="shared" si="3"/>
        <v>0</v>
      </c>
      <c r="V49" s="64">
        <f t="shared" si="4"/>
        <v>0</v>
      </c>
      <c r="W49" s="65" t="str">
        <f t="shared" si="7"/>
        <v>〇</v>
      </c>
      <c r="X49" s="64">
        <f t="shared" si="5"/>
        <v>0</v>
      </c>
    </row>
    <row r="50" spans="1:24" x14ac:dyDescent="0.3">
      <c r="A50" s="96"/>
      <c r="B50" s="97">
        <f t="shared" si="6"/>
        <v>39</v>
      </c>
      <c r="C50" s="98"/>
      <c r="D50" s="98"/>
      <c r="E50" s="143"/>
      <c r="F50" s="144"/>
      <c r="G50" s="145"/>
      <c r="H50" s="99"/>
      <c r="I50" s="100"/>
      <c r="J50" s="100"/>
      <c r="K50" s="39">
        <f t="shared" si="0"/>
        <v>0</v>
      </c>
      <c r="L50" s="101"/>
      <c r="M50" s="68"/>
      <c r="Q50" s="64">
        <f>IF($C50&lt;&gt;"",IF($E$5="12月",IF(AND($C50&gt;='マスター(公演等補正基準) (2)'!$C$23,$C50&lt;='マスター(公演等補正基準) (2)'!$D$23),0,1),IF(AND($C50&gt;='マスター(公演等補正基準) (2)'!$C$21,$C50&lt;='マスター(公演等補正基準) (2)'!$D$21),0,1)),0)</f>
        <v>0</v>
      </c>
      <c r="R50" s="64">
        <f>IF($D50&lt;&gt;"",IF($E$5="12月",IF(AND($D50&gt;='マスター(公演等補正基準) (2)'!$C$23,$D50&lt;='マスター(公演等補正基準) (2)'!$D$23),0,1),IF(AND($D50&gt;='マスター(公演等補正基準) (2)'!$C$21,$D50&lt;='マスター(公演等補正基準) (2)'!$D$21),0,1)),0)</f>
        <v>0</v>
      </c>
      <c r="S50" s="64">
        <f t="shared" si="1"/>
        <v>0</v>
      </c>
      <c r="T50" s="64">
        <f t="shared" si="2"/>
        <v>0</v>
      </c>
      <c r="U50" s="64">
        <f t="shared" si="3"/>
        <v>0</v>
      </c>
      <c r="V50" s="64">
        <f t="shared" si="4"/>
        <v>0</v>
      </c>
      <c r="W50" s="65" t="str">
        <f t="shared" si="7"/>
        <v>〇</v>
      </c>
      <c r="X50" s="64">
        <f t="shared" si="5"/>
        <v>0</v>
      </c>
    </row>
    <row r="51" spans="1:24" x14ac:dyDescent="0.3">
      <c r="A51" s="96"/>
      <c r="B51" s="97">
        <f t="shared" si="6"/>
        <v>40</v>
      </c>
      <c r="C51" s="98"/>
      <c r="D51" s="98"/>
      <c r="E51" s="143"/>
      <c r="F51" s="144"/>
      <c r="G51" s="145"/>
      <c r="H51" s="99"/>
      <c r="I51" s="100"/>
      <c r="J51" s="100"/>
      <c r="K51" s="39">
        <f t="shared" si="0"/>
        <v>0</v>
      </c>
      <c r="L51" s="101"/>
      <c r="M51" s="68"/>
      <c r="Q51" s="64">
        <f>IF($C51&lt;&gt;"",IF($E$5="12月",IF(AND($C51&gt;='マスター(公演等補正基準) (2)'!$C$23,$C51&lt;='マスター(公演等補正基準) (2)'!$D$23),0,1),IF(AND($C51&gt;='マスター(公演等補正基準) (2)'!$C$21,$C51&lt;='マスター(公演等補正基準) (2)'!$D$21),0,1)),0)</f>
        <v>0</v>
      </c>
      <c r="R51" s="64">
        <f>IF($D51&lt;&gt;"",IF($E$5="12月",IF(AND($D51&gt;='マスター(公演等補正基準) (2)'!$C$23,$D51&lt;='マスター(公演等補正基準) (2)'!$D$23),0,1),IF(AND($D51&gt;='マスター(公演等補正基準) (2)'!$C$21,$D51&lt;='マスター(公演等補正基準) (2)'!$D$21),0,1)),0)</f>
        <v>0</v>
      </c>
      <c r="S51" s="64">
        <f t="shared" si="1"/>
        <v>0</v>
      </c>
      <c r="T51" s="64">
        <f t="shared" si="2"/>
        <v>0</v>
      </c>
      <c r="U51" s="64">
        <f t="shared" si="3"/>
        <v>0</v>
      </c>
      <c r="V51" s="64">
        <f t="shared" si="4"/>
        <v>0</v>
      </c>
      <c r="W51" s="65" t="str">
        <f t="shared" si="7"/>
        <v>〇</v>
      </c>
      <c r="X51" s="64">
        <f t="shared" si="5"/>
        <v>0</v>
      </c>
    </row>
    <row r="52" spans="1:24" x14ac:dyDescent="0.3">
      <c r="A52" s="96"/>
      <c r="B52" s="97">
        <f t="shared" si="6"/>
        <v>41</v>
      </c>
      <c r="C52" s="98"/>
      <c r="D52" s="98"/>
      <c r="E52" s="143"/>
      <c r="F52" s="144"/>
      <c r="G52" s="145"/>
      <c r="H52" s="99"/>
      <c r="I52" s="100"/>
      <c r="J52" s="100"/>
      <c r="K52" s="39">
        <f t="shared" si="0"/>
        <v>0</v>
      </c>
      <c r="L52" s="101"/>
      <c r="M52" s="68"/>
      <c r="Q52" s="64">
        <f>IF($C52&lt;&gt;"",IF($E$5="12月",IF(AND($C52&gt;='マスター(公演等補正基準) (2)'!$C$23,$C52&lt;='マスター(公演等補正基準) (2)'!$D$23),0,1),IF(AND($C52&gt;='マスター(公演等補正基準) (2)'!$C$21,$C52&lt;='マスター(公演等補正基準) (2)'!$D$21),0,1)),0)</f>
        <v>0</v>
      </c>
      <c r="R52" s="64">
        <f>IF($D52&lt;&gt;"",IF($E$5="12月",IF(AND($D52&gt;='マスター(公演等補正基準) (2)'!$C$23,$D52&lt;='マスター(公演等補正基準) (2)'!$D$23),0,1),IF(AND($D52&gt;='マスター(公演等補正基準) (2)'!$C$21,$D52&lt;='マスター(公演等補正基準) (2)'!$D$21),0,1)),0)</f>
        <v>0</v>
      </c>
      <c r="S52" s="64">
        <f t="shared" si="1"/>
        <v>0</v>
      </c>
      <c r="T52" s="64">
        <f t="shared" si="2"/>
        <v>0</v>
      </c>
      <c r="U52" s="64">
        <f t="shared" si="3"/>
        <v>0</v>
      </c>
      <c r="V52" s="64">
        <f t="shared" si="4"/>
        <v>0</v>
      </c>
      <c r="W52" s="65" t="str">
        <f t="shared" si="7"/>
        <v>〇</v>
      </c>
      <c r="X52" s="64">
        <f t="shared" si="5"/>
        <v>0</v>
      </c>
    </row>
    <row r="53" spans="1:24" x14ac:dyDescent="0.3">
      <c r="A53" s="96"/>
      <c r="B53" s="97">
        <f t="shared" si="6"/>
        <v>42</v>
      </c>
      <c r="C53" s="98"/>
      <c r="D53" s="98"/>
      <c r="E53" s="143"/>
      <c r="F53" s="144"/>
      <c r="G53" s="145"/>
      <c r="H53" s="99"/>
      <c r="I53" s="100"/>
      <c r="J53" s="100"/>
      <c r="K53" s="39">
        <f t="shared" si="0"/>
        <v>0</v>
      </c>
      <c r="L53" s="101"/>
      <c r="M53" s="68"/>
      <c r="Q53" s="64">
        <f>IF($C53&lt;&gt;"",IF($E$5="12月",IF(AND($C53&gt;='マスター(公演等補正基準) (2)'!$C$23,$C53&lt;='マスター(公演等補正基準) (2)'!$D$23),0,1),IF(AND($C53&gt;='マスター(公演等補正基準) (2)'!$C$21,$C53&lt;='マスター(公演等補正基準) (2)'!$D$21),0,1)),0)</f>
        <v>0</v>
      </c>
      <c r="R53" s="64">
        <f>IF($D53&lt;&gt;"",IF($E$5="12月",IF(AND($D53&gt;='マスター(公演等補正基準) (2)'!$C$23,$D53&lt;='マスター(公演等補正基準) (2)'!$D$23),0,1),IF(AND($D53&gt;='マスター(公演等補正基準) (2)'!$C$21,$D53&lt;='マスター(公演等補正基準) (2)'!$D$21),0,1)),0)</f>
        <v>0</v>
      </c>
      <c r="S53" s="64">
        <f t="shared" si="1"/>
        <v>0</v>
      </c>
      <c r="T53" s="64">
        <f t="shared" si="2"/>
        <v>0</v>
      </c>
      <c r="U53" s="64">
        <f t="shared" si="3"/>
        <v>0</v>
      </c>
      <c r="V53" s="64">
        <f t="shared" si="4"/>
        <v>0</v>
      </c>
      <c r="W53" s="65" t="str">
        <f t="shared" si="7"/>
        <v>〇</v>
      </c>
      <c r="X53" s="64">
        <f t="shared" si="5"/>
        <v>0</v>
      </c>
    </row>
    <row r="54" spans="1:24" x14ac:dyDescent="0.3">
      <c r="A54" s="96"/>
      <c r="B54" s="97">
        <f t="shared" si="6"/>
        <v>43</v>
      </c>
      <c r="C54" s="98"/>
      <c r="D54" s="98"/>
      <c r="E54" s="143"/>
      <c r="F54" s="144"/>
      <c r="G54" s="145"/>
      <c r="H54" s="99"/>
      <c r="I54" s="100"/>
      <c r="J54" s="100"/>
      <c r="K54" s="39">
        <f t="shared" si="0"/>
        <v>0</v>
      </c>
      <c r="L54" s="101"/>
      <c r="M54" s="68"/>
      <c r="Q54" s="64">
        <f>IF($C54&lt;&gt;"",IF($E$5="12月",IF(AND($C54&gt;='マスター(公演等補正基準) (2)'!$C$23,$C54&lt;='マスター(公演等補正基準) (2)'!$D$23),0,1),IF(AND($C54&gt;='マスター(公演等補正基準) (2)'!$C$21,$C54&lt;='マスター(公演等補正基準) (2)'!$D$21),0,1)),0)</f>
        <v>0</v>
      </c>
      <c r="R54" s="64">
        <f>IF($D54&lt;&gt;"",IF($E$5="12月",IF(AND($D54&gt;='マスター(公演等補正基準) (2)'!$C$23,$D54&lt;='マスター(公演等補正基準) (2)'!$D$23),0,1),IF(AND($D54&gt;='マスター(公演等補正基準) (2)'!$C$21,$D54&lt;='マスター(公演等補正基準) (2)'!$D$21),0,1)),0)</f>
        <v>0</v>
      </c>
      <c r="S54" s="64">
        <f t="shared" si="1"/>
        <v>0</v>
      </c>
      <c r="T54" s="64">
        <f t="shared" si="2"/>
        <v>0</v>
      </c>
      <c r="U54" s="64">
        <f t="shared" si="3"/>
        <v>0</v>
      </c>
      <c r="V54" s="64">
        <f t="shared" si="4"/>
        <v>0</v>
      </c>
      <c r="W54" s="65" t="str">
        <f t="shared" si="7"/>
        <v>〇</v>
      </c>
      <c r="X54" s="64">
        <f t="shared" si="5"/>
        <v>0</v>
      </c>
    </row>
    <row r="55" spans="1:24" x14ac:dyDescent="0.3">
      <c r="A55" s="96"/>
      <c r="B55" s="97">
        <f t="shared" si="6"/>
        <v>44</v>
      </c>
      <c r="C55" s="98"/>
      <c r="D55" s="98"/>
      <c r="E55" s="143"/>
      <c r="F55" s="144"/>
      <c r="G55" s="145"/>
      <c r="H55" s="99"/>
      <c r="I55" s="100"/>
      <c r="J55" s="100"/>
      <c r="K55" s="39">
        <f t="shared" si="0"/>
        <v>0</v>
      </c>
      <c r="L55" s="101"/>
      <c r="M55" s="68"/>
      <c r="Q55" s="64">
        <f>IF($C55&lt;&gt;"",IF($E$5="12月",IF(AND($C55&gt;='マスター(公演等補正基準) (2)'!$C$23,$C55&lt;='マスター(公演等補正基準) (2)'!$D$23),0,1),IF(AND($C55&gt;='マスター(公演等補正基準) (2)'!$C$21,$C55&lt;='マスター(公演等補正基準) (2)'!$D$21),0,1)),0)</f>
        <v>0</v>
      </c>
      <c r="R55" s="64">
        <f>IF($D55&lt;&gt;"",IF($E$5="12月",IF(AND($D55&gt;='マスター(公演等補正基準) (2)'!$C$23,$D55&lt;='マスター(公演等補正基準) (2)'!$D$23),0,1),IF(AND($D55&gt;='マスター(公演等補正基準) (2)'!$C$21,$D55&lt;='マスター(公演等補正基準) (2)'!$D$21),0,1)),0)</f>
        <v>0</v>
      </c>
      <c r="S55" s="64">
        <f t="shared" si="1"/>
        <v>0</v>
      </c>
      <c r="T55" s="64">
        <f t="shared" si="2"/>
        <v>0</v>
      </c>
      <c r="U55" s="64">
        <f t="shared" si="3"/>
        <v>0</v>
      </c>
      <c r="V55" s="64">
        <f t="shared" si="4"/>
        <v>0</v>
      </c>
      <c r="W55" s="65" t="str">
        <f t="shared" si="7"/>
        <v>〇</v>
      </c>
      <c r="X55" s="64">
        <f t="shared" si="5"/>
        <v>0</v>
      </c>
    </row>
    <row r="56" spans="1:24" x14ac:dyDescent="0.3">
      <c r="A56" s="96"/>
      <c r="B56" s="97">
        <f t="shared" si="6"/>
        <v>45</v>
      </c>
      <c r="C56" s="98"/>
      <c r="D56" s="98"/>
      <c r="E56" s="143"/>
      <c r="F56" s="144"/>
      <c r="G56" s="145"/>
      <c r="H56" s="99"/>
      <c r="I56" s="100"/>
      <c r="J56" s="100"/>
      <c r="K56" s="39">
        <f t="shared" si="0"/>
        <v>0</v>
      </c>
      <c r="L56" s="101"/>
      <c r="M56" s="68"/>
      <c r="Q56" s="64">
        <f>IF($C56&lt;&gt;"",IF($E$5="12月",IF(AND($C56&gt;='マスター(公演等補正基準) (2)'!$C$23,$C56&lt;='マスター(公演等補正基準) (2)'!$D$23),0,1),IF(AND($C56&gt;='マスター(公演等補正基準) (2)'!$C$21,$C56&lt;='マスター(公演等補正基準) (2)'!$D$21),0,1)),0)</f>
        <v>0</v>
      </c>
      <c r="R56" s="64">
        <f>IF($D56&lt;&gt;"",IF($E$5="12月",IF(AND($D56&gt;='マスター(公演等補正基準) (2)'!$C$23,$D56&lt;='マスター(公演等補正基準) (2)'!$D$23),0,1),IF(AND($D56&gt;='マスター(公演等補正基準) (2)'!$C$21,$D56&lt;='マスター(公演等補正基準) (2)'!$D$21),0,1)),0)</f>
        <v>0</v>
      </c>
      <c r="S56" s="64">
        <f t="shared" si="1"/>
        <v>0</v>
      </c>
      <c r="T56" s="64">
        <f t="shared" si="2"/>
        <v>0</v>
      </c>
      <c r="U56" s="64">
        <f t="shared" si="3"/>
        <v>0</v>
      </c>
      <c r="V56" s="64">
        <f t="shared" si="4"/>
        <v>0</v>
      </c>
      <c r="W56" s="65" t="str">
        <f t="shared" si="7"/>
        <v>〇</v>
      </c>
      <c r="X56" s="64">
        <f t="shared" si="5"/>
        <v>0</v>
      </c>
    </row>
    <row r="57" spans="1:24" x14ac:dyDescent="0.3">
      <c r="A57" s="96"/>
      <c r="B57" s="97">
        <f t="shared" si="6"/>
        <v>46</v>
      </c>
      <c r="C57" s="98"/>
      <c r="D57" s="98"/>
      <c r="E57" s="143"/>
      <c r="F57" s="144"/>
      <c r="G57" s="145"/>
      <c r="H57" s="99"/>
      <c r="I57" s="100"/>
      <c r="J57" s="100"/>
      <c r="K57" s="39">
        <f t="shared" si="0"/>
        <v>0</v>
      </c>
      <c r="L57" s="101"/>
      <c r="M57" s="68"/>
      <c r="Q57" s="64">
        <f>IF($C57&lt;&gt;"",IF($E$5="12月",IF(AND($C57&gt;='マスター(公演等補正基準) (2)'!$C$23,$C57&lt;='マスター(公演等補正基準) (2)'!$D$23),0,1),IF(AND($C57&gt;='マスター(公演等補正基準) (2)'!$C$21,$C57&lt;='マスター(公演等補正基準) (2)'!$D$21),0,1)),0)</f>
        <v>0</v>
      </c>
      <c r="R57" s="64">
        <f>IF($D57&lt;&gt;"",IF($E$5="12月",IF(AND($D57&gt;='マスター(公演等補正基準) (2)'!$C$23,$D57&lt;='マスター(公演等補正基準) (2)'!$D$23),0,1),IF(AND($D57&gt;='マスター(公演等補正基準) (2)'!$C$21,$D57&lt;='マスター(公演等補正基準) (2)'!$D$21),0,1)),0)</f>
        <v>0</v>
      </c>
      <c r="S57" s="64">
        <f t="shared" si="1"/>
        <v>0</v>
      </c>
      <c r="T57" s="64">
        <f t="shared" si="2"/>
        <v>0</v>
      </c>
      <c r="U57" s="64">
        <f t="shared" si="3"/>
        <v>0</v>
      </c>
      <c r="V57" s="64">
        <f t="shared" si="4"/>
        <v>0</v>
      </c>
      <c r="W57" s="65" t="str">
        <f t="shared" si="7"/>
        <v>〇</v>
      </c>
      <c r="X57" s="64">
        <f t="shared" si="5"/>
        <v>0</v>
      </c>
    </row>
    <row r="58" spans="1:24" x14ac:dyDescent="0.3">
      <c r="A58" s="96"/>
      <c r="B58" s="97">
        <f t="shared" si="6"/>
        <v>47</v>
      </c>
      <c r="C58" s="98"/>
      <c r="D58" s="98"/>
      <c r="E58" s="143"/>
      <c r="F58" s="144"/>
      <c r="G58" s="145"/>
      <c r="H58" s="99"/>
      <c r="I58" s="100"/>
      <c r="J58" s="100"/>
      <c r="K58" s="39">
        <f t="shared" si="0"/>
        <v>0</v>
      </c>
      <c r="L58" s="101"/>
      <c r="M58" s="68"/>
      <c r="Q58" s="64">
        <f>IF($C58&lt;&gt;"",IF($E$5="12月",IF(AND($C58&gt;='マスター(公演等補正基準) (2)'!$C$23,$C58&lt;='マスター(公演等補正基準) (2)'!$D$23),0,1),IF(AND($C58&gt;='マスター(公演等補正基準) (2)'!$C$21,$C58&lt;='マスター(公演等補正基準) (2)'!$D$21),0,1)),0)</f>
        <v>0</v>
      </c>
      <c r="R58" s="64">
        <f>IF($D58&lt;&gt;"",IF($E$5="12月",IF(AND($D58&gt;='マスター(公演等補正基準) (2)'!$C$23,$D58&lt;='マスター(公演等補正基準) (2)'!$D$23),0,1),IF(AND($D58&gt;='マスター(公演等補正基準) (2)'!$C$21,$D58&lt;='マスター(公演等補正基準) (2)'!$D$21),0,1)),0)</f>
        <v>0</v>
      </c>
      <c r="S58" s="64">
        <f t="shared" si="1"/>
        <v>0</v>
      </c>
      <c r="T58" s="64">
        <f t="shared" si="2"/>
        <v>0</v>
      </c>
      <c r="U58" s="64">
        <f t="shared" si="3"/>
        <v>0</v>
      </c>
      <c r="V58" s="64">
        <f t="shared" si="4"/>
        <v>0</v>
      </c>
      <c r="W58" s="65" t="str">
        <f t="shared" si="7"/>
        <v>〇</v>
      </c>
      <c r="X58" s="64">
        <f t="shared" si="5"/>
        <v>0</v>
      </c>
    </row>
    <row r="59" spans="1:24" x14ac:dyDescent="0.3">
      <c r="A59" s="96"/>
      <c r="B59" s="97">
        <f t="shared" si="6"/>
        <v>48</v>
      </c>
      <c r="C59" s="98"/>
      <c r="D59" s="98"/>
      <c r="E59" s="143"/>
      <c r="F59" s="144"/>
      <c r="G59" s="145"/>
      <c r="H59" s="99"/>
      <c r="I59" s="100"/>
      <c r="J59" s="100"/>
      <c r="K59" s="39">
        <f t="shared" si="0"/>
        <v>0</v>
      </c>
      <c r="L59" s="101"/>
      <c r="M59" s="68"/>
      <c r="Q59" s="64">
        <f>IF($C59&lt;&gt;"",IF($E$5="12月",IF(AND($C59&gt;='マスター(公演等補正基準) (2)'!$C$23,$C59&lt;='マスター(公演等補正基準) (2)'!$D$23),0,1),IF(AND($C59&gt;='マスター(公演等補正基準) (2)'!$C$21,$C59&lt;='マスター(公演等補正基準) (2)'!$D$21),0,1)),0)</f>
        <v>0</v>
      </c>
      <c r="R59" s="64">
        <f>IF($D59&lt;&gt;"",IF($E$5="12月",IF(AND($D59&gt;='マスター(公演等補正基準) (2)'!$C$23,$D59&lt;='マスター(公演等補正基準) (2)'!$D$23),0,1),IF(AND($D59&gt;='マスター(公演等補正基準) (2)'!$C$21,$D59&lt;='マスター(公演等補正基準) (2)'!$D$21),0,1)),0)</f>
        <v>0</v>
      </c>
      <c r="S59" s="64">
        <f t="shared" si="1"/>
        <v>0</v>
      </c>
      <c r="T59" s="64">
        <f t="shared" si="2"/>
        <v>0</v>
      </c>
      <c r="U59" s="64">
        <f t="shared" si="3"/>
        <v>0</v>
      </c>
      <c r="V59" s="64">
        <f t="shared" si="4"/>
        <v>0</v>
      </c>
      <c r="W59" s="65" t="str">
        <f t="shared" si="7"/>
        <v>〇</v>
      </c>
      <c r="X59" s="64">
        <f t="shared" si="5"/>
        <v>0</v>
      </c>
    </row>
    <row r="60" spans="1:24" x14ac:dyDescent="0.3">
      <c r="A60" s="96"/>
      <c r="B60" s="97">
        <f t="shared" si="6"/>
        <v>49</v>
      </c>
      <c r="C60" s="98"/>
      <c r="D60" s="98"/>
      <c r="E60" s="143"/>
      <c r="F60" s="144"/>
      <c r="G60" s="145"/>
      <c r="H60" s="99"/>
      <c r="I60" s="100"/>
      <c r="J60" s="100"/>
      <c r="K60" s="39">
        <f t="shared" si="0"/>
        <v>0</v>
      </c>
      <c r="L60" s="101"/>
      <c r="M60" s="68"/>
      <c r="Q60" s="64">
        <f>IF($C60&lt;&gt;"",IF($E$5="12月",IF(AND($C60&gt;='マスター(公演等補正基準) (2)'!$C$23,$C60&lt;='マスター(公演等補正基準) (2)'!$D$23),0,1),IF(AND($C60&gt;='マスター(公演等補正基準) (2)'!$C$21,$C60&lt;='マスター(公演等補正基準) (2)'!$D$21),0,1)),0)</f>
        <v>0</v>
      </c>
      <c r="R60" s="64">
        <f>IF($D60&lt;&gt;"",IF($E$5="12月",IF(AND($D60&gt;='マスター(公演等補正基準) (2)'!$C$23,$D60&lt;='マスター(公演等補正基準) (2)'!$D$23),0,1),IF(AND($D60&gt;='マスター(公演等補正基準) (2)'!$C$21,$D60&lt;='マスター(公演等補正基準) (2)'!$D$21),0,1)),0)</f>
        <v>0</v>
      </c>
      <c r="S60" s="64">
        <f t="shared" si="1"/>
        <v>0</v>
      </c>
      <c r="T60" s="64">
        <f t="shared" si="2"/>
        <v>0</v>
      </c>
      <c r="U60" s="64">
        <f t="shared" si="3"/>
        <v>0</v>
      </c>
      <c r="V60" s="64">
        <f t="shared" si="4"/>
        <v>0</v>
      </c>
      <c r="W60" s="65" t="str">
        <f t="shared" si="7"/>
        <v>〇</v>
      </c>
      <c r="X60" s="64">
        <f t="shared" si="5"/>
        <v>0</v>
      </c>
    </row>
    <row r="61" spans="1:24" ht="15.6" thickBot="1" x14ac:dyDescent="0.35">
      <c r="A61" s="96"/>
      <c r="B61" s="97">
        <f>B60+1</f>
        <v>50</v>
      </c>
      <c r="C61" s="98"/>
      <c r="D61" s="98"/>
      <c r="E61" s="143"/>
      <c r="F61" s="144"/>
      <c r="G61" s="145"/>
      <c r="H61" s="99"/>
      <c r="I61" s="100"/>
      <c r="J61" s="100"/>
      <c r="K61" s="39">
        <f t="shared" si="0"/>
        <v>0</v>
      </c>
      <c r="L61" s="101"/>
      <c r="M61" s="68"/>
      <c r="Q61" s="64">
        <f>IF($C61&lt;&gt;"",IF($E$5="12月",IF(AND($C61&gt;='マスター(公演等補正基準) (2)'!$C$23,$C61&lt;='マスター(公演等補正基準) (2)'!$D$23),0,1),IF(AND($C61&gt;='マスター(公演等補正基準) (2)'!$C$21,$C61&lt;='マスター(公演等補正基準) (2)'!$D$21),0,1)),0)</f>
        <v>0</v>
      </c>
      <c r="R61" s="64">
        <f>IF($D61&lt;&gt;"",IF($E$5="12月",IF(AND($D61&gt;='マスター(公演等補正基準) (2)'!$C$23,$D61&lt;='マスター(公演等補正基準) (2)'!$D$23),0,1),IF(AND($D61&gt;='マスター(公演等補正基準) (2)'!$C$21,$D61&lt;='マスター(公演等補正基準) (2)'!$D$21),0,1)),0)</f>
        <v>0</v>
      </c>
      <c r="S61" s="64">
        <f t="shared" si="1"/>
        <v>0</v>
      </c>
      <c r="T61" s="64">
        <f t="shared" si="2"/>
        <v>0</v>
      </c>
      <c r="U61" s="64">
        <f t="shared" si="3"/>
        <v>0</v>
      </c>
      <c r="V61" s="64">
        <f t="shared" si="4"/>
        <v>0</v>
      </c>
      <c r="W61" s="65" t="str">
        <f t="shared" si="7"/>
        <v>〇</v>
      </c>
      <c r="X61" s="64">
        <f t="shared" si="5"/>
        <v>0</v>
      </c>
    </row>
    <row r="62" spans="1:24" ht="15.6" thickBot="1" x14ac:dyDescent="0.35">
      <c r="A62" s="66"/>
      <c r="E62" s="102"/>
      <c r="F62" s="102"/>
      <c r="G62" s="102"/>
      <c r="I62" s="102"/>
      <c r="J62" s="102" t="s">
        <v>25</v>
      </c>
      <c r="K62" s="103">
        <f>SUM(X12:X61)</f>
        <v>78000</v>
      </c>
      <c r="M62" s="68"/>
    </row>
    <row r="63" spans="1:24" ht="10.199999999999999" customHeight="1" thickBot="1" x14ac:dyDescent="0.35">
      <c r="A63" s="87"/>
      <c r="B63" s="88"/>
      <c r="C63" s="88"/>
      <c r="D63" s="88"/>
      <c r="E63" s="88"/>
      <c r="F63" s="88"/>
      <c r="G63" s="88"/>
      <c r="H63" s="88"/>
      <c r="I63" s="88"/>
      <c r="J63" s="88"/>
      <c r="K63" s="88"/>
      <c r="L63" s="88"/>
      <c r="M63" s="89"/>
    </row>
  </sheetData>
  <sheetProtection algorithmName="SHA-512" hashValue="jvWbpqNuEF8xgvJSmHK/yW0y3wvumpw7ED0hBKsmFM1NMT+1cDPB/Mdvj7hy6XfLO5tKH3EA8F8Fb+cckbVPAw==" saltValue="X5naad8YF6yEE5dC6IEx/A==" spinCount="100000" sheet="1" objects="1" scenarios="1"/>
  <mergeCells count="60">
    <mergeCell ref="E57:G57"/>
    <mergeCell ref="E58:G58"/>
    <mergeCell ref="E59:G59"/>
    <mergeCell ref="E60:G60"/>
    <mergeCell ref="E61:G61"/>
    <mergeCell ref="E56:G56"/>
    <mergeCell ref="E45:G45"/>
    <mergeCell ref="E46:G46"/>
    <mergeCell ref="E47:G47"/>
    <mergeCell ref="E48:G48"/>
    <mergeCell ref="E49:G49"/>
    <mergeCell ref="E50:G50"/>
    <mergeCell ref="E51:G51"/>
    <mergeCell ref="E52:G52"/>
    <mergeCell ref="E53:G53"/>
    <mergeCell ref="E54:G54"/>
    <mergeCell ref="E55:G55"/>
    <mergeCell ref="E44:G44"/>
    <mergeCell ref="E33:G33"/>
    <mergeCell ref="E34:G34"/>
    <mergeCell ref="E35:G35"/>
    <mergeCell ref="E36:G36"/>
    <mergeCell ref="E37:G37"/>
    <mergeCell ref="E38:G38"/>
    <mergeCell ref="E39:G39"/>
    <mergeCell ref="E40:G40"/>
    <mergeCell ref="E41:G41"/>
    <mergeCell ref="E42:G42"/>
    <mergeCell ref="E43:G43"/>
    <mergeCell ref="E32:G32"/>
    <mergeCell ref="E21:G21"/>
    <mergeCell ref="E22:G22"/>
    <mergeCell ref="E23:G23"/>
    <mergeCell ref="E24:G24"/>
    <mergeCell ref="E25:G25"/>
    <mergeCell ref="E26:G26"/>
    <mergeCell ref="E27:G27"/>
    <mergeCell ref="E28:G28"/>
    <mergeCell ref="E29:G29"/>
    <mergeCell ref="E30:G30"/>
    <mergeCell ref="E31:G31"/>
    <mergeCell ref="E20:G20"/>
    <mergeCell ref="C6:D6"/>
    <mergeCell ref="I6:K6"/>
    <mergeCell ref="E11:G11"/>
    <mergeCell ref="E12:G12"/>
    <mergeCell ref="E13:G13"/>
    <mergeCell ref="E14:G14"/>
    <mergeCell ref="E15:G15"/>
    <mergeCell ref="E16:G16"/>
    <mergeCell ref="E17:G17"/>
    <mergeCell ref="E18:G18"/>
    <mergeCell ref="E19:G19"/>
    <mergeCell ref="D2:G2"/>
    <mergeCell ref="I2:L2"/>
    <mergeCell ref="C4:D4"/>
    <mergeCell ref="E4:G4"/>
    <mergeCell ref="C5:D5"/>
    <mergeCell ref="E5:G5"/>
    <mergeCell ref="I5:K5"/>
  </mergeCells>
  <phoneticPr fontId="2"/>
  <conditionalFormatting sqref="C12:C61">
    <cfRule type="expression" dxfId="19" priority="3">
      <formula>S12=1</formula>
    </cfRule>
    <cfRule type="expression" dxfId="18" priority="8">
      <formula>Q12=1</formula>
    </cfRule>
  </conditionalFormatting>
  <conditionalFormatting sqref="D12:D61">
    <cfRule type="expression" dxfId="17" priority="2">
      <formula>T12=1</formula>
    </cfRule>
    <cfRule type="expression" dxfId="16" priority="7">
      <formula>R12=1</formula>
    </cfRule>
  </conditionalFormatting>
  <conditionalFormatting sqref="I12:I61">
    <cfRule type="expression" dxfId="15" priority="5">
      <formula>U12=1</formula>
    </cfRule>
  </conditionalFormatting>
  <conditionalFormatting sqref="J12:J61">
    <cfRule type="expression" dxfId="14" priority="4">
      <formula>V12=1</formula>
    </cfRule>
  </conditionalFormatting>
  <conditionalFormatting sqref="C10">
    <cfRule type="expression" dxfId="13" priority="6">
      <formula>COUNTIF($Q12:$R61,1)</formula>
    </cfRule>
  </conditionalFormatting>
  <conditionalFormatting sqref="F6">
    <cfRule type="expression" dxfId="12" priority="1">
      <formula>AND($E$5&lt;&gt;"",$E$4&lt;&gt;"")</formula>
    </cfRule>
  </conditionalFormatting>
  <dataValidations count="1">
    <dataValidation type="whole" operator="greaterThan" allowBlank="1" showInputMessage="1" showErrorMessage="1" sqref="I12:J61" xr:uid="{B18D41A3-9ABE-4D78-9C56-BB9FFC929325}">
      <formula1>0</formula1>
    </dataValidation>
  </dataValidations>
  <pageMargins left="0.23622047244094491" right="0.23622047244094491" top="0.74803149606299213" bottom="0.74803149606299213" header="0.31496062992125984" footer="0.31496062992125984"/>
  <pageSetup paperSize="8" scale="71" fitToHeight="0" orientation="portrait" verticalDpi="0" r:id="rId1"/>
  <headerFooter>
    <oddHeader>&amp;C&amp;20&amp;A</oddHeader>
    <oddFooter>&amp;C&amp;P/&amp;N&amp;R&amp;F</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F9DC00D-3DC6-412B-96BE-1FE4D4D94620}">
          <x14:formula1>
            <xm:f>'マスター(公演等補正基準)'!$C$4:$C$15</xm:f>
          </x14:formula1>
          <xm:sqref>E5</xm:sqref>
        </x14:dataValidation>
        <x14:dataValidation type="list" allowBlank="1" showInputMessage="1" showErrorMessage="1" xr:uid="{41BBB137-99EA-4751-8091-0EEBA013DCB2}">
          <x14:formula1>
            <xm:f>'マスター(公演等補正基準)'!$B$4:$B$8</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65AD-3444-46FF-9FA3-DCA095A0F348}">
  <sheetPr codeName="Sheet7">
    <tabColor theme="0" tint="-0.499984740745262"/>
  </sheetPr>
  <dimension ref="B3:K23"/>
  <sheetViews>
    <sheetView workbookViewId="0"/>
  </sheetViews>
  <sheetFormatPr defaultColWidth="8.81640625" defaultRowHeight="15" x14ac:dyDescent="0.3"/>
  <cols>
    <col min="1" max="1" width="2.54296875" customWidth="1"/>
    <col min="2" max="2" width="27.08984375" customWidth="1"/>
    <col min="3" max="3" width="19.81640625" customWidth="1"/>
    <col min="4" max="4" width="18.81640625" customWidth="1"/>
    <col min="5" max="5" width="8.81640625" customWidth="1"/>
    <col min="6" max="6" width="4.54296875" bestFit="1" customWidth="1"/>
    <col min="7" max="7" width="19.81640625" bestFit="1" customWidth="1"/>
    <col min="8" max="8" width="7.81640625" bestFit="1" customWidth="1"/>
    <col min="9" max="9" width="18.81640625" bestFit="1" customWidth="1"/>
  </cols>
  <sheetData>
    <row r="3" spans="2:11" ht="30" x14ac:dyDescent="0.3">
      <c r="B3" s="17" t="s">
        <v>26</v>
      </c>
      <c r="C3" s="17" t="s">
        <v>27</v>
      </c>
      <c r="F3" s="17" t="s">
        <v>3</v>
      </c>
      <c r="G3" s="28" t="s">
        <v>13</v>
      </c>
      <c r="H3" s="17"/>
      <c r="I3" s="17" t="s">
        <v>4</v>
      </c>
      <c r="K3" s="17" t="s">
        <v>5</v>
      </c>
    </row>
    <row r="4" spans="2:11" x14ac:dyDescent="0.3">
      <c r="B4" t="s">
        <v>28</v>
      </c>
      <c r="C4" t="s">
        <v>29</v>
      </c>
      <c r="F4" t="s">
        <v>6</v>
      </c>
      <c r="G4" t="s">
        <v>30</v>
      </c>
      <c r="I4" t="s">
        <v>68</v>
      </c>
      <c r="K4" t="s">
        <v>161</v>
      </c>
    </row>
    <row r="5" spans="2:11" x14ac:dyDescent="0.3">
      <c r="B5" t="s">
        <v>31</v>
      </c>
      <c r="C5" t="s">
        <v>32</v>
      </c>
      <c r="F5" t="s">
        <v>7</v>
      </c>
      <c r="G5" t="s">
        <v>33</v>
      </c>
      <c r="H5" s="10">
        <v>30000</v>
      </c>
      <c r="I5" t="s">
        <v>69</v>
      </c>
    </row>
    <row r="6" spans="2:11" x14ac:dyDescent="0.3">
      <c r="B6" t="s">
        <v>34</v>
      </c>
      <c r="C6" t="s">
        <v>35</v>
      </c>
      <c r="F6" t="s">
        <v>8</v>
      </c>
      <c r="G6" t="s">
        <v>36</v>
      </c>
      <c r="H6" s="10">
        <v>50000</v>
      </c>
      <c r="I6" t="s">
        <v>70</v>
      </c>
      <c r="K6" t="s">
        <v>162</v>
      </c>
    </row>
    <row r="7" spans="2:11" x14ac:dyDescent="0.3">
      <c r="B7" t="s">
        <v>37</v>
      </c>
      <c r="C7" t="s">
        <v>38</v>
      </c>
      <c r="F7" t="s">
        <v>9</v>
      </c>
      <c r="G7" t="s">
        <v>39</v>
      </c>
      <c r="H7" s="10">
        <v>75000</v>
      </c>
      <c r="I7" t="s">
        <v>71</v>
      </c>
      <c r="K7" t="s">
        <v>160</v>
      </c>
    </row>
    <row r="8" spans="2:11" x14ac:dyDescent="0.3">
      <c r="B8" t="s">
        <v>40</v>
      </c>
      <c r="C8" t="s">
        <v>41</v>
      </c>
      <c r="F8" t="s">
        <v>10</v>
      </c>
      <c r="G8" t="s">
        <v>42</v>
      </c>
      <c r="H8" s="10">
        <v>100000</v>
      </c>
      <c r="I8" t="s">
        <v>72</v>
      </c>
    </row>
    <row r="9" spans="2:11" x14ac:dyDescent="0.3">
      <c r="C9" t="s">
        <v>43</v>
      </c>
      <c r="H9" s="10"/>
    </row>
    <row r="10" spans="2:11" x14ac:dyDescent="0.3">
      <c r="C10" t="s">
        <v>44</v>
      </c>
      <c r="H10" s="10"/>
    </row>
    <row r="11" spans="2:11" x14ac:dyDescent="0.3">
      <c r="C11" t="s">
        <v>45</v>
      </c>
      <c r="H11" s="10"/>
    </row>
    <row r="12" spans="2:11" x14ac:dyDescent="0.3">
      <c r="C12" t="s">
        <v>46</v>
      </c>
      <c r="H12" s="10"/>
    </row>
    <row r="13" spans="2:11" x14ac:dyDescent="0.3">
      <c r="C13" t="s">
        <v>47</v>
      </c>
      <c r="H13" s="10"/>
    </row>
    <row r="14" spans="2:11" x14ac:dyDescent="0.3">
      <c r="C14" t="s">
        <v>48</v>
      </c>
      <c r="H14" s="10"/>
    </row>
    <row r="15" spans="2:11" x14ac:dyDescent="0.3">
      <c r="C15" t="s">
        <v>49</v>
      </c>
      <c r="H15" s="10"/>
    </row>
    <row r="16" spans="2:11" x14ac:dyDescent="0.3">
      <c r="H16" s="10"/>
    </row>
    <row r="17" spans="2:8" x14ac:dyDescent="0.3">
      <c r="H17" s="10"/>
    </row>
    <row r="18" spans="2:8" x14ac:dyDescent="0.3">
      <c r="H18" s="10"/>
    </row>
    <row r="20" spans="2:8" x14ac:dyDescent="0.3">
      <c r="B20" s="17" t="s">
        <v>50</v>
      </c>
      <c r="C20" s="17" t="s">
        <v>51</v>
      </c>
      <c r="D20" s="17" t="s">
        <v>52</v>
      </c>
      <c r="E20" s="18"/>
    </row>
    <row r="21" spans="2:8" x14ac:dyDescent="0.3">
      <c r="B21" s="29" t="str">
        <f>IF('補正基準実績報告書（公演等）'!$H$5&lt;&gt;"","",'補正基準実績報告書（公演等）'!E4&amp;'補正基準実績報告書（公演等）'!E5)</f>
        <v/>
      </c>
      <c r="C21" s="30" t="str">
        <f>IFERROR(EOMONTH(DATEVALUE(B21),0)+1,"")</f>
        <v/>
      </c>
      <c r="D21" s="30" t="str">
        <f>IFERROR(EOMONTH(DATEVALUE(B21),12),"")</f>
        <v/>
      </c>
      <c r="E21" s="38"/>
    </row>
    <row r="22" spans="2:8" x14ac:dyDescent="0.3">
      <c r="B22" t="s">
        <v>159</v>
      </c>
    </row>
    <row r="23" spans="2:8" x14ac:dyDescent="0.3">
      <c r="B23" s="29" t="str">
        <f>IF('補正基準実績報告書（公演等）'!$H$5&lt;&gt;"","",'補正基準実績報告書（公演等）'!E4&amp;'補正基準実績報告書（公演等）'!E5)</f>
        <v/>
      </c>
      <c r="C23" s="30" t="str">
        <f>IFERROR(EOMONTH(DATEVALUE(B23),-12)+1,"")</f>
        <v/>
      </c>
      <c r="D23" s="30" t="str">
        <f>IFERROR(EOMONTH(DATEVALUE(B23),0),"")</f>
        <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69AF-B6AC-42D4-8F18-1F3011DF7D26}">
  <sheetPr>
    <tabColor theme="0" tint="-0.499984740745262"/>
  </sheetPr>
  <dimension ref="B3:K23"/>
  <sheetViews>
    <sheetView workbookViewId="0"/>
  </sheetViews>
  <sheetFormatPr defaultColWidth="8.7265625" defaultRowHeight="15" x14ac:dyDescent="0.3"/>
  <cols>
    <col min="1" max="1" width="2.54296875" customWidth="1"/>
    <col min="2" max="3" width="19.7265625" customWidth="1"/>
    <col min="4" max="4" width="18.81640625" customWidth="1"/>
    <col min="5" max="5" width="8.7265625" customWidth="1"/>
    <col min="6" max="6" width="4.54296875" bestFit="1" customWidth="1"/>
    <col min="7" max="7" width="19.7265625" bestFit="1" customWidth="1"/>
    <col min="8" max="8" width="7.81640625" bestFit="1" customWidth="1"/>
    <col min="9" max="9" width="18.7265625" bestFit="1" customWidth="1"/>
  </cols>
  <sheetData>
    <row r="3" spans="2:11" ht="30" x14ac:dyDescent="0.3">
      <c r="B3" s="17" t="s">
        <v>26</v>
      </c>
      <c r="C3" s="17" t="s">
        <v>27</v>
      </c>
      <c r="F3" s="17" t="s">
        <v>3</v>
      </c>
      <c r="G3" s="28" t="s">
        <v>13</v>
      </c>
      <c r="H3" s="17"/>
      <c r="I3" s="17" t="s">
        <v>4</v>
      </c>
      <c r="K3" s="17" t="s">
        <v>5</v>
      </c>
    </row>
    <row r="4" spans="2:11" x14ac:dyDescent="0.3">
      <c r="B4" t="s">
        <v>28</v>
      </c>
      <c r="C4" t="s">
        <v>29</v>
      </c>
      <c r="F4" t="s">
        <v>6</v>
      </c>
      <c r="G4" t="s">
        <v>30</v>
      </c>
      <c r="I4" t="s">
        <v>139</v>
      </c>
      <c r="K4" t="s">
        <v>161</v>
      </c>
    </row>
    <row r="5" spans="2:11" x14ac:dyDescent="0.3">
      <c r="B5" t="s">
        <v>31</v>
      </c>
      <c r="C5" t="s">
        <v>32</v>
      </c>
      <c r="F5" t="s">
        <v>7</v>
      </c>
      <c r="G5" t="s">
        <v>33</v>
      </c>
      <c r="H5" s="10">
        <v>30000</v>
      </c>
      <c r="I5" t="s">
        <v>132</v>
      </c>
    </row>
    <row r="6" spans="2:11" x14ac:dyDescent="0.3">
      <c r="B6" t="s">
        <v>34</v>
      </c>
      <c r="C6" t="s">
        <v>35</v>
      </c>
      <c r="F6" t="s">
        <v>8</v>
      </c>
      <c r="G6" t="s">
        <v>36</v>
      </c>
      <c r="H6" s="10">
        <v>50000</v>
      </c>
      <c r="I6" t="s">
        <v>126</v>
      </c>
      <c r="K6" t="s">
        <v>162</v>
      </c>
    </row>
    <row r="7" spans="2:11" x14ac:dyDescent="0.3">
      <c r="B7" t="s">
        <v>37</v>
      </c>
      <c r="C7" t="s">
        <v>38</v>
      </c>
      <c r="F7" t="s">
        <v>9</v>
      </c>
      <c r="G7" t="s">
        <v>39</v>
      </c>
      <c r="H7" s="10">
        <v>75000</v>
      </c>
      <c r="I7" t="s">
        <v>121</v>
      </c>
      <c r="K7" t="s">
        <v>160</v>
      </c>
    </row>
    <row r="8" spans="2:11" x14ac:dyDescent="0.3">
      <c r="B8" t="s">
        <v>40</v>
      </c>
      <c r="C8" t="s">
        <v>41</v>
      </c>
      <c r="F8" t="s">
        <v>10</v>
      </c>
      <c r="G8" t="s">
        <v>42</v>
      </c>
      <c r="H8" s="10">
        <v>100000</v>
      </c>
      <c r="I8" t="s">
        <v>116</v>
      </c>
    </row>
    <row r="9" spans="2:11" x14ac:dyDescent="0.3">
      <c r="C9" t="s">
        <v>43</v>
      </c>
      <c r="H9" s="10"/>
    </row>
    <row r="10" spans="2:11" x14ac:dyDescent="0.3">
      <c r="C10" t="s">
        <v>44</v>
      </c>
      <c r="H10" s="10"/>
    </row>
    <row r="11" spans="2:11" x14ac:dyDescent="0.3">
      <c r="C11" t="s">
        <v>45</v>
      </c>
      <c r="H11" s="10"/>
    </row>
    <row r="12" spans="2:11" x14ac:dyDescent="0.3">
      <c r="C12" t="s">
        <v>46</v>
      </c>
      <c r="H12" s="10"/>
    </row>
    <row r="13" spans="2:11" x14ac:dyDescent="0.3">
      <c r="C13" t="s">
        <v>47</v>
      </c>
      <c r="H13" s="10"/>
    </row>
    <row r="14" spans="2:11" x14ac:dyDescent="0.3">
      <c r="C14" t="s">
        <v>48</v>
      </c>
      <c r="H14" s="10"/>
    </row>
    <row r="15" spans="2:11" x14ac:dyDescent="0.3">
      <c r="C15" t="s">
        <v>49</v>
      </c>
      <c r="H15" s="10"/>
    </row>
    <row r="16" spans="2:11" x14ac:dyDescent="0.3">
      <c r="H16" s="10"/>
    </row>
    <row r="17" spans="2:8" x14ac:dyDescent="0.3">
      <c r="H17" s="10"/>
    </row>
    <row r="18" spans="2:8" x14ac:dyDescent="0.3">
      <c r="H18" s="10"/>
    </row>
    <row r="20" spans="2:8" x14ac:dyDescent="0.3">
      <c r="B20" s="17" t="s">
        <v>50</v>
      </c>
      <c r="C20" s="17" t="s">
        <v>51</v>
      </c>
      <c r="D20" s="17" t="s">
        <v>52</v>
      </c>
      <c r="E20" s="18"/>
    </row>
    <row r="21" spans="2:8" x14ac:dyDescent="0.3">
      <c r="B21" s="29" t="str">
        <f>IF('補正基準実績報告書 【記入例（公演等)】'!$F$5&lt;&gt;"","",'補正基準実績報告書 【記入例（公演等)】'!E4&amp;'補正基準実績報告書 【記入例（公演等)】'!E5)</f>
        <v>2020年3月</v>
      </c>
      <c r="C21" s="30">
        <f>IFERROR(EOMONTH(DATEVALUE(B21),0)+1,"")</f>
        <v>43922</v>
      </c>
      <c r="D21" s="30">
        <f>IFERROR(EOMONTH(DATEVALUE(B21),12),"")</f>
        <v>44286</v>
      </c>
      <c r="E21" s="38"/>
    </row>
    <row r="22" spans="2:8" x14ac:dyDescent="0.3">
      <c r="B22" t="s">
        <v>163</v>
      </c>
    </row>
    <row r="23" spans="2:8" x14ac:dyDescent="0.3">
      <c r="B23" s="29" t="str">
        <f>IF('補正基準実績報告書 【記入例（公演等)】'!$F$5&lt;&gt;"","",'補正基準実績報告書 【記入例（公演等)】'!E4&amp;'補正基準実績報告書 【記入例（公演等)】'!E5)</f>
        <v>2020年3月</v>
      </c>
      <c r="C23" s="30">
        <f>IFERROR(EOMONTH(DATEVALUE(B23),-12)+1,"")</f>
        <v>43556</v>
      </c>
      <c r="D23" s="30">
        <f>IFERROR(EOMONTH(DATEVALUE(B23),0),"")</f>
        <v>43921</v>
      </c>
      <c r="E23" s="38"/>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80F1-D958-49B3-82C6-85069AFB0AAB}">
  <sheetPr codeName="Sheet4">
    <tabColor rgb="FFFFFF00"/>
    <pageSetUpPr fitToPage="1"/>
  </sheetPr>
  <dimension ref="A1:V63"/>
  <sheetViews>
    <sheetView showGridLines="0" zoomScaleNormal="100" zoomScaleSheetLayoutView="90" workbookViewId="0"/>
  </sheetViews>
  <sheetFormatPr defaultColWidth="8.81640625" defaultRowHeight="15" outlineLevelCol="1" x14ac:dyDescent="0.3"/>
  <cols>
    <col min="1" max="1" width="1.7265625" customWidth="1"/>
    <col min="2" max="2" width="5.1796875" customWidth="1"/>
    <col min="3" max="4" width="13.453125" customWidth="1"/>
    <col min="5" max="5" width="2.26953125" customWidth="1"/>
    <col min="6" max="6" width="12.6328125" customWidth="1"/>
    <col min="7" max="7" width="18.453125" customWidth="1"/>
    <col min="8" max="8" width="25.54296875" customWidth="1"/>
    <col min="9" max="9" width="10.54296875" customWidth="1"/>
    <col min="10" max="10" width="40.54296875" customWidth="1"/>
    <col min="11" max="12" width="1.7265625" customWidth="1"/>
    <col min="15" max="19" width="8.81640625" hidden="1" customWidth="1" outlineLevel="1"/>
    <col min="20" max="20" width="8.81640625" style="47" hidden="1" customWidth="1" outlineLevel="1"/>
    <col min="21" max="21" width="8.81640625" hidden="1" customWidth="1" outlineLevel="1"/>
    <col min="22" max="22" width="8.81640625" collapsed="1"/>
  </cols>
  <sheetData>
    <row r="1" spans="1:21" x14ac:dyDescent="0.3">
      <c r="A1" s="11" t="s">
        <v>0</v>
      </c>
      <c r="B1" s="2"/>
      <c r="C1" s="2"/>
      <c r="D1" s="2"/>
      <c r="E1" s="2"/>
      <c r="F1" s="2"/>
      <c r="G1" s="2"/>
      <c r="H1" s="2"/>
      <c r="I1" s="2"/>
      <c r="J1" s="2"/>
      <c r="K1" s="3"/>
    </row>
    <row r="2" spans="1:21" ht="25.2" customHeight="1" x14ac:dyDescent="0.3">
      <c r="A2" s="4"/>
      <c r="B2" s="19" t="s">
        <v>11</v>
      </c>
      <c r="C2" s="19"/>
      <c r="D2" s="158"/>
      <c r="E2" s="158"/>
      <c r="F2" s="158"/>
      <c r="G2" s="159"/>
      <c r="H2" s="9" t="s">
        <v>12</v>
      </c>
      <c r="I2" s="122"/>
      <c r="J2" s="160"/>
      <c r="K2" s="5"/>
    </row>
    <row r="3" spans="1:21" ht="4.95" customHeight="1" x14ac:dyDescent="0.3">
      <c r="A3" s="4"/>
      <c r="K3" s="5"/>
    </row>
    <row r="4" spans="1:21" ht="19.95" customHeight="1" x14ac:dyDescent="0.3">
      <c r="A4" s="4"/>
      <c r="B4" s="161" t="s">
        <v>156</v>
      </c>
      <c r="C4" s="162"/>
      <c r="D4" s="127"/>
      <c r="E4" s="129"/>
      <c r="G4" s="20"/>
      <c r="K4" s="5"/>
    </row>
    <row r="5" spans="1:21" ht="19.95" customHeight="1" x14ac:dyDescent="0.3">
      <c r="A5" s="4"/>
      <c r="B5" s="161" t="s">
        <v>157</v>
      </c>
      <c r="C5" s="162"/>
      <c r="D5" s="154"/>
      <c r="E5" s="155"/>
      <c r="F5" s="58" t="str">
        <f>IF(D4&lt;&gt;"",IF(D5="",'マスター(展覧会補正基準)'!K6,""),IF(D5&lt;&gt;"",'マスター(展覧会補正基準)'!K7,""))</f>
        <v/>
      </c>
      <c r="G5" s="59"/>
      <c r="H5" s="121" t="s">
        <v>53</v>
      </c>
      <c r="I5" s="121"/>
      <c r="J5" s="21">
        <f>I62</f>
        <v>0</v>
      </c>
      <c r="K5" s="5"/>
    </row>
    <row r="6" spans="1:21" ht="19.95" customHeight="1" x14ac:dyDescent="0.3">
      <c r="A6" s="4"/>
      <c r="B6" s="156" t="s">
        <v>158</v>
      </c>
      <c r="C6" s="157"/>
      <c r="D6" s="51" t="str">
        <f>IF($D$5="","",IF($D$5="12月",TEXT('マスター(展覧会補正基準)'!$C$23,"YYYY-MM-DD"),TEXT('マスター(展覧会補正基準)'!$C$21,"YYYY-MM-DD")))</f>
        <v/>
      </c>
      <c r="E6" s="57" t="s">
        <v>172</v>
      </c>
      <c r="F6" s="55" t="str">
        <f>IF($D$5="","",IF($D$5="12月",TEXT('マスター(展覧会補正基準)'!$D$23,"YYYY-MM-DD"),TEXT('マスター(展覧会補正基準)'!$D$21,"YYYY-MM-DD")))</f>
        <v/>
      </c>
      <c r="G6" s="54"/>
      <c r="H6" s="121" t="s">
        <v>14</v>
      </c>
      <c r="I6" s="121"/>
      <c r="J6" s="22" t="str">
        <f>IF(J5=0,"",IF(J5&gt;='マスター(展覧会補正基準)'!$H$8,'マスター(展覧会補正基準)'!$I$8,IF(J5&gt;='マスター(展覧会補正基準)'!$H$7,'マスター(展覧会補正基準)'!$I$7,IF(J5&gt;='マスター(展覧会補正基準)'!$H$6,'マスター(展覧会補正基準)'!$I$6,IF(J5&gt;='マスター(展覧会補正基準)'!$H$5,'マスター(展覧会補正基準)'!$I$5,'マスター(展覧会補正基準)'!$I$4)))))</f>
        <v/>
      </c>
      <c r="K6" s="5"/>
    </row>
    <row r="7" spans="1:21" ht="4.95" customHeight="1" thickBot="1" x14ac:dyDescent="0.35">
      <c r="A7" s="6"/>
      <c r="B7" s="7"/>
      <c r="C7" s="7"/>
      <c r="D7" s="7"/>
      <c r="E7" s="7"/>
      <c r="F7" s="7"/>
      <c r="G7" s="7"/>
      <c r="H7" s="7"/>
      <c r="I7" s="7"/>
      <c r="J7" s="7"/>
      <c r="K7" s="8"/>
    </row>
    <row r="8" spans="1:21" ht="4.95" customHeight="1" x14ac:dyDescent="0.3"/>
    <row r="9" spans="1:21" ht="15.6" thickBot="1" x14ac:dyDescent="0.35">
      <c r="A9" t="s">
        <v>152</v>
      </c>
    </row>
    <row r="10" spans="1:21" ht="15" customHeight="1" x14ac:dyDescent="0.3">
      <c r="A10" s="11"/>
      <c r="B10" s="2"/>
      <c r="C10" s="45" t="s">
        <v>171</v>
      </c>
      <c r="D10" s="2"/>
      <c r="E10" s="2"/>
      <c r="F10" s="2"/>
      <c r="G10" s="2"/>
      <c r="H10" s="2"/>
      <c r="I10" s="2"/>
      <c r="J10" s="2"/>
      <c r="K10" s="3"/>
      <c r="O10" t="s">
        <v>16</v>
      </c>
    </row>
    <row r="11" spans="1:21" ht="30" x14ac:dyDescent="0.3">
      <c r="A11" s="4"/>
      <c r="B11" s="9" t="s">
        <v>1</v>
      </c>
      <c r="C11" s="15" t="s">
        <v>54</v>
      </c>
      <c r="D11" s="15" t="s">
        <v>55</v>
      </c>
      <c r="E11" s="116" t="s">
        <v>56</v>
      </c>
      <c r="F11" s="117"/>
      <c r="G11" s="118"/>
      <c r="H11" s="15" t="s">
        <v>19</v>
      </c>
      <c r="I11" s="15" t="s">
        <v>57</v>
      </c>
      <c r="J11" s="9" t="s">
        <v>150</v>
      </c>
      <c r="K11" s="5"/>
      <c r="O11" t="s">
        <v>22</v>
      </c>
      <c r="P11" t="s">
        <v>23</v>
      </c>
      <c r="Q11" t="s">
        <v>166</v>
      </c>
      <c r="R11" t="s">
        <v>167</v>
      </c>
      <c r="S11" t="s">
        <v>24</v>
      </c>
      <c r="T11" s="48" t="s">
        <v>168</v>
      </c>
      <c r="U11" s="46" t="s">
        <v>169</v>
      </c>
    </row>
    <row r="12" spans="1:21" x14ac:dyDescent="0.3">
      <c r="A12" s="12"/>
      <c r="B12" s="1">
        <v>1</v>
      </c>
      <c r="C12" s="23"/>
      <c r="D12" s="23"/>
      <c r="E12" s="151"/>
      <c r="F12" s="152"/>
      <c r="G12" s="153"/>
      <c r="H12" s="24"/>
      <c r="I12" s="25"/>
      <c r="J12" s="26"/>
      <c r="K12" s="5"/>
      <c r="O12">
        <f>IF($C12&lt;&gt;"",IF($D$5="12月",IF(AND($C12&gt;='マスター(展覧会補正基準)'!$C$23,$C12&lt;='マスター(展覧会補正基準)'!$D$23),0,1),IF(AND($C12&gt;='マスター(展覧会補正基準)'!$C$21,$C12&lt;='マスター(展覧会補正基準)'!$D$21),0,1)),0)</f>
        <v>0</v>
      </c>
      <c r="P12">
        <f>IF($D12&lt;&gt;"",IF($D$5="12月",IF(AND($D12&gt;='マスター(展覧会補正基準)'!$C$23,$D12&lt;='マスター(展覧会補正基準)'!$D$23),0,1),IF(AND($D12&gt;='マスター(展覧会補正基準)'!$C$21,$D12&lt;='マスター(展覧会補正基準)'!$D$21),0,1)),0)</f>
        <v>0</v>
      </c>
      <c r="Q12">
        <f>IF(AND($C12=0,OR($I12&lt;&gt;"",$D12&lt;&gt;"")),1,0)</f>
        <v>0</v>
      </c>
      <c r="R12">
        <f>IF(AND($D12=0,OR($I12&lt;&gt;"",$C12&lt;&gt;"")),1,0)</f>
        <v>0</v>
      </c>
      <c r="S12">
        <f>IF(AND(I12=0,OR(C12&lt;&gt;"",D12&lt;&gt;"")),1,0)</f>
        <v>0</v>
      </c>
      <c r="T12" s="47" t="str">
        <f>IF(SUM($O12:$P12)=0,"〇","✕")</f>
        <v>〇</v>
      </c>
      <c r="U12">
        <f>IF($T12="〇",$I12,"")</f>
        <v>0</v>
      </c>
    </row>
    <row r="13" spans="1:21" x14ac:dyDescent="0.3">
      <c r="A13" s="12"/>
      <c r="B13" s="1">
        <f>B12+1</f>
        <v>2</v>
      </c>
      <c r="C13" s="23"/>
      <c r="D13" s="23"/>
      <c r="E13" s="151"/>
      <c r="F13" s="152"/>
      <c r="G13" s="153"/>
      <c r="H13" s="24"/>
      <c r="I13" s="25"/>
      <c r="J13" s="26"/>
      <c r="K13" s="5"/>
      <c r="O13">
        <f>IF($C13&lt;&gt;"",IF($D$5="12月",IF(AND($C13&gt;='マスター(展覧会補正基準)'!$C$23,$C13&lt;='マスター(展覧会補正基準)'!$D$23),0,1),IF(AND($C13&gt;='マスター(展覧会補正基準)'!$C$21,$C13&lt;='マスター(展覧会補正基準)'!$D$21),0,1)),0)</f>
        <v>0</v>
      </c>
      <c r="P13">
        <f>IF($D13&lt;&gt;"",IF($D$5="12月",IF(AND($D13&gt;='マスター(展覧会補正基準)'!$C$23,$D13&lt;='マスター(展覧会補正基準)'!$D$23),0,1),IF(AND($D13&gt;='マスター(展覧会補正基準)'!$C$21,$D13&lt;='マスター(展覧会補正基準)'!$D$21),0,1)),0)</f>
        <v>0</v>
      </c>
      <c r="Q13">
        <f t="shared" ref="Q13:Q61" si="0">IF(AND($C13=0,OR($I13&lt;&gt;"",$D13&lt;&gt;"")),1,0)</f>
        <v>0</v>
      </c>
      <c r="R13">
        <f t="shared" ref="R13:R61" si="1">IF(AND($D13=0,OR($I13&lt;&gt;"",$C13&lt;&gt;"")),1,0)</f>
        <v>0</v>
      </c>
      <c r="S13">
        <f t="shared" ref="S13:S61" si="2">IF(AND(I13=0,OR(C13&lt;&gt;"",D13&lt;&gt;"")),1,0)</f>
        <v>0</v>
      </c>
      <c r="T13" s="47" t="str">
        <f t="shared" ref="T13:T61" si="3">IF(SUM($O13:$P13)=0,"〇","✕")</f>
        <v>〇</v>
      </c>
      <c r="U13">
        <f t="shared" ref="U13:U61" si="4">IF($T13="〇",$I13,"")</f>
        <v>0</v>
      </c>
    </row>
    <row r="14" spans="1:21" x14ac:dyDescent="0.3">
      <c r="A14" s="12"/>
      <c r="B14" s="1">
        <f t="shared" ref="B14:B61" si="5">B13+1</f>
        <v>3</v>
      </c>
      <c r="C14" s="23"/>
      <c r="D14" s="23"/>
      <c r="E14" s="151"/>
      <c r="F14" s="152"/>
      <c r="G14" s="153"/>
      <c r="H14" s="24"/>
      <c r="I14" s="25"/>
      <c r="J14" s="26"/>
      <c r="K14" s="5"/>
      <c r="O14">
        <f>IF($C14&lt;&gt;"",IF($D$5="12月",IF(AND($C14&gt;='マスター(展覧会補正基準)'!$C$23,$C14&lt;='マスター(展覧会補正基準)'!$D$23),0,1),IF(AND($C14&gt;='マスター(展覧会補正基準)'!$C$21,$C14&lt;='マスター(展覧会補正基準)'!$D$21),0,1)),0)</f>
        <v>0</v>
      </c>
      <c r="P14">
        <f>IF($D14&lt;&gt;"",IF($D$5="12月",IF(AND($D14&gt;='マスター(展覧会補正基準)'!$C$23,$D14&lt;='マスター(展覧会補正基準)'!$D$23),0,1),IF(AND($D14&gt;='マスター(展覧会補正基準)'!$C$21,$D14&lt;='マスター(展覧会補正基準)'!$D$21),0,1)),0)</f>
        <v>0</v>
      </c>
      <c r="Q14">
        <f t="shared" si="0"/>
        <v>0</v>
      </c>
      <c r="R14">
        <f t="shared" si="1"/>
        <v>0</v>
      </c>
      <c r="S14">
        <f t="shared" si="2"/>
        <v>0</v>
      </c>
      <c r="T14" s="47" t="str">
        <f t="shared" si="3"/>
        <v>〇</v>
      </c>
      <c r="U14">
        <f t="shared" si="4"/>
        <v>0</v>
      </c>
    </row>
    <row r="15" spans="1:21" x14ac:dyDescent="0.3">
      <c r="A15" s="12"/>
      <c r="B15" s="1">
        <f t="shared" si="5"/>
        <v>4</v>
      </c>
      <c r="C15" s="23"/>
      <c r="D15" s="23"/>
      <c r="E15" s="151"/>
      <c r="F15" s="152"/>
      <c r="G15" s="153"/>
      <c r="H15" s="24"/>
      <c r="I15" s="25"/>
      <c r="J15" s="26"/>
      <c r="K15" s="5"/>
      <c r="O15">
        <f>IF($C15&lt;&gt;"",IF($D$5="12月",IF(AND($C15&gt;='マスター(展覧会補正基準)'!$C$23,$C15&lt;='マスター(展覧会補正基準)'!$D$23),0,1),IF(AND($C15&gt;='マスター(展覧会補正基準)'!$C$21,$C15&lt;='マスター(展覧会補正基準)'!$D$21),0,1)),0)</f>
        <v>0</v>
      </c>
      <c r="P15">
        <f>IF($D15&lt;&gt;"",IF($D$5="12月",IF(AND($D15&gt;='マスター(展覧会補正基準)'!$C$23,$D15&lt;='マスター(展覧会補正基準)'!$D$23),0,1),IF(AND($D15&gt;='マスター(展覧会補正基準)'!$C$21,$D15&lt;='マスター(展覧会補正基準)'!$D$21),0,1)),0)</f>
        <v>0</v>
      </c>
      <c r="Q15">
        <f t="shared" si="0"/>
        <v>0</v>
      </c>
      <c r="R15">
        <f t="shared" si="1"/>
        <v>0</v>
      </c>
      <c r="S15">
        <f t="shared" si="2"/>
        <v>0</v>
      </c>
      <c r="T15" s="47" t="str">
        <f t="shared" si="3"/>
        <v>〇</v>
      </c>
      <c r="U15">
        <f t="shared" si="4"/>
        <v>0</v>
      </c>
    </row>
    <row r="16" spans="1:21" x14ac:dyDescent="0.3">
      <c r="A16" s="12"/>
      <c r="B16" s="1">
        <f t="shared" si="5"/>
        <v>5</v>
      </c>
      <c r="C16" s="23"/>
      <c r="D16" s="23"/>
      <c r="E16" s="151"/>
      <c r="F16" s="152"/>
      <c r="G16" s="153"/>
      <c r="H16" s="24"/>
      <c r="I16" s="25"/>
      <c r="J16" s="26"/>
      <c r="K16" s="5"/>
      <c r="O16">
        <f>IF($C16&lt;&gt;"",IF($D$5="12月",IF(AND($C16&gt;='マスター(展覧会補正基準)'!$C$23,$C16&lt;='マスター(展覧会補正基準)'!$D$23),0,1),IF(AND($C16&gt;='マスター(展覧会補正基準)'!$C$21,$C16&lt;='マスター(展覧会補正基準)'!$D$21),0,1)),0)</f>
        <v>0</v>
      </c>
      <c r="P16">
        <f>IF($D16&lt;&gt;"",IF($D$5="12月",IF(AND($D16&gt;='マスター(展覧会補正基準)'!$C$23,$D16&lt;='マスター(展覧会補正基準)'!$D$23),0,1),IF(AND($D16&gt;='マスター(展覧会補正基準)'!$C$21,$D16&lt;='マスター(展覧会補正基準)'!$D$21),0,1)),0)</f>
        <v>0</v>
      </c>
      <c r="Q16">
        <f t="shared" si="0"/>
        <v>0</v>
      </c>
      <c r="R16">
        <f t="shared" si="1"/>
        <v>0</v>
      </c>
      <c r="S16">
        <f t="shared" si="2"/>
        <v>0</v>
      </c>
      <c r="T16" s="47" t="str">
        <f t="shared" si="3"/>
        <v>〇</v>
      </c>
      <c r="U16">
        <f t="shared" si="4"/>
        <v>0</v>
      </c>
    </row>
    <row r="17" spans="1:21" x14ac:dyDescent="0.3">
      <c r="A17" s="12"/>
      <c r="B17" s="1">
        <f t="shared" si="5"/>
        <v>6</v>
      </c>
      <c r="C17" s="23"/>
      <c r="D17" s="23"/>
      <c r="E17" s="151"/>
      <c r="F17" s="152"/>
      <c r="G17" s="153"/>
      <c r="H17" s="24"/>
      <c r="I17" s="25"/>
      <c r="J17" s="26"/>
      <c r="K17" s="5"/>
      <c r="O17">
        <f>IF($C17&lt;&gt;"",IF($D$5="12月",IF(AND($C17&gt;='マスター(展覧会補正基準)'!$C$23,$C17&lt;='マスター(展覧会補正基準)'!$D$23),0,1),IF(AND($C17&gt;='マスター(展覧会補正基準)'!$C$21,$C17&lt;='マスター(展覧会補正基準)'!$D$21),0,1)),0)</f>
        <v>0</v>
      </c>
      <c r="P17">
        <f>IF($D17&lt;&gt;"",IF($D$5="12月",IF(AND($D17&gt;='マスター(展覧会補正基準)'!$C$23,$D17&lt;='マスター(展覧会補正基準)'!$D$23),0,1),IF(AND($D17&gt;='マスター(展覧会補正基準)'!$C$21,$D17&lt;='マスター(展覧会補正基準)'!$D$21),0,1)),0)</f>
        <v>0</v>
      </c>
      <c r="Q17">
        <f t="shared" si="0"/>
        <v>0</v>
      </c>
      <c r="R17">
        <f t="shared" si="1"/>
        <v>0</v>
      </c>
      <c r="S17">
        <f t="shared" si="2"/>
        <v>0</v>
      </c>
      <c r="T17" s="47" t="str">
        <f t="shared" si="3"/>
        <v>〇</v>
      </c>
      <c r="U17">
        <f t="shared" si="4"/>
        <v>0</v>
      </c>
    </row>
    <row r="18" spans="1:21" x14ac:dyDescent="0.3">
      <c r="A18" s="12"/>
      <c r="B18" s="1">
        <f t="shared" si="5"/>
        <v>7</v>
      </c>
      <c r="C18" s="23"/>
      <c r="D18" s="23"/>
      <c r="E18" s="151"/>
      <c r="F18" s="152"/>
      <c r="G18" s="153"/>
      <c r="H18" s="24"/>
      <c r="I18" s="25"/>
      <c r="J18" s="26"/>
      <c r="K18" s="5"/>
      <c r="O18">
        <f>IF($C18&lt;&gt;"",IF($D$5="12月",IF(AND($C18&gt;='マスター(展覧会補正基準)'!$C$23,$C18&lt;='マスター(展覧会補正基準)'!$D$23),0,1),IF(AND($C18&gt;='マスター(展覧会補正基準)'!$C$21,$C18&lt;='マスター(展覧会補正基準)'!$D$21),0,1)),0)</f>
        <v>0</v>
      </c>
      <c r="P18">
        <f>IF($D18&lt;&gt;"",IF($D$5="12月",IF(AND($D18&gt;='マスター(展覧会補正基準)'!$C$23,$D18&lt;='マスター(展覧会補正基準)'!$D$23),0,1),IF(AND($D18&gt;='マスター(展覧会補正基準)'!$C$21,$D18&lt;='マスター(展覧会補正基準)'!$D$21),0,1)),0)</f>
        <v>0</v>
      </c>
      <c r="Q18">
        <f t="shared" si="0"/>
        <v>0</v>
      </c>
      <c r="R18">
        <f t="shared" si="1"/>
        <v>0</v>
      </c>
      <c r="S18">
        <f>IF(AND(I18=0,OR(C18&lt;&gt;"",D18&lt;&gt;"")),1,0)</f>
        <v>0</v>
      </c>
      <c r="T18" s="47" t="str">
        <f t="shared" si="3"/>
        <v>〇</v>
      </c>
      <c r="U18">
        <f t="shared" si="4"/>
        <v>0</v>
      </c>
    </row>
    <row r="19" spans="1:21" x14ac:dyDescent="0.3">
      <c r="A19" s="12"/>
      <c r="B19" s="1">
        <f t="shared" si="5"/>
        <v>8</v>
      </c>
      <c r="C19" s="23"/>
      <c r="D19" s="23"/>
      <c r="E19" s="151"/>
      <c r="F19" s="152"/>
      <c r="G19" s="153"/>
      <c r="H19" s="24"/>
      <c r="I19" s="25"/>
      <c r="J19" s="26"/>
      <c r="K19" s="5"/>
      <c r="O19">
        <f>IF($C19&lt;&gt;"",IF($D$5="12月",IF(AND($C19&gt;='マスター(展覧会補正基準)'!$C$23,$C19&lt;='マスター(展覧会補正基準)'!$D$23),0,1),IF(AND($C19&gt;='マスター(展覧会補正基準)'!$C$21,$C19&lt;='マスター(展覧会補正基準)'!$D$21),0,1)),0)</f>
        <v>0</v>
      </c>
      <c r="P19">
        <f>IF($D19&lt;&gt;"",IF($D$5="12月",IF(AND($D19&gt;='マスター(展覧会補正基準)'!$C$23,$D19&lt;='マスター(展覧会補正基準)'!$D$23),0,1),IF(AND($D19&gt;='マスター(展覧会補正基準)'!$C$21,$D19&lt;='マスター(展覧会補正基準)'!$D$21),0,1)),0)</f>
        <v>0</v>
      </c>
      <c r="Q19">
        <f t="shared" si="0"/>
        <v>0</v>
      </c>
      <c r="R19">
        <f t="shared" si="1"/>
        <v>0</v>
      </c>
      <c r="S19">
        <f t="shared" si="2"/>
        <v>0</v>
      </c>
      <c r="T19" s="47" t="str">
        <f t="shared" si="3"/>
        <v>〇</v>
      </c>
      <c r="U19">
        <f t="shared" si="4"/>
        <v>0</v>
      </c>
    </row>
    <row r="20" spans="1:21" x14ac:dyDescent="0.3">
      <c r="A20" s="12"/>
      <c r="B20" s="1">
        <f t="shared" si="5"/>
        <v>9</v>
      </c>
      <c r="C20" s="23"/>
      <c r="D20" s="23"/>
      <c r="E20" s="151"/>
      <c r="F20" s="152"/>
      <c r="G20" s="153"/>
      <c r="H20" s="24"/>
      <c r="I20" s="25"/>
      <c r="J20" s="26"/>
      <c r="K20" s="5"/>
      <c r="O20">
        <f>IF($C20&lt;&gt;"",IF($D$5="12月",IF(AND($C20&gt;='マスター(展覧会補正基準)'!$C$23,$C20&lt;='マスター(展覧会補正基準)'!$D$23),0,1),IF(AND($C20&gt;='マスター(展覧会補正基準)'!$C$21,$C20&lt;='マスター(展覧会補正基準)'!$D$21),0,1)),0)</f>
        <v>0</v>
      </c>
      <c r="P20">
        <f>IF($D20&lt;&gt;"",IF($D$5="12月",IF(AND($D20&gt;='マスター(展覧会補正基準)'!$C$23,$D20&lt;='マスター(展覧会補正基準)'!$D$23),0,1),IF(AND($D20&gt;='マスター(展覧会補正基準)'!$C$21,$D20&lt;='マスター(展覧会補正基準)'!$D$21),0,1)),0)</f>
        <v>0</v>
      </c>
      <c r="Q20">
        <f t="shared" si="0"/>
        <v>0</v>
      </c>
      <c r="R20">
        <f t="shared" si="1"/>
        <v>0</v>
      </c>
      <c r="S20">
        <f t="shared" si="2"/>
        <v>0</v>
      </c>
      <c r="T20" s="47" t="str">
        <f t="shared" si="3"/>
        <v>〇</v>
      </c>
      <c r="U20">
        <f t="shared" si="4"/>
        <v>0</v>
      </c>
    </row>
    <row r="21" spans="1:21" x14ac:dyDescent="0.3">
      <c r="A21" s="12"/>
      <c r="B21" s="1">
        <f t="shared" si="5"/>
        <v>10</v>
      </c>
      <c r="C21" s="23"/>
      <c r="D21" s="23"/>
      <c r="E21" s="151"/>
      <c r="F21" s="152"/>
      <c r="G21" s="153"/>
      <c r="H21" s="24"/>
      <c r="I21" s="25"/>
      <c r="J21" s="26"/>
      <c r="K21" s="5"/>
      <c r="O21">
        <f>IF($C21&lt;&gt;"",IF($D$5="12月",IF(AND($C21&gt;='マスター(展覧会補正基準)'!$C$23,$C21&lt;='マスター(展覧会補正基準)'!$D$23),0,1),IF(AND($C21&gt;='マスター(展覧会補正基準)'!$C$21,$C21&lt;='マスター(展覧会補正基準)'!$D$21),0,1)),0)</f>
        <v>0</v>
      </c>
      <c r="P21">
        <f>IF($D21&lt;&gt;"",IF($D$5="12月",IF(AND($D21&gt;='マスター(展覧会補正基準)'!$C$23,$D21&lt;='マスター(展覧会補正基準)'!$D$23),0,1),IF(AND($D21&gt;='マスター(展覧会補正基準)'!$C$21,$D21&lt;='マスター(展覧会補正基準)'!$D$21),0,1)),0)</f>
        <v>0</v>
      </c>
      <c r="Q21">
        <f t="shared" si="0"/>
        <v>0</v>
      </c>
      <c r="R21">
        <f t="shared" si="1"/>
        <v>0</v>
      </c>
      <c r="S21">
        <f t="shared" si="2"/>
        <v>0</v>
      </c>
      <c r="T21" s="47" t="str">
        <f t="shared" si="3"/>
        <v>〇</v>
      </c>
      <c r="U21">
        <f t="shared" si="4"/>
        <v>0</v>
      </c>
    </row>
    <row r="22" spans="1:21" x14ac:dyDescent="0.3">
      <c r="A22" s="12"/>
      <c r="B22" s="1">
        <f t="shared" si="5"/>
        <v>11</v>
      </c>
      <c r="C22" s="23"/>
      <c r="D22" s="23"/>
      <c r="E22" s="151"/>
      <c r="F22" s="152"/>
      <c r="G22" s="153"/>
      <c r="H22" s="24"/>
      <c r="I22" s="25"/>
      <c r="J22" s="26"/>
      <c r="K22" s="5"/>
      <c r="O22">
        <f>IF($C22&lt;&gt;"",IF($D$5="12月",IF(AND($C22&gt;='マスター(展覧会補正基準)'!$C$23,$C22&lt;='マスター(展覧会補正基準)'!$D$23),0,1),IF(AND($C22&gt;='マスター(展覧会補正基準)'!$C$21,$C22&lt;='マスター(展覧会補正基準)'!$D$21),0,1)),0)</f>
        <v>0</v>
      </c>
      <c r="P22">
        <f>IF($D22&lt;&gt;"",IF($D$5="12月",IF(AND($D22&gt;='マスター(展覧会補正基準)'!$C$23,$D22&lt;='マスター(展覧会補正基準)'!$D$23),0,1),IF(AND($D22&gt;='マスター(展覧会補正基準)'!$C$21,$D22&lt;='マスター(展覧会補正基準)'!$D$21),0,1)),0)</f>
        <v>0</v>
      </c>
      <c r="Q22">
        <f t="shared" si="0"/>
        <v>0</v>
      </c>
      <c r="R22">
        <f t="shared" si="1"/>
        <v>0</v>
      </c>
      <c r="S22">
        <f t="shared" si="2"/>
        <v>0</v>
      </c>
      <c r="T22" s="47" t="str">
        <f t="shared" si="3"/>
        <v>〇</v>
      </c>
      <c r="U22">
        <f t="shared" si="4"/>
        <v>0</v>
      </c>
    </row>
    <row r="23" spans="1:21" x14ac:dyDescent="0.3">
      <c r="A23" s="12"/>
      <c r="B23" s="1">
        <f t="shared" si="5"/>
        <v>12</v>
      </c>
      <c r="C23" s="23"/>
      <c r="D23" s="23"/>
      <c r="E23" s="151"/>
      <c r="F23" s="152"/>
      <c r="G23" s="153"/>
      <c r="H23" s="24"/>
      <c r="I23" s="25"/>
      <c r="J23" s="26"/>
      <c r="K23" s="5"/>
      <c r="O23">
        <f>IF($C23&lt;&gt;"",IF($D$5="12月",IF(AND($C23&gt;='マスター(展覧会補正基準)'!$C$23,$C23&lt;='マスター(展覧会補正基準)'!$D$23),0,1),IF(AND($C23&gt;='マスター(展覧会補正基準)'!$C$21,$C23&lt;='マスター(展覧会補正基準)'!$D$21),0,1)),0)</f>
        <v>0</v>
      </c>
      <c r="P23">
        <f>IF($D23&lt;&gt;"",IF($D$5="12月",IF(AND($D23&gt;='マスター(展覧会補正基準)'!$C$23,$D23&lt;='マスター(展覧会補正基準)'!$D$23),0,1),IF(AND($D23&gt;='マスター(展覧会補正基準)'!$C$21,$D23&lt;='マスター(展覧会補正基準)'!$D$21),0,1)),0)</f>
        <v>0</v>
      </c>
      <c r="Q23">
        <f t="shared" si="0"/>
        <v>0</v>
      </c>
      <c r="R23">
        <f t="shared" si="1"/>
        <v>0</v>
      </c>
      <c r="S23">
        <f t="shared" si="2"/>
        <v>0</v>
      </c>
      <c r="T23" s="47" t="str">
        <f t="shared" si="3"/>
        <v>〇</v>
      </c>
      <c r="U23">
        <f t="shared" si="4"/>
        <v>0</v>
      </c>
    </row>
    <row r="24" spans="1:21" x14ac:dyDescent="0.3">
      <c r="A24" s="12"/>
      <c r="B24" s="1">
        <f t="shared" si="5"/>
        <v>13</v>
      </c>
      <c r="C24" s="23"/>
      <c r="D24" s="23"/>
      <c r="E24" s="151"/>
      <c r="F24" s="152"/>
      <c r="G24" s="153"/>
      <c r="H24" s="24"/>
      <c r="I24" s="25"/>
      <c r="J24" s="26"/>
      <c r="K24" s="5"/>
      <c r="O24">
        <f>IF($C24&lt;&gt;"",IF($D$5="12月",IF(AND($C24&gt;='マスター(展覧会補正基準)'!$C$23,$C24&lt;='マスター(展覧会補正基準)'!$D$23),0,1),IF(AND($C24&gt;='マスター(展覧会補正基準)'!$C$21,$C24&lt;='マスター(展覧会補正基準)'!$D$21),0,1)),0)</f>
        <v>0</v>
      </c>
      <c r="P24">
        <f>IF($D24&lt;&gt;"",IF($D$5="12月",IF(AND($D24&gt;='マスター(展覧会補正基準)'!$C$23,$D24&lt;='マスター(展覧会補正基準)'!$D$23),0,1),IF(AND($D24&gt;='マスター(展覧会補正基準)'!$C$21,$D24&lt;='マスター(展覧会補正基準)'!$D$21),0,1)),0)</f>
        <v>0</v>
      </c>
      <c r="Q24">
        <f t="shared" si="0"/>
        <v>0</v>
      </c>
      <c r="R24">
        <f t="shared" si="1"/>
        <v>0</v>
      </c>
      <c r="S24">
        <f t="shared" si="2"/>
        <v>0</v>
      </c>
      <c r="T24" s="47" t="str">
        <f t="shared" si="3"/>
        <v>〇</v>
      </c>
      <c r="U24">
        <f t="shared" si="4"/>
        <v>0</v>
      </c>
    </row>
    <row r="25" spans="1:21" x14ac:dyDescent="0.3">
      <c r="A25" s="12"/>
      <c r="B25" s="1">
        <f t="shared" si="5"/>
        <v>14</v>
      </c>
      <c r="C25" s="23"/>
      <c r="D25" s="23"/>
      <c r="E25" s="151"/>
      <c r="F25" s="152"/>
      <c r="G25" s="153"/>
      <c r="H25" s="24"/>
      <c r="I25" s="25"/>
      <c r="J25" s="26"/>
      <c r="K25" s="5"/>
      <c r="O25">
        <f>IF($C25&lt;&gt;"",IF($D$5="12月",IF(AND($C25&gt;='マスター(展覧会補正基準)'!$C$23,$C25&lt;='マスター(展覧会補正基準)'!$D$23),0,1),IF(AND($C25&gt;='マスター(展覧会補正基準)'!$C$21,$C25&lt;='マスター(展覧会補正基準)'!$D$21),0,1)),0)</f>
        <v>0</v>
      </c>
      <c r="P25">
        <f>IF($D25&lt;&gt;"",IF($D$5="12月",IF(AND($D25&gt;='マスター(展覧会補正基準)'!$C$23,$D25&lt;='マスター(展覧会補正基準)'!$D$23),0,1),IF(AND($D25&gt;='マスター(展覧会補正基準)'!$C$21,$D25&lt;='マスター(展覧会補正基準)'!$D$21),0,1)),0)</f>
        <v>0</v>
      </c>
      <c r="Q25">
        <f t="shared" si="0"/>
        <v>0</v>
      </c>
      <c r="R25">
        <f t="shared" si="1"/>
        <v>0</v>
      </c>
      <c r="S25">
        <f t="shared" si="2"/>
        <v>0</v>
      </c>
      <c r="T25" s="47" t="str">
        <f t="shared" si="3"/>
        <v>〇</v>
      </c>
      <c r="U25">
        <f t="shared" si="4"/>
        <v>0</v>
      </c>
    </row>
    <row r="26" spans="1:21" x14ac:dyDescent="0.3">
      <c r="A26" s="12"/>
      <c r="B26" s="1">
        <f t="shared" si="5"/>
        <v>15</v>
      </c>
      <c r="C26" s="23"/>
      <c r="D26" s="23"/>
      <c r="E26" s="151"/>
      <c r="F26" s="152"/>
      <c r="G26" s="153"/>
      <c r="H26" s="24"/>
      <c r="I26" s="25"/>
      <c r="J26" s="26"/>
      <c r="K26" s="5"/>
      <c r="O26">
        <f>IF($C26&lt;&gt;"",IF($D$5="12月",IF(AND($C26&gt;='マスター(展覧会補正基準)'!$C$23,$C26&lt;='マスター(展覧会補正基準)'!$D$23),0,1),IF(AND($C26&gt;='マスター(展覧会補正基準)'!$C$21,$C26&lt;='マスター(展覧会補正基準)'!$D$21),0,1)),0)</f>
        <v>0</v>
      </c>
      <c r="P26">
        <f>IF($D26&lt;&gt;"",IF($D$5="12月",IF(AND($D26&gt;='マスター(展覧会補正基準)'!$C$23,$D26&lt;='マスター(展覧会補正基準)'!$D$23),0,1),IF(AND($D26&gt;='マスター(展覧会補正基準)'!$C$21,$D26&lt;='マスター(展覧会補正基準)'!$D$21),0,1)),0)</f>
        <v>0</v>
      </c>
      <c r="Q26">
        <f t="shared" si="0"/>
        <v>0</v>
      </c>
      <c r="R26">
        <f t="shared" si="1"/>
        <v>0</v>
      </c>
      <c r="S26">
        <f t="shared" si="2"/>
        <v>0</v>
      </c>
      <c r="T26" s="47" t="str">
        <f t="shared" si="3"/>
        <v>〇</v>
      </c>
      <c r="U26">
        <f t="shared" si="4"/>
        <v>0</v>
      </c>
    </row>
    <row r="27" spans="1:21" x14ac:dyDescent="0.3">
      <c r="A27" s="12"/>
      <c r="B27" s="1">
        <f t="shared" si="5"/>
        <v>16</v>
      </c>
      <c r="C27" s="23"/>
      <c r="D27" s="23"/>
      <c r="E27" s="151"/>
      <c r="F27" s="152"/>
      <c r="G27" s="153"/>
      <c r="H27" s="24"/>
      <c r="I27" s="25"/>
      <c r="J27" s="26"/>
      <c r="K27" s="5"/>
      <c r="O27">
        <f>IF($C27&lt;&gt;"",IF($D$5="12月",IF(AND($C27&gt;='マスター(展覧会補正基準)'!$C$23,$C27&lt;='マスター(展覧会補正基準)'!$D$23),0,1),IF(AND($C27&gt;='マスター(展覧会補正基準)'!$C$21,$C27&lt;='マスター(展覧会補正基準)'!$D$21),0,1)),0)</f>
        <v>0</v>
      </c>
      <c r="P27">
        <f>IF($D27&lt;&gt;"",IF($D$5="12月",IF(AND($D27&gt;='マスター(展覧会補正基準)'!$C$23,$D27&lt;='マスター(展覧会補正基準)'!$D$23),0,1),IF(AND($D27&gt;='マスター(展覧会補正基準)'!$C$21,$D27&lt;='マスター(展覧会補正基準)'!$D$21),0,1)),0)</f>
        <v>0</v>
      </c>
      <c r="Q27">
        <f t="shared" si="0"/>
        <v>0</v>
      </c>
      <c r="R27">
        <f t="shared" si="1"/>
        <v>0</v>
      </c>
      <c r="S27">
        <f t="shared" si="2"/>
        <v>0</v>
      </c>
      <c r="T27" s="47" t="str">
        <f t="shared" si="3"/>
        <v>〇</v>
      </c>
      <c r="U27">
        <f t="shared" si="4"/>
        <v>0</v>
      </c>
    </row>
    <row r="28" spans="1:21" x14ac:dyDescent="0.3">
      <c r="A28" s="12"/>
      <c r="B28" s="1">
        <f t="shared" si="5"/>
        <v>17</v>
      </c>
      <c r="C28" s="23"/>
      <c r="D28" s="23"/>
      <c r="E28" s="151"/>
      <c r="F28" s="152"/>
      <c r="G28" s="153"/>
      <c r="H28" s="24"/>
      <c r="I28" s="25"/>
      <c r="J28" s="26"/>
      <c r="K28" s="5"/>
      <c r="O28">
        <f>IF($C28&lt;&gt;"",IF($D$5="12月",IF(AND($C28&gt;='マスター(展覧会補正基準)'!$C$23,$C28&lt;='マスター(展覧会補正基準)'!$D$23),0,1),IF(AND($C28&gt;='マスター(展覧会補正基準)'!$C$21,$C28&lt;='マスター(展覧会補正基準)'!$D$21),0,1)),0)</f>
        <v>0</v>
      </c>
      <c r="P28">
        <f>IF($D28&lt;&gt;"",IF($D$5="12月",IF(AND($D28&gt;='マスター(展覧会補正基準)'!$C$23,$D28&lt;='マスター(展覧会補正基準)'!$D$23),0,1),IF(AND($D28&gt;='マスター(展覧会補正基準)'!$C$21,$D28&lt;='マスター(展覧会補正基準)'!$D$21),0,1)),0)</f>
        <v>0</v>
      </c>
      <c r="Q28">
        <f t="shared" si="0"/>
        <v>0</v>
      </c>
      <c r="R28">
        <f t="shared" si="1"/>
        <v>0</v>
      </c>
      <c r="S28">
        <f t="shared" si="2"/>
        <v>0</v>
      </c>
      <c r="T28" s="47" t="str">
        <f t="shared" si="3"/>
        <v>〇</v>
      </c>
      <c r="U28">
        <f t="shared" si="4"/>
        <v>0</v>
      </c>
    </row>
    <row r="29" spans="1:21" x14ac:dyDescent="0.3">
      <c r="A29" s="12"/>
      <c r="B29" s="1">
        <f t="shared" si="5"/>
        <v>18</v>
      </c>
      <c r="C29" s="23"/>
      <c r="D29" s="23"/>
      <c r="E29" s="151"/>
      <c r="F29" s="152"/>
      <c r="G29" s="153"/>
      <c r="H29" s="24"/>
      <c r="I29" s="25"/>
      <c r="J29" s="26"/>
      <c r="K29" s="5"/>
      <c r="O29">
        <f>IF($C29&lt;&gt;"",IF($D$5="12月",IF(AND($C29&gt;='マスター(展覧会補正基準)'!$C$23,$C29&lt;='マスター(展覧会補正基準)'!$D$23),0,1),IF(AND($C29&gt;='マスター(展覧会補正基準)'!$C$21,$C29&lt;='マスター(展覧会補正基準)'!$D$21),0,1)),0)</f>
        <v>0</v>
      </c>
      <c r="P29">
        <f>IF($D29&lt;&gt;"",IF($D$5="12月",IF(AND($D29&gt;='マスター(展覧会補正基準)'!$C$23,$D29&lt;='マスター(展覧会補正基準)'!$D$23),0,1),IF(AND($D29&gt;='マスター(展覧会補正基準)'!$C$21,$D29&lt;='マスター(展覧会補正基準)'!$D$21),0,1)),0)</f>
        <v>0</v>
      </c>
      <c r="Q29">
        <f t="shared" si="0"/>
        <v>0</v>
      </c>
      <c r="R29">
        <f t="shared" si="1"/>
        <v>0</v>
      </c>
      <c r="S29">
        <f t="shared" si="2"/>
        <v>0</v>
      </c>
      <c r="T29" s="47" t="str">
        <f t="shared" si="3"/>
        <v>〇</v>
      </c>
      <c r="U29">
        <f t="shared" si="4"/>
        <v>0</v>
      </c>
    </row>
    <row r="30" spans="1:21" x14ac:dyDescent="0.3">
      <c r="A30" s="12"/>
      <c r="B30" s="1">
        <f t="shared" si="5"/>
        <v>19</v>
      </c>
      <c r="C30" s="23"/>
      <c r="D30" s="23"/>
      <c r="E30" s="151"/>
      <c r="F30" s="152"/>
      <c r="G30" s="153"/>
      <c r="H30" s="24"/>
      <c r="I30" s="25"/>
      <c r="J30" s="26"/>
      <c r="K30" s="5"/>
      <c r="O30">
        <f>IF($C30&lt;&gt;"",IF($D$5="12月",IF(AND($C30&gt;='マスター(展覧会補正基準)'!$C$23,$C30&lt;='マスター(展覧会補正基準)'!$D$23),0,1),IF(AND($C30&gt;='マスター(展覧会補正基準)'!$C$21,$C30&lt;='マスター(展覧会補正基準)'!$D$21),0,1)),0)</f>
        <v>0</v>
      </c>
      <c r="P30">
        <f>IF($D30&lt;&gt;"",IF($D$5="12月",IF(AND($D30&gt;='マスター(展覧会補正基準)'!$C$23,$D30&lt;='マスター(展覧会補正基準)'!$D$23),0,1),IF(AND($D30&gt;='マスター(展覧会補正基準)'!$C$21,$D30&lt;='マスター(展覧会補正基準)'!$D$21),0,1)),0)</f>
        <v>0</v>
      </c>
      <c r="Q30">
        <f t="shared" si="0"/>
        <v>0</v>
      </c>
      <c r="R30">
        <f t="shared" si="1"/>
        <v>0</v>
      </c>
      <c r="S30">
        <f t="shared" si="2"/>
        <v>0</v>
      </c>
      <c r="T30" s="47" t="str">
        <f t="shared" si="3"/>
        <v>〇</v>
      </c>
      <c r="U30">
        <f t="shared" si="4"/>
        <v>0</v>
      </c>
    </row>
    <row r="31" spans="1:21" x14ac:dyDescent="0.3">
      <c r="A31" s="12"/>
      <c r="B31" s="1">
        <f t="shared" si="5"/>
        <v>20</v>
      </c>
      <c r="C31" s="23"/>
      <c r="D31" s="23"/>
      <c r="E31" s="151"/>
      <c r="F31" s="152"/>
      <c r="G31" s="153"/>
      <c r="H31" s="24"/>
      <c r="I31" s="25"/>
      <c r="J31" s="26"/>
      <c r="K31" s="5"/>
      <c r="O31">
        <f>IF($C31&lt;&gt;"",IF($D$5="12月",IF(AND($C31&gt;='マスター(展覧会補正基準)'!$C$23,$C31&lt;='マスター(展覧会補正基準)'!$D$23),0,1),IF(AND($C31&gt;='マスター(展覧会補正基準)'!$C$21,$C31&lt;='マスター(展覧会補正基準)'!$D$21),0,1)),0)</f>
        <v>0</v>
      </c>
      <c r="P31">
        <f>IF($D31&lt;&gt;"",IF($D$5="12月",IF(AND($D31&gt;='マスター(展覧会補正基準)'!$C$23,$D31&lt;='マスター(展覧会補正基準)'!$D$23),0,1),IF(AND($D31&gt;='マスター(展覧会補正基準)'!$C$21,$D31&lt;='マスター(展覧会補正基準)'!$D$21),0,1)),0)</f>
        <v>0</v>
      </c>
      <c r="Q31">
        <f t="shared" si="0"/>
        <v>0</v>
      </c>
      <c r="R31">
        <f t="shared" si="1"/>
        <v>0</v>
      </c>
      <c r="S31">
        <f t="shared" si="2"/>
        <v>0</v>
      </c>
      <c r="T31" s="47" t="str">
        <f t="shared" si="3"/>
        <v>〇</v>
      </c>
      <c r="U31">
        <f t="shared" si="4"/>
        <v>0</v>
      </c>
    </row>
    <row r="32" spans="1:21" x14ac:dyDescent="0.3">
      <c r="A32" s="12"/>
      <c r="B32" s="1">
        <f t="shared" si="5"/>
        <v>21</v>
      </c>
      <c r="C32" s="23"/>
      <c r="D32" s="23"/>
      <c r="E32" s="151"/>
      <c r="F32" s="152"/>
      <c r="G32" s="153"/>
      <c r="H32" s="24"/>
      <c r="I32" s="25"/>
      <c r="J32" s="26"/>
      <c r="K32" s="5"/>
      <c r="O32">
        <f>IF($C32&lt;&gt;"",IF($D$5="12月",IF(AND($C32&gt;='マスター(展覧会補正基準)'!$C$23,$C32&lt;='マスター(展覧会補正基準)'!$D$23),0,1),IF(AND($C32&gt;='マスター(展覧会補正基準)'!$C$21,$C32&lt;='マスター(展覧会補正基準)'!$D$21),0,1)),0)</f>
        <v>0</v>
      </c>
      <c r="P32">
        <f>IF($D32&lt;&gt;"",IF($D$5="12月",IF(AND($D32&gt;='マスター(展覧会補正基準)'!$C$23,$D32&lt;='マスター(展覧会補正基準)'!$D$23),0,1),IF(AND($D32&gt;='マスター(展覧会補正基準)'!$C$21,$D32&lt;='マスター(展覧会補正基準)'!$D$21),0,1)),0)</f>
        <v>0</v>
      </c>
      <c r="Q32">
        <f t="shared" si="0"/>
        <v>0</v>
      </c>
      <c r="R32">
        <f t="shared" si="1"/>
        <v>0</v>
      </c>
      <c r="S32">
        <f t="shared" si="2"/>
        <v>0</v>
      </c>
      <c r="T32" s="47" t="str">
        <f t="shared" si="3"/>
        <v>〇</v>
      </c>
      <c r="U32">
        <f t="shared" si="4"/>
        <v>0</v>
      </c>
    </row>
    <row r="33" spans="1:21" x14ac:dyDescent="0.3">
      <c r="A33" s="12"/>
      <c r="B33" s="1">
        <f t="shared" si="5"/>
        <v>22</v>
      </c>
      <c r="C33" s="23"/>
      <c r="D33" s="23"/>
      <c r="E33" s="151"/>
      <c r="F33" s="152"/>
      <c r="G33" s="153"/>
      <c r="H33" s="24"/>
      <c r="I33" s="25"/>
      <c r="J33" s="26"/>
      <c r="K33" s="5"/>
      <c r="O33">
        <f>IF($C33&lt;&gt;"",IF($D$5="12月",IF(AND($C33&gt;='マスター(展覧会補正基準)'!$C$23,$C33&lt;='マスター(展覧会補正基準)'!$D$23),0,1),IF(AND($C33&gt;='マスター(展覧会補正基準)'!$C$21,$C33&lt;='マスター(展覧会補正基準)'!$D$21),0,1)),0)</f>
        <v>0</v>
      </c>
      <c r="P33">
        <f>IF($D33&lt;&gt;"",IF($D$5="12月",IF(AND($D33&gt;='マスター(展覧会補正基準)'!$C$23,$D33&lt;='マスター(展覧会補正基準)'!$D$23),0,1),IF(AND($D33&gt;='マスター(展覧会補正基準)'!$C$21,$D33&lt;='マスター(展覧会補正基準)'!$D$21),0,1)),0)</f>
        <v>0</v>
      </c>
      <c r="Q33">
        <f t="shared" si="0"/>
        <v>0</v>
      </c>
      <c r="R33">
        <f t="shared" si="1"/>
        <v>0</v>
      </c>
      <c r="S33">
        <f t="shared" si="2"/>
        <v>0</v>
      </c>
      <c r="T33" s="47" t="str">
        <f t="shared" si="3"/>
        <v>〇</v>
      </c>
      <c r="U33">
        <f t="shared" si="4"/>
        <v>0</v>
      </c>
    </row>
    <row r="34" spans="1:21" x14ac:dyDescent="0.3">
      <c r="A34" s="12"/>
      <c r="B34" s="1">
        <f t="shared" si="5"/>
        <v>23</v>
      </c>
      <c r="C34" s="23"/>
      <c r="D34" s="23"/>
      <c r="E34" s="151"/>
      <c r="F34" s="152"/>
      <c r="G34" s="153"/>
      <c r="H34" s="24"/>
      <c r="I34" s="25"/>
      <c r="J34" s="26"/>
      <c r="K34" s="5"/>
      <c r="O34">
        <f>IF($C34&lt;&gt;"",IF($D$5="12月",IF(AND($C34&gt;='マスター(展覧会補正基準)'!$C$23,$C34&lt;='マスター(展覧会補正基準)'!$D$23),0,1),IF(AND($C34&gt;='マスター(展覧会補正基準)'!$C$21,$C34&lt;='マスター(展覧会補正基準)'!$D$21),0,1)),0)</f>
        <v>0</v>
      </c>
      <c r="P34">
        <f>IF($D34&lt;&gt;"",IF($D$5="12月",IF(AND($D34&gt;='マスター(展覧会補正基準)'!$C$23,$D34&lt;='マスター(展覧会補正基準)'!$D$23),0,1),IF(AND($D34&gt;='マスター(展覧会補正基準)'!$C$21,$D34&lt;='マスター(展覧会補正基準)'!$D$21),0,1)),0)</f>
        <v>0</v>
      </c>
      <c r="Q34">
        <f t="shared" si="0"/>
        <v>0</v>
      </c>
      <c r="R34">
        <f t="shared" si="1"/>
        <v>0</v>
      </c>
      <c r="S34">
        <f t="shared" si="2"/>
        <v>0</v>
      </c>
      <c r="T34" s="47" t="str">
        <f t="shared" si="3"/>
        <v>〇</v>
      </c>
      <c r="U34">
        <f t="shared" si="4"/>
        <v>0</v>
      </c>
    </row>
    <row r="35" spans="1:21" x14ac:dyDescent="0.3">
      <c r="A35" s="12"/>
      <c r="B35" s="1">
        <f t="shared" si="5"/>
        <v>24</v>
      </c>
      <c r="C35" s="23"/>
      <c r="D35" s="23"/>
      <c r="E35" s="151"/>
      <c r="F35" s="152"/>
      <c r="G35" s="153"/>
      <c r="H35" s="24"/>
      <c r="I35" s="25"/>
      <c r="J35" s="26"/>
      <c r="K35" s="5"/>
      <c r="O35">
        <f>IF($C35&lt;&gt;"",IF($D$5="12月",IF(AND($C35&gt;='マスター(展覧会補正基準)'!$C$23,$C35&lt;='マスター(展覧会補正基準)'!$D$23),0,1),IF(AND($C35&gt;='マスター(展覧会補正基準)'!$C$21,$C35&lt;='マスター(展覧会補正基準)'!$D$21),0,1)),0)</f>
        <v>0</v>
      </c>
      <c r="P35">
        <f>IF($D35&lt;&gt;"",IF($D$5="12月",IF(AND($D35&gt;='マスター(展覧会補正基準)'!$C$23,$D35&lt;='マスター(展覧会補正基準)'!$D$23),0,1),IF(AND($D35&gt;='マスター(展覧会補正基準)'!$C$21,$D35&lt;='マスター(展覧会補正基準)'!$D$21),0,1)),0)</f>
        <v>0</v>
      </c>
      <c r="Q35">
        <f t="shared" si="0"/>
        <v>0</v>
      </c>
      <c r="R35">
        <f t="shared" si="1"/>
        <v>0</v>
      </c>
      <c r="S35">
        <f t="shared" si="2"/>
        <v>0</v>
      </c>
      <c r="T35" s="47" t="str">
        <f t="shared" si="3"/>
        <v>〇</v>
      </c>
      <c r="U35">
        <f t="shared" si="4"/>
        <v>0</v>
      </c>
    </row>
    <row r="36" spans="1:21" x14ac:dyDescent="0.3">
      <c r="A36" s="12"/>
      <c r="B36" s="1">
        <f t="shared" si="5"/>
        <v>25</v>
      </c>
      <c r="C36" s="23"/>
      <c r="D36" s="23"/>
      <c r="E36" s="151"/>
      <c r="F36" s="152"/>
      <c r="G36" s="153"/>
      <c r="H36" s="24"/>
      <c r="I36" s="25"/>
      <c r="J36" s="26"/>
      <c r="K36" s="5"/>
      <c r="O36">
        <f>IF($C36&lt;&gt;"",IF($D$5="12月",IF(AND($C36&gt;='マスター(展覧会補正基準)'!$C$23,$C36&lt;='マスター(展覧会補正基準)'!$D$23),0,1),IF(AND($C36&gt;='マスター(展覧会補正基準)'!$C$21,$C36&lt;='マスター(展覧会補正基準)'!$D$21),0,1)),0)</f>
        <v>0</v>
      </c>
      <c r="P36">
        <f>IF($D36&lt;&gt;"",IF($D$5="12月",IF(AND($D36&gt;='マスター(展覧会補正基準)'!$C$23,$D36&lt;='マスター(展覧会補正基準)'!$D$23),0,1),IF(AND($D36&gt;='マスター(展覧会補正基準)'!$C$21,$D36&lt;='マスター(展覧会補正基準)'!$D$21),0,1)),0)</f>
        <v>0</v>
      </c>
      <c r="Q36">
        <f t="shared" si="0"/>
        <v>0</v>
      </c>
      <c r="R36">
        <f t="shared" si="1"/>
        <v>0</v>
      </c>
      <c r="S36">
        <f t="shared" si="2"/>
        <v>0</v>
      </c>
      <c r="T36" s="47" t="str">
        <f t="shared" si="3"/>
        <v>〇</v>
      </c>
      <c r="U36">
        <f t="shared" si="4"/>
        <v>0</v>
      </c>
    </row>
    <row r="37" spans="1:21" x14ac:dyDescent="0.3">
      <c r="A37" s="12"/>
      <c r="B37" s="1">
        <f t="shared" si="5"/>
        <v>26</v>
      </c>
      <c r="C37" s="23"/>
      <c r="D37" s="23"/>
      <c r="E37" s="151"/>
      <c r="F37" s="152"/>
      <c r="G37" s="153"/>
      <c r="H37" s="24"/>
      <c r="I37" s="25"/>
      <c r="J37" s="26"/>
      <c r="K37" s="5"/>
      <c r="O37">
        <f>IF($C37&lt;&gt;"",IF($D$5="12月",IF(AND($C37&gt;='マスター(展覧会補正基準)'!$C$23,$C37&lt;='マスター(展覧会補正基準)'!$D$23),0,1),IF(AND($C37&gt;='マスター(展覧会補正基準)'!$C$21,$C37&lt;='マスター(展覧会補正基準)'!$D$21),0,1)),0)</f>
        <v>0</v>
      </c>
      <c r="P37">
        <f>IF($D37&lt;&gt;"",IF($D$5="12月",IF(AND($D37&gt;='マスター(展覧会補正基準)'!$C$23,$D37&lt;='マスター(展覧会補正基準)'!$D$23),0,1),IF(AND($D37&gt;='マスター(展覧会補正基準)'!$C$21,$D37&lt;='マスター(展覧会補正基準)'!$D$21),0,1)),0)</f>
        <v>0</v>
      </c>
      <c r="Q37">
        <f t="shared" si="0"/>
        <v>0</v>
      </c>
      <c r="R37">
        <f t="shared" si="1"/>
        <v>0</v>
      </c>
      <c r="S37">
        <f t="shared" si="2"/>
        <v>0</v>
      </c>
      <c r="T37" s="47" t="str">
        <f t="shared" si="3"/>
        <v>〇</v>
      </c>
      <c r="U37">
        <f t="shared" si="4"/>
        <v>0</v>
      </c>
    </row>
    <row r="38" spans="1:21" x14ac:dyDescent="0.3">
      <c r="A38" s="12"/>
      <c r="B38" s="1">
        <f t="shared" si="5"/>
        <v>27</v>
      </c>
      <c r="C38" s="23"/>
      <c r="D38" s="23"/>
      <c r="E38" s="151"/>
      <c r="F38" s="152"/>
      <c r="G38" s="153"/>
      <c r="H38" s="24"/>
      <c r="I38" s="25"/>
      <c r="J38" s="26"/>
      <c r="K38" s="5"/>
      <c r="O38">
        <f>IF($C38&lt;&gt;"",IF($D$5="12月",IF(AND($C38&gt;='マスター(展覧会補正基準)'!$C$23,$C38&lt;='マスター(展覧会補正基準)'!$D$23),0,1),IF(AND($C38&gt;='マスター(展覧会補正基準)'!$C$21,$C38&lt;='マスター(展覧会補正基準)'!$D$21),0,1)),0)</f>
        <v>0</v>
      </c>
      <c r="P38">
        <f>IF($D38&lt;&gt;"",IF($D$5="12月",IF(AND($D38&gt;='マスター(展覧会補正基準)'!$C$23,$D38&lt;='マスター(展覧会補正基準)'!$D$23),0,1),IF(AND($D38&gt;='マスター(展覧会補正基準)'!$C$21,$D38&lt;='マスター(展覧会補正基準)'!$D$21),0,1)),0)</f>
        <v>0</v>
      </c>
      <c r="Q38">
        <f t="shared" si="0"/>
        <v>0</v>
      </c>
      <c r="R38">
        <f t="shared" si="1"/>
        <v>0</v>
      </c>
      <c r="S38">
        <f t="shared" si="2"/>
        <v>0</v>
      </c>
      <c r="T38" s="47" t="str">
        <f t="shared" si="3"/>
        <v>〇</v>
      </c>
      <c r="U38">
        <f t="shared" si="4"/>
        <v>0</v>
      </c>
    </row>
    <row r="39" spans="1:21" x14ac:dyDescent="0.3">
      <c r="A39" s="12"/>
      <c r="B39" s="1">
        <f t="shared" si="5"/>
        <v>28</v>
      </c>
      <c r="C39" s="23"/>
      <c r="D39" s="23"/>
      <c r="E39" s="151"/>
      <c r="F39" s="152"/>
      <c r="G39" s="153"/>
      <c r="H39" s="24"/>
      <c r="I39" s="25"/>
      <c r="J39" s="26"/>
      <c r="K39" s="5"/>
      <c r="O39">
        <f>IF($C39&lt;&gt;"",IF($D$5="12月",IF(AND($C39&gt;='マスター(展覧会補正基準)'!$C$23,$C39&lt;='マスター(展覧会補正基準)'!$D$23),0,1),IF(AND($C39&gt;='マスター(展覧会補正基準)'!$C$21,$C39&lt;='マスター(展覧会補正基準)'!$D$21),0,1)),0)</f>
        <v>0</v>
      </c>
      <c r="P39">
        <f>IF($D39&lt;&gt;"",IF($D$5="12月",IF(AND($D39&gt;='マスター(展覧会補正基準)'!$C$23,$D39&lt;='マスター(展覧会補正基準)'!$D$23),0,1),IF(AND($D39&gt;='マスター(展覧会補正基準)'!$C$21,$D39&lt;='マスター(展覧会補正基準)'!$D$21),0,1)),0)</f>
        <v>0</v>
      </c>
      <c r="Q39">
        <f t="shared" si="0"/>
        <v>0</v>
      </c>
      <c r="R39">
        <f t="shared" si="1"/>
        <v>0</v>
      </c>
      <c r="S39">
        <f t="shared" si="2"/>
        <v>0</v>
      </c>
      <c r="T39" s="47" t="str">
        <f t="shared" si="3"/>
        <v>〇</v>
      </c>
      <c r="U39">
        <f t="shared" si="4"/>
        <v>0</v>
      </c>
    </row>
    <row r="40" spans="1:21" x14ac:dyDescent="0.3">
      <c r="A40" s="12"/>
      <c r="B40" s="1">
        <f t="shared" si="5"/>
        <v>29</v>
      </c>
      <c r="C40" s="23"/>
      <c r="D40" s="23"/>
      <c r="E40" s="151"/>
      <c r="F40" s="152"/>
      <c r="G40" s="153"/>
      <c r="H40" s="24"/>
      <c r="I40" s="25"/>
      <c r="J40" s="26"/>
      <c r="K40" s="5"/>
      <c r="O40">
        <f>IF($C40&lt;&gt;"",IF($D$5="12月",IF(AND($C40&gt;='マスター(展覧会補正基準)'!$C$23,$C40&lt;='マスター(展覧会補正基準)'!$D$23),0,1),IF(AND($C40&gt;='マスター(展覧会補正基準)'!$C$21,$C40&lt;='マスター(展覧会補正基準)'!$D$21),0,1)),0)</f>
        <v>0</v>
      </c>
      <c r="P40">
        <f>IF($D40&lt;&gt;"",IF($D$5="12月",IF(AND($D40&gt;='マスター(展覧会補正基準)'!$C$23,$D40&lt;='マスター(展覧会補正基準)'!$D$23),0,1),IF(AND($D40&gt;='マスター(展覧会補正基準)'!$C$21,$D40&lt;='マスター(展覧会補正基準)'!$D$21),0,1)),0)</f>
        <v>0</v>
      </c>
      <c r="Q40">
        <f t="shared" si="0"/>
        <v>0</v>
      </c>
      <c r="R40">
        <f t="shared" si="1"/>
        <v>0</v>
      </c>
      <c r="S40">
        <f t="shared" si="2"/>
        <v>0</v>
      </c>
      <c r="T40" s="47" t="str">
        <f t="shared" si="3"/>
        <v>〇</v>
      </c>
      <c r="U40">
        <f t="shared" si="4"/>
        <v>0</v>
      </c>
    </row>
    <row r="41" spans="1:21" x14ac:dyDescent="0.3">
      <c r="A41" s="12"/>
      <c r="B41" s="1">
        <f t="shared" si="5"/>
        <v>30</v>
      </c>
      <c r="C41" s="23"/>
      <c r="D41" s="23"/>
      <c r="E41" s="151"/>
      <c r="F41" s="152"/>
      <c r="G41" s="153"/>
      <c r="H41" s="24"/>
      <c r="I41" s="25"/>
      <c r="J41" s="26"/>
      <c r="K41" s="5"/>
      <c r="O41">
        <f>IF($C41&lt;&gt;"",IF($D$5="12月",IF(AND($C41&gt;='マスター(展覧会補正基準)'!$C$23,$C41&lt;='マスター(展覧会補正基準)'!$D$23),0,1),IF(AND($C41&gt;='マスター(展覧会補正基準)'!$C$21,$C41&lt;='マスター(展覧会補正基準)'!$D$21),0,1)),0)</f>
        <v>0</v>
      </c>
      <c r="P41">
        <f>IF($D41&lt;&gt;"",IF($D$5="12月",IF(AND($D41&gt;='マスター(展覧会補正基準)'!$C$23,$D41&lt;='マスター(展覧会補正基準)'!$D$23),0,1),IF(AND($D41&gt;='マスター(展覧会補正基準)'!$C$21,$D41&lt;='マスター(展覧会補正基準)'!$D$21),0,1)),0)</f>
        <v>0</v>
      </c>
      <c r="Q41">
        <f t="shared" si="0"/>
        <v>0</v>
      </c>
      <c r="R41">
        <f t="shared" si="1"/>
        <v>0</v>
      </c>
      <c r="S41">
        <f t="shared" si="2"/>
        <v>0</v>
      </c>
      <c r="T41" s="47" t="str">
        <f t="shared" si="3"/>
        <v>〇</v>
      </c>
      <c r="U41">
        <f t="shared" si="4"/>
        <v>0</v>
      </c>
    </row>
    <row r="42" spans="1:21" x14ac:dyDescent="0.3">
      <c r="A42" s="12"/>
      <c r="B42" s="1">
        <f t="shared" si="5"/>
        <v>31</v>
      </c>
      <c r="C42" s="23"/>
      <c r="D42" s="23"/>
      <c r="E42" s="151"/>
      <c r="F42" s="152"/>
      <c r="G42" s="153"/>
      <c r="H42" s="24"/>
      <c r="I42" s="25"/>
      <c r="J42" s="26"/>
      <c r="K42" s="5"/>
      <c r="O42">
        <f>IF($C42&lt;&gt;"",IF($D$5="12月",IF(AND($C42&gt;='マスター(展覧会補正基準)'!$C$23,$C42&lt;='マスター(展覧会補正基準)'!$D$23),0,1),IF(AND($C42&gt;='マスター(展覧会補正基準)'!$C$21,$C42&lt;='マスター(展覧会補正基準)'!$D$21),0,1)),0)</f>
        <v>0</v>
      </c>
      <c r="P42">
        <f>IF($D42&lt;&gt;"",IF($D$5="12月",IF(AND($D42&gt;='マスター(展覧会補正基準)'!$C$23,$D42&lt;='マスター(展覧会補正基準)'!$D$23),0,1),IF(AND($D42&gt;='マスター(展覧会補正基準)'!$C$21,$D42&lt;='マスター(展覧会補正基準)'!$D$21),0,1)),0)</f>
        <v>0</v>
      </c>
      <c r="Q42">
        <f t="shared" si="0"/>
        <v>0</v>
      </c>
      <c r="R42">
        <f t="shared" si="1"/>
        <v>0</v>
      </c>
      <c r="S42">
        <f t="shared" si="2"/>
        <v>0</v>
      </c>
      <c r="T42" s="47" t="str">
        <f t="shared" si="3"/>
        <v>〇</v>
      </c>
      <c r="U42">
        <f t="shared" si="4"/>
        <v>0</v>
      </c>
    </row>
    <row r="43" spans="1:21" x14ac:dyDescent="0.3">
      <c r="A43" s="12"/>
      <c r="B43" s="1">
        <f t="shared" si="5"/>
        <v>32</v>
      </c>
      <c r="C43" s="23"/>
      <c r="D43" s="23"/>
      <c r="E43" s="151"/>
      <c r="F43" s="152"/>
      <c r="G43" s="153"/>
      <c r="H43" s="24"/>
      <c r="I43" s="25"/>
      <c r="J43" s="26"/>
      <c r="K43" s="5"/>
      <c r="O43">
        <f>IF($C43&lt;&gt;"",IF($D$5="12月",IF(AND($C43&gt;='マスター(展覧会補正基準)'!$C$23,$C43&lt;='マスター(展覧会補正基準)'!$D$23),0,1),IF(AND($C43&gt;='マスター(展覧会補正基準)'!$C$21,$C43&lt;='マスター(展覧会補正基準)'!$D$21),0,1)),0)</f>
        <v>0</v>
      </c>
      <c r="P43">
        <f>IF($D43&lt;&gt;"",IF($D$5="12月",IF(AND($D43&gt;='マスター(展覧会補正基準)'!$C$23,$D43&lt;='マスター(展覧会補正基準)'!$D$23),0,1),IF(AND($D43&gt;='マスター(展覧会補正基準)'!$C$21,$D43&lt;='マスター(展覧会補正基準)'!$D$21),0,1)),0)</f>
        <v>0</v>
      </c>
      <c r="Q43">
        <f t="shared" si="0"/>
        <v>0</v>
      </c>
      <c r="R43">
        <f t="shared" si="1"/>
        <v>0</v>
      </c>
      <c r="S43">
        <f t="shared" si="2"/>
        <v>0</v>
      </c>
      <c r="T43" s="47" t="str">
        <f t="shared" si="3"/>
        <v>〇</v>
      </c>
      <c r="U43">
        <f t="shared" si="4"/>
        <v>0</v>
      </c>
    </row>
    <row r="44" spans="1:21" x14ac:dyDescent="0.3">
      <c r="A44" s="12"/>
      <c r="B44" s="1">
        <f t="shared" si="5"/>
        <v>33</v>
      </c>
      <c r="C44" s="23"/>
      <c r="D44" s="23"/>
      <c r="E44" s="151"/>
      <c r="F44" s="152"/>
      <c r="G44" s="153"/>
      <c r="H44" s="24"/>
      <c r="I44" s="25"/>
      <c r="J44" s="26"/>
      <c r="K44" s="5"/>
      <c r="O44">
        <f>IF($C44&lt;&gt;"",IF($D$5="12月",IF(AND($C44&gt;='マスター(展覧会補正基準)'!$C$23,$C44&lt;='マスター(展覧会補正基準)'!$D$23),0,1),IF(AND($C44&gt;='マスター(展覧会補正基準)'!$C$21,$C44&lt;='マスター(展覧会補正基準)'!$D$21),0,1)),0)</f>
        <v>0</v>
      </c>
      <c r="P44">
        <f>IF($D44&lt;&gt;"",IF($D$5="12月",IF(AND($D44&gt;='マスター(展覧会補正基準)'!$C$23,$D44&lt;='マスター(展覧会補正基準)'!$D$23),0,1),IF(AND($D44&gt;='マスター(展覧会補正基準)'!$C$21,$D44&lt;='マスター(展覧会補正基準)'!$D$21),0,1)),0)</f>
        <v>0</v>
      </c>
      <c r="Q44">
        <f t="shared" si="0"/>
        <v>0</v>
      </c>
      <c r="R44">
        <f t="shared" si="1"/>
        <v>0</v>
      </c>
      <c r="S44">
        <f t="shared" si="2"/>
        <v>0</v>
      </c>
      <c r="T44" s="47" t="str">
        <f t="shared" si="3"/>
        <v>〇</v>
      </c>
      <c r="U44">
        <f t="shared" si="4"/>
        <v>0</v>
      </c>
    </row>
    <row r="45" spans="1:21" x14ac:dyDescent="0.3">
      <c r="A45" s="12"/>
      <c r="B45" s="1">
        <f t="shared" si="5"/>
        <v>34</v>
      </c>
      <c r="C45" s="23"/>
      <c r="D45" s="23"/>
      <c r="E45" s="151"/>
      <c r="F45" s="152"/>
      <c r="G45" s="153"/>
      <c r="H45" s="24"/>
      <c r="I45" s="25"/>
      <c r="J45" s="26"/>
      <c r="K45" s="5"/>
      <c r="O45">
        <f>IF($C45&lt;&gt;"",IF($D$5="12月",IF(AND($C45&gt;='マスター(展覧会補正基準)'!$C$23,$C45&lt;='マスター(展覧会補正基準)'!$D$23),0,1),IF(AND($C45&gt;='マスター(展覧会補正基準)'!$C$21,$C45&lt;='マスター(展覧会補正基準)'!$D$21),0,1)),0)</f>
        <v>0</v>
      </c>
      <c r="P45">
        <f>IF($D45&lt;&gt;"",IF($D$5="12月",IF(AND($D45&gt;='マスター(展覧会補正基準)'!$C$23,$D45&lt;='マスター(展覧会補正基準)'!$D$23),0,1),IF(AND($D45&gt;='マスター(展覧会補正基準)'!$C$21,$D45&lt;='マスター(展覧会補正基準)'!$D$21),0,1)),0)</f>
        <v>0</v>
      </c>
      <c r="Q45">
        <f t="shared" si="0"/>
        <v>0</v>
      </c>
      <c r="R45">
        <f t="shared" si="1"/>
        <v>0</v>
      </c>
      <c r="S45">
        <f t="shared" si="2"/>
        <v>0</v>
      </c>
      <c r="T45" s="47" t="str">
        <f t="shared" si="3"/>
        <v>〇</v>
      </c>
      <c r="U45">
        <f t="shared" si="4"/>
        <v>0</v>
      </c>
    </row>
    <row r="46" spans="1:21" x14ac:dyDescent="0.3">
      <c r="A46" s="12"/>
      <c r="B46" s="1">
        <f t="shared" si="5"/>
        <v>35</v>
      </c>
      <c r="C46" s="23"/>
      <c r="D46" s="23"/>
      <c r="E46" s="151"/>
      <c r="F46" s="152"/>
      <c r="G46" s="153"/>
      <c r="H46" s="24"/>
      <c r="I46" s="25"/>
      <c r="J46" s="26"/>
      <c r="K46" s="5"/>
      <c r="O46">
        <f>IF($C46&lt;&gt;"",IF($D$5="12月",IF(AND($C46&gt;='マスター(展覧会補正基準)'!$C$23,$C46&lt;='マスター(展覧会補正基準)'!$D$23),0,1),IF(AND($C46&gt;='マスター(展覧会補正基準)'!$C$21,$C46&lt;='マスター(展覧会補正基準)'!$D$21),0,1)),0)</f>
        <v>0</v>
      </c>
      <c r="P46">
        <f>IF($D46&lt;&gt;"",IF($D$5="12月",IF(AND($D46&gt;='マスター(展覧会補正基準)'!$C$23,$D46&lt;='マスター(展覧会補正基準)'!$D$23),0,1),IF(AND($D46&gt;='マスター(展覧会補正基準)'!$C$21,$D46&lt;='マスター(展覧会補正基準)'!$D$21),0,1)),0)</f>
        <v>0</v>
      </c>
      <c r="Q46">
        <f t="shared" si="0"/>
        <v>0</v>
      </c>
      <c r="R46">
        <f t="shared" si="1"/>
        <v>0</v>
      </c>
      <c r="S46">
        <f t="shared" si="2"/>
        <v>0</v>
      </c>
      <c r="T46" s="47" t="str">
        <f t="shared" si="3"/>
        <v>〇</v>
      </c>
      <c r="U46">
        <f t="shared" si="4"/>
        <v>0</v>
      </c>
    </row>
    <row r="47" spans="1:21" x14ac:dyDescent="0.3">
      <c r="A47" s="12"/>
      <c r="B47" s="1">
        <f t="shared" si="5"/>
        <v>36</v>
      </c>
      <c r="C47" s="23"/>
      <c r="D47" s="23"/>
      <c r="E47" s="151"/>
      <c r="F47" s="152"/>
      <c r="G47" s="153"/>
      <c r="H47" s="24"/>
      <c r="I47" s="25"/>
      <c r="J47" s="26"/>
      <c r="K47" s="5"/>
      <c r="O47">
        <f>IF($C47&lt;&gt;"",IF($D$5="12月",IF(AND($C47&gt;='マスター(展覧会補正基準)'!$C$23,$C47&lt;='マスター(展覧会補正基準)'!$D$23),0,1),IF(AND($C47&gt;='マスター(展覧会補正基準)'!$C$21,$C47&lt;='マスター(展覧会補正基準)'!$D$21),0,1)),0)</f>
        <v>0</v>
      </c>
      <c r="P47">
        <f>IF($D47&lt;&gt;"",IF($D$5="12月",IF(AND($D47&gt;='マスター(展覧会補正基準)'!$C$23,$D47&lt;='マスター(展覧会補正基準)'!$D$23),0,1),IF(AND($D47&gt;='マスター(展覧会補正基準)'!$C$21,$D47&lt;='マスター(展覧会補正基準)'!$D$21),0,1)),0)</f>
        <v>0</v>
      </c>
      <c r="Q47">
        <f t="shared" si="0"/>
        <v>0</v>
      </c>
      <c r="R47">
        <f t="shared" si="1"/>
        <v>0</v>
      </c>
      <c r="S47">
        <f t="shared" si="2"/>
        <v>0</v>
      </c>
      <c r="T47" s="47" t="str">
        <f t="shared" si="3"/>
        <v>〇</v>
      </c>
      <c r="U47">
        <f t="shared" si="4"/>
        <v>0</v>
      </c>
    </row>
    <row r="48" spans="1:21" x14ac:dyDescent="0.3">
      <c r="A48" s="12"/>
      <c r="B48" s="1">
        <f>B47+1</f>
        <v>37</v>
      </c>
      <c r="C48" s="23"/>
      <c r="D48" s="23"/>
      <c r="E48" s="151"/>
      <c r="F48" s="152"/>
      <c r="G48" s="153"/>
      <c r="H48" s="24"/>
      <c r="I48" s="25"/>
      <c r="J48" s="26"/>
      <c r="K48" s="5"/>
      <c r="O48">
        <f>IF($C48&lt;&gt;"",IF($D$5="12月",IF(AND($C48&gt;='マスター(展覧会補正基準)'!$C$23,$C48&lt;='マスター(展覧会補正基準)'!$D$23),0,1),IF(AND($C48&gt;='マスター(展覧会補正基準)'!$C$21,$C48&lt;='マスター(展覧会補正基準)'!$D$21),0,1)),0)</f>
        <v>0</v>
      </c>
      <c r="P48">
        <f>IF($D48&lt;&gt;"",IF($D$5="12月",IF(AND($D48&gt;='マスター(展覧会補正基準)'!$C$23,$D48&lt;='マスター(展覧会補正基準)'!$D$23),0,1),IF(AND($D48&gt;='マスター(展覧会補正基準)'!$C$21,$D48&lt;='マスター(展覧会補正基準)'!$D$21),0,1)),0)</f>
        <v>0</v>
      </c>
      <c r="Q48">
        <f t="shared" si="0"/>
        <v>0</v>
      </c>
      <c r="R48">
        <f t="shared" si="1"/>
        <v>0</v>
      </c>
      <c r="S48">
        <f t="shared" si="2"/>
        <v>0</v>
      </c>
      <c r="T48" s="47" t="str">
        <f t="shared" si="3"/>
        <v>〇</v>
      </c>
      <c r="U48">
        <f t="shared" si="4"/>
        <v>0</v>
      </c>
    </row>
    <row r="49" spans="1:21" x14ac:dyDescent="0.3">
      <c r="A49" s="12"/>
      <c r="B49" s="1">
        <f t="shared" si="5"/>
        <v>38</v>
      </c>
      <c r="C49" s="23"/>
      <c r="D49" s="23"/>
      <c r="E49" s="151"/>
      <c r="F49" s="152"/>
      <c r="G49" s="153"/>
      <c r="H49" s="24"/>
      <c r="I49" s="25"/>
      <c r="J49" s="26"/>
      <c r="K49" s="5"/>
      <c r="O49">
        <f>IF($C49&lt;&gt;"",IF($D$5="12月",IF(AND($C49&gt;='マスター(展覧会補正基準)'!$C$23,$C49&lt;='マスター(展覧会補正基準)'!$D$23),0,1),IF(AND($C49&gt;='マスター(展覧会補正基準)'!$C$21,$C49&lt;='マスター(展覧会補正基準)'!$D$21),0,1)),0)</f>
        <v>0</v>
      </c>
      <c r="P49">
        <f>IF($D49&lt;&gt;"",IF($D$5="12月",IF(AND($D49&gt;='マスター(展覧会補正基準)'!$C$23,$D49&lt;='マスター(展覧会補正基準)'!$D$23),0,1),IF(AND($D49&gt;='マスター(展覧会補正基準)'!$C$21,$D49&lt;='マスター(展覧会補正基準)'!$D$21),0,1)),0)</f>
        <v>0</v>
      </c>
      <c r="Q49">
        <f t="shared" si="0"/>
        <v>0</v>
      </c>
      <c r="R49">
        <f t="shared" si="1"/>
        <v>0</v>
      </c>
      <c r="S49">
        <f t="shared" si="2"/>
        <v>0</v>
      </c>
      <c r="T49" s="47" t="str">
        <f t="shared" si="3"/>
        <v>〇</v>
      </c>
      <c r="U49">
        <f t="shared" si="4"/>
        <v>0</v>
      </c>
    </row>
    <row r="50" spans="1:21" x14ac:dyDescent="0.3">
      <c r="A50" s="12"/>
      <c r="B50" s="1">
        <f t="shared" si="5"/>
        <v>39</v>
      </c>
      <c r="C50" s="23"/>
      <c r="D50" s="23"/>
      <c r="E50" s="151"/>
      <c r="F50" s="152"/>
      <c r="G50" s="153"/>
      <c r="H50" s="24"/>
      <c r="I50" s="25"/>
      <c r="J50" s="26"/>
      <c r="K50" s="5"/>
      <c r="O50">
        <f>IF($C50&lt;&gt;"",IF($D$5="12月",IF(AND($C50&gt;='マスター(展覧会補正基準)'!$C$23,$C50&lt;='マスター(展覧会補正基準)'!$D$23),0,1),IF(AND($C50&gt;='マスター(展覧会補正基準)'!$C$21,$C50&lt;='マスター(展覧会補正基準)'!$D$21),0,1)),0)</f>
        <v>0</v>
      </c>
      <c r="P50">
        <f>IF($D50&lt;&gt;"",IF($D$5="12月",IF(AND($D50&gt;='マスター(展覧会補正基準)'!$C$23,$D50&lt;='マスター(展覧会補正基準)'!$D$23),0,1),IF(AND($D50&gt;='マスター(展覧会補正基準)'!$C$21,$D50&lt;='マスター(展覧会補正基準)'!$D$21),0,1)),0)</f>
        <v>0</v>
      </c>
      <c r="Q50">
        <f t="shared" si="0"/>
        <v>0</v>
      </c>
      <c r="R50">
        <f t="shared" si="1"/>
        <v>0</v>
      </c>
      <c r="S50">
        <f t="shared" si="2"/>
        <v>0</v>
      </c>
      <c r="T50" s="47" t="str">
        <f t="shared" si="3"/>
        <v>〇</v>
      </c>
      <c r="U50">
        <f t="shared" si="4"/>
        <v>0</v>
      </c>
    </row>
    <row r="51" spans="1:21" x14ac:dyDescent="0.3">
      <c r="A51" s="12"/>
      <c r="B51" s="1">
        <f t="shared" si="5"/>
        <v>40</v>
      </c>
      <c r="C51" s="23"/>
      <c r="D51" s="23"/>
      <c r="E51" s="151"/>
      <c r="F51" s="152"/>
      <c r="G51" s="153"/>
      <c r="H51" s="24"/>
      <c r="I51" s="25"/>
      <c r="J51" s="26"/>
      <c r="K51" s="5"/>
      <c r="O51">
        <f>IF($C51&lt;&gt;"",IF($D$5="12月",IF(AND($C51&gt;='マスター(展覧会補正基準)'!$C$23,$C51&lt;='マスター(展覧会補正基準)'!$D$23),0,1),IF(AND($C51&gt;='マスター(展覧会補正基準)'!$C$21,$C51&lt;='マスター(展覧会補正基準)'!$D$21),0,1)),0)</f>
        <v>0</v>
      </c>
      <c r="P51">
        <f>IF($D51&lt;&gt;"",IF($D$5="12月",IF(AND($D51&gt;='マスター(展覧会補正基準)'!$C$23,$D51&lt;='マスター(展覧会補正基準)'!$D$23),0,1),IF(AND($D51&gt;='マスター(展覧会補正基準)'!$C$21,$D51&lt;='マスター(展覧会補正基準)'!$D$21),0,1)),0)</f>
        <v>0</v>
      </c>
      <c r="Q51">
        <f t="shared" si="0"/>
        <v>0</v>
      </c>
      <c r="R51">
        <f t="shared" si="1"/>
        <v>0</v>
      </c>
      <c r="S51">
        <f t="shared" si="2"/>
        <v>0</v>
      </c>
      <c r="T51" s="47" t="str">
        <f t="shared" si="3"/>
        <v>〇</v>
      </c>
      <c r="U51">
        <f t="shared" si="4"/>
        <v>0</v>
      </c>
    </row>
    <row r="52" spans="1:21" x14ac:dyDescent="0.3">
      <c r="A52" s="12"/>
      <c r="B52" s="1">
        <f t="shared" si="5"/>
        <v>41</v>
      </c>
      <c r="C52" s="23"/>
      <c r="D52" s="23"/>
      <c r="E52" s="151"/>
      <c r="F52" s="152"/>
      <c r="G52" s="153"/>
      <c r="H52" s="24"/>
      <c r="I52" s="25"/>
      <c r="J52" s="26"/>
      <c r="K52" s="5"/>
      <c r="O52">
        <f>IF($C52&lt;&gt;"",IF($D$5="12月",IF(AND($C52&gt;='マスター(展覧会補正基準)'!$C$23,$C52&lt;='マスター(展覧会補正基準)'!$D$23),0,1),IF(AND($C52&gt;='マスター(展覧会補正基準)'!$C$21,$C52&lt;='マスター(展覧会補正基準)'!$D$21),0,1)),0)</f>
        <v>0</v>
      </c>
      <c r="P52">
        <f>IF($D52&lt;&gt;"",IF($D$5="12月",IF(AND($D52&gt;='マスター(展覧会補正基準)'!$C$23,$D52&lt;='マスター(展覧会補正基準)'!$D$23),0,1),IF(AND($D52&gt;='マスター(展覧会補正基準)'!$C$21,$D52&lt;='マスター(展覧会補正基準)'!$D$21),0,1)),0)</f>
        <v>0</v>
      </c>
      <c r="Q52">
        <f t="shared" si="0"/>
        <v>0</v>
      </c>
      <c r="R52">
        <f t="shared" si="1"/>
        <v>0</v>
      </c>
      <c r="S52">
        <f t="shared" si="2"/>
        <v>0</v>
      </c>
      <c r="T52" s="47" t="str">
        <f t="shared" si="3"/>
        <v>〇</v>
      </c>
      <c r="U52">
        <f t="shared" si="4"/>
        <v>0</v>
      </c>
    </row>
    <row r="53" spans="1:21" x14ac:dyDescent="0.3">
      <c r="A53" s="12"/>
      <c r="B53" s="1">
        <f t="shared" si="5"/>
        <v>42</v>
      </c>
      <c r="C53" s="23"/>
      <c r="D53" s="23"/>
      <c r="E53" s="151"/>
      <c r="F53" s="152"/>
      <c r="G53" s="153"/>
      <c r="H53" s="24"/>
      <c r="I53" s="25"/>
      <c r="J53" s="26"/>
      <c r="K53" s="5"/>
      <c r="O53">
        <f>IF($C53&lt;&gt;"",IF($D$5="12月",IF(AND($C53&gt;='マスター(展覧会補正基準)'!$C$23,$C53&lt;='マスター(展覧会補正基準)'!$D$23),0,1),IF(AND($C53&gt;='マスター(展覧会補正基準)'!$C$21,$C53&lt;='マスター(展覧会補正基準)'!$D$21),0,1)),0)</f>
        <v>0</v>
      </c>
      <c r="P53">
        <f>IF($D53&lt;&gt;"",IF($D$5="12月",IF(AND($D53&gt;='マスター(展覧会補正基準)'!$C$23,$D53&lt;='マスター(展覧会補正基準)'!$D$23),0,1),IF(AND($D53&gt;='マスター(展覧会補正基準)'!$C$21,$D53&lt;='マスター(展覧会補正基準)'!$D$21),0,1)),0)</f>
        <v>0</v>
      </c>
      <c r="Q53">
        <f t="shared" si="0"/>
        <v>0</v>
      </c>
      <c r="R53">
        <f t="shared" si="1"/>
        <v>0</v>
      </c>
      <c r="S53">
        <f t="shared" si="2"/>
        <v>0</v>
      </c>
      <c r="T53" s="47" t="str">
        <f t="shared" si="3"/>
        <v>〇</v>
      </c>
      <c r="U53">
        <f t="shared" si="4"/>
        <v>0</v>
      </c>
    </row>
    <row r="54" spans="1:21" x14ac:dyDescent="0.3">
      <c r="A54" s="12"/>
      <c r="B54" s="1">
        <f t="shared" si="5"/>
        <v>43</v>
      </c>
      <c r="C54" s="23"/>
      <c r="D54" s="23"/>
      <c r="E54" s="151"/>
      <c r="F54" s="152"/>
      <c r="G54" s="153"/>
      <c r="H54" s="24"/>
      <c r="I54" s="25"/>
      <c r="J54" s="26"/>
      <c r="K54" s="5"/>
      <c r="O54">
        <f>IF($C54&lt;&gt;"",IF($D$5="12月",IF(AND($C54&gt;='マスター(展覧会補正基準)'!$C$23,$C54&lt;='マスター(展覧会補正基準)'!$D$23),0,1),IF(AND($C54&gt;='マスター(展覧会補正基準)'!$C$21,$C54&lt;='マスター(展覧会補正基準)'!$D$21),0,1)),0)</f>
        <v>0</v>
      </c>
      <c r="P54">
        <f>IF($D54&lt;&gt;"",IF($D$5="12月",IF(AND($D54&gt;='マスター(展覧会補正基準)'!$C$23,$D54&lt;='マスター(展覧会補正基準)'!$D$23),0,1),IF(AND($D54&gt;='マスター(展覧会補正基準)'!$C$21,$D54&lt;='マスター(展覧会補正基準)'!$D$21),0,1)),0)</f>
        <v>0</v>
      </c>
      <c r="Q54">
        <f t="shared" si="0"/>
        <v>0</v>
      </c>
      <c r="R54">
        <f t="shared" si="1"/>
        <v>0</v>
      </c>
      <c r="S54">
        <f t="shared" si="2"/>
        <v>0</v>
      </c>
      <c r="T54" s="47" t="str">
        <f t="shared" si="3"/>
        <v>〇</v>
      </c>
      <c r="U54">
        <f t="shared" si="4"/>
        <v>0</v>
      </c>
    </row>
    <row r="55" spans="1:21" x14ac:dyDescent="0.3">
      <c r="A55" s="12"/>
      <c r="B55" s="1">
        <f t="shared" si="5"/>
        <v>44</v>
      </c>
      <c r="C55" s="23"/>
      <c r="D55" s="23"/>
      <c r="E55" s="151"/>
      <c r="F55" s="152"/>
      <c r="G55" s="153"/>
      <c r="H55" s="24"/>
      <c r="I55" s="25"/>
      <c r="J55" s="26"/>
      <c r="K55" s="5"/>
      <c r="O55">
        <f>IF($C55&lt;&gt;"",IF($D$5="12月",IF(AND($C55&gt;='マスター(展覧会補正基準)'!$C$23,$C55&lt;='マスター(展覧会補正基準)'!$D$23),0,1),IF(AND($C55&gt;='マスター(展覧会補正基準)'!$C$21,$C55&lt;='マスター(展覧会補正基準)'!$D$21),0,1)),0)</f>
        <v>0</v>
      </c>
      <c r="P55">
        <f>IF($D55&lt;&gt;"",IF($D$5="12月",IF(AND($D55&gt;='マスター(展覧会補正基準)'!$C$23,$D55&lt;='マスター(展覧会補正基準)'!$D$23),0,1),IF(AND($D55&gt;='マスター(展覧会補正基準)'!$C$21,$D55&lt;='マスター(展覧会補正基準)'!$D$21),0,1)),0)</f>
        <v>0</v>
      </c>
      <c r="Q55">
        <f t="shared" si="0"/>
        <v>0</v>
      </c>
      <c r="R55">
        <f t="shared" si="1"/>
        <v>0</v>
      </c>
      <c r="S55">
        <f t="shared" si="2"/>
        <v>0</v>
      </c>
      <c r="T55" s="47" t="str">
        <f t="shared" si="3"/>
        <v>〇</v>
      </c>
      <c r="U55">
        <f t="shared" si="4"/>
        <v>0</v>
      </c>
    </row>
    <row r="56" spans="1:21" x14ac:dyDescent="0.3">
      <c r="A56" s="12"/>
      <c r="B56" s="1">
        <f t="shared" si="5"/>
        <v>45</v>
      </c>
      <c r="C56" s="23"/>
      <c r="D56" s="23"/>
      <c r="E56" s="151"/>
      <c r="F56" s="152"/>
      <c r="G56" s="153"/>
      <c r="H56" s="24"/>
      <c r="I56" s="25"/>
      <c r="J56" s="26"/>
      <c r="K56" s="5"/>
      <c r="O56">
        <f>IF($C56&lt;&gt;"",IF($D$5="12月",IF(AND($C56&gt;='マスター(展覧会補正基準)'!$C$23,$C56&lt;='マスター(展覧会補正基準)'!$D$23),0,1),IF(AND($C56&gt;='マスター(展覧会補正基準)'!$C$21,$C56&lt;='マスター(展覧会補正基準)'!$D$21),0,1)),0)</f>
        <v>0</v>
      </c>
      <c r="P56">
        <f>IF($D56&lt;&gt;"",IF($D$5="12月",IF(AND($D56&gt;='マスター(展覧会補正基準)'!$C$23,$D56&lt;='マスター(展覧会補正基準)'!$D$23),0,1),IF(AND($D56&gt;='マスター(展覧会補正基準)'!$C$21,$D56&lt;='マスター(展覧会補正基準)'!$D$21),0,1)),0)</f>
        <v>0</v>
      </c>
      <c r="Q56">
        <f t="shared" si="0"/>
        <v>0</v>
      </c>
      <c r="R56">
        <f t="shared" si="1"/>
        <v>0</v>
      </c>
      <c r="S56">
        <f t="shared" si="2"/>
        <v>0</v>
      </c>
      <c r="T56" s="47" t="str">
        <f t="shared" si="3"/>
        <v>〇</v>
      </c>
      <c r="U56">
        <f t="shared" si="4"/>
        <v>0</v>
      </c>
    </row>
    <row r="57" spans="1:21" x14ac:dyDescent="0.3">
      <c r="A57" s="12"/>
      <c r="B57" s="1">
        <f t="shared" si="5"/>
        <v>46</v>
      </c>
      <c r="C57" s="23"/>
      <c r="D57" s="23"/>
      <c r="E57" s="151"/>
      <c r="F57" s="152"/>
      <c r="G57" s="153"/>
      <c r="H57" s="24"/>
      <c r="I57" s="25"/>
      <c r="J57" s="26"/>
      <c r="K57" s="5"/>
      <c r="O57">
        <f>IF($C57&lt;&gt;"",IF($D$5="12月",IF(AND($C57&gt;='マスター(展覧会補正基準)'!$C$23,$C57&lt;='マスター(展覧会補正基準)'!$D$23),0,1),IF(AND($C57&gt;='マスター(展覧会補正基準)'!$C$21,$C57&lt;='マスター(展覧会補正基準)'!$D$21),0,1)),0)</f>
        <v>0</v>
      </c>
      <c r="P57">
        <f>IF($D57&lt;&gt;"",IF($D$5="12月",IF(AND($D57&gt;='マスター(展覧会補正基準)'!$C$23,$D57&lt;='マスター(展覧会補正基準)'!$D$23),0,1),IF(AND($D57&gt;='マスター(展覧会補正基準)'!$C$21,$D57&lt;='マスター(展覧会補正基準)'!$D$21),0,1)),0)</f>
        <v>0</v>
      </c>
      <c r="Q57">
        <f t="shared" si="0"/>
        <v>0</v>
      </c>
      <c r="R57">
        <f t="shared" si="1"/>
        <v>0</v>
      </c>
      <c r="S57">
        <f t="shared" si="2"/>
        <v>0</v>
      </c>
      <c r="T57" s="47" t="str">
        <f t="shared" si="3"/>
        <v>〇</v>
      </c>
      <c r="U57">
        <f t="shared" si="4"/>
        <v>0</v>
      </c>
    </row>
    <row r="58" spans="1:21" x14ac:dyDescent="0.3">
      <c r="A58" s="12"/>
      <c r="B58" s="1">
        <f t="shared" si="5"/>
        <v>47</v>
      </c>
      <c r="C58" s="23"/>
      <c r="D58" s="23"/>
      <c r="E58" s="151"/>
      <c r="F58" s="152"/>
      <c r="G58" s="153"/>
      <c r="H58" s="24"/>
      <c r="I58" s="25"/>
      <c r="J58" s="26"/>
      <c r="K58" s="5"/>
      <c r="O58">
        <f>IF($C58&lt;&gt;"",IF($D$5="12月",IF(AND($C58&gt;='マスター(展覧会補正基準)'!$C$23,$C58&lt;='マスター(展覧会補正基準)'!$D$23),0,1),IF(AND($C58&gt;='マスター(展覧会補正基準)'!$C$21,$C58&lt;='マスター(展覧会補正基準)'!$D$21),0,1)),0)</f>
        <v>0</v>
      </c>
      <c r="P58">
        <f>IF($D58&lt;&gt;"",IF($D$5="12月",IF(AND($D58&gt;='マスター(展覧会補正基準)'!$C$23,$D58&lt;='マスター(展覧会補正基準)'!$D$23),0,1),IF(AND($D58&gt;='マスター(展覧会補正基準)'!$C$21,$D58&lt;='マスター(展覧会補正基準)'!$D$21),0,1)),0)</f>
        <v>0</v>
      </c>
      <c r="Q58">
        <f t="shared" si="0"/>
        <v>0</v>
      </c>
      <c r="R58">
        <f t="shared" si="1"/>
        <v>0</v>
      </c>
      <c r="S58">
        <f t="shared" si="2"/>
        <v>0</v>
      </c>
      <c r="T58" s="47" t="str">
        <f t="shared" si="3"/>
        <v>〇</v>
      </c>
      <c r="U58">
        <f t="shared" si="4"/>
        <v>0</v>
      </c>
    </row>
    <row r="59" spans="1:21" x14ac:dyDescent="0.3">
      <c r="A59" s="12"/>
      <c r="B59" s="1">
        <f t="shared" si="5"/>
        <v>48</v>
      </c>
      <c r="C59" s="23"/>
      <c r="D59" s="23"/>
      <c r="E59" s="151"/>
      <c r="F59" s="152"/>
      <c r="G59" s="153"/>
      <c r="H59" s="24"/>
      <c r="I59" s="25"/>
      <c r="J59" s="26"/>
      <c r="K59" s="5"/>
      <c r="O59">
        <f>IF($C59&lt;&gt;"",IF($D$5="12月",IF(AND($C59&gt;='マスター(展覧会補正基準)'!$C$23,$C59&lt;='マスター(展覧会補正基準)'!$D$23),0,1),IF(AND($C59&gt;='マスター(展覧会補正基準)'!$C$21,$C59&lt;='マスター(展覧会補正基準)'!$D$21),0,1)),0)</f>
        <v>0</v>
      </c>
      <c r="P59">
        <f>IF($D59&lt;&gt;"",IF($D$5="12月",IF(AND($D59&gt;='マスター(展覧会補正基準)'!$C$23,$D59&lt;='マスター(展覧会補正基準)'!$D$23),0,1),IF(AND($D59&gt;='マスター(展覧会補正基準)'!$C$21,$D59&lt;='マスター(展覧会補正基準)'!$D$21),0,1)),0)</f>
        <v>0</v>
      </c>
      <c r="Q59">
        <f t="shared" si="0"/>
        <v>0</v>
      </c>
      <c r="R59">
        <f t="shared" si="1"/>
        <v>0</v>
      </c>
      <c r="S59">
        <f>IF(AND(I59=0,OR(C59&lt;&gt;"",D59&lt;&gt;"")),1,0)</f>
        <v>0</v>
      </c>
      <c r="T59" s="47" t="str">
        <f t="shared" si="3"/>
        <v>〇</v>
      </c>
      <c r="U59">
        <f t="shared" si="4"/>
        <v>0</v>
      </c>
    </row>
    <row r="60" spans="1:21" x14ac:dyDescent="0.3">
      <c r="A60" s="12"/>
      <c r="B60" s="1">
        <f t="shared" si="5"/>
        <v>49</v>
      </c>
      <c r="C60" s="23"/>
      <c r="D60" s="23"/>
      <c r="E60" s="151"/>
      <c r="F60" s="152"/>
      <c r="G60" s="153"/>
      <c r="H60" s="24"/>
      <c r="I60" s="25"/>
      <c r="J60" s="26"/>
      <c r="K60" s="5"/>
      <c r="O60">
        <f>IF($C60&lt;&gt;"",IF($D$5="12月",IF(AND($C60&gt;='マスター(展覧会補正基準)'!$C$23,$C60&lt;='マスター(展覧会補正基準)'!$D$23),0,1),IF(AND($C60&gt;='マスター(展覧会補正基準)'!$C$21,$C60&lt;='マスター(展覧会補正基準)'!$D$21),0,1)),0)</f>
        <v>0</v>
      </c>
      <c r="P60">
        <f>IF($D60&lt;&gt;"",IF($D$5="12月",IF(AND($D60&gt;='マスター(展覧会補正基準)'!$C$23,$D60&lt;='マスター(展覧会補正基準)'!$D$23),0,1),IF(AND($D60&gt;='マスター(展覧会補正基準)'!$C$21,$D60&lt;='マスター(展覧会補正基準)'!$D$21),0,1)),0)</f>
        <v>0</v>
      </c>
      <c r="Q60">
        <f t="shared" si="0"/>
        <v>0</v>
      </c>
      <c r="R60">
        <f t="shared" si="1"/>
        <v>0</v>
      </c>
      <c r="S60">
        <f t="shared" si="2"/>
        <v>0</v>
      </c>
      <c r="T60" s="47" t="str">
        <f t="shared" si="3"/>
        <v>〇</v>
      </c>
      <c r="U60">
        <f t="shared" si="4"/>
        <v>0</v>
      </c>
    </row>
    <row r="61" spans="1:21" ht="15.6" thickBot="1" x14ac:dyDescent="0.35">
      <c r="A61" s="12"/>
      <c r="B61" s="1">
        <f t="shared" si="5"/>
        <v>50</v>
      </c>
      <c r="C61" s="23"/>
      <c r="D61" s="23"/>
      <c r="E61" s="151"/>
      <c r="F61" s="152"/>
      <c r="G61" s="153"/>
      <c r="H61" s="24"/>
      <c r="I61" s="25"/>
      <c r="J61" s="26"/>
      <c r="K61" s="5"/>
      <c r="O61">
        <f>IF($C61&lt;&gt;"",IF($D$5="12月",IF(AND($C61&gt;='マスター(展覧会補正基準)'!$C$23,$C61&lt;='マスター(展覧会補正基準)'!$D$23),0,1),IF(AND($C61&gt;='マスター(展覧会補正基準)'!$C$21,$C61&lt;='マスター(展覧会補正基準)'!$D$21),0,1)),0)</f>
        <v>0</v>
      </c>
      <c r="P61">
        <f>IF($D61&lt;&gt;"",IF($D$5="12月",IF(AND($D61&gt;='マスター(展覧会補正基準)'!$C$23,$D61&lt;='マスター(展覧会補正基準)'!$D$23),0,1),IF(AND($D61&gt;='マスター(展覧会補正基準)'!$C$21,$D61&lt;='マスター(展覧会補正基準)'!$D$21),0,1)),0)</f>
        <v>0</v>
      </c>
      <c r="Q61">
        <f t="shared" si="0"/>
        <v>0</v>
      </c>
      <c r="R61">
        <f t="shared" si="1"/>
        <v>0</v>
      </c>
      <c r="S61">
        <f t="shared" si="2"/>
        <v>0</v>
      </c>
      <c r="T61" s="47" t="str">
        <f t="shared" si="3"/>
        <v>〇</v>
      </c>
      <c r="U61">
        <f t="shared" si="4"/>
        <v>0</v>
      </c>
    </row>
    <row r="62" spans="1:21" ht="15.6" thickBot="1" x14ac:dyDescent="0.35">
      <c r="A62" s="4"/>
      <c r="G62" s="27"/>
      <c r="H62" s="27" t="s">
        <v>58</v>
      </c>
      <c r="I62" s="60">
        <f>SUM(U12:U61)</f>
        <v>0</v>
      </c>
      <c r="K62" s="5"/>
    </row>
    <row r="63" spans="1:21" ht="10.199999999999999" customHeight="1" thickBot="1" x14ac:dyDescent="0.35">
      <c r="A63" s="6"/>
      <c r="B63" s="7"/>
      <c r="C63" s="7"/>
      <c r="D63" s="7"/>
      <c r="E63" s="7"/>
      <c r="F63" s="7"/>
      <c r="G63" s="7"/>
      <c r="H63" s="7"/>
      <c r="I63" s="7"/>
      <c r="J63" s="7"/>
      <c r="K63" s="8"/>
    </row>
  </sheetData>
  <sheetProtection algorithmName="SHA-512" hashValue="nOaQXmxlogQJ34lDuRBpwVIl7hGlcOtYK1NONd1GvHrYRmEN4kzCVS5eEYwyeQ43OLDnEpybghOdORNsCzKikw==" saltValue="IILtWMaaTLp8wdFw3xi91A==" spinCount="100000" sheet="1" objects="1" scenarios="1"/>
  <mergeCells count="60">
    <mergeCell ref="B6:C6"/>
    <mergeCell ref="H6:I6"/>
    <mergeCell ref="D2:G2"/>
    <mergeCell ref="I2:J2"/>
    <mergeCell ref="B4:C4"/>
    <mergeCell ref="B5:C5"/>
    <mergeCell ref="H5:I5"/>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9:G49"/>
    <mergeCell ref="E50:G50"/>
    <mergeCell ref="E41:G41"/>
    <mergeCell ref="E42:G42"/>
    <mergeCell ref="E43:G43"/>
    <mergeCell ref="E44:G44"/>
    <mergeCell ref="E45:G45"/>
    <mergeCell ref="E61:G61"/>
    <mergeCell ref="D4:E4"/>
    <mergeCell ref="D5:E5"/>
    <mergeCell ref="E56:G56"/>
    <mergeCell ref="E57:G57"/>
    <mergeCell ref="E58:G58"/>
    <mergeCell ref="E59:G59"/>
    <mergeCell ref="E60:G60"/>
    <mergeCell ref="E51:G51"/>
    <mergeCell ref="E52:G52"/>
    <mergeCell ref="E53:G53"/>
    <mergeCell ref="E54:G54"/>
    <mergeCell ref="E55:G55"/>
    <mergeCell ref="E46:G46"/>
    <mergeCell ref="E47:G47"/>
    <mergeCell ref="E48:G48"/>
  </mergeCells>
  <phoneticPr fontId="2"/>
  <conditionalFormatting sqref="I12:I61">
    <cfRule type="expression" dxfId="11" priority="4">
      <formula>S12=1</formula>
    </cfRule>
  </conditionalFormatting>
  <conditionalFormatting sqref="C10">
    <cfRule type="expression" dxfId="10" priority="6">
      <formula>COUNTIF($O12:$P61,1)</formula>
    </cfRule>
  </conditionalFormatting>
  <conditionalFormatting sqref="E6">
    <cfRule type="expression" dxfId="9" priority="1">
      <formula>AND(D4&lt;&gt;"",D5&lt;&gt;"")</formula>
    </cfRule>
  </conditionalFormatting>
  <conditionalFormatting sqref="C12:C61">
    <cfRule type="expression" dxfId="8" priority="3">
      <formula>Q12=1</formula>
    </cfRule>
    <cfRule type="expression" dxfId="7" priority="11">
      <formula>O12=1</formula>
    </cfRule>
  </conditionalFormatting>
  <conditionalFormatting sqref="D12:D61">
    <cfRule type="expression" dxfId="6" priority="2">
      <formula>R12=1</formula>
    </cfRule>
    <cfRule type="expression" dxfId="5" priority="7">
      <formula>P12=1</formula>
    </cfRule>
  </conditionalFormatting>
  <dataValidations count="1">
    <dataValidation type="whole" operator="greaterThanOrEqual" allowBlank="1" showInputMessage="1" showErrorMessage="1" error="半角数字でご入力ください。" sqref="I12:I61" xr:uid="{8EFA2F87-2689-491B-8D9E-B316F8513030}">
      <formula1>0</formula1>
    </dataValidation>
  </dataValidations>
  <pageMargins left="0.23622047244094491" right="0.23622047244094491" top="0.74803149606299213" bottom="0.74803149606299213" header="0.31496062992125984" footer="0.31496062992125984"/>
  <pageSetup paperSize="8" scale="74" fitToHeight="0" orientation="portrait" verticalDpi="0" r:id="rId1"/>
  <headerFooter>
    <oddHeader>&amp;C&amp;20&amp;A</oddHeader>
    <oddFooter>&amp;C&amp;P/&amp;N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5A19AA2-8A2A-4087-BBC5-7A1DC17E8D7A}">
          <x14:formula1>
            <xm:f>'マスター(展覧会補正基準)'!$C$4:$C$15</xm:f>
          </x14:formula1>
          <xm:sqref>D5</xm:sqref>
        </x14:dataValidation>
        <x14:dataValidation type="list" allowBlank="1" showInputMessage="1" showErrorMessage="1" xr:uid="{E2373DF9-DAFE-476F-AEB6-89FFBAACF390}">
          <x14:formula1>
            <xm:f>'マスター(展覧会補正基準)'!$B$4:$B$8</xm:f>
          </x14:formula1>
          <xm:sqref>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E3AAD-6A85-4B8F-950D-AFC760A844C0}">
  <sheetPr>
    <tabColor theme="0" tint="-0.249977111117893"/>
    <pageSetUpPr fitToPage="1"/>
  </sheetPr>
  <dimension ref="A1:V63"/>
  <sheetViews>
    <sheetView showGridLines="0" zoomScaleNormal="100" zoomScaleSheetLayoutView="90" workbookViewId="0"/>
  </sheetViews>
  <sheetFormatPr defaultColWidth="8.81640625" defaultRowHeight="15" outlineLevelCol="1" x14ac:dyDescent="0.3"/>
  <cols>
    <col min="1" max="1" width="1.7265625" style="64" customWidth="1"/>
    <col min="2" max="2" width="5.1796875" style="64" customWidth="1"/>
    <col min="3" max="4" width="13.453125" style="64" customWidth="1"/>
    <col min="5" max="5" width="2.26953125" style="64" customWidth="1"/>
    <col min="6" max="6" width="12.6328125" style="64" customWidth="1"/>
    <col min="7" max="7" width="18.453125" style="64" customWidth="1"/>
    <col min="8" max="8" width="25.54296875" style="64" customWidth="1"/>
    <col min="9" max="9" width="10.54296875" style="64" customWidth="1"/>
    <col min="10" max="10" width="40.54296875" style="64" customWidth="1"/>
    <col min="11" max="12" width="1.7265625" style="64" customWidth="1"/>
    <col min="13" max="14" width="8.81640625" style="64"/>
    <col min="15" max="19" width="8.81640625" style="64" hidden="1" customWidth="1" outlineLevel="1"/>
    <col min="20" max="20" width="8.81640625" style="65" hidden="1" customWidth="1" outlineLevel="1"/>
    <col min="21" max="21" width="8.81640625" style="64" hidden="1" customWidth="1" outlineLevel="1"/>
    <col min="22" max="22" width="8.81640625" style="64" collapsed="1"/>
    <col min="23" max="16384" width="8.81640625" style="64"/>
  </cols>
  <sheetData>
    <row r="1" spans="1:21" x14ac:dyDescent="0.3">
      <c r="A1" s="61" t="s">
        <v>0</v>
      </c>
      <c r="B1" s="62"/>
      <c r="C1" s="62"/>
      <c r="D1" s="62"/>
      <c r="E1" s="62"/>
      <c r="F1" s="62"/>
      <c r="G1" s="62"/>
      <c r="H1" s="62"/>
      <c r="I1" s="62"/>
      <c r="J1" s="62"/>
      <c r="K1" s="63"/>
    </row>
    <row r="2" spans="1:21" ht="25.2" customHeight="1" x14ac:dyDescent="0.3">
      <c r="A2" s="66"/>
      <c r="B2" s="104" t="s">
        <v>11</v>
      </c>
      <c r="C2" s="104"/>
      <c r="D2" s="163" t="s">
        <v>98</v>
      </c>
      <c r="E2" s="163"/>
      <c r="F2" s="163"/>
      <c r="G2" s="164"/>
      <c r="H2" s="67" t="s">
        <v>12</v>
      </c>
      <c r="I2" s="132" t="s">
        <v>190</v>
      </c>
      <c r="J2" s="165"/>
      <c r="K2" s="68"/>
    </row>
    <row r="3" spans="1:21" ht="4.95" customHeight="1" x14ac:dyDescent="0.3">
      <c r="A3" s="66"/>
      <c r="K3" s="68"/>
    </row>
    <row r="4" spans="1:21" ht="19.95" customHeight="1" x14ac:dyDescent="0.3">
      <c r="A4" s="66"/>
      <c r="B4" s="166" t="s">
        <v>156</v>
      </c>
      <c r="C4" s="167"/>
      <c r="D4" s="139" t="s">
        <v>31</v>
      </c>
      <c r="E4" s="141"/>
      <c r="G4" s="79"/>
      <c r="K4" s="68"/>
    </row>
    <row r="5" spans="1:21" ht="19.95" customHeight="1" x14ac:dyDescent="0.3">
      <c r="A5" s="66"/>
      <c r="B5" s="166" t="s">
        <v>157</v>
      </c>
      <c r="C5" s="167"/>
      <c r="D5" s="168" t="s">
        <v>49</v>
      </c>
      <c r="E5" s="169"/>
      <c r="F5" s="105" t="str">
        <f>IF(D4&lt;&gt;"",IF(D5="",'マスター(展覧会補正基準) (2)'!K6,""),IF(D5&lt;&gt;"",'マスター(展覧会補正基準) (2)'!K7,""))</f>
        <v/>
      </c>
      <c r="G5" s="106"/>
      <c r="H5" s="147" t="s">
        <v>53</v>
      </c>
      <c r="I5" s="147"/>
      <c r="J5" s="107">
        <f>I62</f>
        <v>293500</v>
      </c>
      <c r="K5" s="68"/>
    </row>
    <row r="6" spans="1:21" ht="19.95" customHeight="1" x14ac:dyDescent="0.3">
      <c r="A6" s="66"/>
      <c r="B6" s="173" t="s">
        <v>158</v>
      </c>
      <c r="C6" s="174"/>
      <c r="D6" s="108" t="str">
        <f>IF($D$5="","",IF($D$5="12月",TEXT('マスター(展覧会補正基準) (2)'!$C$23,"YYYY-MM-DD"),TEXT('マスター(展覧会補正基準) (2)'!$C$21,"YYYY-MM-DD")))</f>
        <v>2020-01-01</v>
      </c>
      <c r="E6" s="109" t="s">
        <v>172</v>
      </c>
      <c r="F6" s="110" t="str">
        <f>IF($D$5="","",IF($D$5="12月",TEXT('マスター(展覧会補正基準) (2)'!$D$23,"YYYY-MM-DD"),TEXT('マスター(展覧会補正基準) (2)'!$D$21,"YYYY-MM-DD")))</f>
        <v>2020-12-31</v>
      </c>
      <c r="G6" s="111"/>
      <c r="H6" s="147" t="s">
        <v>14</v>
      </c>
      <c r="I6" s="147"/>
      <c r="J6" s="86" t="str">
        <f>IF(J5=0,"",IF(J5&gt;='マスター(展覧会補正基準) (2)'!$H$8,'マスター(展覧会補正基準) (2)'!$I$8,IF(J5&gt;='マスター(展覧会補正基準) (2)'!$H$7,'マスター(展覧会補正基準) (2)'!$I$7,IF(J5&gt;='マスター(展覧会補正基準) (2)'!$H$6,'マスター(展覧会補正基準) (2)'!$I$6,IF(J5&gt;='マスター(展覧会補正基準) (2)'!$H$5,'マスター(展覧会補正基準) (2)'!$I$5,'マスター(展覧会補正基準) (2)'!$I$4)))))</f>
        <v>区分Ⅱ:  \10,000,000</v>
      </c>
      <c r="K6" s="68"/>
    </row>
    <row r="7" spans="1:21" ht="4.95" customHeight="1" thickBot="1" x14ac:dyDescent="0.35">
      <c r="A7" s="87"/>
      <c r="B7" s="88"/>
      <c r="C7" s="88"/>
      <c r="D7" s="88"/>
      <c r="E7" s="88"/>
      <c r="F7" s="88"/>
      <c r="G7" s="88"/>
      <c r="H7" s="88"/>
      <c r="I7" s="88"/>
      <c r="J7" s="88"/>
      <c r="K7" s="89"/>
    </row>
    <row r="8" spans="1:21" ht="4.95" customHeight="1" x14ac:dyDescent="0.3"/>
    <row r="9" spans="1:21" ht="15.6" thickBot="1" x14ac:dyDescent="0.35">
      <c r="A9" s="64" t="s">
        <v>152</v>
      </c>
    </row>
    <row r="10" spans="1:21" ht="15" customHeight="1" x14ac:dyDescent="0.3">
      <c r="A10" s="61"/>
      <c r="B10" s="62"/>
      <c r="C10" s="90" t="s">
        <v>171</v>
      </c>
      <c r="D10" s="62"/>
      <c r="E10" s="62"/>
      <c r="F10" s="62"/>
      <c r="G10" s="62"/>
      <c r="H10" s="62"/>
      <c r="I10" s="62"/>
      <c r="J10" s="62"/>
      <c r="K10" s="63"/>
      <c r="O10" s="64" t="s">
        <v>16</v>
      </c>
    </row>
    <row r="11" spans="1:21" ht="30" x14ac:dyDescent="0.3">
      <c r="A11" s="66"/>
      <c r="B11" s="67" t="s">
        <v>1</v>
      </c>
      <c r="C11" s="91" t="s">
        <v>54</v>
      </c>
      <c r="D11" s="91" t="s">
        <v>55</v>
      </c>
      <c r="E11" s="148" t="s">
        <v>56</v>
      </c>
      <c r="F11" s="149"/>
      <c r="G11" s="150"/>
      <c r="H11" s="91" t="s">
        <v>19</v>
      </c>
      <c r="I11" s="91" t="s">
        <v>57</v>
      </c>
      <c r="J11" s="67" t="s">
        <v>150</v>
      </c>
      <c r="K11" s="68"/>
      <c r="O11" s="64" t="s">
        <v>22</v>
      </c>
      <c r="P11" s="64" t="s">
        <v>23</v>
      </c>
      <c r="Q11" s="64" t="s">
        <v>166</v>
      </c>
      <c r="R11" s="64" t="s">
        <v>167</v>
      </c>
      <c r="S11" s="64" t="s">
        <v>24</v>
      </c>
      <c r="T11" s="94" t="s">
        <v>168</v>
      </c>
      <c r="U11" s="95" t="s">
        <v>169</v>
      </c>
    </row>
    <row r="12" spans="1:21" x14ac:dyDescent="0.3">
      <c r="A12" s="96"/>
      <c r="B12" s="97">
        <v>1</v>
      </c>
      <c r="C12" s="98">
        <v>43831</v>
      </c>
      <c r="D12" s="98">
        <v>43905</v>
      </c>
      <c r="E12" s="175" t="s">
        <v>180</v>
      </c>
      <c r="F12" s="171"/>
      <c r="G12" s="172"/>
      <c r="H12" s="99" t="s">
        <v>97</v>
      </c>
      <c r="I12" s="100">
        <v>106000</v>
      </c>
      <c r="J12" s="101" t="s">
        <v>87</v>
      </c>
      <c r="K12" s="68"/>
      <c r="O12" s="64">
        <f>IF($C12&lt;&gt;"",IF($D$5="12月",IF(AND($C12&gt;='マスター(展覧会補正基準) (2)'!$C$23,$C12&lt;='マスター(展覧会補正基準) (2)'!$D$23),0,1),IF(AND($C12&gt;='マスター(展覧会補正基準) (2)'!$C$21,$C12&lt;='マスター(展覧会補正基準) (2)'!$D$21),0,1)),0)</f>
        <v>0</v>
      </c>
      <c r="P12" s="64">
        <f>IF($D12&lt;&gt;"",IF($D$5="12月",IF(AND($D12&gt;='マスター(展覧会補正基準) (2)'!$C$23,$D12&lt;='マスター(展覧会補正基準) (2)'!$D$23),0,1),IF(AND($D12&gt;='マスター(展覧会補正基準) (2)'!$C$21,$D12&lt;='マスター(展覧会補正基準) (2)'!$D$21),0,1)),0)</f>
        <v>0</v>
      </c>
      <c r="Q12" s="64">
        <f>IF(AND($C12=0,OR($I12&lt;&gt;"",$D12&lt;&gt;"")),1,0)</f>
        <v>0</v>
      </c>
      <c r="R12" s="64">
        <f>IF(AND($D12=0,OR($I12&lt;&gt;"",$C12&lt;&gt;"")),1,0)</f>
        <v>0</v>
      </c>
      <c r="S12" s="64">
        <f>IF(AND(I12=0,OR(C12&lt;&gt;"",D12&lt;&gt;"")),1,0)</f>
        <v>0</v>
      </c>
      <c r="T12" s="65" t="str">
        <f>IF(SUM($O12:$P12)=0,"〇","✕")</f>
        <v>〇</v>
      </c>
      <c r="U12" s="64">
        <f>IF($T12="〇",$I12,"")</f>
        <v>106000</v>
      </c>
    </row>
    <row r="13" spans="1:21" x14ac:dyDescent="0.3">
      <c r="A13" s="96"/>
      <c r="B13" s="97">
        <f>B12+1</f>
        <v>2</v>
      </c>
      <c r="C13" s="98">
        <v>43891</v>
      </c>
      <c r="D13" s="98">
        <v>43921</v>
      </c>
      <c r="E13" s="170" t="s">
        <v>181</v>
      </c>
      <c r="F13" s="171"/>
      <c r="G13" s="172"/>
      <c r="H13" s="99" t="s">
        <v>96</v>
      </c>
      <c r="I13" s="100">
        <v>1500</v>
      </c>
      <c r="J13" s="101" t="s">
        <v>87</v>
      </c>
      <c r="K13" s="68"/>
      <c r="O13" s="64">
        <f>IF($C13&lt;&gt;"",IF($D$5="12月",IF(AND($C13&gt;='マスター(展覧会補正基準) (2)'!$C$23,$C13&lt;='マスター(展覧会補正基準) (2)'!$D$23),0,1),IF(AND($C13&gt;='マスター(展覧会補正基準) (2)'!$C$21,$C13&lt;='マスター(展覧会補正基準) (2)'!$D$21),0,1)),0)</f>
        <v>0</v>
      </c>
      <c r="P13" s="64">
        <f>IF($D13&lt;&gt;"",IF($D$5="12月",IF(AND($D13&gt;='マスター(展覧会補正基準) (2)'!$C$23,$D13&lt;='マスター(展覧会補正基準) (2)'!$D$23),0,1),IF(AND($D13&gt;='マスター(展覧会補正基準) (2)'!$C$21,$D13&lt;='マスター(展覧会補正基準) (2)'!$D$21),0,1)),0)</f>
        <v>0</v>
      </c>
      <c r="Q13" s="64">
        <f t="shared" ref="Q13:Q61" si="0">IF(AND($C13=0,OR($I13&lt;&gt;"",$D13&lt;&gt;"")),1,0)</f>
        <v>0</v>
      </c>
      <c r="R13" s="64">
        <f t="shared" ref="R13:R61" si="1">IF(AND($D13=0,OR($I13&lt;&gt;"",$C13&lt;&gt;"")),1,0)</f>
        <v>0</v>
      </c>
      <c r="S13" s="64">
        <f t="shared" ref="S13:S61" si="2">IF(AND(I13=0,OR(C13&lt;&gt;"",D13&lt;&gt;"")),1,0)</f>
        <v>0</v>
      </c>
      <c r="T13" s="65" t="str">
        <f t="shared" ref="T13:T61" si="3">IF(SUM($O13:$P13)=0,"〇","✕")</f>
        <v>〇</v>
      </c>
      <c r="U13" s="64">
        <f t="shared" ref="U13:U61" si="4">IF($T13="〇",$I13,"")</f>
        <v>1500</v>
      </c>
    </row>
    <row r="14" spans="1:21" x14ac:dyDescent="0.3">
      <c r="A14" s="96"/>
      <c r="B14" s="97">
        <f t="shared" ref="B14:B61" si="5">B13+1</f>
        <v>3</v>
      </c>
      <c r="C14" s="98">
        <v>43922</v>
      </c>
      <c r="D14" s="98">
        <v>43982</v>
      </c>
      <c r="E14" s="170" t="s">
        <v>182</v>
      </c>
      <c r="F14" s="171"/>
      <c r="G14" s="172"/>
      <c r="H14" s="99" t="s">
        <v>95</v>
      </c>
      <c r="I14" s="100">
        <v>3500</v>
      </c>
      <c r="J14" s="101" t="s">
        <v>87</v>
      </c>
      <c r="K14" s="68"/>
      <c r="O14" s="64">
        <f>IF($C14&lt;&gt;"",IF($D$5="12月",IF(AND($C14&gt;='マスター(展覧会補正基準) (2)'!$C$23,$C14&lt;='マスター(展覧会補正基準) (2)'!$D$23),0,1),IF(AND($C14&gt;='マスター(展覧会補正基準) (2)'!$C$21,$C14&lt;='マスター(展覧会補正基準) (2)'!$D$21),0,1)),0)</f>
        <v>0</v>
      </c>
      <c r="P14" s="64">
        <f>IF($D14&lt;&gt;"",IF($D$5="12月",IF(AND($D14&gt;='マスター(展覧会補正基準) (2)'!$C$23,$D14&lt;='マスター(展覧会補正基準) (2)'!$D$23),0,1),IF(AND($D14&gt;='マスター(展覧会補正基準) (2)'!$C$21,$D14&lt;='マスター(展覧会補正基準) (2)'!$D$21),0,1)),0)</f>
        <v>0</v>
      </c>
      <c r="Q14" s="64">
        <f t="shared" si="0"/>
        <v>0</v>
      </c>
      <c r="R14" s="64">
        <f t="shared" si="1"/>
        <v>0</v>
      </c>
      <c r="S14" s="64">
        <f t="shared" si="2"/>
        <v>0</v>
      </c>
      <c r="T14" s="65" t="str">
        <f t="shared" si="3"/>
        <v>〇</v>
      </c>
      <c r="U14" s="64">
        <f t="shared" si="4"/>
        <v>3500</v>
      </c>
    </row>
    <row r="15" spans="1:21" x14ac:dyDescent="0.3">
      <c r="A15" s="96"/>
      <c r="B15" s="97">
        <f t="shared" si="5"/>
        <v>4</v>
      </c>
      <c r="C15" s="98">
        <v>43936</v>
      </c>
      <c r="D15" s="98">
        <v>43992</v>
      </c>
      <c r="E15" s="170" t="s">
        <v>183</v>
      </c>
      <c r="F15" s="171"/>
      <c r="G15" s="172"/>
      <c r="H15" s="99" t="s">
        <v>94</v>
      </c>
      <c r="I15" s="100">
        <v>2500</v>
      </c>
      <c r="J15" s="101" t="s">
        <v>87</v>
      </c>
      <c r="K15" s="68"/>
      <c r="O15" s="64">
        <f>IF($C15&lt;&gt;"",IF($D$5="12月",IF(AND($C15&gt;='マスター(展覧会補正基準) (2)'!$C$23,$C15&lt;='マスター(展覧会補正基準) (2)'!$D$23),0,1),IF(AND($C15&gt;='マスター(展覧会補正基準) (2)'!$C$21,$C15&lt;='マスター(展覧会補正基準) (2)'!$D$21),0,1)),0)</f>
        <v>0</v>
      </c>
      <c r="P15" s="64">
        <f>IF($D15&lt;&gt;"",IF($D$5="12月",IF(AND($D15&gt;='マスター(展覧会補正基準) (2)'!$C$23,$D15&lt;='マスター(展覧会補正基準) (2)'!$D$23),0,1),IF(AND($D15&gt;='マスター(展覧会補正基準) (2)'!$C$21,$D15&lt;='マスター(展覧会補正基準) (2)'!$D$21),0,1)),0)</f>
        <v>0</v>
      </c>
      <c r="Q15" s="64">
        <f t="shared" si="0"/>
        <v>0</v>
      </c>
      <c r="R15" s="64">
        <f t="shared" si="1"/>
        <v>0</v>
      </c>
      <c r="S15" s="64">
        <f t="shared" si="2"/>
        <v>0</v>
      </c>
      <c r="T15" s="65" t="str">
        <f t="shared" si="3"/>
        <v>〇</v>
      </c>
      <c r="U15" s="64">
        <f t="shared" si="4"/>
        <v>2500</v>
      </c>
    </row>
    <row r="16" spans="1:21" x14ac:dyDescent="0.3">
      <c r="A16" s="96"/>
      <c r="B16" s="97">
        <f t="shared" si="5"/>
        <v>5</v>
      </c>
      <c r="C16" s="98">
        <v>43952</v>
      </c>
      <c r="D16" s="98">
        <v>43982</v>
      </c>
      <c r="E16" s="170" t="s">
        <v>184</v>
      </c>
      <c r="F16" s="171"/>
      <c r="G16" s="172"/>
      <c r="H16" s="99" t="s">
        <v>93</v>
      </c>
      <c r="I16" s="100">
        <v>2000</v>
      </c>
      <c r="J16" s="101" t="s">
        <v>87</v>
      </c>
      <c r="K16" s="68"/>
      <c r="O16" s="64">
        <f>IF($C16&lt;&gt;"",IF($D$5="12月",IF(AND($C16&gt;='マスター(展覧会補正基準) (2)'!$C$23,$C16&lt;='マスター(展覧会補正基準) (2)'!$D$23),0,1),IF(AND($C16&gt;='マスター(展覧会補正基準) (2)'!$C$21,$C16&lt;='マスター(展覧会補正基準) (2)'!$D$21),0,1)),0)</f>
        <v>0</v>
      </c>
      <c r="P16" s="64">
        <f>IF($D16&lt;&gt;"",IF($D$5="12月",IF(AND($D16&gt;='マスター(展覧会補正基準) (2)'!$C$23,$D16&lt;='マスター(展覧会補正基準) (2)'!$D$23),0,1),IF(AND($D16&gt;='マスター(展覧会補正基準) (2)'!$C$21,$D16&lt;='マスター(展覧会補正基準) (2)'!$D$21),0,1)),0)</f>
        <v>0</v>
      </c>
      <c r="Q16" s="64">
        <f t="shared" si="0"/>
        <v>0</v>
      </c>
      <c r="R16" s="64">
        <f t="shared" si="1"/>
        <v>0</v>
      </c>
      <c r="S16" s="64">
        <f t="shared" si="2"/>
        <v>0</v>
      </c>
      <c r="T16" s="65" t="str">
        <f t="shared" si="3"/>
        <v>〇</v>
      </c>
      <c r="U16" s="64">
        <f t="shared" si="4"/>
        <v>2000</v>
      </c>
    </row>
    <row r="17" spans="1:21" x14ac:dyDescent="0.3">
      <c r="A17" s="96"/>
      <c r="B17" s="97">
        <f t="shared" si="5"/>
        <v>6</v>
      </c>
      <c r="C17" s="98">
        <v>44013</v>
      </c>
      <c r="D17" s="98">
        <v>44074</v>
      </c>
      <c r="E17" s="170" t="s">
        <v>185</v>
      </c>
      <c r="F17" s="171"/>
      <c r="G17" s="172"/>
      <c r="H17" s="99" t="s">
        <v>92</v>
      </c>
      <c r="I17" s="100">
        <v>8000</v>
      </c>
      <c r="J17" s="101" t="s">
        <v>87</v>
      </c>
      <c r="K17" s="68"/>
      <c r="O17" s="64">
        <f>IF($C17&lt;&gt;"",IF($D$5="12月",IF(AND($C17&gt;='マスター(展覧会補正基準) (2)'!$C$23,$C17&lt;='マスター(展覧会補正基準) (2)'!$D$23),0,1),IF(AND($C17&gt;='マスター(展覧会補正基準) (2)'!$C$21,$C17&lt;='マスター(展覧会補正基準) (2)'!$D$21),0,1)),0)</f>
        <v>0</v>
      </c>
      <c r="P17" s="64">
        <f>IF($D17&lt;&gt;"",IF($D$5="12月",IF(AND($D17&gt;='マスター(展覧会補正基準) (2)'!$C$23,$D17&lt;='マスター(展覧会補正基準) (2)'!$D$23),0,1),IF(AND($D17&gt;='マスター(展覧会補正基準) (2)'!$C$21,$D17&lt;='マスター(展覧会補正基準) (2)'!$D$21),0,1)),0)</f>
        <v>0</v>
      </c>
      <c r="Q17" s="64">
        <f t="shared" si="0"/>
        <v>0</v>
      </c>
      <c r="R17" s="64">
        <f t="shared" si="1"/>
        <v>0</v>
      </c>
      <c r="S17" s="64">
        <f t="shared" si="2"/>
        <v>0</v>
      </c>
      <c r="T17" s="65" t="str">
        <f t="shared" si="3"/>
        <v>〇</v>
      </c>
      <c r="U17" s="64">
        <f t="shared" si="4"/>
        <v>8000</v>
      </c>
    </row>
    <row r="18" spans="1:21" x14ac:dyDescent="0.3">
      <c r="A18" s="96"/>
      <c r="B18" s="97">
        <f t="shared" si="5"/>
        <v>7</v>
      </c>
      <c r="C18" s="98">
        <v>44075</v>
      </c>
      <c r="D18" s="98">
        <v>44135</v>
      </c>
      <c r="E18" s="170" t="s">
        <v>186</v>
      </c>
      <c r="F18" s="171"/>
      <c r="G18" s="172"/>
      <c r="H18" s="99" t="s">
        <v>91</v>
      </c>
      <c r="I18" s="100">
        <v>80000</v>
      </c>
      <c r="J18" s="101" t="s">
        <v>87</v>
      </c>
      <c r="K18" s="68"/>
      <c r="O18" s="64">
        <f>IF($C18&lt;&gt;"",IF($D$5="12月",IF(AND($C18&gt;='マスター(展覧会補正基準) (2)'!$C$23,$C18&lt;='マスター(展覧会補正基準) (2)'!$D$23),0,1),IF(AND($C18&gt;='マスター(展覧会補正基準) (2)'!$C$21,$C18&lt;='マスター(展覧会補正基準) (2)'!$D$21),0,1)),0)</f>
        <v>0</v>
      </c>
      <c r="P18" s="64">
        <f>IF($D18&lt;&gt;"",IF($D$5="12月",IF(AND($D18&gt;='マスター(展覧会補正基準) (2)'!$C$23,$D18&lt;='マスター(展覧会補正基準) (2)'!$D$23),0,1),IF(AND($D18&gt;='マスター(展覧会補正基準) (2)'!$C$21,$D18&lt;='マスター(展覧会補正基準) (2)'!$D$21),0,1)),0)</f>
        <v>0</v>
      </c>
      <c r="Q18" s="64">
        <f t="shared" si="0"/>
        <v>0</v>
      </c>
      <c r="R18" s="64">
        <f t="shared" si="1"/>
        <v>0</v>
      </c>
      <c r="S18" s="64">
        <f>IF(AND(I18=0,OR(C18&lt;&gt;"",D18&lt;&gt;"")),1,0)</f>
        <v>0</v>
      </c>
      <c r="T18" s="65" t="str">
        <f t="shared" si="3"/>
        <v>〇</v>
      </c>
      <c r="U18" s="64">
        <f t="shared" si="4"/>
        <v>80000</v>
      </c>
    </row>
    <row r="19" spans="1:21" x14ac:dyDescent="0.3">
      <c r="A19" s="96"/>
      <c r="B19" s="97">
        <f t="shared" si="5"/>
        <v>8</v>
      </c>
      <c r="C19" s="98">
        <v>44089</v>
      </c>
      <c r="D19" s="98">
        <v>44150</v>
      </c>
      <c r="E19" s="170" t="s">
        <v>187</v>
      </c>
      <c r="F19" s="171"/>
      <c r="G19" s="172"/>
      <c r="H19" s="99" t="s">
        <v>90</v>
      </c>
      <c r="I19" s="100">
        <v>20000</v>
      </c>
      <c r="J19" s="101" t="s">
        <v>87</v>
      </c>
      <c r="K19" s="68"/>
      <c r="O19" s="64">
        <f>IF($C19&lt;&gt;"",IF($D$5="12月",IF(AND($C19&gt;='マスター(展覧会補正基準) (2)'!$C$23,$C19&lt;='マスター(展覧会補正基準) (2)'!$D$23),0,1),IF(AND($C19&gt;='マスター(展覧会補正基準) (2)'!$C$21,$C19&lt;='マスター(展覧会補正基準) (2)'!$D$21),0,1)),0)</f>
        <v>0</v>
      </c>
      <c r="P19" s="64">
        <f>IF($D19&lt;&gt;"",IF($D$5="12月",IF(AND($D19&gt;='マスター(展覧会補正基準) (2)'!$C$23,$D19&lt;='マスター(展覧会補正基準) (2)'!$D$23),0,1),IF(AND($D19&gt;='マスター(展覧会補正基準) (2)'!$C$21,$D19&lt;='マスター(展覧会補正基準) (2)'!$D$21),0,1)),0)</f>
        <v>0</v>
      </c>
      <c r="Q19" s="64">
        <f t="shared" si="0"/>
        <v>0</v>
      </c>
      <c r="R19" s="64">
        <f t="shared" si="1"/>
        <v>0</v>
      </c>
      <c r="S19" s="64">
        <f t="shared" si="2"/>
        <v>0</v>
      </c>
      <c r="T19" s="65" t="str">
        <f t="shared" si="3"/>
        <v>〇</v>
      </c>
      <c r="U19" s="64">
        <f t="shared" si="4"/>
        <v>20000</v>
      </c>
    </row>
    <row r="20" spans="1:21" x14ac:dyDescent="0.3">
      <c r="A20" s="96"/>
      <c r="B20" s="97">
        <f t="shared" si="5"/>
        <v>9</v>
      </c>
      <c r="C20" s="98">
        <v>44013</v>
      </c>
      <c r="D20" s="98">
        <v>44165</v>
      </c>
      <c r="E20" s="170" t="s">
        <v>188</v>
      </c>
      <c r="F20" s="171"/>
      <c r="G20" s="172"/>
      <c r="H20" s="99" t="s">
        <v>89</v>
      </c>
      <c r="I20" s="100">
        <v>50000</v>
      </c>
      <c r="J20" s="101" t="s">
        <v>87</v>
      </c>
      <c r="K20" s="68"/>
      <c r="O20" s="64">
        <f>IF($C20&lt;&gt;"",IF($D$5="12月",IF(AND($C20&gt;='マスター(展覧会補正基準) (2)'!$C$23,$C20&lt;='マスター(展覧会補正基準) (2)'!$D$23),0,1),IF(AND($C20&gt;='マスター(展覧会補正基準) (2)'!$C$21,$C20&lt;='マスター(展覧会補正基準) (2)'!$D$21),0,1)),0)</f>
        <v>0</v>
      </c>
      <c r="P20" s="64">
        <f>IF($D20&lt;&gt;"",IF($D$5="12月",IF(AND($D20&gt;='マスター(展覧会補正基準) (2)'!$C$23,$D20&lt;='マスター(展覧会補正基準) (2)'!$D$23),0,1),IF(AND($D20&gt;='マスター(展覧会補正基準) (2)'!$C$21,$D20&lt;='マスター(展覧会補正基準) (2)'!$D$21),0,1)),0)</f>
        <v>0</v>
      </c>
      <c r="Q20" s="64">
        <f t="shared" si="0"/>
        <v>0</v>
      </c>
      <c r="R20" s="64">
        <f t="shared" si="1"/>
        <v>0</v>
      </c>
      <c r="S20" s="64">
        <f t="shared" si="2"/>
        <v>0</v>
      </c>
      <c r="T20" s="65" t="str">
        <f t="shared" si="3"/>
        <v>〇</v>
      </c>
      <c r="U20" s="64">
        <f t="shared" si="4"/>
        <v>50000</v>
      </c>
    </row>
    <row r="21" spans="1:21" x14ac:dyDescent="0.3">
      <c r="A21" s="96"/>
      <c r="B21" s="97">
        <f t="shared" si="5"/>
        <v>10</v>
      </c>
      <c r="C21" s="98">
        <v>44013</v>
      </c>
      <c r="D21" s="98">
        <v>44190</v>
      </c>
      <c r="E21" s="170" t="s">
        <v>189</v>
      </c>
      <c r="F21" s="171"/>
      <c r="G21" s="172"/>
      <c r="H21" s="99" t="s">
        <v>88</v>
      </c>
      <c r="I21" s="100">
        <v>20000</v>
      </c>
      <c r="J21" s="101" t="s">
        <v>87</v>
      </c>
      <c r="K21" s="68"/>
      <c r="O21" s="64">
        <f>IF($C21&lt;&gt;"",IF($D$5="12月",IF(AND($C21&gt;='マスター(展覧会補正基準) (2)'!$C$23,$C21&lt;='マスター(展覧会補正基準) (2)'!$D$23),0,1),IF(AND($C21&gt;='マスター(展覧会補正基準) (2)'!$C$21,$C21&lt;='マスター(展覧会補正基準) (2)'!$D$21),0,1)),0)</f>
        <v>0</v>
      </c>
      <c r="P21" s="64">
        <f>IF($D21&lt;&gt;"",IF($D$5="12月",IF(AND($D21&gt;='マスター(展覧会補正基準) (2)'!$C$23,$D21&lt;='マスター(展覧会補正基準) (2)'!$D$23),0,1),IF(AND($D21&gt;='マスター(展覧会補正基準) (2)'!$C$21,$D21&lt;='マスター(展覧会補正基準) (2)'!$D$21),0,1)),0)</f>
        <v>0</v>
      </c>
      <c r="Q21" s="64">
        <f t="shared" si="0"/>
        <v>0</v>
      </c>
      <c r="R21" s="64">
        <f t="shared" si="1"/>
        <v>0</v>
      </c>
      <c r="S21" s="64">
        <f t="shared" si="2"/>
        <v>0</v>
      </c>
      <c r="T21" s="65" t="str">
        <f t="shared" si="3"/>
        <v>〇</v>
      </c>
      <c r="U21" s="64">
        <f t="shared" si="4"/>
        <v>20000</v>
      </c>
    </row>
    <row r="22" spans="1:21" x14ac:dyDescent="0.3">
      <c r="A22" s="96"/>
      <c r="B22" s="97">
        <f t="shared" si="5"/>
        <v>11</v>
      </c>
      <c r="C22" s="98"/>
      <c r="D22" s="98"/>
      <c r="E22" s="170"/>
      <c r="F22" s="171"/>
      <c r="G22" s="172"/>
      <c r="H22" s="99"/>
      <c r="I22" s="100"/>
      <c r="J22" s="101"/>
      <c r="K22" s="68"/>
      <c r="O22" s="64">
        <f>IF($C22&lt;&gt;"",IF($D$5="12月",IF(AND($C22&gt;='マスター(展覧会補正基準) (2)'!$C$23,$C22&lt;='マスター(展覧会補正基準) (2)'!$D$23),0,1),IF(AND($C22&gt;='マスター(展覧会補正基準) (2)'!$C$21,$C22&lt;='マスター(展覧会補正基準) (2)'!$D$21),0,1)),0)</f>
        <v>0</v>
      </c>
      <c r="P22" s="64">
        <f>IF($D22&lt;&gt;"",IF($D$5="12月",IF(AND($D22&gt;='マスター(展覧会補正基準) (2)'!$C$23,$D22&lt;='マスター(展覧会補正基準) (2)'!$D$23),0,1),IF(AND($D22&gt;='マスター(展覧会補正基準) (2)'!$C$21,$D22&lt;='マスター(展覧会補正基準) (2)'!$D$21),0,1)),0)</f>
        <v>0</v>
      </c>
      <c r="Q22" s="64">
        <f t="shared" si="0"/>
        <v>0</v>
      </c>
      <c r="R22" s="64">
        <f t="shared" si="1"/>
        <v>0</v>
      </c>
      <c r="S22" s="64">
        <f t="shared" si="2"/>
        <v>0</v>
      </c>
      <c r="T22" s="65" t="str">
        <f t="shared" si="3"/>
        <v>〇</v>
      </c>
      <c r="U22" s="64">
        <f t="shared" si="4"/>
        <v>0</v>
      </c>
    </row>
    <row r="23" spans="1:21" x14ac:dyDescent="0.3">
      <c r="A23" s="96"/>
      <c r="B23" s="97">
        <f t="shared" si="5"/>
        <v>12</v>
      </c>
      <c r="C23" s="98"/>
      <c r="D23" s="98"/>
      <c r="E23" s="170"/>
      <c r="F23" s="171"/>
      <c r="G23" s="172"/>
      <c r="H23" s="99"/>
      <c r="I23" s="100"/>
      <c r="J23" s="101"/>
      <c r="K23" s="68"/>
      <c r="O23" s="64">
        <f>IF($C23&lt;&gt;"",IF($D$5="12月",IF(AND($C23&gt;='マスター(展覧会補正基準) (2)'!$C$23,$C23&lt;='マスター(展覧会補正基準) (2)'!$D$23),0,1),IF(AND($C23&gt;='マスター(展覧会補正基準) (2)'!$C$21,$C23&lt;='マスター(展覧会補正基準) (2)'!$D$21),0,1)),0)</f>
        <v>0</v>
      </c>
      <c r="P23" s="64">
        <f>IF($D23&lt;&gt;"",IF($D$5="12月",IF(AND($D23&gt;='マスター(展覧会補正基準) (2)'!$C$23,$D23&lt;='マスター(展覧会補正基準) (2)'!$D$23),0,1),IF(AND($D23&gt;='マスター(展覧会補正基準) (2)'!$C$21,$D23&lt;='マスター(展覧会補正基準) (2)'!$D$21),0,1)),0)</f>
        <v>0</v>
      </c>
      <c r="Q23" s="64">
        <f t="shared" si="0"/>
        <v>0</v>
      </c>
      <c r="R23" s="64">
        <f t="shared" si="1"/>
        <v>0</v>
      </c>
      <c r="S23" s="64">
        <f t="shared" si="2"/>
        <v>0</v>
      </c>
      <c r="T23" s="65" t="str">
        <f t="shared" si="3"/>
        <v>〇</v>
      </c>
      <c r="U23" s="64">
        <f t="shared" si="4"/>
        <v>0</v>
      </c>
    </row>
    <row r="24" spans="1:21" x14ac:dyDescent="0.3">
      <c r="A24" s="96"/>
      <c r="B24" s="97">
        <f t="shared" si="5"/>
        <v>13</v>
      </c>
      <c r="C24" s="98"/>
      <c r="D24" s="98"/>
      <c r="E24" s="170"/>
      <c r="F24" s="171"/>
      <c r="G24" s="172"/>
      <c r="H24" s="99"/>
      <c r="I24" s="100"/>
      <c r="J24" s="101"/>
      <c r="K24" s="68"/>
      <c r="O24" s="64">
        <f>IF($C24&lt;&gt;"",IF($D$5="12月",IF(AND($C24&gt;='マスター(展覧会補正基準) (2)'!$C$23,$C24&lt;='マスター(展覧会補正基準) (2)'!$D$23),0,1),IF(AND($C24&gt;='マスター(展覧会補正基準) (2)'!$C$21,$C24&lt;='マスター(展覧会補正基準) (2)'!$D$21),0,1)),0)</f>
        <v>0</v>
      </c>
      <c r="P24" s="64">
        <f>IF($D24&lt;&gt;"",IF($D$5="12月",IF(AND($D24&gt;='マスター(展覧会補正基準) (2)'!$C$23,$D24&lt;='マスター(展覧会補正基準) (2)'!$D$23),0,1),IF(AND($D24&gt;='マスター(展覧会補正基準) (2)'!$C$21,$D24&lt;='マスター(展覧会補正基準) (2)'!$D$21),0,1)),0)</f>
        <v>0</v>
      </c>
      <c r="Q24" s="64">
        <f t="shared" si="0"/>
        <v>0</v>
      </c>
      <c r="R24" s="64">
        <f t="shared" si="1"/>
        <v>0</v>
      </c>
      <c r="S24" s="64">
        <f t="shared" si="2"/>
        <v>0</v>
      </c>
      <c r="T24" s="65" t="str">
        <f t="shared" si="3"/>
        <v>〇</v>
      </c>
      <c r="U24" s="64">
        <f t="shared" si="4"/>
        <v>0</v>
      </c>
    </row>
    <row r="25" spans="1:21" x14ac:dyDescent="0.3">
      <c r="A25" s="96"/>
      <c r="B25" s="97">
        <f t="shared" si="5"/>
        <v>14</v>
      </c>
      <c r="C25" s="98"/>
      <c r="D25" s="98"/>
      <c r="E25" s="170"/>
      <c r="F25" s="171"/>
      <c r="G25" s="172"/>
      <c r="H25" s="99"/>
      <c r="I25" s="100"/>
      <c r="J25" s="101"/>
      <c r="K25" s="68"/>
      <c r="O25" s="64">
        <f>IF($C25&lt;&gt;"",IF($D$5="12月",IF(AND($C25&gt;='マスター(展覧会補正基準) (2)'!$C$23,$C25&lt;='マスター(展覧会補正基準) (2)'!$D$23),0,1),IF(AND($C25&gt;='マスター(展覧会補正基準) (2)'!$C$21,$C25&lt;='マスター(展覧会補正基準) (2)'!$D$21),0,1)),0)</f>
        <v>0</v>
      </c>
      <c r="P25" s="64">
        <f>IF($D25&lt;&gt;"",IF($D$5="12月",IF(AND($D25&gt;='マスター(展覧会補正基準) (2)'!$C$23,$D25&lt;='マスター(展覧会補正基準) (2)'!$D$23),0,1),IF(AND($D25&gt;='マスター(展覧会補正基準) (2)'!$C$21,$D25&lt;='マスター(展覧会補正基準) (2)'!$D$21),0,1)),0)</f>
        <v>0</v>
      </c>
      <c r="Q25" s="64">
        <f t="shared" si="0"/>
        <v>0</v>
      </c>
      <c r="R25" s="64">
        <f t="shared" si="1"/>
        <v>0</v>
      </c>
      <c r="S25" s="64">
        <f t="shared" si="2"/>
        <v>0</v>
      </c>
      <c r="T25" s="65" t="str">
        <f t="shared" si="3"/>
        <v>〇</v>
      </c>
      <c r="U25" s="64">
        <f t="shared" si="4"/>
        <v>0</v>
      </c>
    </row>
    <row r="26" spans="1:21" x14ac:dyDescent="0.3">
      <c r="A26" s="96"/>
      <c r="B26" s="97">
        <f t="shared" si="5"/>
        <v>15</v>
      </c>
      <c r="C26" s="98"/>
      <c r="D26" s="98"/>
      <c r="E26" s="170"/>
      <c r="F26" s="171"/>
      <c r="G26" s="172"/>
      <c r="H26" s="99"/>
      <c r="I26" s="100"/>
      <c r="J26" s="101"/>
      <c r="K26" s="68"/>
      <c r="O26" s="64">
        <f>IF($C26&lt;&gt;"",IF($D$5="12月",IF(AND($C26&gt;='マスター(展覧会補正基準) (2)'!$C$23,$C26&lt;='マスター(展覧会補正基準) (2)'!$D$23),0,1),IF(AND($C26&gt;='マスター(展覧会補正基準) (2)'!$C$21,$C26&lt;='マスター(展覧会補正基準) (2)'!$D$21),0,1)),0)</f>
        <v>0</v>
      </c>
      <c r="P26" s="64">
        <f>IF($D26&lt;&gt;"",IF($D$5="12月",IF(AND($D26&gt;='マスター(展覧会補正基準) (2)'!$C$23,$D26&lt;='マスター(展覧会補正基準) (2)'!$D$23),0,1),IF(AND($D26&gt;='マスター(展覧会補正基準) (2)'!$C$21,$D26&lt;='マスター(展覧会補正基準) (2)'!$D$21),0,1)),0)</f>
        <v>0</v>
      </c>
      <c r="Q26" s="64">
        <f t="shared" si="0"/>
        <v>0</v>
      </c>
      <c r="R26" s="64">
        <f t="shared" si="1"/>
        <v>0</v>
      </c>
      <c r="S26" s="64">
        <f t="shared" si="2"/>
        <v>0</v>
      </c>
      <c r="T26" s="65" t="str">
        <f t="shared" si="3"/>
        <v>〇</v>
      </c>
      <c r="U26" s="64">
        <f t="shared" si="4"/>
        <v>0</v>
      </c>
    </row>
    <row r="27" spans="1:21" x14ac:dyDescent="0.3">
      <c r="A27" s="96"/>
      <c r="B27" s="97">
        <f t="shared" si="5"/>
        <v>16</v>
      </c>
      <c r="C27" s="98"/>
      <c r="D27" s="98"/>
      <c r="E27" s="170"/>
      <c r="F27" s="171"/>
      <c r="G27" s="172"/>
      <c r="H27" s="99"/>
      <c r="I27" s="100"/>
      <c r="J27" s="101"/>
      <c r="K27" s="68"/>
      <c r="O27" s="64">
        <f>IF($C27&lt;&gt;"",IF($D$5="12月",IF(AND($C27&gt;='マスター(展覧会補正基準) (2)'!$C$23,$C27&lt;='マスター(展覧会補正基準) (2)'!$D$23),0,1),IF(AND($C27&gt;='マスター(展覧会補正基準) (2)'!$C$21,$C27&lt;='マスター(展覧会補正基準) (2)'!$D$21),0,1)),0)</f>
        <v>0</v>
      </c>
      <c r="P27" s="64">
        <f>IF($D27&lt;&gt;"",IF($D$5="12月",IF(AND($D27&gt;='マスター(展覧会補正基準) (2)'!$C$23,$D27&lt;='マスター(展覧会補正基準) (2)'!$D$23),0,1),IF(AND($D27&gt;='マスター(展覧会補正基準) (2)'!$C$21,$D27&lt;='マスター(展覧会補正基準) (2)'!$D$21),0,1)),0)</f>
        <v>0</v>
      </c>
      <c r="Q27" s="64">
        <f t="shared" si="0"/>
        <v>0</v>
      </c>
      <c r="R27" s="64">
        <f t="shared" si="1"/>
        <v>0</v>
      </c>
      <c r="S27" s="64">
        <f t="shared" si="2"/>
        <v>0</v>
      </c>
      <c r="T27" s="65" t="str">
        <f t="shared" si="3"/>
        <v>〇</v>
      </c>
      <c r="U27" s="64">
        <f t="shared" si="4"/>
        <v>0</v>
      </c>
    </row>
    <row r="28" spans="1:21" x14ac:dyDescent="0.3">
      <c r="A28" s="96"/>
      <c r="B28" s="97">
        <f t="shared" si="5"/>
        <v>17</v>
      </c>
      <c r="C28" s="98"/>
      <c r="D28" s="98"/>
      <c r="E28" s="170"/>
      <c r="F28" s="171"/>
      <c r="G28" s="172"/>
      <c r="H28" s="99"/>
      <c r="I28" s="100"/>
      <c r="J28" s="101"/>
      <c r="K28" s="68"/>
      <c r="O28" s="64">
        <f>IF($C28&lt;&gt;"",IF($D$5="12月",IF(AND($C28&gt;='マスター(展覧会補正基準) (2)'!$C$23,$C28&lt;='マスター(展覧会補正基準) (2)'!$D$23),0,1),IF(AND($C28&gt;='マスター(展覧会補正基準) (2)'!$C$21,$C28&lt;='マスター(展覧会補正基準) (2)'!$D$21),0,1)),0)</f>
        <v>0</v>
      </c>
      <c r="P28" s="64">
        <f>IF($D28&lt;&gt;"",IF($D$5="12月",IF(AND($D28&gt;='マスター(展覧会補正基準) (2)'!$C$23,$D28&lt;='マスター(展覧会補正基準) (2)'!$D$23),0,1),IF(AND($D28&gt;='マスター(展覧会補正基準) (2)'!$C$21,$D28&lt;='マスター(展覧会補正基準) (2)'!$D$21),0,1)),0)</f>
        <v>0</v>
      </c>
      <c r="Q28" s="64">
        <f t="shared" si="0"/>
        <v>0</v>
      </c>
      <c r="R28" s="64">
        <f t="shared" si="1"/>
        <v>0</v>
      </c>
      <c r="S28" s="64">
        <f t="shared" si="2"/>
        <v>0</v>
      </c>
      <c r="T28" s="65" t="str">
        <f t="shared" si="3"/>
        <v>〇</v>
      </c>
      <c r="U28" s="64">
        <f t="shared" si="4"/>
        <v>0</v>
      </c>
    </row>
    <row r="29" spans="1:21" x14ac:dyDescent="0.3">
      <c r="A29" s="96"/>
      <c r="B29" s="97">
        <f t="shared" si="5"/>
        <v>18</v>
      </c>
      <c r="C29" s="98"/>
      <c r="D29" s="98"/>
      <c r="E29" s="170"/>
      <c r="F29" s="171"/>
      <c r="G29" s="172"/>
      <c r="H29" s="99"/>
      <c r="I29" s="100"/>
      <c r="J29" s="101"/>
      <c r="K29" s="68"/>
      <c r="O29" s="64">
        <f>IF($C29&lt;&gt;"",IF($D$5="12月",IF(AND($C29&gt;='マスター(展覧会補正基準) (2)'!$C$23,$C29&lt;='マスター(展覧会補正基準) (2)'!$D$23),0,1),IF(AND($C29&gt;='マスター(展覧会補正基準) (2)'!$C$21,$C29&lt;='マスター(展覧会補正基準) (2)'!$D$21),0,1)),0)</f>
        <v>0</v>
      </c>
      <c r="P29" s="64">
        <f>IF($D29&lt;&gt;"",IF($D$5="12月",IF(AND($D29&gt;='マスター(展覧会補正基準) (2)'!$C$23,$D29&lt;='マスター(展覧会補正基準) (2)'!$D$23),0,1),IF(AND($D29&gt;='マスター(展覧会補正基準) (2)'!$C$21,$D29&lt;='マスター(展覧会補正基準) (2)'!$D$21),0,1)),0)</f>
        <v>0</v>
      </c>
      <c r="Q29" s="64">
        <f t="shared" si="0"/>
        <v>0</v>
      </c>
      <c r="R29" s="64">
        <f t="shared" si="1"/>
        <v>0</v>
      </c>
      <c r="S29" s="64">
        <f t="shared" si="2"/>
        <v>0</v>
      </c>
      <c r="T29" s="65" t="str">
        <f t="shared" si="3"/>
        <v>〇</v>
      </c>
      <c r="U29" s="64">
        <f t="shared" si="4"/>
        <v>0</v>
      </c>
    </row>
    <row r="30" spans="1:21" x14ac:dyDescent="0.3">
      <c r="A30" s="96"/>
      <c r="B30" s="97">
        <f t="shared" si="5"/>
        <v>19</v>
      </c>
      <c r="C30" s="98"/>
      <c r="D30" s="98"/>
      <c r="E30" s="170"/>
      <c r="F30" s="171"/>
      <c r="G30" s="172"/>
      <c r="H30" s="99"/>
      <c r="I30" s="100"/>
      <c r="J30" s="101"/>
      <c r="K30" s="68"/>
      <c r="O30" s="64">
        <f>IF($C30&lt;&gt;"",IF($D$5="12月",IF(AND($C30&gt;='マスター(展覧会補正基準) (2)'!$C$23,$C30&lt;='マスター(展覧会補正基準) (2)'!$D$23),0,1),IF(AND($C30&gt;='マスター(展覧会補正基準) (2)'!$C$21,$C30&lt;='マスター(展覧会補正基準) (2)'!$D$21),0,1)),0)</f>
        <v>0</v>
      </c>
      <c r="P30" s="64">
        <f>IF($D30&lt;&gt;"",IF($D$5="12月",IF(AND($D30&gt;='マスター(展覧会補正基準) (2)'!$C$23,$D30&lt;='マスター(展覧会補正基準) (2)'!$D$23),0,1),IF(AND($D30&gt;='マスター(展覧会補正基準) (2)'!$C$21,$D30&lt;='マスター(展覧会補正基準) (2)'!$D$21),0,1)),0)</f>
        <v>0</v>
      </c>
      <c r="Q30" s="64">
        <f t="shared" si="0"/>
        <v>0</v>
      </c>
      <c r="R30" s="64">
        <f t="shared" si="1"/>
        <v>0</v>
      </c>
      <c r="S30" s="64">
        <f t="shared" si="2"/>
        <v>0</v>
      </c>
      <c r="T30" s="65" t="str">
        <f t="shared" si="3"/>
        <v>〇</v>
      </c>
      <c r="U30" s="64">
        <f t="shared" si="4"/>
        <v>0</v>
      </c>
    </row>
    <row r="31" spans="1:21" x14ac:dyDescent="0.3">
      <c r="A31" s="96"/>
      <c r="B31" s="97">
        <f t="shared" si="5"/>
        <v>20</v>
      </c>
      <c r="C31" s="98"/>
      <c r="D31" s="98"/>
      <c r="E31" s="170"/>
      <c r="F31" s="171"/>
      <c r="G31" s="172"/>
      <c r="H31" s="99"/>
      <c r="I31" s="100"/>
      <c r="J31" s="101"/>
      <c r="K31" s="68"/>
      <c r="O31" s="64">
        <f>IF($C31&lt;&gt;"",IF($D$5="12月",IF(AND($C31&gt;='マスター(展覧会補正基準) (2)'!$C$23,$C31&lt;='マスター(展覧会補正基準) (2)'!$D$23),0,1),IF(AND($C31&gt;='マスター(展覧会補正基準) (2)'!$C$21,$C31&lt;='マスター(展覧会補正基準) (2)'!$D$21),0,1)),0)</f>
        <v>0</v>
      </c>
      <c r="P31" s="64">
        <f>IF($D31&lt;&gt;"",IF($D$5="12月",IF(AND($D31&gt;='マスター(展覧会補正基準) (2)'!$C$23,$D31&lt;='マスター(展覧会補正基準) (2)'!$D$23),0,1),IF(AND($D31&gt;='マスター(展覧会補正基準) (2)'!$C$21,$D31&lt;='マスター(展覧会補正基準) (2)'!$D$21),0,1)),0)</f>
        <v>0</v>
      </c>
      <c r="Q31" s="64">
        <f t="shared" si="0"/>
        <v>0</v>
      </c>
      <c r="R31" s="64">
        <f t="shared" si="1"/>
        <v>0</v>
      </c>
      <c r="S31" s="64">
        <f t="shared" si="2"/>
        <v>0</v>
      </c>
      <c r="T31" s="65" t="str">
        <f t="shared" si="3"/>
        <v>〇</v>
      </c>
      <c r="U31" s="64">
        <f t="shared" si="4"/>
        <v>0</v>
      </c>
    </row>
    <row r="32" spans="1:21" x14ac:dyDescent="0.3">
      <c r="A32" s="96"/>
      <c r="B32" s="97">
        <f t="shared" si="5"/>
        <v>21</v>
      </c>
      <c r="C32" s="98"/>
      <c r="D32" s="98"/>
      <c r="E32" s="170"/>
      <c r="F32" s="171"/>
      <c r="G32" s="172"/>
      <c r="H32" s="99"/>
      <c r="I32" s="100"/>
      <c r="J32" s="101"/>
      <c r="K32" s="68"/>
      <c r="O32" s="64">
        <f>IF($C32&lt;&gt;"",IF($D$5="12月",IF(AND($C32&gt;='マスター(展覧会補正基準) (2)'!$C$23,$C32&lt;='マスター(展覧会補正基準) (2)'!$D$23),0,1),IF(AND($C32&gt;='マスター(展覧会補正基準) (2)'!$C$21,$C32&lt;='マスター(展覧会補正基準) (2)'!$D$21),0,1)),0)</f>
        <v>0</v>
      </c>
      <c r="P32" s="64">
        <f>IF($D32&lt;&gt;"",IF($D$5="12月",IF(AND($D32&gt;='マスター(展覧会補正基準) (2)'!$C$23,$D32&lt;='マスター(展覧会補正基準) (2)'!$D$23),0,1),IF(AND($D32&gt;='マスター(展覧会補正基準) (2)'!$C$21,$D32&lt;='マスター(展覧会補正基準) (2)'!$D$21),0,1)),0)</f>
        <v>0</v>
      </c>
      <c r="Q32" s="64">
        <f t="shared" si="0"/>
        <v>0</v>
      </c>
      <c r="R32" s="64">
        <f t="shared" si="1"/>
        <v>0</v>
      </c>
      <c r="S32" s="64">
        <f t="shared" si="2"/>
        <v>0</v>
      </c>
      <c r="T32" s="65" t="str">
        <f t="shared" si="3"/>
        <v>〇</v>
      </c>
      <c r="U32" s="64">
        <f t="shared" si="4"/>
        <v>0</v>
      </c>
    </row>
    <row r="33" spans="1:21" x14ac:dyDescent="0.3">
      <c r="A33" s="96"/>
      <c r="B33" s="97">
        <f t="shared" si="5"/>
        <v>22</v>
      </c>
      <c r="C33" s="98"/>
      <c r="D33" s="98"/>
      <c r="E33" s="170"/>
      <c r="F33" s="171"/>
      <c r="G33" s="172"/>
      <c r="H33" s="99"/>
      <c r="I33" s="100"/>
      <c r="J33" s="101"/>
      <c r="K33" s="68"/>
      <c r="O33" s="64">
        <f>IF($C33&lt;&gt;"",IF($D$5="12月",IF(AND($C33&gt;='マスター(展覧会補正基準) (2)'!$C$23,$C33&lt;='マスター(展覧会補正基準) (2)'!$D$23),0,1),IF(AND($C33&gt;='マスター(展覧会補正基準) (2)'!$C$21,$C33&lt;='マスター(展覧会補正基準) (2)'!$D$21),0,1)),0)</f>
        <v>0</v>
      </c>
      <c r="P33" s="64">
        <f>IF($D33&lt;&gt;"",IF($D$5="12月",IF(AND($D33&gt;='マスター(展覧会補正基準) (2)'!$C$23,$D33&lt;='マスター(展覧会補正基準) (2)'!$D$23),0,1),IF(AND($D33&gt;='マスター(展覧会補正基準) (2)'!$C$21,$D33&lt;='マスター(展覧会補正基準) (2)'!$D$21),0,1)),0)</f>
        <v>0</v>
      </c>
      <c r="Q33" s="64">
        <f t="shared" si="0"/>
        <v>0</v>
      </c>
      <c r="R33" s="64">
        <f t="shared" si="1"/>
        <v>0</v>
      </c>
      <c r="S33" s="64">
        <f t="shared" si="2"/>
        <v>0</v>
      </c>
      <c r="T33" s="65" t="str">
        <f t="shared" si="3"/>
        <v>〇</v>
      </c>
      <c r="U33" s="64">
        <f t="shared" si="4"/>
        <v>0</v>
      </c>
    </row>
    <row r="34" spans="1:21" x14ac:dyDescent="0.3">
      <c r="A34" s="96"/>
      <c r="B34" s="97">
        <f t="shared" si="5"/>
        <v>23</v>
      </c>
      <c r="C34" s="98"/>
      <c r="D34" s="98"/>
      <c r="E34" s="170"/>
      <c r="F34" s="171"/>
      <c r="G34" s="172"/>
      <c r="H34" s="99"/>
      <c r="I34" s="100"/>
      <c r="J34" s="101"/>
      <c r="K34" s="68"/>
      <c r="O34" s="64">
        <f>IF($C34&lt;&gt;"",IF($D$5="12月",IF(AND($C34&gt;='マスター(展覧会補正基準) (2)'!$C$23,$C34&lt;='マスター(展覧会補正基準) (2)'!$D$23),0,1),IF(AND($C34&gt;='マスター(展覧会補正基準) (2)'!$C$21,$C34&lt;='マスター(展覧会補正基準) (2)'!$D$21),0,1)),0)</f>
        <v>0</v>
      </c>
      <c r="P34" s="64">
        <f>IF($D34&lt;&gt;"",IF($D$5="12月",IF(AND($D34&gt;='マスター(展覧会補正基準) (2)'!$C$23,$D34&lt;='マスター(展覧会補正基準) (2)'!$D$23),0,1),IF(AND($D34&gt;='マスター(展覧会補正基準) (2)'!$C$21,$D34&lt;='マスター(展覧会補正基準) (2)'!$D$21),0,1)),0)</f>
        <v>0</v>
      </c>
      <c r="Q34" s="64">
        <f t="shared" si="0"/>
        <v>0</v>
      </c>
      <c r="R34" s="64">
        <f t="shared" si="1"/>
        <v>0</v>
      </c>
      <c r="S34" s="64">
        <f t="shared" si="2"/>
        <v>0</v>
      </c>
      <c r="T34" s="65" t="str">
        <f t="shared" si="3"/>
        <v>〇</v>
      </c>
      <c r="U34" s="64">
        <f t="shared" si="4"/>
        <v>0</v>
      </c>
    </row>
    <row r="35" spans="1:21" x14ac:dyDescent="0.3">
      <c r="A35" s="96"/>
      <c r="B35" s="97">
        <f t="shared" si="5"/>
        <v>24</v>
      </c>
      <c r="C35" s="98"/>
      <c r="D35" s="98"/>
      <c r="E35" s="170"/>
      <c r="F35" s="171"/>
      <c r="G35" s="172"/>
      <c r="H35" s="99"/>
      <c r="I35" s="100"/>
      <c r="J35" s="101"/>
      <c r="K35" s="68"/>
      <c r="O35" s="64">
        <f>IF($C35&lt;&gt;"",IF($D$5="12月",IF(AND($C35&gt;='マスター(展覧会補正基準) (2)'!$C$23,$C35&lt;='マスター(展覧会補正基準) (2)'!$D$23),0,1),IF(AND($C35&gt;='マスター(展覧会補正基準) (2)'!$C$21,$C35&lt;='マスター(展覧会補正基準) (2)'!$D$21),0,1)),0)</f>
        <v>0</v>
      </c>
      <c r="P35" s="64">
        <f>IF($D35&lt;&gt;"",IF($D$5="12月",IF(AND($D35&gt;='マスター(展覧会補正基準) (2)'!$C$23,$D35&lt;='マスター(展覧会補正基準) (2)'!$D$23),0,1),IF(AND($D35&gt;='マスター(展覧会補正基準) (2)'!$C$21,$D35&lt;='マスター(展覧会補正基準) (2)'!$D$21),0,1)),0)</f>
        <v>0</v>
      </c>
      <c r="Q35" s="64">
        <f t="shared" si="0"/>
        <v>0</v>
      </c>
      <c r="R35" s="64">
        <f t="shared" si="1"/>
        <v>0</v>
      </c>
      <c r="S35" s="64">
        <f t="shared" si="2"/>
        <v>0</v>
      </c>
      <c r="T35" s="65" t="str">
        <f t="shared" si="3"/>
        <v>〇</v>
      </c>
      <c r="U35" s="64">
        <f t="shared" si="4"/>
        <v>0</v>
      </c>
    </row>
    <row r="36" spans="1:21" x14ac:dyDescent="0.3">
      <c r="A36" s="96"/>
      <c r="B36" s="97">
        <f t="shared" si="5"/>
        <v>25</v>
      </c>
      <c r="C36" s="98"/>
      <c r="D36" s="98"/>
      <c r="E36" s="170"/>
      <c r="F36" s="171"/>
      <c r="G36" s="172"/>
      <c r="H36" s="99"/>
      <c r="I36" s="100"/>
      <c r="J36" s="101"/>
      <c r="K36" s="68"/>
      <c r="O36" s="64">
        <f>IF($C36&lt;&gt;"",IF($D$5="12月",IF(AND($C36&gt;='マスター(展覧会補正基準) (2)'!$C$23,$C36&lt;='マスター(展覧会補正基準) (2)'!$D$23),0,1),IF(AND($C36&gt;='マスター(展覧会補正基準) (2)'!$C$21,$C36&lt;='マスター(展覧会補正基準) (2)'!$D$21),0,1)),0)</f>
        <v>0</v>
      </c>
      <c r="P36" s="64">
        <f>IF($D36&lt;&gt;"",IF($D$5="12月",IF(AND($D36&gt;='マスター(展覧会補正基準) (2)'!$C$23,$D36&lt;='マスター(展覧会補正基準) (2)'!$D$23),0,1),IF(AND($D36&gt;='マスター(展覧会補正基準) (2)'!$C$21,$D36&lt;='マスター(展覧会補正基準) (2)'!$D$21),0,1)),0)</f>
        <v>0</v>
      </c>
      <c r="Q36" s="64">
        <f t="shared" si="0"/>
        <v>0</v>
      </c>
      <c r="R36" s="64">
        <f t="shared" si="1"/>
        <v>0</v>
      </c>
      <c r="S36" s="64">
        <f t="shared" si="2"/>
        <v>0</v>
      </c>
      <c r="T36" s="65" t="str">
        <f t="shared" si="3"/>
        <v>〇</v>
      </c>
      <c r="U36" s="64">
        <f t="shared" si="4"/>
        <v>0</v>
      </c>
    </row>
    <row r="37" spans="1:21" x14ac:dyDescent="0.3">
      <c r="A37" s="96"/>
      <c r="B37" s="97">
        <f t="shared" si="5"/>
        <v>26</v>
      </c>
      <c r="C37" s="98"/>
      <c r="D37" s="98"/>
      <c r="E37" s="170"/>
      <c r="F37" s="171"/>
      <c r="G37" s="172"/>
      <c r="H37" s="99"/>
      <c r="I37" s="100"/>
      <c r="J37" s="101"/>
      <c r="K37" s="68"/>
      <c r="O37" s="64">
        <f>IF($C37&lt;&gt;"",IF($D$5="12月",IF(AND($C37&gt;='マスター(展覧会補正基準) (2)'!$C$23,$C37&lt;='マスター(展覧会補正基準) (2)'!$D$23),0,1),IF(AND($C37&gt;='マスター(展覧会補正基準) (2)'!$C$21,$C37&lt;='マスター(展覧会補正基準) (2)'!$D$21),0,1)),0)</f>
        <v>0</v>
      </c>
      <c r="P37" s="64">
        <f>IF($D37&lt;&gt;"",IF($D$5="12月",IF(AND($D37&gt;='マスター(展覧会補正基準) (2)'!$C$23,$D37&lt;='マスター(展覧会補正基準) (2)'!$D$23),0,1),IF(AND($D37&gt;='マスター(展覧会補正基準) (2)'!$C$21,$D37&lt;='マスター(展覧会補正基準) (2)'!$D$21),0,1)),0)</f>
        <v>0</v>
      </c>
      <c r="Q37" s="64">
        <f t="shared" si="0"/>
        <v>0</v>
      </c>
      <c r="R37" s="64">
        <f t="shared" si="1"/>
        <v>0</v>
      </c>
      <c r="S37" s="64">
        <f t="shared" si="2"/>
        <v>0</v>
      </c>
      <c r="T37" s="65" t="str">
        <f t="shared" si="3"/>
        <v>〇</v>
      </c>
      <c r="U37" s="64">
        <f t="shared" si="4"/>
        <v>0</v>
      </c>
    </row>
    <row r="38" spans="1:21" x14ac:dyDescent="0.3">
      <c r="A38" s="96"/>
      <c r="B38" s="97">
        <f t="shared" si="5"/>
        <v>27</v>
      </c>
      <c r="C38" s="98"/>
      <c r="D38" s="98"/>
      <c r="E38" s="170"/>
      <c r="F38" s="171"/>
      <c r="G38" s="172"/>
      <c r="H38" s="99"/>
      <c r="I38" s="100"/>
      <c r="J38" s="101"/>
      <c r="K38" s="68"/>
      <c r="O38" s="64">
        <f>IF($C38&lt;&gt;"",IF($D$5="12月",IF(AND($C38&gt;='マスター(展覧会補正基準) (2)'!$C$23,$C38&lt;='マスター(展覧会補正基準) (2)'!$D$23),0,1),IF(AND($C38&gt;='マスター(展覧会補正基準) (2)'!$C$21,$C38&lt;='マスター(展覧会補正基準) (2)'!$D$21),0,1)),0)</f>
        <v>0</v>
      </c>
      <c r="P38" s="64">
        <f>IF($D38&lt;&gt;"",IF($D$5="12月",IF(AND($D38&gt;='マスター(展覧会補正基準) (2)'!$C$23,$D38&lt;='マスター(展覧会補正基準) (2)'!$D$23),0,1),IF(AND($D38&gt;='マスター(展覧会補正基準) (2)'!$C$21,$D38&lt;='マスター(展覧会補正基準) (2)'!$D$21),0,1)),0)</f>
        <v>0</v>
      </c>
      <c r="Q38" s="64">
        <f t="shared" si="0"/>
        <v>0</v>
      </c>
      <c r="R38" s="64">
        <f t="shared" si="1"/>
        <v>0</v>
      </c>
      <c r="S38" s="64">
        <f t="shared" si="2"/>
        <v>0</v>
      </c>
      <c r="T38" s="65" t="str">
        <f t="shared" si="3"/>
        <v>〇</v>
      </c>
      <c r="U38" s="64">
        <f t="shared" si="4"/>
        <v>0</v>
      </c>
    </row>
    <row r="39" spans="1:21" x14ac:dyDescent="0.3">
      <c r="A39" s="96"/>
      <c r="B39" s="97">
        <f t="shared" si="5"/>
        <v>28</v>
      </c>
      <c r="C39" s="98"/>
      <c r="D39" s="98"/>
      <c r="E39" s="170"/>
      <c r="F39" s="171"/>
      <c r="G39" s="172"/>
      <c r="H39" s="99"/>
      <c r="I39" s="100"/>
      <c r="J39" s="101"/>
      <c r="K39" s="68"/>
      <c r="O39" s="64">
        <f>IF($C39&lt;&gt;"",IF($D$5="12月",IF(AND($C39&gt;='マスター(展覧会補正基準) (2)'!$C$23,$C39&lt;='マスター(展覧会補正基準) (2)'!$D$23),0,1),IF(AND($C39&gt;='マスター(展覧会補正基準) (2)'!$C$21,$C39&lt;='マスター(展覧会補正基準) (2)'!$D$21),0,1)),0)</f>
        <v>0</v>
      </c>
      <c r="P39" s="64">
        <f>IF($D39&lt;&gt;"",IF($D$5="12月",IF(AND($D39&gt;='マスター(展覧会補正基準) (2)'!$C$23,$D39&lt;='マスター(展覧会補正基準) (2)'!$D$23),0,1),IF(AND($D39&gt;='マスター(展覧会補正基準) (2)'!$C$21,$D39&lt;='マスター(展覧会補正基準) (2)'!$D$21),0,1)),0)</f>
        <v>0</v>
      </c>
      <c r="Q39" s="64">
        <f t="shared" si="0"/>
        <v>0</v>
      </c>
      <c r="R39" s="64">
        <f t="shared" si="1"/>
        <v>0</v>
      </c>
      <c r="S39" s="64">
        <f t="shared" si="2"/>
        <v>0</v>
      </c>
      <c r="T39" s="65" t="str">
        <f t="shared" si="3"/>
        <v>〇</v>
      </c>
      <c r="U39" s="64">
        <f t="shared" si="4"/>
        <v>0</v>
      </c>
    </row>
    <row r="40" spans="1:21" x14ac:dyDescent="0.3">
      <c r="A40" s="96"/>
      <c r="B40" s="97">
        <f t="shared" si="5"/>
        <v>29</v>
      </c>
      <c r="C40" s="98"/>
      <c r="D40" s="98"/>
      <c r="E40" s="170"/>
      <c r="F40" s="171"/>
      <c r="G40" s="172"/>
      <c r="H40" s="99"/>
      <c r="I40" s="100"/>
      <c r="J40" s="101"/>
      <c r="K40" s="68"/>
      <c r="O40" s="64">
        <f>IF($C40&lt;&gt;"",IF($D$5="12月",IF(AND($C40&gt;='マスター(展覧会補正基準) (2)'!$C$23,$C40&lt;='マスター(展覧会補正基準) (2)'!$D$23),0,1),IF(AND($C40&gt;='マスター(展覧会補正基準) (2)'!$C$21,$C40&lt;='マスター(展覧会補正基準) (2)'!$D$21),0,1)),0)</f>
        <v>0</v>
      </c>
      <c r="P40" s="64">
        <f>IF($D40&lt;&gt;"",IF($D$5="12月",IF(AND($D40&gt;='マスター(展覧会補正基準) (2)'!$C$23,$D40&lt;='マスター(展覧会補正基準) (2)'!$D$23),0,1),IF(AND($D40&gt;='マスター(展覧会補正基準) (2)'!$C$21,$D40&lt;='マスター(展覧会補正基準) (2)'!$D$21),0,1)),0)</f>
        <v>0</v>
      </c>
      <c r="Q40" s="64">
        <f t="shared" si="0"/>
        <v>0</v>
      </c>
      <c r="R40" s="64">
        <f t="shared" si="1"/>
        <v>0</v>
      </c>
      <c r="S40" s="64">
        <f t="shared" si="2"/>
        <v>0</v>
      </c>
      <c r="T40" s="65" t="str">
        <f t="shared" si="3"/>
        <v>〇</v>
      </c>
      <c r="U40" s="64">
        <f t="shared" si="4"/>
        <v>0</v>
      </c>
    </row>
    <row r="41" spans="1:21" x14ac:dyDescent="0.3">
      <c r="A41" s="96"/>
      <c r="B41" s="97">
        <f t="shared" si="5"/>
        <v>30</v>
      </c>
      <c r="C41" s="98"/>
      <c r="D41" s="98"/>
      <c r="E41" s="170"/>
      <c r="F41" s="171"/>
      <c r="G41" s="172"/>
      <c r="H41" s="99"/>
      <c r="I41" s="100"/>
      <c r="J41" s="101"/>
      <c r="K41" s="68"/>
      <c r="O41" s="64">
        <f>IF($C41&lt;&gt;"",IF($D$5="12月",IF(AND($C41&gt;='マスター(展覧会補正基準) (2)'!$C$23,$C41&lt;='マスター(展覧会補正基準) (2)'!$D$23),0,1),IF(AND($C41&gt;='マスター(展覧会補正基準) (2)'!$C$21,$C41&lt;='マスター(展覧会補正基準) (2)'!$D$21),0,1)),0)</f>
        <v>0</v>
      </c>
      <c r="P41" s="64">
        <f>IF($D41&lt;&gt;"",IF($D$5="12月",IF(AND($D41&gt;='マスター(展覧会補正基準) (2)'!$C$23,$D41&lt;='マスター(展覧会補正基準) (2)'!$D$23),0,1),IF(AND($D41&gt;='マスター(展覧会補正基準) (2)'!$C$21,$D41&lt;='マスター(展覧会補正基準) (2)'!$D$21),0,1)),0)</f>
        <v>0</v>
      </c>
      <c r="Q41" s="64">
        <f t="shared" si="0"/>
        <v>0</v>
      </c>
      <c r="R41" s="64">
        <f t="shared" si="1"/>
        <v>0</v>
      </c>
      <c r="S41" s="64">
        <f t="shared" si="2"/>
        <v>0</v>
      </c>
      <c r="T41" s="65" t="str">
        <f t="shared" si="3"/>
        <v>〇</v>
      </c>
      <c r="U41" s="64">
        <f t="shared" si="4"/>
        <v>0</v>
      </c>
    </row>
    <row r="42" spans="1:21" x14ac:dyDescent="0.3">
      <c r="A42" s="96"/>
      <c r="B42" s="97">
        <f t="shared" si="5"/>
        <v>31</v>
      </c>
      <c r="C42" s="98"/>
      <c r="D42" s="98"/>
      <c r="E42" s="170"/>
      <c r="F42" s="171"/>
      <c r="G42" s="172"/>
      <c r="H42" s="99"/>
      <c r="I42" s="100"/>
      <c r="J42" s="101"/>
      <c r="K42" s="68"/>
      <c r="O42" s="64">
        <f>IF($C42&lt;&gt;"",IF($D$5="12月",IF(AND($C42&gt;='マスター(展覧会補正基準) (2)'!$C$23,$C42&lt;='マスター(展覧会補正基準) (2)'!$D$23),0,1),IF(AND($C42&gt;='マスター(展覧会補正基準) (2)'!$C$21,$C42&lt;='マスター(展覧会補正基準) (2)'!$D$21),0,1)),0)</f>
        <v>0</v>
      </c>
      <c r="P42" s="64">
        <f>IF($D42&lt;&gt;"",IF($D$5="12月",IF(AND($D42&gt;='マスター(展覧会補正基準) (2)'!$C$23,$D42&lt;='マスター(展覧会補正基準) (2)'!$D$23),0,1),IF(AND($D42&gt;='マスター(展覧会補正基準) (2)'!$C$21,$D42&lt;='マスター(展覧会補正基準) (2)'!$D$21),0,1)),0)</f>
        <v>0</v>
      </c>
      <c r="Q42" s="64">
        <f t="shared" si="0"/>
        <v>0</v>
      </c>
      <c r="R42" s="64">
        <f t="shared" si="1"/>
        <v>0</v>
      </c>
      <c r="S42" s="64">
        <f t="shared" si="2"/>
        <v>0</v>
      </c>
      <c r="T42" s="65" t="str">
        <f t="shared" si="3"/>
        <v>〇</v>
      </c>
      <c r="U42" s="64">
        <f t="shared" si="4"/>
        <v>0</v>
      </c>
    </row>
    <row r="43" spans="1:21" x14ac:dyDescent="0.3">
      <c r="A43" s="96"/>
      <c r="B43" s="97">
        <f t="shared" si="5"/>
        <v>32</v>
      </c>
      <c r="C43" s="98"/>
      <c r="D43" s="98"/>
      <c r="E43" s="170"/>
      <c r="F43" s="171"/>
      <c r="G43" s="172"/>
      <c r="H43" s="99"/>
      <c r="I43" s="100"/>
      <c r="J43" s="101"/>
      <c r="K43" s="68"/>
      <c r="O43" s="64">
        <f>IF($C43&lt;&gt;"",IF($D$5="12月",IF(AND($C43&gt;='マスター(展覧会補正基準) (2)'!$C$23,$C43&lt;='マスター(展覧会補正基準) (2)'!$D$23),0,1),IF(AND($C43&gt;='マスター(展覧会補正基準) (2)'!$C$21,$C43&lt;='マスター(展覧会補正基準) (2)'!$D$21),0,1)),0)</f>
        <v>0</v>
      </c>
      <c r="P43" s="64">
        <f>IF($D43&lt;&gt;"",IF($D$5="12月",IF(AND($D43&gt;='マスター(展覧会補正基準) (2)'!$C$23,$D43&lt;='マスター(展覧会補正基準) (2)'!$D$23),0,1),IF(AND($D43&gt;='マスター(展覧会補正基準) (2)'!$C$21,$D43&lt;='マスター(展覧会補正基準) (2)'!$D$21),0,1)),0)</f>
        <v>0</v>
      </c>
      <c r="Q43" s="64">
        <f t="shared" si="0"/>
        <v>0</v>
      </c>
      <c r="R43" s="64">
        <f t="shared" si="1"/>
        <v>0</v>
      </c>
      <c r="S43" s="64">
        <f t="shared" si="2"/>
        <v>0</v>
      </c>
      <c r="T43" s="65" t="str">
        <f t="shared" si="3"/>
        <v>〇</v>
      </c>
      <c r="U43" s="64">
        <f t="shared" si="4"/>
        <v>0</v>
      </c>
    </row>
    <row r="44" spans="1:21" x14ac:dyDescent="0.3">
      <c r="A44" s="96"/>
      <c r="B44" s="97">
        <f t="shared" si="5"/>
        <v>33</v>
      </c>
      <c r="C44" s="98"/>
      <c r="D44" s="98"/>
      <c r="E44" s="170"/>
      <c r="F44" s="171"/>
      <c r="G44" s="172"/>
      <c r="H44" s="99"/>
      <c r="I44" s="100"/>
      <c r="J44" s="101"/>
      <c r="K44" s="68"/>
      <c r="O44" s="64">
        <f>IF($C44&lt;&gt;"",IF($D$5="12月",IF(AND($C44&gt;='マスター(展覧会補正基準) (2)'!$C$23,$C44&lt;='マスター(展覧会補正基準) (2)'!$D$23),0,1),IF(AND($C44&gt;='マスター(展覧会補正基準) (2)'!$C$21,$C44&lt;='マスター(展覧会補正基準) (2)'!$D$21),0,1)),0)</f>
        <v>0</v>
      </c>
      <c r="P44" s="64">
        <f>IF($D44&lt;&gt;"",IF($D$5="12月",IF(AND($D44&gt;='マスター(展覧会補正基準) (2)'!$C$23,$D44&lt;='マスター(展覧会補正基準) (2)'!$D$23),0,1),IF(AND($D44&gt;='マスター(展覧会補正基準) (2)'!$C$21,$D44&lt;='マスター(展覧会補正基準) (2)'!$D$21),0,1)),0)</f>
        <v>0</v>
      </c>
      <c r="Q44" s="64">
        <f t="shared" si="0"/>
        <v>0</v>
      </c>
      <c r="R44" s="64">
        <f t="shared" si="1"/>
        <v>0</v>
      </c>
      <c r="S44" s="64">
        <f t="shared" si="2"/>
        <v>0</v>
      </c>
      <c r="T44" s="65" t="str">
        <f t="shared" si="3"/>
        <v>〇</v>
      </c>
      <c r="U44" s="64">
        <f t="shared" si="4"/>
        <v>0</v>
      </c>
    </row>
    <row r="45" spans="1:21" x14ac:dyDescent="0.3">
      <c r="A45" s="96"/>
      <c r="B45" s="97">
        <f t="shared" si="5"/>
        <v>34</v>
      </c>
      <c r="C45" s="98"/>
      <c r="D45" s="98"/>
      <c r="E45" s="170"/>
      <c r="F45" s="171"/>
      <c r="G45" s="172"/>
      <c r="H45" s="99"/>
      <c r="I45" s="100"/>
      <c r="J45" s="101"/>
      <c r="K45" s="68"/>
      <c r="O45" s="64">
        <f>IF($C45&lt;&gt;"",IF($D$5="12月",IF(AND($C45&gt;='マスター(展覧会補正基準) (2)'!$C$23,$C45&lt;='マスター(展覧会補正基準) (2)'!$D$23),0,1),IF(AND($C45&gt;='マスター(展覧会補正基準) (2)'!$C$21,$C45&lt;='マスター(展覧会補正基準) (2)'!$D$21),0,1)),0)</f>
        <v>0</v>
      </c>
      <c r="P45" s="64">
        <f>IF($D45&lt;&gt;"",IF($D$5="12月",IF(AND($D45&gt;='マスター(展覧会補正基準) (2)'!$C$23,$D45&lt;='マスター(展覧会補正基準) (2)'!$D$23),0,1),IF(AND($D45&gt;='マスター(展覧会補正基準) (2)'!$C$21,$D45&lt;='マスター(展覧会補正基準) (2)'!$D$21),0,1)),0)</f>
        <v>0</v>
      </c>
      <c r="Q45" s="64">
        <f t="shared" si="0"/>
        <v>0</v>
      </c>
      <c r="R45" s="64">
        <f t="shared" si="1"/>
        <v>0</v>
      </c>
      <c r="S45" s="64">
        <f t="shared" si="2"/>
        <v>0</v>
      </c>
      <c r="T45" s="65" t="str">
        <f t="shared" si="3"/>
        <v>〇</v>
      </c>
      <c r="U45" s="64">
        <f t="shared" si="4"/>
        <v>0</v>
      </c>
    </row>
    <row r="46" spans="1:21" x14ac:dyDescent="0.3">
      <c r="A46" s="96"/>
      <c r="B46" s="97">
        <f t="shared" si="5"/>
        <v>35</v>
      </c>
      <c r="C46" s="98"/>
      <c r="D46" s="98"/>
      <c r="E46" s="170"/>
      <c r="F46" s="171"/>
      <c r="G46" s="172"/>
      <c r="H46" s="99"/>
      <c r="I46" s="100"/>
      <c r="J46" s="101"/>
      <c r="K46" s="68"/>
      <c r="O46" s="64">
        <f>IF($C46&lt;&gt;"",IF($D$5="12月",IF(AND($C46&gt;='マスター(展覧会補正基準) (2)'!$C$23,$C46&lt;='マスター(展覧会補正基準) (2)'!$D$23),0,1),IF(AND($C46&gt;='マスター(展覧会補正基準) (2)'!$C$21,$C46&lt;='マスター(展覧会補正基準) (2)'!$D$21),0,1)),0)</f>
        <v>0</v>
      </c>
      <c r="P46" s="64">
        <f>IF($D46&lt;&gt;"",IF($D$5="12月",IF(AND($D46&gt;='マスター(展覧会補正基準) (2)'!$C$23,$D46&lt;='マスター(展覧会補正基準) (2)'!$D$23),0,1),IF(AND($D46&gt;='マスター(展覧会補正基準) (2)'!$C$21,$D46&lt;='マスター(展覧会補正基準) (2)'!$D$21),0,1)),0)</f>
        <v>0</v>
      </c>
      <c r="Q46" s="64">
        <f t="shared" si="0"/>
        <v>0</v>
      </c>
      <c r="R46" s="64">
        <f t="shared" si="1"/>
        <v>0</v>
      </c>
      <c r="S46" s="64">
        <f t="shared" si="2"/>
        <v>0</v>
      </c>
      <c r="T46" s="65" t="str">
        <f t="shared" si="3"/>
        <v>〇</v>
      </c>
      <c r="U46" s="64">
        <f t="shared" si="4"/>
        <v>0</v>
      </c>
    </row>
    <row r="47" spans="1:21" x14ac:dyDescent="0.3">
      <c r="A47" s="96"/>
      <c r="B47" s="97">
        <f t="shared" si="5"/>
        <v>36</v>
      </c>
      <c r="C47" s="98"/>
      <c r="D47" s="98"/>
      <c r="E47" s="170"/>
      <c r="F47" s="171"/>
      <c r="G47" s="172"/>
      <c r="H47" s="99"/>
      <c r="I47" s="100"/>
      <c r="J47" s="101"/>
      <c r="K47" s="68"/>
      <c r="O47" s="64">
        <f>IF($C47&lt;&gt;"",IF($D$5="12月",IF(AND($C47&gt;='マスター(展覧会補正基準) (2)'!$C$23,$C47&lt;='マスター(展覧会補正基準) (2)'!$D$23),0,1),IF(AND($C47&gt;='マスター(展覧会補正基準) (2)'!$C$21,$C47&lt;='マスター(展覧会補正基準) (2)'!$D$21),0,1)),0)</f>
        <v>0</v>
      </c>
      <c r="P47" s="64">
        <f>IF($D47&lt;&gt;"",IF($D$5="12月",IF(AND($D47&gt;='マスター(展覧会補正基準) (2)'!$C$23,$D47&lt;='マスター(展覧会補正基準) (2)'!$D$23),0,1),IF(AND($D47&gt;='マスター(展覧会補正基準) (2)'!$C$21,$D47&lt;='マスター(展覧会補正基準) (2)'!$D$21),0,1)),0)</f>
        <v>0</v>
      </c>
      <c r="Q47" s="64">
        <f t="shared" si="0"/>
        <v>0</v>
      </c>
      <c r="R47" s="64">
        <f t="shared" si="1"/>
        <v>0</v>
      </c>
      <c r="S47" s="64">
        <f t="shared" si="2"/>
        <v>0</v>
      </c>
      <c r="T47" s="65" t="str">
        <f t="shared" si="3"/>
        <v>〇</v>
      </c>
      <c r="U47" s="64">
        <f t="shared" si="4"/>
        <v>0</v>
      </c>
    </row>
    <row r="48" spans="1:21" x14ac:dyDescent="0.3">
      <c r="A48" s="96"/>
      <c r="B48" s="97">
        <f>B47+1</f>
        <v>37</v>
      </c>
      <c r="C48" s="98"/>
      <c r="D48" s="98"/>
      <c r="E48" s="170"/>
      <c r="F48" s="171"/>
      <c r="G48" s="172"/>
      <c r="H48" s="99"/>
      <c r="I48" s="100"/>
      <c r="J48" s="101"/>
      <c r="K48" s="68"/>
      <c r="O48" s="64">
        <f>IF($C48&lt;&gt;"",IF($D$5="12月",IF(AND($C48&gt;='マスター(展覧会補正基準) (2)'!$C$23,$C48&lt;='マスター(展覧会補正基準) (2)'!$D$23),0,1),IF(AND($C48&gt;='マスター(展覧会補正基準) (2)'!$C$21,$C48&lt;='マスター(展覧会補正基準) (2)'!$D$21),0,1)),0)</f>
        <v>0</v>
      </c>
      <c r="P48" s="64">
        <f>IF($D48&lt;&gt;"",IF($D$5="12月",IF(AND($D48&gt;='マスター(展覧会補正基準) (2)'!$C$23,$D48&lt;='マスター(展覧会補正基準) (2)'!$D$23),0,1),IF(AND($D48&gt;='マスター(展覧会補正基準) (2)'!$C$21,$D48&lt;='マスター(展覧会補正基準) (2)'!$D$21),0,1)),0)</f>
        <v>0</v>
      </c>
      <c r="Q48" s="64">
        <f t="shared" si="0"/>
        <v>0</v>
      </c>
      <c r="R48" s="64">
        <f t="shared" si="1"/>
        <v>0</v>
      </c>
      <c r="S48" s="64">
        <f t="shared" si="2"/>
        <v>0</v>
      </c>
      <c r="T48" s="65" t="str">
        <f t="shared" si="3"/>
        <v>〇</v>
      </c>
      <c r="U48" s="64">
        <f t="shared" si="4"/>
        <v>0</v>
      </c>
    </row>
    <row r="49" spans="1:21" x14ac:dyDescent="0.3">
      <c r="A49" s="96"/>
      <c r="B49" s="97">
        <f t="shared" si="5"/>
        <v>38</v>
      </c>
      <c r="C49" s="98"/>
      <c r="D49" s="98"/>
      <c r="E49" s="170"/>
      <c r="F49" s="171"/>
      <c r="G49" s="172"/>
      <c r="H49" s="99"/>
      <c r="I49" s="100"/>
      <c r="J49" s="101"/>
      <c r="K49" s="68"/>
      <c r="O49" s="64">
        <f>IF($C49&lt;&gt;"",IF($D$5="12月",IF(AND($C49&gt;='マスター(展覧会補正基準) (2)'!$C$23,$C49&lt;='マスター(展覧会補正基準) (2)'!$D$23),0,1),IF(AND($C49&gt;='マスター(展覧会補正基準) (2)'!$C$21,$C49&lt;='マスター(展覧会補正基準) (2)'!$D$21),0,1)),0)</f>
        <v>0</v>
      </c>
      <c r="P49" s="64">
        <f>IF($D49&lt;&gt;"",IF($D$5="12月",IF(AND($D49&gt;='マスター(展覧会補正基準) (2)'!$C$23,$D49&lt;='マスター(展覧会補正基準) (2)'!$D$23),0,1),IF(AND($D49&gt;='マスター(展覧会補正基準) (2)'!$C$21,$D49&lt;='マスター(展覧会補正基準) (2)'!$D$21),0,1)),0)</f>
        <v>0</v>
      </c>
      <c r="Q49" s="64">
        <f t="shared" si="0"/>
        <v>0</v>
      </c>
      <c r="R49" s="64">
        <f t="shared" si="1"/>
        <v>0</v>
      </c>
      <c r="S49" s="64">
        <f t="shared" si="2"/>
        <v>0</v>
      </c>
      <c r="T49" s="65" t="str">
        <f t="shared" si="3"/>
        <v>〇</v>
      </c>
      <c r="U49" s="64">
        <f t="shared" si="4"/>
        <v>0</v>
      </c>
    </row>
    <row r="50" spans="1:21" x14ac:dyDescent="0.3">
      <c r="A50" s="96"/>
      <c r="B50" s="97">
        <f t="shared" si="5"/>
        <v>39</v>
      </c>
      <c r="C50" s="98"/>
      <c r="D50" s="98"/>
      <c r="E50" s="170"/>
      <c r="F50" s="171"/>
      <c r="G50" s="172"/>
      <c r="H50" s="99"/>
      <c r="I50" s="100"/>
      <c r="J50" s="101"/>
      <c r="K50" s="68"/>
      <c r="O50" s="64">
        <f>IF($C50&lt;&gt;"",IF($D$5="12月",IF(AND($C50&gt;='マスター(展覧会補正基準) (2)'!$C$23,$C50&lt;='マスター(展覧会補正基準) (2)'!$D$23),0,1),IF(AND($C50&gt;='マスター(展覧会補正基準) (2)'!$C$21,$C50&lt;='マスター(展覧会補正基準) (2)'!$D$21),0,1)),0)</f>
        <v>0</v>
      </c>
      <c r="P50" s="64">
        <f>IF($D50&lt;&gt;"",IF($D$5="12月",IF(AND($D50&gt;='マスター(展覧会補正基準) (2)'!$C$23,$D50&lt;='マスター(展覧会補正基準) (2)'!$D$23),0,1),IF(AND($D50&gt;='マスター(展覧会補正基準) (2)'!$C$21,$D50&lt;='マスター(展覧会補正基準) (2)'!$D$21),0,1)),0)</f>
        <v>0</v>
      </c>
      <c r="Q50" s="64">
        <f t="shared" si="0"/>
        <v>0</v>
      </c>
      <c r="R50" s="64">
        <f t="shared" si="1"/>
        <v>0</v>
      </c>
      <c r="S50" s="64">
        <f t="shared" si="2"/>
        <v>0</v>
      </c>
      <c r="T50" s="65" t="str">
        <f t="shared" si="3"/>
        <v>〇</v>
      </c>
      <c r="U50" s="64">
        <f t="shared" si="4"/>
        <v>0</v>
      </c>
    </row>
    <row r="51" spans="1:21" x14ac:dyDescent="0.3">
      <c r="A51" s="96"/>
      <c r="B51" s="97">
        <f t="shared" si="5"/>
        <v>40</v>
      </c>
      <c r="C51" s="98"/>
      <c r="D51" s="98"/>
      <c r="E51" s="170"/>
      <c r="F51" s="171"/>
      <c r="G51" s="172"/>
      <c r="H51" s="99"/>
      <c r="I51" s="100"/>
      <c r="J51" s="101"/>
      <c r="K51" s="68"/>
      <c r="O51" s="64">
        <f>IF($C51&lt;&gt;"",IF($D$5="12月",IF(AND($C51&gt;='マスター(展覧会補正基準) (2)'!$C$23,$C51&lt;='マスター(展覧会補正基準) (2)'!$D$23),0,1),IF(AND($C51&gt;='マスター(展覧会補正基準) (2)'!$C$21,$C51&lt;='マスター(展覧会補正基準) (2)'!$D$21),0,1)),0)</f>
        <v>0</v>
      </c>
      <c r="P51" s="64">
        <f>IF($D51&lt;&gt;"",IF($D$5="12月",IF(AND($D51&gt;='マスター(展覧会補正基準) (2)'!$C$23,$D51&lt;='マスター(展覧会補正基準) (2)'!$D$23),0,1),IF(AND($D51&gt;='マスター(展覧会補正基準) (2)'!$C$21,$D51&lt;='マスター(展覧会補正基準) (2)'!$D$21),0,1)),0)</f>
        <v>0</v>
      </c>
      <c r="Q51" s="64">
        <f t="shared" si="0"/>
        <v>0</v>
      </c>
      <c r="R51" s="64">
        <f t="shared" si="1"/>
        <v>0</v>
      </c>
      <c r="S51" s="64">
        <f t="shared" si="2"/>
        <v>0</v>
      </c>
      <c r="T51" s="65" t="str">
        <f t="shared" si="3"/>
        <v>〇</v>
      </c>
      <c r="U51" s="64">
        <f t="shared" si="4"/>
        <v>0</v>
      </c>
    </row>
    <row r="52" spans="1:21" x14ac:dyDescent="0.3">
      <c r="A52" s="96"/>
      <c r="B52" s="97">
        <f t="shared" si="5"/>
        <v>41</v>
      </c>
      <c r="C52" s="98"/>
      <c r="D52" s="98"/>
      <c r="E52" s="170"/>
      <c r="F52" s="171"/>
      <c r="G52" s="172"/>
      <c r="H52" s="99"/>
      <c r="I52" s="100"/>
      <c r="J52" s="101"/>
      <c r="K52" s="68"/>
      <c r="O52" s="64">
        <f>IF($C52&lt;&gt;"",IF($D$5="12月",IF(AND($C52&gt;='マスター(展覧会補正基準) (2)'!$C$23,$C52&lt;='マスター(展覧会補正基準) (2)'!$D$23),0,1),IF(AND($C52&gt;='マスター(展覧会補正基準) (2)'!$C$21,$C52&lt;='マスター(展覧会補正基準) (2)'!$D$21),0,1)),0)</f>
        <v>0</v>
      </c>
      <c r="P52" s="64">
        <f>IF($D52&lt;&gt;"",IF($D$5="12月",IF(AND($D52&gt;='マスター(展覧会補正基準) (2)'!$C$23,$D52&lt;='マスター(展覧会補正基準) (2)'!$D$23),0,1),IF(AND($D52&gt;='マスター(展覧会補正基準) (2)'!$C$21,$D52&lt;='マスター(展覧会補正基準) (2)'!$D$21),0,1)),0)</f>
        <v>0</v>
      </c>
      <c r="Q52" s="64">
        <f t="shared" si="0"/>
        <v>0</v>
      </c>
      <c r="R52" s="64">
        <f t="shared" si="1"/>
        <v>0</v>
      </c>
      <c r="S52" s="64">
        <f t="shared" si="2"/>
        <v>0</v>
      </c>
      <c r="T52" s="65" t="str">
        <f t="shared" si="3"/>
        <v>〇</v>
      </c>
      <c r="U52" s="64">
        <f t="shared" si="4"/>
        <v>0</v>
      </c>
    </row>
    <row r="53" spans="1:21" x14ac:dyDescent="0.3">
      <c r="A53" s="96"/>
      <c r="B53" s="97">
        <f t="shared" si="5"/>
        <v>42</v>
      </c>
      <c r="C53" s="98"/>
      <c r="D53" s="98"/>
      <c r="E53" s="170"/>
      <c r="F53" s="171"/>
      <c r="G53" s="172"/>
      <c r="H53" s="99"/>
      <c r="I53" s="100"/>
      <c r="J53" s="101"/>
      <c r="K53" s="68"/>
      <c r="O53" s="64">
        <f>IF($C53&lt;&gt;"",IF($D$5="12月",IF(AND($C53&gt;='マスター(展覧会補正基準) (2)'!$C$23,$C53&lt;='マスター(展覧会補正基準) (2)'!$D$23),0,1),IF(AND($C53&gt;='マスター(展覧会補正基準) (2)'!$C$21,$C53&lt;='マスター(展覧会補正基準) (2)'!$D$21),0,1)),0)</f>
        <v>0</v>
      </c>
      <c r="P53" s="64">
        <f>IF($D53&lt;&gt;"",IF($D$5="12月",IF(AND($D53&gt;='マスター(展覧会補正基準) (2)'!$C$23,$D53&lt;='マスター(展覧会補正基準) (2)'!$D$23),0,1),IF(AND($D53&gt;='マスター(展覧会補正基準) (2)'!$C$21,$D53&lt;='マスター(展覧会補正基準) (2)'!$D$21),0,1)),0)</f>
        <v>0</v>
      </c>
      <c r="Q53" s="64">
        <f t="shared" si="0"/>
        <v>0</v>
      </c>
      <c r="R53" s="64">
        <f t="shared" si="1"/>
        <v>0</v>
      </c>
      <c r="S53" s="64">
        <f t="shared" si="2"/>
        <v>0</v>
      </c>
      <c r="T53" s="65" t="str">
        <f t="shared" si="3"/>
        <v>〇</v>
      </c>
      <c r="U53" s="64">
        <f t="shared" si="4"/>
        <v>0</v>
      </c>
    </row>
    <row r="54" spans="1:21" x14ac:dyDescent="0.3">
      <c r="A54" s="96"/>
      <c r="B54" s="97">
        <f t="shared" si="5"/>
        <v>43</v>
      </c>
      <c r="C54" s="98"/>
      <c r="D54" s="98"/>
      <c r="E54" s="170"/>
      <c r="F54" s="171"/>
      <c r="G54" s="172"/>
      <c r="H54" s="99"/>
      <c r="I54" s="100"/>
      <c r="J54" s="101"/>
      <c r="K54" s="68"/>
      <c r="O54" s="64">
        <f>IF($C54&lt;&gt;"",IF($D$5="12月",IF(AND($C54&gt;='マスター(展覧会補正基準) (2)'!$C$23,$C54&lt;='マスター(展覧会補正基準) (2)'!$D$23),0,1),IF(AND($C54&gt;='マスター(展覧会補正基準) (2)'!$C$21,$C54&lt;='マスター(展覧会補正基準) (2)'!$D$21),0,1)),0)</f>
        <v>0</v>
      </c>
      <c r="P54" s="64">
        <f>IF($D54&lt;&gt;"",IF($D$5="12月",IF(AND($D54&gt;='マスター(展覧会補正基準) (2)'!$C$23,$D54&lt;='マスター(展覧会補正基準) (2)'!$D$23),0,1),IF(AND($D54&gt;='マスター(展覧会補正基準) (2)'!$C$21,$D54&lt;='マスター(展覧会補正基準) (2)'!$D$21),0,1)),0)</f>
        <v>0</v>
      </c>
      <c r="Q54" s="64">
        <f t="shared" si="0"/>
        <v>0</v>
      </c>
      <c r="R54" s="64">
        <f t="shared" si="1"/>
        <v>0</v>
      </c>
      <c r="S54" s="64">
        <f t="shared" si="2"/>
        <v>0</v>
      </c>
      <c r="T54" s="65" t="str">
        <f t="shared" si="3"/>
        <v>〇</v>
      </c>
      <c r="U54" s="64">
        <f t="shared" si="4"/>
        <v>0</v>
      </c>
    </row>
    <row r="55" spans="1:21" x14ac:dyDescent="0.3">
      <c r="A55" s="96"/>
      <c r="B55" s="97">
        <f t="shared" si="5"/>
        <v>44</v>
      </c>
      <c r="C55" s="98"/>
      <c r="D55" s="98"/>
      <c r="E55" s="170"/>
      <c r="F55" s="171"/>
      <c r="G55" s="172"/>
      <c r="H55" s="99"/>
      <c r="I55" s="100"/>
      <c r="J55" s="101"/>
      <c r="K55" s="68"/>
      <c r="O55" s="64">
        <f>IF($C55&lt;&gt;"",IF($D$5="12月",IF(AND($C55&gt;='マスター(展覧会補正基準) (2)'!$C$23,$C55&lt;='マスター(展覧会補正基準) (2)'!$D$23),0,1),IF(AND($C55&gt;='マスター(展覧会補正基準) (2)'!$C$21,$C55&lt;='マスター(展覧会補正基準) (2)'!$D$21),0,1)),0)</f>
        <v>0</v>
      </c>
      <c r="P55" s="64">
        <f>IF($D55&lt;&gt;"",IF($D$5="12月",IF(AND($D55&gt;='マスター(展覧会補正基準) (2)'!$C$23,$D55&lt;='マスター(展覧会補正基準) (2)'!$D$23),0,1),IF(AND($D55&gt;='マスター(展覧会補正基準) (2)'!$C$21,$D55&lt;='マスター(展覧会補正基準) (2)'!$D$21),0,1)),0)</f>
        <v>0</v>
      </c>
      <c r="Q55" s="64">
        <f t="shared" si="0"/>
        <v>0</v>
      </c>
      <c r="R55" s="64">
        <f t="shared" si="1"/>
        <v>0</v>
      </c>
      <c r="S55" s="64">
        <f t="shared" si="2"/>
        <v>0</v>
      </c>
      <c r="T55" s="65" t="str">
        <f t="shared" si="3"/>
        <v>〇</v>
      </c>
      <c r="U55" s="64">
        <f t="shared" si="4"/>
        <v>0</v>
      </c>
    </row>
    <row r="56" spans="1:21" x14ac:dyDescent="0.3">
      <c r="A56" s="96"/>
      <c r="B56" s="97">
        <f t="shared" si="5"/>
        <v>45</v>
      </c>
      <c r="C56" s="98"/>
      <c r="D56" s="98"/>
      <c r="E56" s="170"/>
      <c r="F56" s="171"/>
      <c r="G56" s="172"/>
      <c r="H56" s="99"/>
      <c r="I56" s="100"/>
      <c r="J56" s="101"/>
      <c r="K56" s="68"/>
      <c r="O56" s="64">
        <f>IF($C56&lt;&gt;"",IF($D$5="12月",IF(AND($C56&gt;='マスター(展覧会補正基準) (2)'!$C$23,$C56&lt;='マスター(展覧会補正基準) (2)'!$D$23),0,1),IF(AND($C56&gt;='マスター(展覧会補正基準) (2)'!$C$21,$C56&lt;='マスター(展覧会補正基準) (2)'!$D$21),0,1)),0)</f>
        <v>0</v>
      </c>
      <c r="P56" s="64">
        <f>IF($D56&lt;&gt;"",IF($D$5="12月",IF(AND($D56&gt;='マスター(展覧会補正基準) (2)'!$C$23,$D56&lt;='マスター(展覧会補正基準) (2)'!$D$23),0,1),IF(AND($D56&gt;='マスター(展覧会補正基準) (2)'!$C$21,$D56&lt;='マスター(展覧会補正基準) (2)'!$D$21),0,1)),0)</f>
        <v>0</v>
      </c>
      <c r="Q56" s="64">
        <f t="shared" si="0"/>
        <v>0</v>
      </c>
      <c r="R56" s="64">
        <f t="shared" si="1"/>
        <v>0</v>
      </c>
      <c r="S56" s="64">
        <f t="shared" si="2"/>
        <v>0</v>
      </c>
      <c r="T56" s="65" t="str">
        <f t="shared" si="3"/>
        <v>〇</v>
      </c>
      <c r="U56" s="64">
        <f t="shared" si="4"/>
        <v>0</v>
      </c>
    </row>
    <row r="57" spans="1:21" x14ac:dyDescent="0.3">
      <c r="A57" s="96"/>
      <c r="B57" s="97">
        <f t="shared" si="5"/>
        <v>46</v>
      </c>
      <c r="C57" s="98"/>
      <c r="D57" s="98"/>
      <c r="E57" s="170"/>
      <c r="F57" s="171"/>
      <c r="G57" s="172"/>
      <c r="H57" s="99"/>
      <c r="I57" s="100"/>
      <c r="J57" s="101"/>
      <c r="K57" s="68"/>
      <c r="O57" s="64">
        <f>IF($C57&lt;&gt;"",IF($D$5="12月",IF(AND($C57&gt;='マスター(展覧会補正基準) (2)'!$C$23,$C57&lt;='マスター(展覧会補正基準) (2)'!$D$23),0,1),IF(AND($C57&gt;='マスター(展覧会補正基準) (2)'!$C$21,$C57&lt;='マスター(展覧会補正基準) (2)'!$D$21),0,1)),0)</f>
        <v>0</v>
      </c>
      <c r="P57" s="64">
        <f>IF($D57&lt;&gt;"",IF($D$5="12月",IF(AND($D57&gt;='マスター(展覧会補正基準) (2)'!$C$23,$D57&lt;='マスター(展覧会補正基準) (2)'!$D$23),0,1),IF(AND($D57&gt;='マスター(展覧会補正基準) (2)'!$C$21,$D57&lt;='マスター(展覧会補正基準) (2)'!$D$21),0,1)),0)</f>
        <v>0</v>
      </c>
      <c r="Q57" s="64">
        <f t="shared" si="0"/>
        <v>0</v>
      </c>
      <c r="R57" s="64">
        <f t="shared" si="1"/>
        <v>0</v>
      </c>
      <c r="S57" s="64">
        <f t="shared" si="2"/>
        <v>0</v>
      </c>
      <c r="T57" s="65" t="str">
        <f t="shared" si="3"/>
        <v>〇</v>
      </c>
      <c r="U57" s="64">
        <f t="shared" si="4"/>
        <v>0</v>
      </c>
    </row>
    <row r="58" spans="1:21" x14ac:dyDescent="0.3">
      <c r="A58" s="96"/>
      <c r="B58" s="97">
        <f t="shared" si="5"/>
        <v>47</v>
      </c>
      <c r="C58" s="98"/>
      <c r="D58" s="98"/>
      <c r="E58" s="170"/>
      <c r="F58" s="171"/>
      <c r="G58" s="172"/>
      <c r="H58" s="99"/>
      <c r="I58" s="100"/>
      <c r="J58" s="101"/>
      <c r="K58" s="68"/>
      <c r="O58" s="64">
        <f>IF($C58&lt;&gt;"",IF($D$5="12月",IF(AND($C58&gt;='マスター(展覧会補正基準) (2)'!$C$23,$C58&lt;='マスター(展覧会補正基準) (2)'!$D$23),0,1),IF(AND($C58&gt;='マスター(展覧会補正基準) (2)'!$C$21,$C58&lt;='マスター(展覧会補正基準) (2)'!$D$21),0,1)),0)</f>
        <v>0</v>
      </c>
      <c r="P58" s="64">
        <f>IF($D58&lt;&gt;"",IF($D$5="12月",IF(AND($D58&gt;='マスター(展覧会補正基準) (2)'!$C$23,$D58&lt;='マスター(展覧会補正基準) (2)'!$D$23),0,1),IF(AND($D58&gt;='マスター(展覧会補正基準) (2)'!$C$21,$D58&lt;='マスター(展覧会補正基準) (2)'!$D$21),0,1)),0)</f>
        <v>0</v>
      </c>
      <c r="Q58" s="64">
        <f t="shared" si="0"/>
        <v>0</v>
      </c>
      <c r="R58" s="64">
        <f t="shared" si="1"/>
        <v>0</v>
      </c>
      <c r="S58" s="64">
        <f t="shared" si="2"/>
        <v>0</v>
      </c>
      <c r="T58" s="65" t="str">
        <f t="shared" si="3"/>
        <v>〇</v>
      </c>
      <c r="U58" s="64">
        <f t="shared" si="4"/>
        <v>0</v>
      </c>
    </row>
    <row r="59" spans="1:21" x14ac:dyDescent="0.3">
      <c r="A59" s="96"/>
      <c r="B59" s="97">
        <f t="shared" si="5"/>
        <v>48</v>
      </c>
      <c r="C59" s="98"/>
      <c r="D59" s="98"/>
      <c r="E59" s="170"/>
      <c r="F59" s="171"/>
      <c r="G59" s="172"/>
      <c r="H59" s="99"/>
      <c r="I59" s="100"/>
      <c r="J59" s="101"/>
      <c r="K59" s="68"/>
      <c r="O59" s="64">
        <f>IF($C59&lt;&gt;"",IF($D$5="12月",IF(AND($C59&gt;='マスター(展覧会補正基準) (2)'!$C$23,$C59&lt;='マスター(展覧会補正基準) (2)'!$D$23),0,1),IF(AND($C59&gt;='マスター(展覧会補正基準) (2)'!$C$21,$C59&lt;='マスター(展覧会補正基準) (2)'!$D$21),0,1)),0)</f>
        <v>0</v>
      </c>
      <c r="P59" s="64">
        <f>IF($D59&lt;&gt;"",IF($D$5="12月",IF(AND($D59&gt;='マスター(展覧会補正基準) (2)'!$C$23,$D59&lt;='マスター(展覧会補正基準) (2)'!$D$23),0,1),IF(AND($D59&gt;='マスター(展覧会補正基準) (2)'!$C$21,$D59&lt;='マスター(展覧会補正基準) (2)'!$D$21),0,1)),0)</f>
        <v>0</v>
      </c>
      <c r="Q59" s="64">
        <f t="shared" si="0"/>
        <v>0</v>
      </c>
      <c r="R59" s="64">
        <f t="shared" si="1"/>
        <v>0</v>
      </c>
      <c r="S59" s="64">
        <f>IF(AND(I59=0,OR(C59&lt;&gt;"",D59&lt;&gt;"")),1,0)</f>
        <v>0</v>
      </c>
      <c r="T59" s="65" t="str">
        <f t="shared" si="3"/>
        <v>〇</v>
      </c>
      <c r="U59" s="64">
        <f t="shared" si="4"/>
        <v>0</v>
      </c>
    </row>
    <row r="60" spans="1:21" x14ac:dyDescent="0.3">
      <c r="A60" s="96"/>
      <c r="B60" s="97">
        <f t="shared" si="5"/>
        <v>49</v>
      </c>
      <c r="C60" s="98"/>
      <c r="D60" s="98"/>
      <c r="E60" s="170"/>
      <c r="F60" s="171"/>
      <c r="G60" s="172"/>
      <c r="H60" s="99"/>
      <c r="I60" s="100"/>
      <c r="J60" s="101"/>
      <c r="K60" s="68"/>
      <c r="O60" s="64">
        <f>IF($C60&lt;&gt;"",IF($D$5="12月",IF(AND($C60&gt;='マスター(展覧会補正基準) (2)'!$C$23,$C60&lt;='マスター(展覧会補正基準) (2)'!$D$23),0,1),IF(AND($C60&gt;='マスター(展覧会補正基準) (2)'!$C$21,$C60&lt;='マスター(展覧会補正基準) (2)'!$D$21),0,1)),0)</f>
        <v>0</v>
      </c>
      <c r="P60" s="64">
        <f>IF($D60&lt;&gt;"",IF($D$5="12月",IF(AND($D60&gt;='マスター(展覧会補正基準) (2)'!$C$23,$D60&lt;='マスター(展覧会補正基準) (2)'!$D$23),0,1),IF(AND($D60&gt;='マスター(展覧会補正基準) (2)'!$C$21,$D60&lt;='マスター(展覧会補正基準) (2)'!$D$21),0,1)),0)</f>
        <v>0</v>
      </c>
      <c r="Q60" s="64">
        <f t="shared" si="0"/>
        <v>0</v>
      </c>
      <c r="R60" s="64">
        <f t="shared" si="1"/>
        <v>0</v>
      </c>
      <c r="S60" s="64">
        <f t="shared" si="2"/>
        <v>0</v>
      </c>
      <c r="T60" s="65" t="str">
        <f t="shared" si="3"/>
        <v>〇</v>
      </c>
      <c r="U60" s="64">
        <f t="shared" si="4"/>
        <v>0</v>
      </c>
    </row>
    <row r="61" spans="1:21" ht="15.6" thickBot="1" x14ac:dyDescent="0.35">
      <c r="A61" s="96"/>
      <c r="B61" s="97">
        <f t="shared" si="5"/>
        <v>50</v>
      </c>
      <c r="C61" s="98"/>
      <c r="D61" s="98"/>
      <c r="E61" s="170"/>
      <c r="F61" s="171"/>
      <c r="G61" s="172"/>
      <c r="H61" s="99"/>
      <c r="I61" s="100"/>
      <c r="J61" s="101"/>
      <c r="K61" s="68"/>
      <c r="O61" s="64">
        <f>IF($C61&lt;&gt;"",IF($D$5="12月",IF(AND($C61&gt;='マスター(展覧会補正基準) (2)'!$C$23,$C61&lt;='マスター(展覧会補正基準) (2)'!$D$23),0,1),IF(AND($C61&gt;='マスター(展覧会補正基準) (2)'!$C$21,$C61&lt;='マスター(展覧会補正基準) (2)'!$D$21),0,1)),0)</f>
        <v>0</v>
      </c>
      <c r="P61" s="64">
        <f>IF($D61&lt;&gt;"",IF($D$5="12月",IF(AND($D61&gt;='マスター(展覧会補正基準) (2)'!$C$23,$D61&lt;='マスター(展覧会補正基準) (2)'!$D$23),0,1),IF(AND($D61&gt;='マスター(展覧会補正基準) (2)'!$C$21,$D61&lt;='マスター(展覧会補正基準) (2)'!$D$21),0,1)),0)</f>
        <v>0</v>
      </c>
      <c r="Q61" s="64">
        <f t="shared" si="0"/>
        <v>0</v>
      </c>
      <c r="R61" s="64">
        <f t="shared" si="1"/>
        <v>0</v>
      </c>
      <c r="S61" s="64">
        <f t="shared" si="2"/>
        <v>0</v>
      </c>
      <c r="T61" s="65" t="str">
        <f t="shared" si="3"/>
        <v>〇</v>
      </c>
      <c r="U61" s="64">
        <f t="shared" si="4"/>
        <v>0</v>
      </c>
    </row>
    <row r="62" spans="1:21" ht="15.6" thickBot="1" x14ac:dyDescent="0.35">
      <c r="A62" s="66"/>
      <c r="G62" s="102"/>
      <c r="H62" s="102" t="s">
        <v>58</v>
      </c>
      <c r="I62" s="112">
        <f>SUM(U12:U61)</f>
        <v>293500</v>
      </c>
      <c r="K62" s="68"/>
    </row>
    <row r="63" spans="1:21" ht="10.199999999999999" customHeight="1" thickBot="1" x14ac:dyDescent="0.35">
      <c r="A63" s="87"/>
      <c r="B63" s="88"/>
      <c r="C63" s="88"/>
      <c r="D63" s="88"/>
      <c r="E63" s="88"/>
      <c r="F63" s="88"/>
      <c r="G63" s="88"/>
      <c r="H63" s="88"/>
      <c r="I63" s="88"/>
      <c r="J63" s="88"/>
      <c r="K63" s="89"/>
    </row>
  </sheetData>
  <sheetProtection algorithmName="SHA-512" hashValue="TSM6njwrS88nKKkmYe4Im8V98ZcnUjS1oTz+bnQ3AL/8ddRq0MX0r4jFp4ZgEwUSxwxH1Lk3kfZD/CTetnlCQQ==" saltValue="ul9Z+3yY/yAhNBjGQinCbg==" spinCount="100000" sheet="1" objects="1" scenarios="1"/>
  <mergeCells count="60">
    <mergeCell ref="E57:G57"/>
    <mergeCell ref="E58:G58"/>
    <mergeCell ref="E59:G59"/>
    <mergeCell ref="E60:G60"/>
    <mergeCell ref="E61:G61"/>
    <mergeCell ref="E56:G56"/>
    <mergeCell ref="E45:G45"/>
    <mergeCell ref="E46:G46"/>
    <mergeCell ref="E47:G47"/>
    <mergeCell ref="E48:G48"/>
    <mergeCell ref="E49:G49"/>
    <mergeCell ref="E50:G50"/>
    <mergeCell ref="E51:G51"/>
    <mergeCell ref="E52:G52"/>
    <mergeCell ref="E53:G53"/>
    <mergeCell ref="E54:G54"/>
    <mergeCell ref="E55:G55"/>
    <mergeCell ref="E44:G44"/>
    <mergeCell ref="E33:G33"/>
    <mergeCell ref="E34:G34"/>
    <mergeCell ref="E35:G35"/>
    <mergeCell ref="E36:G36"/>
    <mergeCell ref="E37:G37"/>
    <mergeCell ref="E38:G38"/>
    <mergeCell ref="E39:G39"/>
    <mergeCell ref="E40:G40"/>
    <mergeCell ref="E41:G41"/>
    <mergeCell ref="E42:G42"/>
    <mergeCell ref="E43:G43"/>
    <mergeCell ref="E32:G32"/>
    <mergeCell ref="E21:G21"/>
    <mergeCell ref="E22:G22"/>
    <mergeCell ref="E23:G23"/>
    <mergeCell ref="E24:G24"/>
    <mergeCell ref="E25:G25"/>
    <mergeCell ref="E26:G26"/>
    <mergeCell ref="E27:G27"/>
    <mergeCell ref="E28:G28"/>
    <mergeCell ref="E29:G29"/>
    <mergeCell ref="E30:G30"/>
    <mergeCell ref="E31:G31"/>
    <mergeCell ref="E20:G20"/>
    <mergeCell ref="B6:C6"/>
    <mergeCell ref="H6:I6"/>
    <mergeCell ref="E11:G11"/>
    <mergeCell ref="E12:G12"/>
    <mergeCell ref="E13:G13"/>
    <mergeCell ref="E14:G14"/>
    <mergeCell ref="E15:G15"/>
    <mergeCell ref="E16:G16"/>
    <mergeCell ref="E17:G17"/>
    <mergeCell ref="E18:G18"/>
    <mergeCell ref="E19:G19"/>
    <mergeCell ref="D2:G2"/>
    <mergeCell ref="I2:J2"/>
    <mergeCell ref="B4:C4"/>
    <mergeCell ref="D4:E4"/>
    <mergeCell ref="B5:C5"/>
    <mergeCell ref="D5:E5"/>
    <mergeCell ref="H5:I5"/>
  </mergeCells>
  <phoneticPr fontId="2"/>
  <conditionalFormatting sqref="C12:E61">
    <cfRule type="expression" dxfId="4" priority="2">
      <formula>Q12=1</formula>
    </cfRule>
    <cfRule type="expression" dxfId="3" priority="5">
      <formula>O12=1</formula>
    </cfRule>
  </conditionalFormatting>
  <conditionalFormatting sqref="I12:I61">
    <cfRule type="expression" dxfId="2" priority="4">
      <formula>S12=1</formula>
    </cfRule>
  </conditionalFormatting>
  <conditionalFormatting sqref="C10">
    <cfRule type="expression" dxfId="1" priority="3">
      <formula>COUNTIF($O12:$P61,1)</formula>
    </cfRule>
  </conditionalFormatting>
  <conditionalFormatting sqref="E6">
    <cfRule type="expression" dxfId="0" priority="1">
      <formula>AND(D4&lt;&gt;"",D5&lt;&gt;"")</formula>
    </cfRule>
  </conditionalFormatting>
  <dataValidations count="1">
    <dataValidation type="whole" operator="greaterThanOrEqual" allowBlank="1" showInputMessage="1" showErrorMessage="1" sqref="I12:I61" xr:uid="{6072A90B-6F25-455F-88E7-6DA5852BD410}">
      <formula1>0</formula1>
    </dataValidation>
  </dataValidations>
  <pageMargins left="0.23622047244094491" right="0.23622047244094491" top="0.74803149606299213" bottom="0.74803149606299213" header="0.31496062992125984" footer="0.31496062992125984"/>
  <pageSetup paperSize="8" scale="74" fitToHeight="0" orientation="portrait" verticalDpi="0" r:id="rId1"/>
  <headerFooter>
    <oddHeader>&amp;C&amp;20&amp;A</oddHeader>
    <oddFooter>&amp;C&amp;P/&amp;N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39D5B22-7B16-4B69-99FD-D8C33CE03CB1}">
          <x14:formula1>
            <xm:f>'マスター(展覧会補正基準)'!$B$4:$B$8</xm:f>
          </x14:formula1>
          <xm:sqref>D4</xm:sqref>
        </x14:dataValidation>
        <x14:dataValidation type="list" allowBlank="1" showInputMessage="1" showErrorMessage="1" xr:uid="{9509490A-E3BD-43B4-B177-2D35367E1A87}">
          <x14:formula1>
            <xm:f>'マスター(展覧会補正基準)'!$C$4:$C$15</xm:f>
          </x14:formula1>
          <xm:sqref>D5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6CF31-4552-4C8A-A3C2-C3BE3801D348}">
  <sheetPr>
    <tabColor theme="0" tint="-0.499984740745262"/>
  </sheetPr>
  <dimension ref="B2:O34"/>
  <sheetViews>
    <sheetView workbookViewId="0"/>
  </sheetViews>
  <sheetFormatPr defaultColWidth="8.7265625" defaultRowHeight="15" x14ac:dyDescent="0.3"/>
  <cols>
    <col min="5" max="5" width="18.7265625" bestFit="1" customWidth="1"/>
    <col min="6" max="6" width="29.26953125" bestFit="1" customWidth="1"/>
  </cols>
  <sheetData>
    <row r="2" spans="2:15" x14ac:dyDescent="0.3">
      <c r="B2" s="41"/>
    </row>
    <row r="3" spans="2:15" x14ac:dyDescent="0.3">
      <c r="B3" t="s">
        <v>149</v>
      </c>
      <c r="E3" t="s">
        <v>148</v>
      </c>
      <c r="F3" t="s">
        <v>147</v>
      </c>
      <c r="H3" s="17" t="s">
        <v>3</v>
      </c>
      <c r="I3" s="17" t="s">
        <v>146</v>
      </c>
      <c r="J3" s="17"/>
      <c r="K3" s="17" t="s">
        <v>145</v>
      </c>
      <c r="L3" s="17" t="s">
        <v>4</v>
      </c>
      <c r="O3" t="s">
        <v>5</v>
      </c>
    </row>
    <row r="4" spans="2:15" x14ac:dyDescent="0.3">
      <c r="B4" t="e">
        <f>IF(#REF!=マスター!E4,マスター!C4,"")</f>
        <v>#REF!</v>
      </c>
      <c r="C4" t="s">
        <v>144</v>
      </c>
      <c r="E4" t="s">
        <v>143</v>
      </c>
      <c r="F4" t="s">
        <v>142</v>
      </c>
      <c r="H4" t="s">
        <v>6</v>
      </c>
      <c r="I4" t="s">
        <v>141</v>
      </c>
      <c r="J4">
        <v>50</v>
      </c>
      <c r="K4" t="s">
        <v>140</v>
      </c>
      <c r="L4" t="s">
        <v>139</v>
      </c>
      <c r="O4" t="s">
        <v>138</v>
      </c>
    </row>
    <row r="5" spans="2:15" x14ac:dyDescent="0.3">
      <c r="B5" t="s">
        <v>137</v>
      </c>
      <c r="E5" t="s">
        <v>136</v>
      </c>
      <c r="F5" t="s">
        <v>135</v>
      </c>
      <c r="H5" t="s">
        <v>7</v>
      </c>
      <c r="I5" t="s">
        <v>134</v>
      </c>
      <c r="J5">
        <v>50</v>
      </c>
      <c r="K5" t="s">
        <v>133</v>
      </c>
      <c r="L5" t="s">
        <v>132</v>
      </c>
      <c r="O5" t="s">
        <v>131</v>
      </c>
    </row>
    <row r="6" spans="2:15" x14ac:dyDescent="0.3">
      <c r="B6" t="s">
        <v>130</v>
      </c>
      <c r="F6" t="s">
        <v>129</v>
      </c>
      <c r="H6" t="s">
        <v>8</v>
      </c>
      <c r="I6" t="s">
        <v>128</v>
      </c>
      <c r="J6">
        <v>80</v>
      </c>
      <c r="K6" t="s">
        <v>127</v>
      </c>
      <c r="L6" t="s">
        <v>126</v>
      </c>
      <c r="O6" t="s">
        <v>125</v>
      </c>
    </row>
    <row r="7" spans="2:15" x14ac:dyDescent="0.3">
      <c r="B7" t="s">
        <v>124</v>
      </c>
      <c r="H7" t="s">
        <v>9</v>
      </c>
      <c r="I7" t="s">
        <v>123</v>
      </c>
      <c r="J7">
        <v>120</v>
      </c>
      <c r="K7" t="s">
        <v>122</v>
      </c>
      <c r="L7" t="s">
        <v>121</v>
      </c>
      <c r="O7" t="s">
        <v>120</v>
      </c>
    </row>
    <row r="8" spans="2:15" x14ac:dyDescent="0.3">
      <c r="B8" t="s">
        <v>119</v>
      </c>
      <c r="H8" t="s">
        <v>10</v>
      </c>
      <c r="I8" t="s">
        <v>118</v>
      </c>
      <c r="J8">
        <v>170</v>
      </c>
      <c r="K8" t="s">
        <v>117</v>
      </c>
      <c r="L8" t="s">
        <v>116</v>
      </c>
      <c r="O8" t="s">
        <v>115</v>
      </c>
    </row>
    <row r="9" spans="2:15" x14ac:dyDescent="0.3">
      <c r="B9" t="s">
        <v>114</v>
      </c>
    </row>
    <row r="10" spans="2:15" x14ac:dyDescent="0.3">
      <c r="B10" t="s">
        <v>113</v>
      </c>
    </row>
    <row r="11" spans="2:15" x14ac:dyDescent="0.3">
      <c r="B11" t="s">
        <v>112</v>
      </c>
    </row>
    <row r="12" spans="2:15" x14ac:dyDescent="0.3">
      <c r="B12" t="s">
        <v>111</v>
      </c>
    </row>
    <row r="13" spans="2:15" x14ac:dyDescent="0.3">
      <c r="B13" t="s">
        <v>110</v>
      </c>
    </row>
    <row r="14" spans="2:15" x14ac:dyDescent="0.3">
      <c r="B14" t="s">
        <v>109</v>
      </c>
    </row>
    <row r="15" spans="2:15" x14ac:dyDescent="0.3">
      <c r="B15" t="s">
        <v>108</v>
      </c>
    </row>
    <row r="16" spans="2:15" x14ac:dyDescent="0.3">
      <c r="B16" t="s">
        <v>107</v>
      </c>
    </row>
    <row r="17" spans="2:2" x14ac:dyDescent="0.3">
      <c r="B17" t="s">
        <v>106</v>
      </c>
    </row>
    <row r="18" spans="2:2" x14ac:dyDescent="0.3">
      <c r="B18" t="s">
        <v>105</v>
      </c>
    </row>
    <row r="19" spans="2:2" x14ac:dyDescent="0.3">
      <c r="B19" t="s">
        <v>104</v>
      </c>
    </row>
    <row r="20" spans="2:2" x14ac:dyDescent="0.3">
      <c r="B20" t="s">
        <v>103</v>
      </c>
    </row>
    <row r="21" spans="2:2" x14ac:dyDescent="0.3">
      <c r="B21" t="s">
        <v>102</v>
      </c>
    </row>
    <row r="22" spans="2:2" x14ac:dyDescent="0.3">
      <c r="B22" t="s">
        <v>101</v>
      </c>
    </row>
    <row r="23" spans="2:2" x14ac:dyDescent="0.3">
      <c r="B23" t="s">
        <v>100</v>
      </c>
    </row>
    <row r="24" spans="2:2" x14ac:dyDescent="0.3">
      <c r="B24" t="s">
        <v>99</v>
      </c>
    </row>
    <row r="25" spans="2:2" x14ac:dyDescent="0.3">
      <c r="B25" s="41"/>
    </row>
    <row r="26" spans="2:2" x14ac:dyDescent="0.3">
      <c r="B26" s="41"/>
    </row>
    <row r="27" spans="2:2" x14ac:dyDescent="0.3">
      <c r="B27" s="41"/>
    </row>
    <row r="28" spans="2:2" x14ac:dyDescent="0.3">
      <c r="B28" s="41"/>
    </row>
    <row r="29" spans="2:2" x14ac:dyDescent="0.3">
      <c r="B29" s="41"/>
    </row>
    <row r="30" spans="2:2" x14ac:dyDescent="0.3">
      <c r="B30" s="41"/>
    </row>
    <row r="31" spans="2:2" x14ac:dyDescent="0.3">
      <c r="B31" s="41"/>
    </row>
    <row r="32" spans="2:2" x14ac:dyDescent="0.3">
      <c r="B32" s="41"/>
    </row>
    <row r="33" spans="2:2" x14ac:dyDescent="0.3">
      <c r="B33" s="41"/>
    </row>
    <row r="34" spans="2:2" x14ac:dyDescent="0.3">
      <c r="B34" s="41"/>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2FEA-5727-4168-B22D-74723EF0752F}">
  <sheetPr>
    <tabColor theme="0" tint="-0.499984740745262"/>
  </sheetPr>
  <dimension ref="B3:K23"/>
  <sheetViews>
    <sheetView workbookViewId="0"/>
  </sheetViews>
  <sheetFormatPr defaultColWidth="8.7265625" defaultRowHeight="15" x14ac:dyDescent="0.3"/>
  <cols>
    <col min="1" max="1" width="2.54296875" customWidth="1"/>
    <col min="2" max="3" width="19.7265625" customWidth="1"/>
    <col min="4" max="4" width="18.81640625" customWidth="1"/>
    <col min="6" max="6" width="4.54296875" bestFit="1" customWidth="1"/>
    <col min="7" max="7" width="19.7265625" bestFit="1" customWidth="1"/>
    <col min="8" max="8" width="7.81640625" bestFit="1" customWidth="1"/>
    <col min="9" max="9" width="18.7265625" bestFit="1" customWidth="1"/>
  </cols>
  <sheetData>
    <row r="3" spans="2:11" ht="30" x14ac:dyDescent="0.3">
      <c r="B3" s="17" t="s">
        <v>26</v>
      </c>
      <c r="C3" s="17" t="s">
        <v>27</v>
      </c>
      <c r="F3" s="17" t="s">
        <v>3</v>
      </c>
      <c r="G3" s="28" t="s">
        <v>59</v>
      </c>
      <c r="H3" s="17"/>
      <c r="I3" s="17" t="s">
        <v>4</v>
      </c>
      <c r="K3" s="17" t="s">
        <v>5</v>
      </c>
    </row>
    <row r="4" spans="2:11" x14ac:dyDescent="0.3">
      <c r="B4" t="s">
        <v>28</v>
      </c>
      <c r="C4" t="s">
        <v>29</v>
      </c>
      <c r="F4" t="s">
        <v>6</v>
      </c>
      <c r="G4" t="s">
        <v>30</v>
      </c>
      <c r="I4" t="s">
        <v>139</v>
      </c>
      <c r="K4" t="s">
        <v>60</v>
      </c>
    </row>
    <row r="5" spans="2:11" x14ac:dyDescent="0.3">
      <c r="B5" t="s">
        <v>31</v>
      </c>
      <c r="C5" t="s">
        <v>32</v>
      </c>
      <c r="F5" t="s">
        <v>7</v>
      </c>
      <c r="G5" t="s">
        <v>61</v>
      </c>
      <c r="H5" s="10">
        <v>200000</v>
      </c>
      <c r="I5" t="s">
        <v>132</v>
      </c>
    </row>
    <row r="6" spans="2:11" x14ac:dyDescent="0.3">
      <c r="B6" t="s">
        <v>34</v>
      </c>
      <c r="C6" t="s">
        <v>35</v>
      </c>
      <c r="F6" t="s">
        <v>8</v>
      </c>
      <c r="G6" t="s">
        <v>62</v>
      </c>
      <c r="H6" s="10">
        <v>350000</v>
      </c>
      <c r="I6" t="s">
        <v>126</v>
      </c>
      <c r="K6" t="s">
        <v>63</v>
      </c>
    </row>
    <row r="7" spans="2:11" x14ac:dyDescent="0.3">
      <c r="B7" t="s">
        <v>37</v>
      </c>
      <c r="C7" t="s">
        <v>38</v>
      </c>
      <c r="F7" t="s">
        <v>9</v>
      </c>
      <c r="G7" t="s">
        <v>64</v>
      </c>
      <c r="H7" s="10">
        <v>500000</v>
      </c>
      <c r="I7" t="s">
        <v>121</v>
      </c>
      <c r="K7" t="s">
        <v>65</v>
      </c>
    </row>
    <row r="8" spans="2:11" x14ac:dyDescent="0.3">
      <c r="B8" t="s">
        <v>40</v>
      </c>
      <c r="C8" t="s">
        <v>41</v>
      </c>
      <c r="F8" t="s">
        <v>10</v>
      </c>
      <c r="G8" t="s">
        <v>66</v>
      </c>
      <c r="H8" s="10">
        <v>650000</v>
      </c>
      <c r="I8" t="s">
        <v>116</v>
      </c>
    </row>
    <row r="9" spans="2:11" x14ac:dyDescent="0.3">
      <c r="C9" t="s">
        <v>43</v>
      </c>
    </row>
    <row r="10" spans="2:11" x14ac:dyDescent="0.3">
      <c r="C10" t="s">
        <v>44</v>
      </c>
    </row>
    <row r="11" spans="2:11" x14ac:dyDescent="0.3">
      <c r="C11" t="s">
        <v>45</v>
      </c>
    </row>
    <row r="12" spans="2:11" x14ac:dyDescent="0.3">
      <c r="C12" t="s">
        <v>46</v>
      </c>
    </row>
    <row r="13" spans="2:11" x14ac:dyDescent="0.3">
      <c r="C13" t="s">
        <v>47</v>
      </c>
    </row>
    <row r="14" spans="2:11" x14ac:dyDescent="0.3">
      <c r="C14" t="s">
        <v>48</v>
      </c>
    </row>
    <row r="15" spans="2:11" x14ac:dyDescent="0.3">
      <c r="C15" t="s">
        <v>49</v>
      </c>
    </row>
    <row r="20" spans="2:4" x14ac:dyDescent="0.3">
      <c r="B20" s="17" t="s">
        <v>50</v>
      </c>
      <c r="C20" s="17" t="s">
        <v>51</v>
      </c>
      <c r="D20" s="17" t="s">
        <v>52</v>
      </c>
    </row>
    <row r="21" spans="2:4" x14ac:dyDescent="0.3">
      <c r="B21" s="29" t="str">
        <f>IF('補正基準実績報告書 【記入例（展覧会等）】'!$E$5&lt;&gt;"","",'補正基準実績報告書 【記入例（展覧会等）】'!D4&amp;'補正基準実績報告書 【記入例（展覧会等）】'!D5)</f>
        <v>2020年12月</v>
      </c>
      <c r="C21" s="30">
        <f>IFERROR(EOMONTH(DATEVALUE(B21),0)+1,"")</f>
        <v>44197</v>
      </c>
      <c r="D21" s="30">
        <f>IFERROR(EOMONTH(DATEVALUE(B21),12),"")</f>
        <v>44561</v>
      </c>
    </row>
    <row r="22" spans="2:4" x14ac:dyDescent="0.3">
      <c r="B22" t="s">
        <v>163</v>
      </c>
    </row>
    <row r="23" spans="2:4" x14ac:dyDescent="0.3">
      <c r="B23" s="29" t="str">
        <f>IF('補正基準実績報告書 【記入例（展覧会等）】'!$E$5&lt;&gt;"","",'補正基準実績報告書 【記入例（展覧会等）】'!D4&amp;'補正基準実績報告書 【記入例（展覧会等）】'!D5)</f>
        <v>2020年12月</v>
      </c>
      <c r="C23" s="30">
        <f>IFERROR(EOMONTH(DATEVALUE(B23),-12)+1,"")</f>
        <v>43831</v>
      </c>
      <c r="D23" s="30">
        <f>IFERROR(EOMONTH(DATEVALUE(B23),0),"")</f>
        <v>44196</v>
      </c>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1AF7-17F1-40CE-9633-EB844B19D3F8}">
  <sheetPr codeName="Sheet5">
    <tabColor theme="0" tint="-0.499984740745262"/>
  </sheetPr>
  <dimension ref="B3:K23"/>
  <sheetViews>
    <sheetView workbookViewId="0"/>
  </sheetViews>
  <sheetFormatPr defaultColWidth="8.81640625" defaultRowHeight="15" x14ac:dyDescent="0.3"/>
  <cols>
    <col min="1" max="1" width="2.54296875" customWidth="1"/>
    <col min="2" max="3" width="19.81640625" customWidth="1"/>
    <col min="4" max="4" width="18.81640625" customWidth="1"/>
    <col min="6" max="6" width="4.54296875" bestFit="1" customWidth="1"/>
    <col min="7" max="7" width="19.81640625" bestFit="1" customWidth="1"/>
    <col min="8" max="8" width="7.81640625" bestFit="1" customWidth="1"/>
    <col min="9" max="9" width="18.81640625" bestFit="1" customWidth="1"/>
  </cols>
  <sheetData>
    <row r="3" spans="2:11" ht="30" x14ac:dyDescent="0.3">
      <c r="B3" s="17" t="s">
        <v>26</v>
      </c>
      <c r="C3" s="17" t="s">
        <v>27</v>
      </c>
      <c r="F3" s="17" t="s">
        <v>3</v>
      </c>
      <c r="G3" s="28" t="s">
        <v>59</v>
      </c>
      <c r="H3" s="17"/>
      <c r="I3" s="17" t="s">
        <v>4</v>
      </c>
      <c r="K3" s="17" t="s">
        <v>5</v>
      </c>
    </row>
    <row r="4" spans="2:11" x14ac:dyDescent="0.3">
      <c r="B4" t="s">
        <v>28</v>
      </c>
      <c r="C4" t="s">
        <v>29</v>
      </c>
      <c r="F4" t="s">
        <v>6</v>
      </c>
      <c r="G4" t="s">
        <v>30</v>
      </c>
      <c r="I4" t="s">
        <v>68</v>
      </c>
      <c r="K4" t="s">
        <v>161</v>
      </c>
    </row>
    <row r="5" spans="2:11" x14ac:dyDescent="0.3">
      <c r="B5" t="s">
        <v>31</v>
      </c>
      <c r="C5" t="s">
        <v>32</v>
      </c>
      <c r="F5" t="s">
        <v>7</v>
      </c>
      <c r="G5" t="s">
        <v>61</v>
      </c>
      <c r="H5" s="10">
        <v>200000</v>
      </c>
      <c r="I5" t="s">
        <v>69</v>
      </c>
    </row>
    <row r="6" spans="2:11" x14ac:dyDescent="0.3">
      <c r="B6" t="s">
        <v>34</v>
      </c>
      <c r="C6" t="s">
        <v>35</v>
      </c>
      <c r="F6" t="s">
        <v>8</v>
      </c>
      <c r="G6" t="s">
        <v>62</v>
      </c>
      <c r="H6" s="10">
        <v>350000</v>
      </c>
      <c r="I6" t="s">
        <v>70</v>
      </c>
      <c r="K6" t="s">
        <v>162</v>
      </c>
    </row>
    <row r="7" spans="2:11" x14ac:dyDescent="0.3">
      <c r="B7" t="s">
        <v>37</v>
      </c>
      <c r="C7" t="s">
        <v>38</v>
      </c>
      <c r="F7" t="s">
        <v>9</v>
      </c>
      <c r="G7" t="s">
        <v>64</v>
      </c>
      <c r="H7" s="10">
        <v>500000</v>
      </c>
      <c r="I7" t="s">
        <v>71</v>
      </c>
      <c r="K7" t="s">
        <v>160</v>
      </c>
    </row>
    <row r="8" spans="2:11" x14ac:dyDescent="0.3">
      <c r="B8" t="s">
        <v>40</v>
      </c>
      <c r="C8" t="s">
        <v>41</v>
      </c>
      <c r="F8" t="s">
        <v>10</v>
      </c>
      <c r="G8" t="s">
        <v>66</v>
      </c>
      <c r="H8" s="10">
        <v>650000</v>
      </c>
      <c r="I8" t="s">
        <v>72</v>
      </c>
    </row>
    <row r="9" spans="2:11" x14ac:dyDescent="0.3">
      <c r="C9" t="s">
        <v>43</v>
      </c>
    </row>
    <row r="10" spans="2:11" x14ac:dyDescent="0.3">
      <c r="C10" t="s">
        <v>44</v>
      </c>
    </row>
    <row r="11" spans="2:11" x14ac:dyDescent="0.3">
      <c r="C11" t="s">
        <v>45</v>
      </c>
    </row>
    <row r="12" spans="2:11" x14ac:dyDescent="0.3">
      <c r="C12" t="s">
        <v>46</v>
      </c>
    </row>
    <row r="13" spans="2:11" x14ac:dyDescent="0.3">
      <c r="C13" t="s">
        <v>47</v>
      </c>
    </row>
    <row r="14" spans="2:11" x14ac:dyDescent="0.3">
      <c r="C14" t="s">
        <v>48</v>
      </c>
    </row>
    <row r="15" spans="2:11" x14ac:dyDescent="0.3">
      <c r="C15" t="s">
        <v>49</v>
      </c>
    </row>
    <row r="20" spans="2:4" x14ac:dyDescent="0.3">
      <c r="B20" s="17" t="s">
        <v>50</v>
      </c>
      <c r="C20" s="17" t="s">
        <v>51</v>
      </c>
      <c r="D20" s="17" t="s">
        <v>52</v>
      </c>
    </row>
    <row r="21" spans="2:4" x14ac:dyDescent="0.3">
      <c r="B21" s="29" t="str">
        <f>IF('補正基準実績報告書（展覧会等）'!$F$5&lt;&gt;"","",'補正基準実績報告書（展覧会等）'!D4&amp;'補正基準実績報告書（展覧会等）'!D5)</f>
        <v/>
      </c>
      <c r="C21" s="30" t="str">
        <f>IFERROR(EOMONTH(DATEVALUE(B21),0)+1,"")</f>
        <v/>
      </c>
      <c r="D21" s="30" t="str">
        <f>IFERROR(EOMONTH(DATEVALUE(B21),12),"")</f>
        <v/>
      </c>
    </row>
    <row r="22" spans="2:4" x14ac:dyDescent="0.3">
      <c r="B22" t="s">
        <v>159</v>
      </c>
    </row>
    <row r="23" spans="2:4" x14ac:dyDescent="0.3">
      <c r="B23" s="29" t="str">
        <f>IF('補正基準実績報告書（展覧会等）'!$F$5&lt;&gt;"","",'補正基準実績報告書（展覧会等）'!D4&amp;'補正基準実績報告書（展覧会等）'!D5)</f>
        <v/>
      </c>
      <c r="C23" s="30" t="str">
        <f>IFERROR(EOMONTH(DATEVALUE(B23),-12)+1,"")</f>
        <v/>
      </c>
      <c r="D23" s="30" t="str">
        <f>IFERROR(EOMONTH(DATEVALUE(B23),0),"")</f>
        <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補正基準実績報告書（公演等）</vt:lpstr>
      <vt:lpstr>補正基準実績報告書 【記入例（公演等)】</vt:lpstr>
      <vt:lpstr>マスター(公演等補正基準)</vt:lpstr>
      <vt:lpstr>マスター(公演等補正基準) (2)</vt:lpstr>
      <vt:lpstr>補正基準実績報告書（展覧会等）</vt:lpstr>
      <vt:lpstr>補正基準実績報告書 【記入例（展覧会等）】</vt:lpstr>
      <vt:lpstr>マスター</vt:lpstr>
      <vt:lpstr>マスター(展覧会補正基準) (2)</vt:lpstr>
      <vt:lpstr>マスター(展覧会補正基準)</vt:lpstr>
      <vt:lpstr>'補正基準実績報告書 【記入例（公演等)】'!Print_Area</vt:lpstr>
      <vt:lpstr>'補正基準実績報告書 【記入例（展覧会等）】'!Print_Area</vt:lpstr>
      <vt:lpstr>'補正基準実績報告書（公演等）'!Print_Area</vt:lpstr>
      <vt:lpstr>'補正基準実績報告書（展覧会等）'!Print_Area</vt:lpstr>
      <vt:lpstr>'補正基準実績報告書 【記入例（公演等)】'!Print_Titles</vt:lpstr>
      <vt:lpstr>'補正基準実績報告書 【記入例（展覧会等）】'!Print_Titles</vt:lpstr>
      <vt:lpstr>'補正基準実績報告書（公演等）'!Print_Titles</vt:lpstr>
      <vt:lpstr>'補正基準実績報告書（展覧会等）'!Print_Titles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2021-04-15T08:27:54Z</dcterms:created>
  <dcterms:modified xsi:type="dcterms:W3CDTF">2022-06-30T04:08:52Z</dcterms:modified>
  <cp:category/>
  <cp:contentStatus/>
</cp:coreProperties>
</file>