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66925"/>
  <mc:AlternateContent xmlns:mc="http://schemas.openxmlformats.org/markup-compatibility/2006">
    <mc:Choice Requires="x15">
      <x15ac:absPath xmlns:x15ac="http://schemas.microsoft.com/office/spreadsheetml/2010/11/ac" url="C:\Users\shunsuke.todo\Documents\藤堂\1.AFF2\8.仮置き\1014_広報\"/>
    </mc:Choice>
  </mc:AlternateContent>
  <xr:revisionPtr revIDLastSave="0" documentId="13_ncr:1_{C44A6DE8-916C-4429-8531-D8518B1440D6}" xr6:coauthVersionLast="47" xr6:coauthVersionMax="47" xr10:uidLastSave="{00000000-0000-0000-0000-000000000000}"/>
  <workbookProtection workbookAlgorithmName="SHA-512" workbookHashValue="183N6F/Rb+9scpDVg9FAUh4sk3kPlcZy9WoELt3alwiNMwGDFauBFo3TVaIXWUky2It34e8TOuccJtqlIUD7Vg==" workbookSaltValue="w+F4686VYmXKVzFeg4G11g==" workbookSpinCount="100000" lockStructure="1"/>
  <bookViews>
    <workbookView xWindow="1770" yWindow="-16425" windowWidth="29040" windowHeight="15840" tabRatio="645" xr2:uid="{4A61CF31-43FB-4A3E-A277-4F4CD58764B6}"/>
  </bookViews>
  <sheets>
    <sheet name="収支報告書" sheetId="4" r:id="rId1"/>
    <sheet name="マスター" sheetId="12" state="hidden" r:id="rId2"/>
    <sheet name="コメント貼り付け用" sheetId="13" state="hidden" r:id="rId3"/>
    <sheet name="収支報告書【記入例_公演等】" sheetId="14" r:id="rId4"/>
    <sheet name="収支報告書【記入例_展覧会等】" sheetId="16" r:id="rId5"/>
    <sheet name="収支報告書【記入例_映画製作】" sheetId="19" r:id="rId6"/>
    <sheet name="集計用" sheetId="10" state="hidden" r:id="rId7"/>
    <sheet name="事務局集計用" sheetId="11" state="hidden" r:id="rId8"/>
  </sheets>
  <definedNames>
    <definedName name="_xlnm.Print_Area" localSheetId="0">収支報告書!$A:$M,収支報告書!$AF:$AP</definedName>
    <definedName name="_xlnm.Print_Area" localSheetId="5">収支報告書【記入例_映画製作】!$A:$M,収支報告書【記入例_映画製作】!$AF:$AP</definedName>
    <definedName name="_xlnm.Print_Area" localSheetId="3">収支報告書【記入例_公演等】!$A:$M,収支報告書【記入例_公演等】!$AF:$AP</definedName>
    <definedName name="_xlnm.Print_Area" localSheetId="4">収支報告書【記入例_展覧会等】!$A:$M,収支報告書【記入例_展覧会等】!$AF:$AP</definedName>
    <definedName name="ジャンル">マスター!$I$4:$I$10</definedName>
    <definedName name="ステータス">マスター!$S$4:$S$10</definedName>
    <definedName name="科目">マスター!$G$4:$G$9</definedName>
    <definedName name="区分">マスター!$D$4:$D$8</definedName>
    <definedName name="決済方法">マスター!$Q$4:$Q$8</definedName>
    <definedName name="取組">マスター!$B$4:$B$34</definedName>
    <definedName name="種別">マスター!$U$4:$U$9</definedName>
    <definedName name="人件費_映画製作">マスター!$H$28:$H$46</definedName>
    <definedName name="人件費_公演等">マスター!$I$28:$I$49</definedName>
    <definedName name="人件費_展覧会等">マスター!$J$28:$J$45</definedName>
    <definedName name="税率">マスター!$K$4:$K$6</definedName>
    <definedName name="対象外理由">マスター!$M$4:$M$13</definedName>
    <definedName name="物件費_映画製作">マスター!$K$28:$K$71</definedName>
    <definedName name="物件費_公演等">マスター!$L$28:$L$67</definedName>
    <definedName name="物件費_展覧会等">マスター!$M$28:$M$56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13" i="19" l="1"/>
  <c r="J11" i="19"/>
  <c r="J12" i="19"/>
  <c r="J13" i="19"/>
  <c r="J14" i="19"/>
  <c r="J15" i="19"/>
  <c r="J16" i="19"/>
  <c r="J17" i="19"/>
  <c r="J18" i="19"/>
  <c r="J19" i="19"/>
  <c r="J20" i="19"/>
  <c r="J21" i="19"/>
  <c r="J22" i="19"/>
  <c r="J23" i="19"/>
  <c r="J24" i="19"/>
  <c r="J25" i="19"/>
  <c r="J26" i="19"/>
  <c r="J27" i="19"/>
  <c r="J28" i="19"/>
  <c r="J29" i="19"/>
  <c r="J30" i="19"/>
  <c r="J31" i="19"/>
  <c r="J32" i="19"/>
  <c r="J33" i="19"/>
  <c r="J34" i="19"/>
  <c r="J35" i="19"/>
  <c r="J36" i="19"/>
  <c r="J37" i="19"/>
  <c r="J38" i="19"/>
  <c r="J39" i="19"/>
  <c r="J40" i="19"/>
  <c r="J41" i="19"/>
  <c r="J42" i="19"/>
  <c r="J43" i="19"/>
  <c r="J44" i="19"/>
  <c r="J45" i="19"/>
  <c r="J46" i="19"/>
  <c r="J47" i="19"/>
  <c r="J48" i="19"/>
  <c r="J49" i="19"/>
  <c r="J50" i="19"/>
  <c r="J51" i="19"/>
  <c r="J52" i="19"/>
  <c r="J53" i="19"/>
  <c r="J54" i="19"/>
  <c r="J55" i="19"/>
  <c r="J56" i="19"/>
  <c r="J57" i="19"/>
  <c r="J58" i="19"/>
  <c r="J59" i="19"/>
  <c r="J60" i="19"/>
  <c r="J61" i="19"/>
  <c r="J62" i="19"/>
  <c r="J63" i="19"/>
  <c r="J64" i="19"/>
  <c r="J65" i="19"/>
  <c r="J66" i="19"/>
  <c r="J67" i="19"/>
  <c r="J68" i="19"/>
  <c r="J69" i="19"/>
  <c r="J70" i="19"/>
  <c r="J71" i="19"/>
  <c r="J72" i="19"/>
  <c r="J73" i="19"/>
  <c r="J74" i="19"/>
  <c r="J75" i="19"/>
  <c r="J76" i="19"/>
  <c r="J77" i="19"/>
  <c r="J78" i="19"/>
  <c r="J79" i="19"/>
  <c r="J80" i="19"/>
  <c r="J81" i="19"/>
  <c r="J82" i="19"/>
  <c r="J83" i="19"/>
  <c r="J84" i="19"/>
  <c r="J85" i="19"/>
  <c r="J86" i="19"/>
  <c r="J87" i="19"/>
  <c r="J88" i="19"/>
  <c r="J89" i="19"/>
  <c r="J90" i="19"/>
  <c r="J91" i="19"/>
  <c r="J92" i="19"/>
  <c r="J93" i="19"/>
  <c r="J94" i="19"/>
  <c r="J95" i="19"/>
  <c r="J96" i="19"/>
  <c r="J97" i="19"/>
  <c r="J98" i="19"/>
  <c r="J99" i="19"/>
  <c r="J100" i="19"/>
  <c r="J101" i="19"/>
  <c r="J102" i="19"/>
  <c r="J103" i="19"/>
  <c r="J104" i="19"/>
  <c r="J105" i="19"/>
  <c r="J106" i="19"/>
  <c r="J107" i="19"/>
  <c r="J108" i="19"/>
  <c r="J109" i="19"/>
  <c r="J110" i="19"/>
  <c r="J111" i="19"/>
  <c r="J112" i="19"/>
  <c r="J113" i="19"/>
  <c r="J114" i="19"/>
  <c r="J115" i="19"/>
  <c r="J116" i="19"/>
  <c r="J117" i="19"/>
  <c r="J118" i="19"/>
  <c r="J119" i="19"/>
  <c r="J120" i="19"/>
  <c r="J121" i="19"/>
  <c r="J122" i="19"/>
  <c r="J123" i="19"/>
  <c r="J124" i="19"/>
  <c r="J125" i="19"/>
  <c r="J126" i="19"/>
  <c r="J127" i="19"/>
  <c r="J128" i="19"/>
  <c r="J129" i="19"/>
  <c r="J130" i="19"/>
  <c r="J131" i="19"/>
  <c r="J132" i="19"/>
  <c r="J133" i="19"/>
  <c r="J134" i="19"/>
  <c r="J135" i="19"/>
  <c r="J136" i="19"/>
  <c r="J137" i="19"/>
  <c r="J138" i="19"/>
  <c r="J139" i="19"/>
  <c r="J140" i="19"/>
  <c r="J141" i="19"/>
  <c r="J142" i="19"/>
  <c r="J143" i="19"/>
  <c r="J144" i="19"/>
  <c r="J145" i="19"/>
  <c r="J146" i="19"/>
  <c r="J147" i="19"/>
  <c r="J148" i="19"/>
  <c r="J149" i="19"/>
  <c r="J150" i="19"/>
  <c r="J151" i="19"/>
  <c r="J152" i="19"/>
  <c r="J153" i="19"/>
  <c r="J154" i="19"/>
  <c r="J155" i="19"/>
  <c r="J156" i="19"/>
  <c r="J157" i="19"/>
  <c r="J158" i="19"/>
  <c r="J159" i="19"/>
  <c r="J160" i="19"/>
  <c r="J161" i="19"/>
  <c r="J162" i="19"/>
  <c r="J163" i="19"/>
  <c r="J164" i="19"/>
  <c r="J165" i="19"/>
  <c r="J166" i="19"/>
  <c r="J167" i="19"/>
  <c r="J168" i="19"/>
  <c r="J169" i="19"/>
  <c r="J170" i="19"/>
  <c r="J171" i="19"/>
  <c r="J172" i="19"/>
  <c r="J173" i="19"/>
  <c r="J174" i="19"/>
  <c r="J175" i="19"/>
  <c r="J176" i="19"/>
  <c r="J177" i="19"/>
  <c r="J178" i="19"/>
  <c r="J179" i="19"/>
  <c r="J180" i="19"/>
  <c r="J181" i="19"/>
  <c r="J182" i="19"/>
  <c r="J183" i="19"/>
  <c r="J184" i="19"/>
  <c r="J185" i="19"/>
  <c r="J186" i="19"/>
  <c r="J187" i="19"/>
  <c r="J188" i="19"/>
  <c r="J189" i="19"/>
  <c r="J190" i="19"/>
  <c r="J191" i="19"/>
  <c r="J192" i="19"/>
  <c r="J193" i="19"/>
  <c r="J194" i="19"/>
  <c r="J195" i="19"/>
  <c r="J196" i="19"/>
  <c r="J197" i="19"/>
  <c r="J198" i="19"/>
  <c r="J199" i="19"/>
  <c r="J200" i="19"/>
  <c r="J201" i="19"/>
  <c r="J202" i="19"/>
  <c r="J203" i="19"/>
  <c r="J204" i="19"/>
  <c r="J205" i="19"/>
  <c r="J206" i="19"/>
  <c r="J207" i="19"/>
  <c r="J208" i="19"/>
  <c r="J209" i="19"/>
  <c r="J10" i="19"/>
  <c r="J1013"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121" i="16"/>
  <c r="J122" i="16"/>
  <c r="J123" i="16"/>
  <c r="J124" i="16"/>
  <c r="J125" i="16"/>
  <c r="J126" i="16"/>
  <c r="J127" i="16"/>
  <c r="J128" i="16"/>
  <c r="J129" i="16"/>
  <c r="J130" i="16"/>
  <c r="J131" i="16"/>
  <c r="J132" i="16"/>
  <c r="J133" i="16"/>
  <c r="J134" i="16"/>
  <c r="J135" i="16"/>
  <c r="J136" i="16"/>
  <c r="J137" i="16"/>
  <c r="J138" i="16"/>
  <c r="J139" i="16"/>
  <c r="J140" i="16"/>
  <c r="J141" i="16"/>
  <c r="J142" i="16"/>
  <c r="J143" i="16"/>
  <c r="J144" i="16"/>
  <c r="J145" i="16"/>
  <c r="J146" i="16"/>
  <c r="J147" i="16"/>
  <c r="J148" i="16"/>
  <c r="J149" i="16"/>
  <c r="J150" i="16"/>
  <c r="J151" i="16"/>
  <c r="J152" i="16"/>
  <c r="J153" i="16"/>
  <c r="J154" i="16"/>
  <c r="J155" i="16"/>
  <c r="J156" i="16"/>
  <c r="J157" i="16"/>
  <c r="J158" i="16"/>
  <c r="J159" i="16"/>
  <c r="J160" i="16"/>
  <c r="J161" i="16"/>
  <c r="J162" i="16"/>
  <c r="J163" i="16"/>
  <c r="J164" i="16"/>
  <c r="J165" i="16"/>
  <c r="J166" i="16"/>
  <c r="J167" i="16"/>
  <c r="J168" i="16"/>
  <c r="J169" i="16"/>
  <c r="J170" i="16"/>
  <c r="J171" i="16"/>
  <c r="J172" i="16"/>
  <c r="J173" i="16"/>
  <c r="J174" i="16"/>
  <c r="J175" i="16"/>
  <c r="J176" i="16"/>
  <c r="J177" i="16"/>
  <c r="J178" i="16"/>
  <c r="J179" i="16"/>
  <c r="J180" i="16"/>
  <c r="J181" i="16"/>
  <c r="J182" i="16"/>
  <c r="J183" i="16"/>
  <c r="J184" i="16"/>
  <c r="J185" i="16"/>
  <c r="J186" i="16"/>
  <c r="J187" i="16"/>
  <c r="J188" i="16"/>
  <c r="J189" i="16"/>
  <c r="J190" i="16"/>
  <c r="J191" i="16"/>
  <c r="J192" i="16"/>
  <c r="J193" i="16"/>
  <c r="J194" i="16"/>
  <c r="J195" i="16"/>
  <c r="J196" i="16"/>
  <c r="J197" i="16"/>
  <c r="J198" i="16"/>
  <c r="J199" i="16"/>
  <c r="J200" i="16"/>
  <c r="J201" i="16"/>
  <c r="J202" i="16"/>
  <c r="J203" i="16"/>
  <c r="J204" i="16"/>
  <c r="J205" i="16"/>
  <c r="J206" i="16"/>
  <c r="J207" i="16"/>
  <c r="J208" i="16"/>
  <c r="J209" i="16"/>
  <c r="J10" i="16"/>
  <c r="J1013"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J55" i="14"/>
  <c r="J56" i="14"/>
  <c r="J57" i="14"/>
  <c r="J58" i="14"/>
  <c r="J59" i="14"/>
  <c r="J60" i="14"/>
  <c r="J61" i="14"/>
  <c r="J62" i="14"/>
  <c r="J63" i="14"/>
  <c r="J64" i="14"/>
  <c r="J65" i="14"/>
  <c r="J66" i="14"/>
  <c r="J67" i="14"/>
  <c r="J68" i="14"/>
  <c r="J69" i="14"/>
  <c r="J70" i="14"/>
  <c r="J71" i="14"/>
  <c r="J72" i="14"/>
  <c r="J73" i="14"/>
  <c r="J74" i="14"/>
  <c r="J75" i="14"/>
  <c r="J76" i="14"/>
  <c r="J77" i="14"/>
  <c r="J78" i="14"/>
  <c r="J79" i="14"/>
  <c r="J80" i="14"/>
  <c r="J81" i="14"/>
  <c r="J82" i="14"/>
  <c r="J83" i="14"/>
  <c r="J84" i="14"/>
  <c r="J85" i="14"/>
  <c r="J86" i="14"/>
  <c r="J87" i="14"/>
  <c r="J88" i="14"/>
  <c r="J89" i="14"/>
  <c r="J90" i="14"/>
  <c r="J91" i="14"/>
  <c r="J92" i="14"/>
  <c r="J93" i="14"/>
  <c r="J94" i="14"/>
  <c r="J95" i="14"/>
  <c r="J96" i="14"/>
  <c r="J97" i="14"/>
  <c r="J98" i="14"/>
  <c r="J99" i="14"/>
  <c r="J100" i="14"/>
  <c r="J101" i="14"/>
  <c r="J102" i="14"/>
  <c r="J103" i="14"/>
  <c r="J104" i="14"/>
  <c r="J105" i="14"/>
  <c r="J106" i="14"/>
  <c r="J107" i="14"/>
  <c r="J108" i="14"/>
  <c r="J109" i="14"/>
  <c r="J110" i="14"/>
  <c r="J111" i="14"/>
  <c r="J112" i="14"/>
  <c r="J113" i="14"/>
  <c r="J114" i="14"/>
  <c r="J115" i="14"/>
  <c r="J116" i="14"/>
  <c r="J117" i="14"/>
  <c r="J118" i="14"/>
  <c r="J119" i="14"/>
  <c r="J120" i="14"/>
  <c r="J121" i="14"/>
  <c r="J122" i="14"/>
  <c r="J123" i="14"/>
  <c r="J124" i="14"/>
  <c r="J125" i="14"/>
  <c r="J126" i="14"/>
  <c r="J127" i="14"/>
  <c r="J128" i="14"/>
  <c r="J129" i="14"/>
  <c r="J130" i="14"/>
  <c r="J131" i="14"/>
  <c r="J132" i="14"/>
  <c r="J133" i="14"/>
  <c r="J134" i="14"/>
  <c r="J135" i="14"/>
  <c r="J136" i="14"/>
  <c r="J137" i="14"/>
  <c r="J138" i="14"/>
  <c r="J139" i="14"/>
  <c r="J140" i="14"/>
  <c r="J141" i="14"/>
  <c r="J142" i="14"/>
  <c r="J143" i="14"/>
  <c r="J144" i="14"/>
  <c r="J145" i="14"/>
  <c r="J146" i="14"/>
  <c r="J147" i="14"/>
  <c r="J148" i="14"/>
  <c r="J149" i="14"/>
  <c r="J150" i="14"/>
  <c r="J151" i="14"/>
  <c r="J152" i="14"/>
  <c r="J153" i="14"/>
  <c r="J154" i="14"/>
  <c r="J155" i="14"/>
  <c r="J156" i="14"/>
  <c r="J157" i="14"/>
  <c r="J158" i="14"/>
  <c r="J159" i="14"/>
  <c r="J160" i="14"/>
  <c r="J161" i="14"/>
  <c r="J162" i="14"/>
  <c r="J163" i="14"/>
  <c r="J164" i="14"/>
  <c r="J165" i="14"/>
  <c r="J166" i="14"/>
  <c r="J167" i="14"/>
  <c r="J168" i="14"/>
  <c r="J169" i="14"/>
  <c r="J170" i="14"/>
  <c r="J171" i="14"/>
  <c r="J172" i="14"/>
  <c r="J173" i="14"/>
  <c r="J174" i="14"/>
  <c r="J175" i="14"/>
  <c r="J176" i="14"/>
  <c r="J177" i="14"/>
  <c r="J178" i="14"/>
  <c r="J179" i="14"/>
  <c r="J180" i="14"/>
  <c r="J181" i="14"/>
  <c r="J182" i="14"/>
  <c r="J183" i="14"/>
  <c r="J184" i="14"/>
  <c r="J185" i="14"/>
  <c r="J186" i="14"/>
  <c r="J187" i="14"/>
  <c r="J188" i="14"/>
  <c r="J189" i="14"/>
  <c r="J190" i="14"/>
  <c r="J191" i="14"/>
  <c r="J192" i="14"/>
  <c r="J193" i="14"/>
  <c r="J194" i="14"/>
  <c r="J195" i="14"/>
  <c r="J196" i="14"/>
  <c r="J197" i="14"/>
  <c r="J198" i="14"/>
  <c r="J199" i="14"/>
  <c r="J200" i="14"/>
  <c r="J201" i="14"/>
  <c r="J202" i="14"/>
  <c r="J203" i="14"/>
  <c r="J204" i="14"/>
  <c r="J205" i="14"/>
  <c r="J206" i="14"/>
  <c r="J207" i="14"/>
  <c r="J208" i="14"/>
  <c r="J209" i="14"/>
  <c r="J10" i="14"/>
  <c r="U513" i="4"/>
  <c r="U514" i="4"/>
  <c r="U515" i="4"/>
  <c r="U516" i="4"/>
  <c r="U517" i="4"/>
  <c r="U518" i="4"/>
  <c r="U519" i="4"/>
  <c r="U520" i="4"/>
  <c r="U521" i="4"/>
  <c r="U522" i="4"/>
  <c r="U523" i="4"/>
  <c r="U524" i="4"/>
  <c r="U525" i="4"/>
  <c r="U526" i="4"/>
  <c r="U527" i="4"/>
  <c r="U528" i="4"/>
  <c r="U529" i="4"/>
  <c r="U530" i="4"/>
  <c r="U531" i="4"/>
  <c r="U532" i="4"/>
  <c r="U533" i="4"/>
  <c r="U534" i="4"/>
  <c r="U535" i="4"/>
  <c r="U536" i="4"/>
  <c r="U537" i="4"/>
  <c r="U538" i="4"/>
  <c r="U539" i="4"/>
  <c r="U540" i="4"/>
  <c r="U541" i="4"/>
  <c r="U542" i="4"/>
  <c r="U543" i="4"/>
  <c r="U544" i="4"/>
  <c r="U545" i="4"/>
  <c r="U546" i="4"/>
  <c r="U547" i="4"/>
  <c r="U548" i="4"/>
  <c r="U549" i="4"/>
  <c r="U550" i="4"/>
  <c r="U551" i="4"/>
  <c r="U552" i="4"/>
  <c r="U553" i="4"/>
  <c r="U554" i="4"/>
  <c r="U555" i="4"/>
  <c r="U556" i="4"/>
  <c r="U557" i="4"/>
  <c r="U558" i="4"/>
  <c r="U559" i="4"/>
  <c r="U560" i="4"/>
  <c r="U561" i="4"/>
  <c r="U562" i="4"/>
  <c r="U563" i="4"/>
  <c r="U564" i="4"/>
  <c r="U565" i="4"/>
  <c r="U566" i="4"/>
  <c r="U567" i="4"/>
  <c r="U568" i="4"/>
  <c r="U569" i="4"/>
  <c r="U570" i="4"/>
  <c r="U571" i="4"/>
  <c r="U572" i="4"/>
  <c r="U573" i="4"/>
  <c r="U574" i="4"/>
  <c r="U575" i="4"/>
  <c r="U576" i="4"/>
  <c r="U577" i="4"/>
  <c r="U578" i="4"/>
  <c r="U579" i="4"/>
  <c r="U580" i="4"/>
  <c r="U581" i="4"/>
  <c r="U582" i="4"/>
  <c r="U583" i="4"/>
  <c r="U584" i="4"/>
  <c r="U585" i="4"/>
  <c r="U586" i="4"/>
  <c r="U587" i="4"/>
  <c r="U588" i="4"/>
  <c r="U589" i="4"/>
  <c r="U590" i="4"/>
  <c r="U591" i="4"/>
  <c r="U592" i="4"/>
  <c r="U593" i="4"/>
  <c r="U594" i="4"/>
  <c r="U595" i="4"/>
  <c r="U596" i="4"/>
  <c r="U597" i="4"/>
  <c r="U598" i="4"/>
  <c r="U599" i="4"/>
  <c r="U600" i="4"/>
  <c r="U601" i="4"/>
  <c r="U602" i="4"/>
  <c r="U603" i="4"/>
  <c r="U604" i="4"/>
  <c r="U605" i="4"/>
  <c r="U606" i="4"/>
  <c r="U607" i="4"/>
  <c r="U608" i="4"/>
  <c r="U609" i="4"/>
  <c r="U610" i="4"/>
  <c r="U611" i="4"/>
  <c r="U612" i="4"/>
  <c r="U613" i="4"/>
  <c r="U614" i="4"/>
  <c r="U615" i="4"/>
  <c r="U616" i="4"/>
  <c r="U617" i="4"/>
  <c r="U618" i="4"/>
  <c r="U619" i="4"/>
  <c r="U620" i="4"/>
  <c r="U621" i="4"/>
  <c r="U622" i="4"/>
  <c r="U623" i="4"/>
  <c r="U624" i="4"/>
  <c r="U625" i="4"/>
  <c r="U626" i="4"/>
  <c r="U627" i="4"/>
  <c r="U628" i="4"/>
  <c r="U629" i="4"/>
  <c r="U630" i="4"/>
  <c r="U631" i="4"/>
  <c r="U632" i="4"/>
  <c r="U633" i="4"/>
  <c r="U634" i="4"/>
  <c r="U635" i="4"/>
  <c r="U636" i="4"/>
  <c r="U637" i="4"/>
  <c r="U638" i="4"/>
  <c r="U639" i="4"/>
  <c r="U640" i="4"/>
  <c r="U641" i="4"/>
  <c r="U642" i="4"/>
  <c r="U643" i="4"/>
  <c r="U644" i="4"/>
  <c r="U645" i="4"/>
  <c r="U646" i="4"/>
  <c r="U647" i="4"/>
  <c r="U648" i="4"/>
  <c r="U649" i="4"/>
  <c r="U650" i="4"/>
  <c r="U651" i="4"/>
  <c r="U652" i="4"/>
  <c r="U653" i="4"/>
  <c r="U654" i="4"/>
  <c r="U655" i="4"/>
  <c r="U656" i="4"/>
  <c r="U657" i="4"/>
  <c r="U658" i="4"/>
  <c r="U659" i="4"/>
  <c r="U660" i="4"/>
  <c r="U661" i="4"/>
  <c r="U662" i="4"/>
  <c r="U663" i="4"/>
  <c r="U664" i="4"/>
  <c r="U665" i="4"/>
  <c r="U666" i="4"/>
  <c r="U667" i="4"/>
  <c r="U668" i="4"/>
  <c r="U669" i="4"/>
  <c r="U670" i="4"/>
  <c r="U671" i="4"/>
  <c r="U672" i="4"/>
  <c r="U673" i="4"/>
  <c r="U674" i="4"/>
  <c r="U675" i="4"/>
  <c r="U676" i="4"/>
  <c r="U677" i="4"/>
  <c r="U678" i="4"/>
  <c r="U679" i="4"/>
  <c r="U680" i="4"/>
  <c r="U681" i="4"/>
  <c r="U682" i="4"/>
  <c r="U683" i="4"/>
  <c r="U684" i="4"/>
  <c r="U685" i="4"/>
  <c r="U686" i="4"/>
  <c r="U687" i="4"/>
  <c r="U688" i="4"/>
  <c r="U689" i="4"/>
  <c r="U690" i="4"/>
  <c r="U691" i="4"/>
  <c r="U692" i="4"/>
  <c r="U693" i="4"/>
  <c r="U694" i="4"/>
  <c r="U695" i="4"/>
  <c r="U696" i="4"/>
  <c r="U697" i="4"/>
  <c r="U698" i="4"/>
  <c r="U699" i="4"/>
  <c r="U700" i="4"/>
  <c r="U701" i="4"/>
  <c r="U702" i="4"/>
  <c r="U703" i="4"/>
  <c r="U704" i="4"/>
  <c r="U705" i="4"/>
  <c r="U706" i="4"/>
  <c r="U707" i="4"/>
  <c r="U708" i="4"/>
  <c r="U709" i="4"/>
  <c r="U710" i="4"/>
  <c r="U711" i="4"/>
  <c r="U712" i="4"/>
  <c r="U713" i="4"/>
  <c r="U714" i="4"/>
  <c r="U715" i="4"/>
  <c r="U716" i="4"/>
  <c r="U717" i="4"/>
  <c r="U718" i="4"/>
  <c r="U719" i="4"/>
  <c r="U720" i="4"/>
  <c r="U721" i="4"/>
  <c r="U722" i="4"/>
  <c r="U723" i="4"/>
  <c r="U724" i="4"/>
  <c r="U725" i="4"/>
  <c r="U726" i="4"/>
  <c r="U727" i="4"/>
  <c r="U728" i="4"/>
  <c r="U729" i="4"/>
  <c r="U730" i="4"/>
  <c r="U731" i="4"/>
  <c r="U732" i="4"/>
  <c r="U733" i="4"/>
  <c r="U734" i="4"/>
  <c r="U735" i="4"/>
  <c r="U736" i="4"/>
  <c r="U737" i="4"/>
  <c r="U738" i="4"/>
  <c r="U739" i="4"/>
  <c r="U740" i="4"/>
  <c r="U741" i="4"/>
  <c r="U742" i="4"/>
  <c r="U743" i="4"/>
  <c r="U744" i="4"/>
  <c r="U745" i="4"/>
  <c r="U746" i="4"/>
  <c r="U747" i="4"/>
  <c r="U748" i="4"/>
  <c r="U749" i="4"/>
  <c r="U750" i="4"/>
  <c r="U751" i="4"/>
  <c r="U752" i="4"/>
  <c r="U753" i="4"/>
  <c r="U754" i="4"/>
  <c r="U755" i="4"/>
  <c r="U756" i="4"/>
  <c r="U757" i="4"/>
  <c r="U758" i="4"/>
  <c r="U759" i="4"/>
  <c r="U760" i="4"/>
  <c r="U761" i="4"/>
  <c r="U762" i="4"/>
  <c r="U763" i="4"/>
  <c r="U764" i="4"/>
  <c r="U765" i="4"/>
  <c r="U766" i="4"/>
  <c r="U767" i="4"/>
  <c r="U768" i="4"/>
  <c r="U769" i="4"/>
  <c r="U770" i="4"/>
  <c r="U771" i="4"/>
  <c r="U772" i="4"/>
  <c r="U773" i="4"/>
  <c r="U774" i="4"/>
  <c r="U775" i="4"/>
  <c r="U776" i="4"/>
  <c r="U777" i="4"/>
  <c r="U778" i="4"/>
  <c r="U779" i="4"/>
  <c r="U780" i="4"/>
  <c r="U781" i="4"/>
  <c r="U782" i="4"/>
  <c r="U783" i="4"/>
  <c r="U784" i="4"/>
  <c r="U785" i="4"/>
  <c r="U786" i="4"/>
  <c r="U787" i="4"/>
  <c r="U788" i="4"/>
  <c r="U789" i="4"/>
  <c r="U790" i="4"/>
  <c r="U791" i="4"/>
  <c r="U792" i="4"/>
  <c r="U793" i="4"/>
  <c r="U794" i="4"/>
  <c r="U795" i="4"/>
  <c r="U796" i="4"/>
  <c r="U797" i="4"/>
  <c r="U798" i="4"/>
  <c r="U799" i="4"/>
  <c r="U800" i="4"/>
  <c r="U801" i="4"/>
  <c r="U802" i="4"/>
  <c r="U803" i="4"/>
  <c r="U804" i="4"/>
  <c r="U805" i="4"/>
  <c r="U806" i="4"/>
  <c r="U807" i="4"/>
  <c r="U808" i="4"/>
  <c r="U809" i="4"/>
  <c r="U810" i="4"/>
  <c r="U811" i="4"/>
  <c r="U812" i="4"/>
  <c r="U813" i="4"/>
  <c r="U814" i="4"/>
  <c r="U815" i="4"/>
  <c r="U816" i="4"/>
  <c r="U817" i="4"/>
  <c r="U818" i="4"/>
  <c r="U819" i="4"/>
  <c r="U820" i="4"/>
  <c r="U821" i="4"/>
  <c r="U822" i="4"/>
  <c r="U823" i="4"/>
  <c r="U824" i="4"/>
  <c r="U825" i="4"/>
  <c r="U826" i="4"/>
  <c r="U827" i="4"/>
  <c r="U828" i="4"/>
  <c r="U829" i="4"/>
  <c r="U830" i="4"/>
  <c r="U831" i="4"/>
  <c r="U832" i="4"/>
  <c r="U833" i="4"/>
  <c r="U834" i="4"/>
  <c r="U835" i="4"/>
  <c r="U836" i="4"/>
  <c r="U837" i="4"/>
  <c r="U838" i="4"/>
  <c r="U839" i="4"/>
  <c r="U840" i="4"/>
  <c r="U841" i="4"/>
  <c r="U842" i="4"/>
  <c r="U843" i="4"/>
  <c r="U844" i="4"/>
  <c r="U845" i="4"/>
  <c r="U846" i="4"/>
  <c r="U847" i="4"/>
  <c r="U848" i="4"/>
  <c r="U849" i="4"/>
  <c r="U850" i="4"/>
  <c r="U851" i="4"/>
  <c r="U852" i="4"/>
  <c r="U853" i="4"/>
  <c r="U854" i="4"/>
  <c r="U855" i="4"/>
  <c r="U856" i="4"/>
  <c r="U857" i="4"/>
  <c r="U858" i="4"/>
  <c r="U859" i="4"/>
  <c r="U860" i="4"/>
  <c r="U861" i="4"/>
  <c r="U862" i="4"/>
  <c r="U863" i="4"/>
  <c r="U864" i="4"/>
  <c r="U865" i="4"/>
  <c r="U866" i="4"/>
  <c r="U867" i="4"/>
  <c r="U868" i="4"/>
  <c r="U869" i="4"/>
  <c r="U870" i="4"/>
  <c r="U871" i="4"/>
  <c r="U872" i="4"/>
  <c r="U873" i="4"/>
  <c r="U874" i="4"/>
  <c r="U875" i="4"/>
  <c r="U876" i="4"/>
  <c r="U877" i="4"/>
  <c r="U878" i="4"/>
  <c r="U879" i="4"/>
  <c r="U880" i="4"/>
  <c r="U881" i="4"/>
  <c r="U882" i="4"/>
  <c r="U883" i="4"/>
  <c r="U884" i="4"/>
  <c r="U885" i="4"/>
  <c r="U886" i="4"/>
  <c r="U887" i="4"/>
  <c r="U888" i="4"/>
  <c r="U889" i="4"/>
  <c r="U890" i="4"/>
  <c r="U891" i="4"/>
  <c r="U892" i="4"/>
  <c r="U893" i="4"/>
  <c r="U894" i="4"/>
  <c r="U895" i="4"/>
  <c r="U896" i="4"/>
  <c r="U897" i="4"/>
  <c r="U898" i="4"/>
  <c r="U899" i="4"/>
  <c r="U900" i="4"/>
  <c r="U901" i="4"/>
  <c r="U902" i="4"/>
  <c r="U903" i="4"/>
  <c r="U904" i="4"/>
  <c r="U905" i="4"/>
  <c r="U906" i="4"/>
  <c r="U907" i="4"/>
  <c r="U908" i="4"/>
  <c r="U909" i="4"/>
  <c r="U910" i="4"/>
  <c r="U911" i="4"/>
  <c r="U912" i="4"/>
  <c r="U913" i="4"/>
  <c r="U914" i="4"/>
  <c r="U915" i="4"/>
  <c r="U916" i="4"/>
  <c r="U917" i="4"/>
  <c r="U918" i="4"/>
  <c r="U919" i="4"/>
  <c r="U920" i="4"/>
  <c r="U921" i="4"/>
  <c r="U922" i="4"/>
  <c r="U923" i="4"/>
  <c r="U924" i="4"/>
  <c r="U925" i="4"/>
  <c r="U926" i="4"/>
  <c r="U927" i="4"/>
  <c r="U928" i="4"/>
  <c r="U929" i="4"/>
  <c r="U930" i="4"/>
  <c r="U931" i="4"/>
  <c r="U932" i="4"/>
  <c r="U933" i="4"/>
  <c r="U934" i="4"/>
  <c r="U935" i="4"/>
  <c r="U936" i="4"/>
  <c r="U937" i="4"/>
  <c r="U938" i="4"/>
  <c r="U939" i="4"/>
  <c r="U940" i="4"/>
  <c r="U941" i="4"/>
  <c r="U942" i="4"/>
  <c r="U943" i="4"/>
  <c r="U944" i="4"/>
  <c r="U945" i="4"/>
  <c r="U946" i="4"/>
  <c r="U947" i="4"/>
  <c r="U948" i="4"/>
  <c r="U949" i="4"/>
  <c r="U950" i="4"/>
  <c r="U951" i="4"/>
  <c r="U952" i="4"/>
  <c r="U953" i="4"/>
  <c r="U954" i="4"/>
  <c r="U955" i="4"/>
  <c r="U956" i="4"/>
  <c r="U957" i="4"/>
  <c r="U958" i="4"/>
  <c r="U959" i="4"/>
  <c r="U960" i="4"/>
  <c r="U961" i="4"/>
  <c r="U962" i="4"/>
  <c r="U963" i="4"/>
  <c r="U964" i="4"/>
  <c r="U965" i="4"/>
  <c r="U966" i="4"/>
  <c r="U967" i="4"/>
  <c r="U968" i="4"/>
  <c r="U969" i="4"/>
  <c r="U970" i="4"/>
  <c r="U971" i="4"/>
  <c r="U972" i="4"/>
  <c r="U973" i="4"/>
  <c r="U974" i="4"/>
  <c r="U975" i="4"/>
  <c r="U976" i="4"/>
  <c r="U977" i="4"/>
  <c r="U978" i="4"/>
  <c r="U979" i="4"/>
  <c r="U980" i="4"/>
  <c r="U981" i="4"/>
  <c r="U982" i="4"/>
  <c r="U983" i="4"/>
  <c r="U984" i="4"/>
  <c r="U985" i="4"/>
  <c r="U986" i="4"/>
  <c r="U987" i="4"/>
  <c r="U988" i="4"/>
  <c r="U989" i="4"/>
  <c r="U990" i="4"/>
  <c r="U991" i="4"/>
  <c r="U992" i="4"/>
  <c r="U993" i="4"/>
  <c r="U994" i="4"/>
  <c r="U995" i="4"/>
  <c r="U996" i="4"/>
  <c r="U997" i="4"/>
  <c r="U998" i="4"/>
  <c r="U999" i="4"/>
  <c r="U1000" i="4"/>
  <c r="U1001" i="4"/>
  <c r="U1002" i="4"/>
  <c r="U1003" i="4"/>
  <c r="U1004" i="4"/>
  <c r="U1005" i="4"/>
  <c r="U1006" i="4"/>
  <c r="U1007" i="4"/>
  <c r="U1008" i="4"/>
  <c r="U1009" i="4"/>
  <c r="U1010" i="4"/>
  <c r="U1011" i="4"/>
  <c r="U512" i="4"/>
  <c r="U212" i="4"/>
  <c r="U213" i="4"/>
  <c r="U214" i="4"/>
  <c r="U215" i="4"/>
  <c r="U216" i="4"/>
  <c r="U217" i="4"/>
  <c r="U218" i="4"/>
  <c r="U219" i="4"/>
  <c r="U220" i="4"/>
  <c r="U221" i="4"/>
  <c r="U222" i="4"/>
  <c r="U223" i="4"/>
  <c r="U224" i="4"/>
  <c r="U225" i="4"/>
  <c r="U226" i="4"/>
  <c r="U227" i="4"/>
  <c r="U228" i="4"/>
  <c r="U229" i="4"/>
  <c r="U230" i="4"/>
  <c r="U231" i="4"/>
  <c r="U232" i="4"/>
  <c r="U233" i="4"/>
  <c r="U234" i="4"/>
  <c r="U235" i="4"/>
  <c r="U236" i="4"/>
  <c r="U237" i="4"/>
  <c r="U238" i="4"/>
  <c r="U239" i="4"/>
  <c r="U240" i="4"/>
  <c r="U241" i="4"/>
  <c r="U242" i="4"/>
  <c r="U243" i="4"/>
  <c r="U244" i="4"/>
  <c r="U245" i="4"/>
  <c r="U246" i="4"/>
  <c r="U247" i="4"/>
  <c r="U248" i="4"/>
  <c r="U249" i="4"/>
  <c r="U250" i="4"/>
  <c r="U251" i="4"/>
  <c r="U252" i="4"/>
  <c r="U253" i="4"/>
  <c r="U254" i="4"/>
  <c r="U255" i="4"/>
  <c r="U256" i="4"/>
  <c r="U257" i="4"/>
  <c r="U258" i="4"/>
  <c r="U259" i="4"/>
  <c r="U260" i="4"/>
  <c r="U261" i="4"/>
  <c r="U262" i="4"/>
  <c r="U263" i="4"/>
  <c r="U264" i="4"/>
  <c r="U265" i="4"/>
  <c r="U266" i="4"/>
  <c r="U267" i="4"/>
  <c r="U268" i="4"/>
  <c r="U269" i="4"/>
  <c r="U270" i="4"/>
  <c r="U271" i="4"/>
  <c r="U272" i="4"/>
  <c r="U273" i="4"/>
  <c r="U274" i="4"/>
  <c r="U275" i="4"/>
  <c r="U276" i="4"/>
  <c r="U277" i="4"/>
  <c r="U278" i="4"/>
  <c r="U279" i="4"/>
  <c r="U280" i="4"/>
  <c r="U281" i="4"/>
  <c r="U282" i="4"/>
  <c r="U283" i="4"/>
  <c r="U284" i="4"/>
  <c r="U285" i="4"/>
  <c r="U286" i="4"/>
  <c r="U287" i="4"/>
  <c r="U288" i="4"/>
  <c r="U289" i="4"/>
  <c r="U290" i="4"/>
  <c r="U291" i="4"/>
  <c r="U292" i="4"/>
  <c r="U293" i="4"/>
  <c r="U294" i="4"/>
  <c r="U295" i="4"/>
  <c r="U296" i="4"/>
  <c r="U297" i="4"/>
  <c r="U298" i="4"/>
  <c r="U299" i="4"/>
  <c r="U300" i="4"/>
  <c r="U301" i="4"/>
  <c r="U302" i="4"/>
  <c r="U303" i="4"/>
  <c r="U304" i="4"/>
  <c r="U305" i="4"/>
  <c r="U306" i="4"/>
  <c r="U307" i="4"/>
  <c r="U308" i="4"/>
  <c r="U309" i="4"/>
  <c r="U310" i="4"/>
  <c r="U311" i="4"/>
  <c r="U312" i="4"/>
  <c r="U313" i="4"/>
  <c r="U314" i="4"/>
  <c r="U315" i="4"/>
  <c r="U316" i="4"/>
  <c r="U317" i="4"/>
  <c r="U318" i="4"/>
  <c r="U319" i="4"/>
  <c r="U320" i="4"/>
  <c r="U321" i="4"/>
  <c r="U322" i="4"/>
  <c r="U323" i="4"/>
  <c r="U324" i="4"/>
  <c r="U325" i="4"/>
  <c r="U326" i="4"/>
  <c r="U327" i="4"/>
  <c r="U328" i="4"/>
  <c r="U329" i="4"/>
  <c r="U330" i="4"/>
  <c r="U331" i="4"/>
  <c r="U332" i="4"/>
  <c r="U333" i="4"/>
  <c r="U334" i="4"/>
  <c r="U335" i="4"/>
  <c r="U336" i="4"/>
  <c r="U337" i="4"/>
  <c r="U338" i="4"/>
  <c r="U339" i="4"/>
  <c r="U340" i="4"/>
  <c r="U341" i="4"/>
  <c r="U342" i="4"/>
  <c r="U343" i="4"/>
  <c r="U344" i="4"/>
  <c r="U345" i="4"/>
  <c r="U346" i="4"/>
  <c r="U347" i="4"/>
  <c r="U348" i="4"/>
  <c r="U349" i="4"/>
  <c r="U350" i="4"/>
  <c r="U351" i="4"/>
  <c r="U352" i="4"/>
  <c r="U353" i="4"/>
  <c r="U354" i="4"/>
  <c r="U355" i="4"/>
  <c r="U356" i="4"/>
  <c r="U357" i="4"/>
  <c r="U358" i="4"/>
  <c r="U359" i="4"/>
  <c r="U360" i="4"/>
  <c r="U361" i="4"/>
  <c r="U362" i="4"/>
  <c r="U363" i="4"/>
  <c r="U364" i="4"/>
  <c r="U365" i="4"/>
  <c r="U366" i="4"/>
  <c r="U367" i="4"/>
  <c r="U368" i="4"/>
  <c r="U369" i="4"/>
  <c r="U370" i="4"/>
  <c r="U371" i="4"/>
  <c r="U372" i="4"/>
  <c r="U373" i="4"/>
  <c r="U374" i="4"/>
  <c r="U375" i="4"/>
  <c r="U376" i="4"/>
  <c r="U377" i="4"/>
  <c r="U378" i="4"/>
  <c r="U379" i="4"/>
  <c r="U380" i="4"/>
  <c r="U381" i="4"/>
  <c r="U382" i="4"/>
  <c r="U383" i="4"/>
  <c r="U384" i="4"/>
  <c r="U385" i="4"/>
  <c r="U386" i="4"/>
  <c r="U387" i="4"/>
  <c r="U388" i="4"/>
  <c r="U389" i="4"/>
  <c r="U390" i="4"/>
  <c r="U391" i="4"/>
  <c r="U392" i="4"/>
  <c r="U393" i="4"/>
  <c r="U394" i="4"/>
  <c r="U395" i="4"/>
  <c r="U396" i="4"/>
  <c r="U397" i="4"/>
  <c r="U398" i="4"/>
  <c r="U399" i="4"/>
  <c r="U400" i="4"/>
  <c r="U401" i="4"/>
  <c r="U402" i="4"/>
  <c r="U403" i="4"/>
  <c r="U404" i="4"/>
  <c r="U405" i="4"/>
  <c r="U406" i="4"/>
  <c r="U407" i="4"/>
  <c r="U408" i="4"/>
  <c r="U409" i="4"/>
  <c r="U410" i="4"/>
  <c r="U411" i="4"/>
  <c r="U412" i="4"/>
  <c r="U413" i="4"/>
  <c r="U414" i="4"/>
  <c r="U415" i="4"/>
  <c r="U416" i="4"/>
  <c r="U417" i="4"/>
  <c r="U418" i="4"/>
  <c r="U419" i="4"/>
  <c r="U420" i="4"/>
  <c r="U421" i="4"/>
  <c r="U422" i="4"/>
  <c r="U423" i="4"/>
  <c r="U424" i="4"/>
  <c r="U425" i="4"/>
  <c r="U426" i="4"/>
  <c r="U427" i="4"/>
  <c r="U428" i="4"/>
  <c r="U429" i="4"/>
  <c r="U430" i="4"/>
  <c r="U431" i="4"/>
  <c r="U432" i="4"/>
  <c r="U433" i="4"/>
  <c r="U434" i="4"/>
  <c r="U435" i="4"/>
  <c r="U436" i="4"/>
  <c r="U437" i="4"/>
  <c r="U438" i="4"/>
  <c r="U439" i="4"/>
  <c r="U440" i="4"/>
  <c r="U441" i="4"/>
  <c r="U442" i="4"/>
  <c r="U443" i="4"/>
  <c r="U444" i="4"/>
  <c r="U445" i="4"/>
  <c r="U446" i="4"/>
  <c r="U447" i="4"/>
  <c r="U448" i="4"/>
  <c r="U449" i="4"/>
  <c r="U450" i="4"/>
  <c r="U451" i="4"/>
  <c r="U452" i="4"/>
  <c r="U453" i="4"/>
  <c r="U454" i="4"/>
  <c r="U455" i="4"/>
  <c r="U456" i="4"/>
  <c r="U457" i="4"/>
  <c r="U458" i="4"/>
  <c r="U459" i="4"/>
  <c r="U460" i="4"/>
  <c r="U461" i="4"/>
  <c r="U462" i="4"/>
  <c r="U463" i="4"/>
  <c r="U464" i="4"/>
  <c r="U465" i="4"/>
  <c r="U466" i="4"/>
  <c r="U467" i="4"/>
  <c r="U468" i="4"/>
  <c r="U469" i="4"/>
  <c r="U470" i="4"/>
  <c r="U471" i="4"/>
  <c r="U472" i="4"/>
  <c r="U473" i="4"/>
  <c r="U474" i="4"/>
  <c r="U475" i="4"/>
  <c r="U476" i="4"/>
  <c r="U477" i="4"/>
  <c r="U478" i="4"/>
  <c r="U479" i="4"/>
  <c r="U480" i="4"/>
  <c r="U481" i="4"/>
  <c r="U482" i="4"/>
  <c r="U483" i="4"/>
  <c r="U484" i="4"/>
  <c r="U485" i="4"/>
  <c r="U486" i="4"/>
  <c r="U487" i="4"/>
  <c r="U488" i="4"/>
  <c r="U489" i="4"/>
  <c r="U490" i="4"/>
  <c r="U491" i="4"/>
  <c r="U492" i="4"/>
  <c r="U493" i="4"/>
  <c r="U494" i="4"/>
  <c r="U495" i="4"/>
  <c r="U496" i="4"/>
  <c r="U497" i="4"/>
  <c r="U498" i="4"/>
  <c r="U499" i="4"/>
  <c r="U500" i="4"/>
  <c r="U501" i="4"/>
  <c r="U502" i="4"/>
  <c r="U503" i="4"/>
  <c r="U504" i="4"/>
  <c r="U505" i="4"/>
  <c r="U506" i="4"/>
  <c r="U507" i="4"/>
  <c r="U508" i="4"/>
  <c r="U509" i="4"/>
  <c r="U510" i="4"/>
  <c r="U211" i="4"/>
  <c r="U11" i="4"/>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10" i="4"/>
  <c r="AW11" i="4"/>
  <c r="AW12" i="4"/>
  <c r="AW13" i="4"/>
  <c r="AW14" i="4"/>
  <c r="AW15" i="4"/>
  <c r="AW16" i="4"/>
  <c r="AW17" i="4"/>
  <c r="AW18" i="4"/>
  <c r="AW19" i="4"/>
  <c r="AW20" i="4"/>
  <c r="AW21" i="4"/>
  <c r="AW22" i="4"/>
  <c r="AW23" i="4"/>
  <c r="AW24" i="4"/>
  <c r="AW25" i="4"/>
  <c r="AW26" i="4"/>
  <c r="AW27" i="4"/>
  <c r="AW28" i="4"/>
  <c r="AW29" i="4"/>
  <c r="AW30" i="4"/>
  <c r="AW31" i="4"/>
  <c r="AW32" i="4"/>
  <c r="AW33" i="4"/>
  <c r="AW34" i="4"/>
  <c r="AW35" i="4"/>
  <c r="AW36" i="4"/>
  <c r="AW37" i="4"/>
  <c r="AW38" i="4"/>
  <c r="AW39" i="4"/>
  <c r="AW40" i="4"/>
  <c r="AW41" i="4"/>
  <c r="AW42" i="4"/>
  <c r="AW43" i="4"/>
  <c r="AW44" i="4"/>
  <c r="AW45" i="4"/>
  <c r="AW46" i="4"/>
  <c r="AW47" i="4"/>
  <c r="AW48" i="4"/>
  <c r="AW49" i="4"/>
  <c r="AW50" i="4"/>
  <c r="AW51" i="4"/>
  <c r="AW52" i="4"/>
  <c r="AW53" i="4"/>
  <c r="AW54" i="4"/>
  <c r="AW55" i="4"/>
  <c r="AW56" i="4"/>
  <c r="AW57" i="4"/>
  <c r="AW58" i="4"/>
  <c r="AW59" i="4"/>
  <c r="AW60" i="4"/>
  <c r="AW61" i="4"/>
  <c r="AW62" i="4"/>
  <c r="AW63" i="4"/>
  <c r="AW64" i="4"/>
  <c r="AW65" i="4"/>
  <c r="AW66" i="4"/>
  <c r="AW67" i="4"/>
  <c r="AW68" i="4"/>
  <c r="AW69" i="4"/>
  <c r="AW70" i="4"/>
  <c r="AW71" i="4"/>
  <c r="AW72" i="4"/>
  <c r="AW73" i="4"/>
  <c r="AW74" i="4"/>
  <c r="AW75" i="4"/>
  <c r="AW76" i="4"/>
  <c r="AW77" i="4"/>
  <c r="AW78" i="4"/>
  <c r="AW79" i="4"/>
  <c r="AW80" i="4"/>
  <c r="AW81" i="4"/>
  <c r="AW82" i="4"/>
  <c r="AW83" i="4"/>
  <c r="AW84" i="4"/>
  <c r="AW85" i="4"/>
  <c r="AW86" i="4"/>
  <c r="AW87" i="4"/>
  <c r="AW88" i="4"/>
  <c r="AW89" i="4"/>
  <c r="AW90" i="4"/>
  <c r="AW91" i="4"/>
  <c r="AW92" i="4"/>
  <c r="AW93" i="4"/>
  <c r="AW94" i="4"/>
  <c r="AW95" i="4"/>
  <c r="AW96" i="4"/>
  <c r="AW97" i="4"/>
  <c r="AW98" i="4"/>
  <c r="AW99" i="4"/>
  <c r="AW100" i="4"/>
  <c r="AW101" i="4"/>
  <c r="AW102" i="4"/>
  <c r="AW103" i="4"/>
  <c r="AW104" i="4"/>
  <c r="AW105" i="4"/>
  <c r="AW106" i="4"/>
  <c r="AW107" i="4"/>
  <c r="AW108" i="4"/>
  <c r="AW109" i="4"/>
  <c r="AW110" i="4"/>
  <c r="AW111" i="4"/>
  <c r="AW112" i="4"/>
  <c r="AW113" i="4"/>
  <c r="AW114" i="4"/>
  <c r="AW115" i="4"/>
  <c r="AW116" i="4"/>
  <c r="AW117" i="4"/>
  <c r="AW118" i="4"/>
  <c r="AW119" i="4"/>
  <c r="AW120" i="4"/>
  <c r="AW121" i="4"/>
  <c r="AW122" i="4"/>
  <c r="AW123" i="4"/>
  <c r="AW124" i="4"/>
  <c r="AW125" i="4"/>
  <c r="AW126" i="4"/>
  <c r="AW127" i="4"/>
  <c r="AW128" i="4"/>
  <c r="AW129" i="4"/>
  <c r="AW130" i="4"/>
  <c r="AW131" i="4"/>
  <c r="AW132" i="4"/>
  <c r="AW133" i="4"/>
  <c r="AW134" i="4"/>
  <c r="AW135" i="4"/>
  <c r="AW136" i="4"/>
  <c r="AW137" i="4"/>
  <c r="AW138" i="4"/>
  <c r="AW139" i="4"/>
  <c r="AW140" i="4"/>
  <c r="AW141" i="4"/>
  <c r="AW142" i="4"/>
  <c r="AW143" i="4"/>
  <c r="AW144" i="4"/>
  <c r="AW145" i="4"/>
  <c r="AW146" i="4"/>
  <c r="AW147" i="4"/>
  <c r="AW148" i="4"/>
  <c r="AW149" i="4"/>
  <c r="AW150" i="4"/>
  <c r="AW151" i="4"/>
  <c r="AW152" i="4"/>
  <c r="AW153" i="4"/>
  <c r="AW154" i="4"/>
  <c r="AW155" i="4"/>
  <c r="AW156" i="4"/>
  <c r="AW157" i="4"/>
  <c r="AW158" i="4"/>
  <c r="AW159" i="4"/>
  <c r="AW160" i="4"/>
  <c r="AW161" i="4"/>
  <c r="AW162" i="4"/>
  <c r="AW163" i="4"/>
  <c r="AW164" i="4"/>
  <c r="AW165" i="4"/>
  <c r="AW166" i="4"/>
  <c r="AW167" i="4"/>
  <c r="AW168" i="4"/>
  <c r="AW169" i="4"/>
  <c r="AW170" i="4"/>
  <c r="AW171" i="4"/>
  <c r="AW172" i="4"/>
  <c r="AW173" i="4"/>
  <c r="AW174" i="4"/>
  <c r="AW175" i="4"/>
  <c r="AW176" i="4"/>
  <c r="AW177" i="4"/>
  <c r="AW178" i="4"/>
  <c r="AW179" i="4"/>
  <c r="AW180" i="4"/>
  <c r="AW181" i="4"/>
  <c r="AW182" i="4"/>
  <c r="AW183" i="4"/>
  <c r="AW184" i="4"/>
  <c r="AW185" i="4"/>
  <c r="AW186" i="4"/>
  <c r="AW187" i="4"/>
  <c r="AW188" i="4"/>
  <c r="AW189" i="4"/>
  <c r="AW190" i="4"/>
  <c r="AW191" i="4"/>
  <c r="AW192" i="4"/>
  <c r="AW193" i="4"/>
  <c r="AW194" i="4"/>
  <c r="AW195" i="4"/>
  <c r="AW196" i="4"/>
  <c r="AW197" i="4"/>
  <c r="AW198" i="4"/>
  <c r="AW199" i="4"/>
  <c r="AW200" i="4"/>
  <c r="AW201" i="4"/>
  <c r="AW202" i="4"/>
  <c r="AW203" i="4"/>
  <c r="AW204" i="4"/>
  <c r="AW205" i="4"/>
  <c r="AW206" i="4"/>
  <c r="AW207" i="4"/>
  <c r="AW208" i="4"/>
  <c r="AW209" i="4"/>
  <c r="AW210" i="4"/>
  <c r="AW211" i="4"/>
  <c r="AW212" i="4"/>
  <c r="AW213" i="4"/>
  <c r="AW214" i="4"/>
  <c r="AW215" i="4"/>
  <c r="AW216" i="4"/>
  <c r="AW217" i="4"/>
  <c r="AW218" i="4"/>
  <c r="AW219" i="4"/>
  <c r="AW220" i="4"/>
  <c r="AW221" i="4"/>
  <c r="AW222" i="4"/>
  <c r="AW223" i="4"/>
  <c r="AW224" i="4"/>
  <c r="AW225" i="4"/>
  <c r="AW226" i="4"/>
  <c r="AW227" i="4"/>
  <c r="AW228" i="4"/>
  <c r="AW229" i="4"/>
  <c r="AW230" i="4"/>
  <c r="AW231" i="4"/>
  <c r="AW232" i="4"/>
  <c r="AW233" i="4"/>
  <c r="AW234" i="4"/>
  <c r="AW235" i="4"/>
  <c r="AW236" i="4"/>
  <c r="AW237" i="4"/>
  <c r="AW238" i="4"/>
  <c r="AW239" i="4"/>
  <c r="AW240" i="4"/>
  <c r="AW241" i="4"/>
  <c r="AW242" i="4"/>
  <c r="AW243" i="4"/>
  <c r="AW244" i="4"/>
  <c r="AW245" i="4"/>
  <c r="AW246" i="4"/>
  <c r="AW247" i="4"/>
  <c r="AW248" i="4"/>
  <c r="AW249" i="4"/>
  <c r="AW250" i="4"/>
  <c r="AW251" i="4"/>
  <c r="AW252" i="4"/>
  <c r="AW253" i="4"/>
  <c r="AW254" i="4"/>
  <c r="AW255" i="4"/>
  <c r="AW256" i="4"/>
  <c r="AW257" i="4"/>
  <c r="AW258" i="4"/>
  <c r="AW259" i="4"/>
  <c r="AW260" i="4"/>
  <c r="AW261" i="4"/>
  <c r="AW262" i="4"/>
  <c r="AW263" i="4"/>
  <c r="AW264" i="4"/>
  <c r="AW265" i="4"/>
  <c r="AW266" i="4"/>
  <c r="AW267" i="4"/>
  <c r="AW268" i="4"/>
  <c r="AW269" i="4"/>
  <c r="AW270" i="4"/>
  <c r="AW271" i="4"/>
  <c r="AW272" i="4"/>
  <c r="AW273" i="4"/>
  <c r="AW274" i="4"/>
  <c r="AW275" i="4"/>
  <c r="AW276" i="4"/>
  <c r="AW277" i="4"/>
  <c r="AW278" i="4"/>
  <c r="AW279" i="4"/>
  <c r="AW280" i="4"/>
  <c r="AW281" i="4"/>
  <c r="AW282" i="4"/>
  <c r="AW283" i="4"/>
  <c r="AW284" i="4"/>
  <c r="AW285" i="4"/>
  <c r="AW286" i="4"/>
  <c r="AW287" i="4"/>
  <c r="AW288" i="4"/>
  <c r="AW289" i="4"/>
  <c r="AW290" i="4"/>
  <c r="AW291" i="4"/>
  <c r="AW292" i="4"/>
  <c r="AW293" i="4"/>
  <c r="AW294" i="4"/>
  <c r="AW295" i="4"/>
  <c r="AW296" i="4"/>
  <c r="AW297" i="4"/>
  <c r="AW298" i="4"/>
  <c r="AW299" i="4"/>
  <c r="AW300" i="4"/>
  <c r="AW301" i="4"/>
  <c r="AW302" i="4"/>
  <c r="AW303" i="4"/>
  <c r="AW304" i="4"/>
  <c r="AW305" i="4"/>
  <c r="AW306" i="4"/>
  <c r="AW307" i="4"/>
  <c r="AW308" i="4"/>
  <c r="AW309" i="4"/>
  <c r="AW310" i="4"/>
  <c r="AW311" i="4"/>
  <c r="AW312" i="4"/>
  <c r="AW313" i="4"/>
  <c r="AW314" i="4"/>
  <c r="AW315" i="4"/>
  <c r="AW316" i="4"/>
  <c r="AW317" i="4"/>
  <c r="AW318" i="4"/>
  <c r="AW319" i="4"/>
  <c r="AW320" i="4"/>
  <c r="AW321" i="4"/>
  <c r="AW322" i="4"/>
  <c r="AW323" i="4"/>
  <c r="AW324" i="4"/>
  <c r="AW325" i="4"/>
  <c r="AW326" i="4"/>
  <c r="AW327" i="4"/>
  <c r="AW328" i="4"/>
  <c r="AW329" i="4"/>
  <c r="AW330" i="4"/>
  <c r="AW331" i="4"/>
  <c r="AW332" i="4"/>
  <c r="AW333" i="4"/>
  <c r="AW334" i="4"/>
  <c r="AW335" i="4"/>
  <c r="AW336" i="4"/>
  <c r="AW337" i="4"/>
  <c r="AW338" i="4"/>
  <c r="AW339" i="4"/>
  <c r="AW340" i="4"/>
  <c r="AW341" i="4"/>
  <c r="AW342" i="4"/>
  <c r="AW343" i="4"/>
  <c r="AW344" i="4"/>
  <c r="AW345" i="4"/>
  <c r="AW346" i="4"/>
  <c r="AW347" i="4"/>
  <c r="AW348" i="4"/>
  <c r="AW349" i="4"/>
  <c r="AW350" i="4"/>
  <c r="AW351" i="4"/>
  <c r="AW352" i="4"/>
  <c r="AW353" i="4"/>
  <c r="AW354" i="4"/>
  <c r="AW355" i="4"/>
  <c r="AW356" i="4"/>
  <c r="AW357" i="4"/>
  <c r="AW358" i="4"/>
  <c r="AW359" i="4"/>
  <c r="AW360" i="4"/>
  <c r="AW361" i="4"/>
  <c r="AW362" i="4"/>
  <c r="AW363" i="4"/>
  <c r="AW364" i="4"/>
  <c r="AW365" i="4"/>
  <c r="AW366" i="4"/>
  <c r="AW367" i="4"/>
  <c r="AW368" i="4"/>
  <c r="AW369" i="4"/>
  <c r="AW370" i="4"/>
  <c r="AW371" i="4"/>
  <c r="AW372" i="4"/>
  <c r="AW373" i="4"/>
  <c r="AW374" i="4"/>
  <c r="AW375" i="4"/>
  <c r="AW376" i="4"/>
  <c r="AW377" i="4"/>
  <c r="AW378" i="4"/>
  <c r="AW379" i="4"/>
  <c r="AW380" i="4"/>
  <c r="AW381" i="4"/>
  <c r="AW382" i="4"/>
  <c r="AW383" i="4"/>
  <c r="AW384" i="4"/>
  <c r="AW385" i="4"/>
  <c r="AW386" i="4"/>
  <c r="AW387" i="4"/>
  <c r="AW388" i="4"/>
  <c r="AW389" i="4"/>
  <c r="AW390" i="4"/>
  <c r="AW391" i="4"/>
  <c r="AW392" i="4"/>
  <c r="AW393" i="4"/>
  <c r="AW394" i="4"/>
  <c r="AW395" i="4"/>
  <c r="AW396" i="4"/>
  <c r="AW397" i="4"/>
  <c r="AW398" i="4"/>
  <c r="AW399" i="4"/>
  <c r="AW400" i="4"/>
  <c r="AW401" i="4"/>
  <c r="AW402" i="4"/>
  <c r="AW403" i="4"/>
  <c r="AW404" i="4"/>
  <c r="AW405" i="4"/>
  <c r="AW406" i="4"/>
  <c r="AW407" i="4"/>
  <c r="AW408" i="4"/>
  <c r="AW409" i="4"/>
  <c r="AW410" i="4"/>
  <c r="AW411" i="4"/>
  <c r="AW412" i="4"/>
  <c r="AW413" i="4"/>
  <c r="AW414" i="4"/>
  <c r="AW415" i="4"/>
  <c r="AW416" i="4"/>
  <c r="AW417" i="4"/>
  <c r="AW418" i="4"/>
  <c r="AW419" i="4"/>
  <c r="AW420" i="4"/>
  <c r="AW421" i="4"/>
  <c r="AW422" i="4"/>
  <c r="AW423" i="4"/>
  <c r="AW424" i="4"/>
  <c r="AW425" i="4"/>
  <c r="AW426" i="4"/>
  <c r="AW427" i="4"/>
  <c r="AW428" i="4"/>
  <c r="AW429" i="4"/>
  <c r="AW430" i="4"/>
  <c r="AW431" i="4"/>
  <c r="AW432" i="4"/>
  <c r="AW433" i="4"/>
  <c r="AW434" i="4"/>
  <c r="AW435" i="4"/>
  <c r="AW436" i="4"/>
  <c r="AW437" i="4"/>
  <c r="AW438" i="4"/>
  <c r="AW439" i="4"/>
  <c r="AW440" i="4"/>
  <c r="AW441" i="4"/>
  <c r="AW442" i="4"/>
  <c r="AW443" i="4"/>
  <c r="AW444" i="4"/>
  <c r="AW445" i="4"/>
  <c r="AW446" i="4"/>
  <c r="AW447" i="4"/>
  <c r="AW448" i="4"/>
  <c r="AW449" i="4"/>
  <c r="AW450" i="4"/>
  <c r="AW451" i="4"/>
  <c r="AW452" i="4"/>
  <c r="AW453" i="4"/>
  <c r="AW454" i="4"/>
  <c r="AW455" i="4"/>
  <c r="AW456" i="4"/>
  <c r="AW457" i="4"/>
  <c r="AW458" i="4"/>
  <c r="AW459" i="4"/>
  <c r="AW460" i="4"/>
  <c r="AW461" i="4"/>
  <c r="AW462" i="4"/>
  <c r="AW463" i="4"/>
  <c r="AW464" i="4"/>
  <c r="AW465" i="4"/>
  <c r="AW466" i="4"/>
  <c r="AW467" i="4"/>
  <c r="AW468" i="4"/>
  <c r="AW469" i="4"/>
  <c r="AW470" i="4"/>
  <c r="AW471" i="4"/>
  <c r="AW472" i="4"/>
  <c r="AW473" i="4"/>
  <c r="AW474" i="4"/>
  <c r="AW475" i="4"/>
  <c r="AW476" i="4"/>
  <c r="AW477" i="4"/>
  <c r="AW478" i="4"/>
  <c r="AW479" i="4"/>
  <c r="AW480" i="4"/>
  <c r="AW481" i="4"/>
  <c r="AW482" i="4"/>
  <c r="AW483" i="4"/>
  <c r="AW484" i="4"/>
  <c r="AW485" i="4"/>
  <c r="AW486" i="4"/>
  <c r="AW487" i="4"/>
  <c r="AW488" i="4"/>
  <c r="AW489" i="4"/>
  <c r="AW490" i="4"/>
  <c r="AW491" i="4"/>
  <c r="AW492" i="4"/>
  <c r="AW493" i="4"/>
  <c r="AW494" i="4"/>
  <c r="AW495" i="4"/>
  <c r="AW496" i="4"/>
  <c r="AW497" i="4"/>
  <c r="AW498" i="4"/>
  <c r="AW499" i="4"/>
  <c r="AW500" i="4"/>
  <c r="AW501" i="4"/>
  <c r="AW502" i="4"/>
  <c r="AW503" i="4"/>
  <c r="AW504" i="4"/>
  <c r="AW505" i="4"/>
  <c r="AW506" i="4"/>
  <c r="AW507" i="4"/>
  <c r="AW508" i="4"/>
  <c r="AW509" i="4"/>
  <c r="AW510" i="4"/>
  <c r="AW511" i="4"/>
  <c r="AW512" i="4"/>
  <c r="AW513" i="4"/>
  <c r="AW514" i="4"/>
  <c r="AW515" i="4"/>
  <c r="AW516" i="4"/>
  <c r="AW517" i="4"/>
  <c r="AW518" i="4"/>
  <c r="AW519" i="4"/>
  <c r="AW520" i="4"/>
  <c r="AW521" i="4"/>
  <c r="AW522" i="4"/>
  <c r="AW523" i="4"/>
  <c r="AW524" i="4"/>
  <c r="AW525" i="4"/>
  <c r="AW526" i="4"/>
  <c r="AW527" i="4"/>
  <c r="AW528" i="4"/>
  <c r="AW529" i="4"/>
  <c r="AW530" i="4"/>
  <c r="AW531" i="4"/>
  <c r="AW532" i="4"/>
  <c r="AW533" i="4"/>
  <c r="AW534" i="4"/>
  <c r="AW535" i="4"/>
  <c r="AW536" i="4"/>
  <c r="AW537" i="4"/>
  <c r="AW538" i="4"/>
  <c r="AW539" i="4"/>
  <c r="AW540" i="4"/>
  <c r="AW541" i="4"/>
  <c r="AW542" i="4"/>
  <c r="AW543" i="4"/>
  <c r="AW544" i="4"/>
  <c r="AW545" i="4"/>
  <c r="AW546" i="4"/>
  <c r="AW547" i="4"/>
  <c r="AW548" i="4"/>
  <c r="AW549" i="4"/>
  <c r="AW550" i="4"/>
  <c r="AW551" i="4"/>
  <c r="AW552" i="4"/>
  <c r="AW553" i="4"/>
  <c r="AW554" i="4"/>
  <c r="AW555" i="4"/>
  <c r="AW556" i="4"/>
  <c r="AW557" i="4"/>
  <c r="AW558" i="4"/>
  <c r="AW559" i="4"/>
  <c r="AW560" i="4"/>
  <c r="AW561" i="4"/>
  <c r="AW562" i="4"/>
  <c r="AW563" i="4"/>
  <c r="AW564" i="4"/>
  <c r="AW565" i="4"/>
  <c r="AW566" i="4"/>
  <c r="AW567" i="4"/>
  <c r="AW568" i="4"/>
  <c r="AW569" i="4"/>
  <c r="AW570" i="4"/>
  <c r="AW571" i="4"/>
  <c r="AW572" i="4"/>
  <c r="AW573" i="4"/>
  <c r="AW574" i="4"/>
  <c r="AW575" i="4"/>
  <c r="AW576" i="4"/>
  <c r="AW577" i="4"/>
  <c r="AW578" i="4"/>
  <c r="AW579" i="4"/>
  <c r="AW580" i="4"/>
  <c r="AW581" i="4"/>
  <c r="AW582" i="4"/>
  <c r="AW583" i="4"/>
  <c r="AW584" i="4"/>
  <c r="AW585" i="4"/>
  <c r="AW586" i="4"/>
  <c r="AW587" i="4"/>
  <c r="AW588" i="4"/>
  <c r="AW589" i="4"/>
  <c r="AW590" i="4"/>
  <c r="AW591" i="4"/>
  <c r="AW592" i="4"/>
  <c r="AW593" i="4"/>
  <c r="AW594" i="4"/>
  <c r="AW595" i="4"/>
  <c r="AW596" i="4"/>
  <c r="AW597" i="4"/>
  <c r="AW598" i="4"/>
  <c r="AW599" i="4"/>
  <c r="AW600" i="4"/>
  <c r="AW601" i="4"/>
  <c r="AW602" i="4"/>
  <c r="AW603" i="4"/>
  <c r="AW604" i="4"/>
  <c r="AW605" i="4"/>
  <c r="AW606" i="4"/>
  <c r="AW607" i="4"/>
  <c r="AW608" i="4"/>
  <c r="AW609" i="4"/>
  <c r="AW610" i="4"/>
  <c r="AW611" i="4"/>
  <c r="AW612" i="4"/>
  <c r="AW613" i="4"/>
  <c r="AW614" i="4"/>
  <c r="AW615" i="4"/>
  <c r="AW616" i="4"/>
  <c r="AW617" i="4"/>
  <c r="AW618" i="4"/>
  <c r="AW619" i="4"/>
  <c r="AW620" i="4"/>
  <c r="AW621" i="4"/>
  <c r="AW622" i="4"/>
  <c r="AW623" i="4"/>
  <c r="AW624" i="4"/>
  <c r="AW625" i="4"/>
  <c r="AW626" i="4"/>
  <c r="AW627" i="4"/>
  <c r="AW628" i="4"/>
  <c r="AW629" i="4"/>
  <c r="AW630" i="4"/>
  <c r="AW631" i="4"/>
  <c r="AW632" i="4"/>
  <c r="AW633" i="4"/>
  <c r="AW634" i="4"/>
  <c r="AW635" i="4"/>
  <c r="AW636" i="4"/>
  <c r="AW637" i="4"/>
  <c r="AW638" i="4"/>
  <c r="AW639" i="4"/>
  <c r="AW640" i="4"/>
  <c r="AW641" i="4"/>
  <c r="AW642" i="4"/>
  <c r="AW643" i="4"/>
  <c r="AW644" i="4"/>
  <c r="AW645" i="4"/>
  <c r="AW646" i="4"/>
  <c r="AW647" i="4"/>
  <c r="AW648" i="4"/>
  <c r="AW649" i="4"/>
  <c r="AW650" i="4"/>
  <c r="AW651" i="4"/>
  <c r="AW652" i="4"/>
  <c r="AW653" i="4"/>
  <c r="AW654" i="4"/>
  <c r="AW655" i="4"/>
  <c r="AW656" i="4"/>
  <c r="AW657" i="4"/>
  <c r="AW658" i="4"/>
  <c r="AW659" i="4"/>
  <c r="AW660" i="4"/>
  <c r="AW661" i="4"/>
  <c r="AW662" i="4"/>
  <c r="AW663" i="4"/>
  <c r="AW664" i="4"/>
  <c r="AW665" i="4"/>
  <c r="AW666" i="4"/>
  <c r="AW667" i="4"/>
  <c r="AW668" i="4"/>
  <c r="AW669" i="4"/>
  <c r="AW670" i="4"/>
  <c r="AW671" i="4"/>
  <c r="AW672" i="4"/>
  <c r="AW673" i="4"/>
  <c r="AW674" i="4"/>
  <c r="AW675" i="4"/>
  <c r="AW676" i="4"/>
  <c r="AW677" i="4"/>
  <c r="AW678" i="4"/>
  <c r="AW679" i="4"/>
  <c r="AW680" i="4"/>
  <c r="AW681" i="4"/>
  <c r="AW682" i="4"/>
  <c r="AW683" i="4"/>
  <c r="AW684" i="4"/>
  <c r="AW685" i="4"/>
  <c r="AW686" i="4"/>
  <c r="AW687" i="4"/>
  <c r="AW688" i="4"/>
  <c r="AW689" i="4"/>
  <c r="AW690" i="4"/>
  <c r="AW691" i="4"/>
  <c r="AW692" i="4"/>
  <c r="AW693" i="4"/>
  <c r="AW694" i="4"/>
  <c r="AW695" i="4"/>
  <c r="AW696" i="4"/>
  <c r="AW697" i="4"/>
  <c r="AW698" i="4"/>
  <c r="AW699" i="4"/>
  <c r="AW700" i="4"/>
  <c r="AW701" i="4"/>
  <c r="AW702" i="4"/>
  <c r="AW703" i="4"/>
  <c r="AW704" i="4"/>
  <c r="AW705" i="4"/>
  <c r="AW706" i="4"/>
  <c r="AW707" i="4"/>
  <c r="AW708" i="4"/>
  <c r="AW709" i="4"/>
  <c r="AW710" i="4"/>
  <c r="AW711" i="4"/>
  <c r="AW712" i="4"/>
  <c r="AW713" i="4"/>
  <c r="AW714" i="4"/>
  <c r="AW715" i="4"/>
  <c r="AW716" i="4"/>
  <c r="AW717" i="4"/>
  <c r="AW718" i="4"/>
  <c r="AW719" i="4"/>
  <c r="AW720" i="4"/>
  <c r="AW721" i="4"/>
  <c r="AW722" i="4"/>
  <c r="AW723" i="4"/>
  <c r="AW724" i="4"/>
  <c r="AW725" i="4"/>
  <c r="AW726" i="4"/>
  <c r="AW727" i="4"/>
  <c r="AW728" i="4"/>
  <c r="AW729" i="4"/>
  <c r="AW730" i="4"/>
  <c r="AW731" i="4"/>
  <c r="AW732" i="4"/>
  <c r="AW733" i="4"/>
  <c r="AW734" i="4"/>
  <c r="AW735" i="4"/>
  <c r="AW736" i="4"/>
  <c r="AW737" i="4"/>
  <c r="AW738" i="4"/>
  <c r="AW739" i="4"/>
  <c r="AW740" i="4"/>
  <c r="AW741" i="4"/>
  <c r="AW742" i="4"/>
  <c r="AW743" i="4"/>
  <c r="AW744" i="4"/>
  <c r="AW745" i="4"/>
  <c r="AW746" i="4"/>
  <c r="AW747" i="4"/>
  <c r="AW748" i="4"/>
  <c r="AW749" i="4"/>
  <c r="AW750" i="4"/>
  <c r="AW751" i="4"/>
  <c r="AW752" i="4"/>
  <c r="AW753" i="4"/>
  <c r="AW754" i="4"/>
  <c r="AW755" i="4"/>
  <c r="AW756" i="4"/>
  <c r="AW757" i="4"/>
  <c r="AW758" i="4"/>
  <c r="AW759" i="4"/>
  <c r="AW760" i="4"/>
  <c r="AW761" i="4"/>
  <c r="AW762" i="4"/>
  <c r="AW763" i="4"/>
  <c r="AW764" i="4"/>
  <c r="AW765" i="4"/>
  <c r="AW766" i="4"/>
  <c r="AW767" i="4"/>
  <c r="AW768" i="4"/>
  <c r="AW769" i="4"/>
  <c r="AW770" i="4"/>
  <c r="AW771" i="4"/>
  <c r="AW772" i="4"/>
  <c r="AW773" i="4"/>
  <c r="AW774" i="4"/>
  <c r="AW775" i="4"/>
  <c r="AW776" i="4"/>
  <c r="AW777" i="4"/>
  <c r="AW778" i="4"/>
  <c r="AW779" i="4"/>
  <c r="AW780" i="4"/>
  <c r="AW781" i="4"/>
  <c r="AW782" i="4"/>
  <c r="AW783" i="4"/>
  <c r="AW784" i="4"/>
  <c r="AW785" i="4"/>
  <c r="AW786" i="4"/>
  <c r="AW787" i="4"/>
  <c r="AW788" i="4"/>
  <c r="AW789" i="4"/>
  <c r="AW790" i="4"/>
  <c r="AW791" i="4"/>
  <c r="AW792" i="4"/>
  <c r="AW793" i="4"/>
  <c r="AW794" i="4"/>
  <c r="AW795" i="4"/>
  <c r="AW796" i="4"/>
  <c r="AW797" i="4"/>
  <c r="AW798" i="4"/>
  <c r="AW799" i="4"/>
  <c r="AW800" i="4"/>
  <c r="AW801" i="4"/>
  <c r="AW802" i="4"/>
  <c r="AW803" i="4"/>
  <c r="AW804" i="4"/>
  <c r="AW805" i="4"/>
  <c r="AW806" i="4"/>
  <c r="AW807" i="4"/>
  <c r="AW808" i="4"/>
  <c r="AW809" i="4"/>
  <c r="AW810" i="4"/>
  <c r="AW811" i="4"/>
  <c r="AW812" i="4"/>
  <c r="AW813" i="4"/>
  <c r="AW814" i="4"/>
  <c r="AW815" i="4"/>
  <c r="AW816" i="4"/>
  <c r="AW817" i="4"/>
  <c r="AW818" i="4"/>
  <c r="AW819" i="4"/>
  <c r="AW820" i="4"/>
  <c r="AW821" i="4"/>
  <c r="AW822" i="4"/>
  <c r="AW823" i="4"/>
  <c r="AW824" i="4"/>
  <c r="AW825" i="4"/>
  <c r="AW826" i="4"/>
  <c r="AW827" i="4"/>
  <c r="AW828" i="4"/>
  <c r="AW829" i="4"/>
  <c r="AW830" i="4"/>
  <c r="AW831" i="4"/>
  <c r="AW832" i="4"/>
  <c r="AW833" i="4"/>
  <c r="AW834" i="4"/>
  <c r="AW835" i="4"/>
  <c r="AW836" i="4"/>
  <c r="AW837" i="4"/>
  <c r="AW838" i="4"/>
  <c r="AW839" i="4"/>
  <c r="AW840" i="4"/>
  <c r="AW841" i="4"/>
  <c r="AW842" i="4"/>
  <c r="AW843" i="4"/>
  <c r="AW844" i="4"/>
  <c r="AW845" i="4"/>
  <c r="AW846" i="4"/>
  <c r="AW847" i="4"/>
  <c r="AW848" i="4"/>
  <c r="AW849" i="4"/>
  <c r="AW850" i="4"/>
  <c r="AW851" i="4"/>
  <c r="AW852" i="4"/>
  <c r="AW853" i="4"/>
  <c r="AW854" i="4"/>
  <c r="AW855" i="4"/>
  <c r="AW856" i="4"/>
  <c r="AW857" i="4"/>
  <c r="AW858" i="4"/>
  <c r="AW859" i="4"/>
  <c r="AW860" i="4"/>
  <c r="AW861" i="4"/>
  <c r="AW862" i="4"/>
  <c r="AW863" i="4"/>
  <c r="AW864" i="4"/>
  <c r="AW865" i="4"/>
  <c r="AW866" i="4"/>
  <c r="AW867" i="4"/>
  <c r="AW868" i="4"/>
  <c r="AW869" i="4"/>
  <c r="AW870" i="4"/>
  <c r="AW871" i="4"/>
  <c r="AW872" i="4"/>
  <c r="AW873" i="4"/>
  <c r="AW874" i="4"/>
  <c r="AW875" i="4"/>
  <c r="AW876" i="4"/>
  <c r="AW877" i="4"/>
  <c r="AW878" i="4"/>
  <c r="AW879" i="4"/>
  <c r="AW880" i="4"/>
  <c r="AW881" i="4"/>
  <c r="AW882" i="4"/>
  <c r="AW883" i="4"/>
  <c r="AW884" i="4"/>
  <c r="AW885" i="4"/>
  <c r="AW886" i="4"/>
  <c r="AW887" i="4"/>
  <c r="AW888" i="4"/>
  <c r="AW889" i="4"/>
  <c r="AW890" i="4"/>
  <c r="AW891" i="4"/>
  <c r="AW892" i="4"/>
  <c r="AW893" i="4"/>
  <c r="AW894" i="4"/>
  <c r="AW895" i="4"/>
  <c r="AW896" i="4"/>
  <c r="AW897" i="4"/>
  <c r="AW898" i="4"/>
  <c r="AW899" i="4"/>
  <c r="AW900" i="4"/>
  <c r="AW901" i="4"/>
  <c r="AW902" i="4"/>
  <c r="AW903" i="4"/>
  <c r="AW904" i="4"/>
  <c r="AW905" i="4"/>
  <c r="AW906" i="4"/>
  <c r="AW907" i="4"/>
  <c r="AW908" i="4"/>
  <c r="AW909" i="4"/>
  <c r="AW910" i="4"/>
  <c r="AW911" i="4"/>
  <c r="AW912" i="4"/>
  <c r="AW913" i="4"/>
  <c r="AW914" i="4"/>
  <c r="AW915" i="4"/>
  <c r="AW916" i="4"/>
  <c r="AW917" i="4"/>
  <c r="AW918" i="4"/>
  <c r="AW919" i="4"/>
  <c r="AW920" i="4"/>
  <c r="AW921" i="4"/>
  <c r="AW922" i="4"/>
  <c r="AW923" i="4"/>
  <c r="AW924" i="4"/>
  <c r="AW925" i="4"/>
  <c r="AW926" i="4"/>
  <c r="AW927" i="4"/>
  <c r="AW928" i="4"/>
  <c r="AW929" i="4"/>
  <c r="AW930" i="4"/>
  <c r="AW931" i="4"/>
  <c r="AW932" i="4"/>
  <c r="AW933" i="4"/>
  <c r="AW934" i="4"/>
  <c r="AW935" i="4"/>
  <c r="AW936" i="4"/>
  <c r="AW937" i="4"/>
  <c r="AW938" i="4"/>
  <c r="AW939" i="4"/>
  <c r="AW940" i="4"/>
  <c r="AW941" i="4"/>
  <c r="AW942" i="4"/>
  <c r="AW943" i="4"/>
  <c r="AW944" i="4"/>
  <c r="AW945" i="4"/>
  <c r="AW946" i="4"/>
  <c r="AW947" i="4"/>
  <c r="AW948" i="4"/>
  <c r="AW949" i="4"/>
  <c r="AW950" i="4"/>
  <c r="AW951" i="4"/>
  <c r="AW952" i="4"/>
  <c r="AW953" i="4"/>
  <c r="AW954" i="4"/>
  <c r="AW955" i="4"/>
  <c r="AW956" i="4"/>
  <c r="AW957" i="4"/>
  <c r="AW958" i="4"/>
  <c r="AW959" i="4"/>
  <c r="AW960" i="4"/>
  <c r="AW961" i="4"/>
  <c r="AW962" i="4"/>
  <c r="AW963" i="4"/>
  <c r="AW964" i="4"/>
  <c r="AW965" i="4"/>
  <c r="AW966" i="4"/>
  <c r="AW967" i="4"/>
  <c r="AW968" i="4"/>
  <c r="AW969" i="4"/>
  <c r="AW970" i="4"/>
  <c r="AW971" i="4"/>
  <c r="AW972" i="4"/>
  <c r="AW973" i="4"/>
  <c r="AW974" i="4"/>
  <c r="AW975" i="4"/>
  <c r="AW976" i="4"/>
  <c r="AW977" i="4"/>
  <c r="AW978" i="4"/>
  <c r="AW979" i="4"/>
  <c r="AW980" i="4"/>
  <c r="AW981" i="4"/>
  <c r="AW982" i="4"/>
  <c r="AW983" i="4"/>
  <c r="AW984" i="4"/>
  <c r="AW985" i="4"/>
  <c r="AW986" i="4"/>
  <c r="AW987" i="4"/>
  <c r="AW988" i="4"/>
  <c r="AW989" i="4"/>
  <c r="AW990" i="4"/>
  <c r="AW991" i="4"/>
  <c r="AW992" i="4"/>
  <c r="AW993" i="4"/>
  <c r="AW994" i="4"/>
  <c r="AW995" i="4"/>
  <c r="AW996" i="4"/>
  <c r="AW997" i="4"/>
  <c r="AW998" i="4"/>
  <c r="AW999" i="4"/>
  <c r="AW1000" i="4"/>
  <c r="AW1001" i="4"/>
  <c r="AW1002" i="4"/>
  <c r="AW1003" i="4"/>
  <c r="AW1004" i="4"/>
  <c r="AW1005" i="4"/>
  <c r="AW1006" i="4"/>
  <c r="AW1007" i="4"/>
  <c r="AW1008" i="4"/>
  <c r="AW1009" i="4"/>
  <c r="AW1010" i="4"/>
  <c r="AW1011" i="4"/>
  <c r="AW1012" i="4"/>
  <c r="AW10" i="4"/>
  <c r="AX11" i="4"/>
  <c r="AX12" i="4"/>
  <c r="AX13" i="4"/>
  <c r="AX14" i="4"/>
  <c r="AX15" i="4"/>
  <c r="AX16" i="4"/>
  <c r="AX17" i="4"/>
  <c r="AX18" i="4"/>
  <c r="AX19" i="4"/>
  <c r="AX20" i="4"/>
  <c r="AX21" i="4"/>
  <c r="AX22" i="4"/>
  <c r="AX23" i="4"/>
  <c r="AX24" i="4"/>
  <c r="AX25" i="4"/>
  <c r="AX26" i="4"/>
  <c r="AX27" i="4"/>
  <c r="AX28" i="4"/>
  <c r="AX29" i="4"/>
  <c r="AX30" i="4"/>
  <c r="AX31" i="4"/>
  <c r="AX32" i="4"/>
  <c r="AX33" i="4"/>
  <c r="AX34" i="4"/>
  <c r="AX35" i="4"/>
  <c r="AX36" i="4"/>
  <c r="AX37" i="4"/>
  <c r="AX38" i="4"/>
  <c r="AX39" i="4"/>
  <c r="AX40" i="4"/>
  <c r="AX41" i="4"/>
  <c r="AX42" i="4"/>
  <c r="AX43" i="4"/>
  <c r="AX44" i="4"/>
  <c r="AX45" i="4"/>
  <c r="AX46" i="4"/>
  <c r="AX47" i="4"/>
  <c r="AX48" i="4"/>
  <c r="AX49" i="4"/>
  <c r="AX50" i="4"/>
  <c r="AX51" i="4"/>
  <c r="AX52" i="4"/>
  <c r="AX53" i="4"/>
  <c r="AX54" i="4"/>
  <c r="AX55" i="4"/>
  <c r="AX56" i="4"/>
  <c r="AX57" i="4"/>
  <c r="AX58" i="4"/>
  <c r="AX59" i="4"/>
  <c r="AX60" i="4"/>
  <c r="AX61" i="4"/>
  <c r="AX62" i="4"/>
  <c r="AX63" i="4"/>
  <c r="AX64" i="4"/>
  <c r="AX65" i="4"/>
  <c r="AX66" i="4"/>
  <c r="AX67" i="4"/>
  <c r="AX68" i="4"/>
  <c r="AX69" i="4"/>
  <c r="AX70" i="4"/>
  <c r="AX71" i="4"/>
  <c r="AX72" i="4"/>
  <c r="AX73" i="4"/>
  <c r="AX74" i="4"/>
  <c r="AX75" i="4"/>
  <c r="AX76" i="4"/>
  <c r="AX77" i="4"/>
  <c r="AX78" i="4"/>
  <c r="AX79" i="4"/>
  <c r="AX80" i="4"/>
  <c r="AX81" i="4"/>
  <c r="AX82" i="4"/>
  <c r="AX83" i="4"/>
  <c r="AX84" i="4"/>
  <c r="AX85" i="4"/>
  <c r="AX86" i="4"/>
  <c r="AX87" i="4"/>
  <c r="AX88" i="4"/>
  <c r="AX89" i="4"/>
  <c r="AX90" i="4"/>
  <c r="AX91" i="4"/>
  <c r="AX92" i="4"/>
  <c r="AX93" i="4"/>
  <c r="AX94" i="4"/>
  <c r="AX95" i="4"/>
  <c r="AX96" i="4"/>
  <c r="AX97" i="4"/>
  <c r="AX98" i="4"/>
  <c r="AX99" i="4"/>
  <c r="AX100" i="4"/>
  <c r="AX101" i="4"/>
  <c r="AX102" i="4"/>
  <c r="AX103" i="4"/>
  <c r="AX104" i="4"/>
  <c r="AX105" i="4"/>
  <c r="AX106" i="4"/>
  <c r="AX107" i="4"/>
  <c r="AX108" i="4"/>
  <c r="AX109" i="4"/>
  <c r="AX110" i="4"/>
  <c r="AX111" i="4"/>
  <c r="AX112" i="4"/>
  <c r="AX113" i="4"/>
  <c r="AX114" i="4"/>
  <c r="AX115" i="4"/>
  <c r="AX116" i="4"/>
  <c r="AX117" i="4"/>
  <c r="AX118" i="4"/>
  <c r="AX119" i="4"/>
  <c r="AX120" i="4"/>
  <c r="AX121" i="4"/>
  <c r="AX122" i="4"/>
  <c r="AX123" i="4"/>
  <c r="AX124" i="4"/>
  <c r="AX125" i="4"/>
  <c r="AX126" i="4"/>
  <c r="AX127" i="4"/>
  <c r="AX128" i="4"/>
  <c r="AX129" i="4"/>
  <c r="AX130" i="4"/>
  <c r="AX131" i="4"/>
  <c r="AX132" i="4"/>
  <c r="AX133" i="4"/>
  <c r="AX134" i="4"/>
  <c r="AX135" i="4"/>
  <c r="AX136" i="4"/>
  <c r="AX137" i="4"/>
  <c r="AX138" i="4"/>
  <c r="AX139" i="4"/>
  <c r="AX140" i="4"/>
  <c r="AX141" i="4"/>
  <c r="AX142" i="4"/>
  <c r="AX143" i="4"/>
  <c r="AX144" i="4"/>
  <c r="AX145" i="4"/>
  <c r="AX146" i="4"/>
  <c r="AX147" i="4"/>
  <c r="AX148" i="4"/>
  <c r="AX149" i="4"/>
  <c r="AX150" i="4"/>
  <c r="AX151" i="4"/>
  <c r="AX152" i="4"/>
  <c r="AX153" i="4"/>
  <c r="AX154" i="4"/>
  <c r="AX155" i="4"/>
  <c r="AX156" i="4"/>
  <c r="AX157" i="4"/>
  <c r="AX158" i="4"/>
  <c r="AX159" i="4"/>
  <c r="AX160" i="4"/>
  <c r="AX161" i="4"/>
  <c r="AX162" i="4"/>
  <c r="AX163" i="4"/>
  <c r="AX164" i="4"/>
  <c r="AX165" i="4"/>
  <c r="AX166" i="4"/>
  <c r="AX167" i="4"/>
  <c r="AX168" i="4"/>
  <c r="AX169" i="4"/>
  <c r="AX170" i="4"/>
  <c r="AX171" i="4"/>
  <c r="AX172" i="4"/>
  <c r="AX173" i="4"/>
  <c r="AX174" i="4"/>
  <c r="AX175" i="4"/>
  <c r="AX176" i="4"/>
  <c r="AX177" i="4"/>
  <c r="AX178" i="4"/>
  <c r="AX179" i="4"/>
  <c r="AX180" i="4"/>
  <c r="AX181" i="4"/>
  <c r="AX182" i="4"/>
  <c r="AX183" i="4"/>
  <c r="AX184" i="4"/>
  <c r="AX185" i="4"/>
  <c r="AX186" i="4"/>
  <c r="AX187" i="4"/>
  <c r="AX188" i="4"/>
  <c r="AX189" i="4"/>
  <c r="AX190" i="4"/>
  <c r="AX191" i="4"/>
  <c r="AX192" i="4"/>
  <c r="AX193" i="4"/>
  <c r="AX194" i="4"/>
  <c r="AX195" i="4"/>
  <c r="AX196" i="4"/>
  <c r="AX197" i="4"/>
  <c r="AX198" i="4"/>
  <c r="AX199" i="4"/>
  <c r="AX200" i="4"/>
  <c r="AX201" i="4"/>
  <c r="AX202" i="4"/>
  <c r="AX203" i="4"/>
  <c r="AX204" i="4"/>
  <c r="AX205" i="4"/>
  <c r="AX206" i="4"/>
  <c r="AX207" i="4"/>
  <c r="AX208" i="4"/>
  <c r="AX209" i="4"/>
  <c r="AX210" i="4"/>
  <c r="AX211" i="4"/>
  <c r="AX212" i="4"/>
  <c r="AX213" i="4"/>
  <c r="AX214" i="4"/>
  <c r="AX215" i="4"/>
  <c r="AX216" i="4"/>
  <c r="AX217" i="4"/>
  <c r="AX218" i="4"/>
  <c r="AX219" i="4"/>
  <c r="AX220" i="4"/>
  <c r="AX221" i="4"/>
  <c r="AX222" i="4"/>
  <c r="AX223" i="4"/>
  <c r="AX224" i="4"/>
  <c r="AX225" i="4"/>
  <c r="AX226" i="4"/>
  <c r="AX227" i="4"/>
  <c r="AX228" i="4"/>
  <c r="AX229" i="4"/>
  <c r="AX230" i="4"/>
  <c r="AX231" i="4"/>
  <c r="AX232" i="4"/>
  <c r="AX233" i="4"/>
  <c r="AX234" i="4"/>
  <c r="AX235" i="4"/>
  <c r="AX236" i="4"/>
  <c r="AX237" i="4"/>
  <c r="AX238" i="4"/>
  <c r="AX239" i="4"/>
  <c r="AX240" i="4"/>
  <c r="AX241" i="4"/>
  <c r="AX242" i="4"/>
  <c r="AX243" i="4"/>
  <c r="AX244" i="4"/>
  <c r="AX245" i="4"/>
  <c r="AX246" i="4"/>
  <c r="AX247" i="4"/>
  <c r="AX248" i="4"/>
  <c r="AX249" i="4"/>
  <c r="AX250" i="4"/>
  <c r="AX251" i="4"/>
  <c r="AX252" i="4"/>
  <c r="AX253" i="4"/>
  <c r="AX254" i="4"/>
  <c r="AX255" i="4"/>
  <c r="AX256" i="4"/>
  <c r="AX257" i="4"/>
  <c r="AX258" i="4"/>
  <c r="AX259" i="4"/>
  <c r="AX260" i="4"/>
  <c r="AX261" i="4"/>
  <c r="AX262" i="4"/>
  <c r="AX263" i="4"/>
  <c r="AX264" i="4"/>
  <c r="AX265" i="4"/>
  <c r="AX266" i="4"/>
  <c r="AX267" i="4"/>
  <c r="AX268" i="4"/>
  <c r="AX269" i="4"/>
  <c r="AX270" i="4"/>
  <c r="AX271" i="4"/>
  <c r="AX272" i="4"/>
  <c r="AX273" i="4"/>
  <c r="AX274" i="4"/>
  <c r="AX275" i="4"/>
  <c r="AX276" i="4"/>
  <c r="AX277" i="4"/>
  <c r="AX278" i="4"/>
  <c r="AX279" i="4"/>
  <c r="AX280" i="4"/>
  <c r="AX281" i="4"/>
  <c r="AX282" i="4"/>
  <c r="AX283" i="4"/>
  <c r="AX284" i="4"/>
  <c r="AX285" i="4"/>
  <c r="AX286" i="4"/>
  <c r="AX287" i="4"/>
  <c r="AX288" i="4"/>
  <c r="AX289" i="4"/>
  <c r="AX290" i="4"/>
  <c r="AX291" i="4"/>
  <c r="AX292" i="4"/>
  <c r="AX293" i="4"/>
  <c r="AX294" i="4"/>
  <c r="AX295" i="4"/>
  <c r="AX296" i="4"/>
  <c r="AX297" i="4"/>
  <c r="AX298" i="4"/>
  <c r="AX299" i="4"/>
  <c r="AX300" i="4"/>
  <c r="AX301" i="4"/>
  <c r="AX302" i="4"/>
  <c r="AX303" i="4"/>
  <c r="AX304" i="4"/>
  <c r="AX305" i="4"/>
  <c r="AX306" i="4"/>
  <c r="AX307" i="4"/>
  <c r="AX308" i="4"/>
  <c r="AX309" i="4"/>
  <c r="AX310" i="4"/>
  <c r="AX311" i="4"/>
  <c r="AX312" i="4"/>
  <c r="AX313" i="4"/>
  <c r="AX314" i="4"/>
  <c r="AX315" i="4"/>
  <c r="AX316" i="4"/>
  <c r="AX317" i="4"/>
  <c r="AX318" i="4"/>
  <c r="AX319" i="4"/>
  <c r="AX320" i="4"/>
  <c r="AX321" i="4"/>
  <c r="AX322" i="4"/>
  <c r="AX323" i="4"/>
  <c r="AX324" i="4"/>
  <c r="AX325" i="4"/>
  <c r="AX326" i="4"/>
  <c r="AX327" i="4"/>
  <c r="AX328" i="4"/>
  <c r="AX329" i="4"/>
  <c r="AX330" i="4"/>
  <c r="AX331" i="4"/>
  <c r="AX332" i="4"/>
  <c r="AX333" i="4"/>
  <c r="AX334" i="4"/>
  <c r="AX335" i="4"/>
  <c r="AX336" i="4"/>
  <c r="AX337" i="4"/>
  <c r="AX338" i="4"/>
  <c r="AX339" i="4"/>
  <c r="AX340" i="4"/>
  <c r="AX341" i="4"/>
  <c r="AX342" i="4"/>
  <c r="AX343" i="4"/>
  <c r="AX344" i="4"/>
  <c r="AX345" i="4"/>
  <c r="AX346" i="4"/>
  <c r="AX347" i="4"/>
  <c r="AX348" i="4"/>
  <c r="AX349" i="4"/>
  <c r="AX350" i="4"/>
  <c r="AX351" i="4"/>
  <c r="AX352" i="4"/>
  <c r="AX353" i="4"/>
  <c r="AX354" i="4"/>
  <c r="AX355" i="4"/>
  <c r="AX356" i="4"/>
  <c r="AX357" i="4"/>
  <c r="AX358" i="4"/>
  <c r="AX359" i="4"/>
  <c r="AX360" i="4"/>
  <c r="AX361" i="4"/>
  <c r="AX362" i="4"/>
  <c r="AX363" i="4"/>
  <c r="AX364" i="4"/>
  <c r="AX365" i="4"/>
  <c r="AX366" i="4"/>
  <c r="AX367" i="4"/>
  <c r="AX368" i="4"/>
  <c r="AX369" i="4"/>
  <c r="AX370" i="4"/>
  <c r="AX371" i="4"/>
  <c r="AX372" i="4"/>
  <c r="AX373" i="4"/>
  <c r="AX374" i="4"/>
  <c r="AX375" i="4"/>
  <c r="AX376" i="4"/>
  <c r="AX377" i="4"/>
  <c r="AX378" i="4"/>
  <c r="AX379" i="4"/>
  <c r="AX380" i="4"/>
  <c r="AX381" i="4"/>
  <c r="AX382" i="4"/>
  <c r="AX383" i="4"/>
  <c r="AX384" i="4"/>
  <c r="AX385" i="4"/>
  <c r="AX386" i="4"/>
  <c r="AX387" i="4"/>
  <c r="AX388" i="4"/>
  <c r="AX389" i="4"/>
  <c r="AX390" i="4"/>
  <c r="AX391" i="4"/>
  <c r="AX392" i="4"/>
  <c r="AX393" i="4"/>
  <c r="AX394" i="4"/>
  <c r="AX395" i="4"/>
  <c r="AX396" i="4"/>
  <c r="AX397" i="4"/>
  <c r="AX398" i="4"/>
  <c r="AX399" i="4"/>
  <c r="AX400" i="4"/>
  <c r="AX401" i="4"/>
  <c r="AX402" i="4"/>
  <c r="AX403" i="4"/>
  <c r="AX404" i="4"/>
  <c r="AX405" i="4"/>
  <c r="AX406" i="4"/>
  <c r="AX407" i="4"/>
  <c r="AX408" i="4"/>
  <c r="AX409" i="4"/>
  <c r="AX410" i="4"/>
  <c r="AX411" i="4"/>
  <c r="AX412" i="4"/>
  <c r="AX413" i="4"/>
  <c r="AX414" i="4"/>
  <c r="AX415" i="4"/>
  <c r="AX416" i="4"/>
  <c r="AX417" i="4"/>
  <c r="AX418" i="4"/>
  <c r="AX419" i="4"/>
  <c r="AX420" i="4"/>
  <c r="AX421" i="4"/>
  <c r="AX422" i="4"/>
  <c r="AX423" i="4"/>
  <c r="AX424" i="4"/>
  <c r="AX425" i="4"/>
  <c r="AX426" i="4"/>
  <c r="AX427" i="4"/>
  <c r="AX428" i="4"/>
  <c r="AX429" i="4"/>
  <c r="AX430" i="4"/>
  <c r="AX431" i="4"/>
  <c r="AX432" i="4"/>
  <c r="AX433" i="4"/>
  <c r="AX434" i="4"/>
  <c r="AX435" i="4"/>
  <c r="AX436" i="4"/>
  <c r="AX437" i="4"/>
  <c r="AX438" i="4"/>
  <c r="AX439" i="4"/>
  <c r="AX440" i="4"/>
  <c r="AX441" i="4"/>
  <c r="AX442" i="4"/>
  <c r="AX443" i="4"/>
  <c r="AX444" i="4"/>
  <c r="AX445" i="4"/>
  <c r="AX446" i="4"/>
  <c r="AX447" i="4"/>
  <c r="AX448" i="4"/>
  <c r="AX449" i="4"/>
  <c r="AX450" i="4"/>
  <c r="AX451" i="4"/>
  <c r="AX452" i="4"/>
  <c r="AX453" i="4"/>
  <c r="AX454" i="4"/>
  <c r="AX455" i="4"/>
  <c r="AX456" i="4"/>
  <c r="AX457" i="4"/>
  <c r="AX458" i="4"/>
  <c r="AX459" i="4"/>
  <c r="AX460" i="4"/>
  <c r="AX461" i="4"/>
  <c r="AX462" i="4"/>
  <c r="AX463" i="4"/>
  <c r="AX464" i="4"/>
  <c r="AX465" i="4"/>
  <c r="AX466" i="4"/>
  <c r="AX467" i="4"/>
  <c r="AX468" i="4"/>
  <c r="AX469" i="4"/>
  <c r="AX470" i="4"/>
  <c r="AX471" i="4"/>
  <c r="AX472" i="4"/>
  <c r="AX473" i="4"/>
  <c r="AX474" i="4"/>
  <c r="AX475" i="4"/>
  <c r="AX476" i="4"/>
  <c r="AX477" i="4"/>
  <c r="AX478" i="4"/>
  <c r="AX479" i="4"/>
  <c r="AX480" i="4"/>
  <c r="AX481" i="4"/>
  <c r="AX482" i="4"/>
  <c r="AX483" i="4"/>
  <c r="AX484" i="4"/>
  <c r="AX485" i="4"/>
  <c r="AX486" i="4"/>
  <c r="AX487" i="4"/>
  <c r="AX488" i="4"/>
  <c r="AX489" i="4"/>
  <c r="AX490" i="4"/>
  <c r="AX491" i="4"/>
  <c r="AX492" i="4"/>
  <c r="AX493" i="4"/>
  <c r="AX494" i="4"/>
  <c r="AX495" i="4"/>
  <c r="AX496" i="4"/>
  <c r="AX497" i="4"/>
  <c r="AX498" i="4"/>
  <c r="AX499" i="4"/>
  <c r="AX500" i="4"/>
  <c r="AX501" i="4"/>
  <c r="AX502" i="4"/>
  <c r="AX503" i="4"/>
  <c r="AX504" i="4"/>
  <c r="AX505" i="4"/>
  <c r="AX506" i="4"/>
  <c r="AX507" i="4"/>
  <c r="AX508" i="4"/>
  <c r="AX509" i="4"/>
  <c r="AX510" i="4"/>
  <c r="AX511" i="4"/>
  <c r="AX512" i="4"/>
  <c r="AX513" i="4"/>
  <c r="AX514" i="4"/>
  <c r="AX515" i="4"/>
  <c r="AX516" i="4"/>
  <c r="AX517" i="4"/>
  <c r="AX518" i="4"/>
  <c r="AX519" i="4"/>
  <c r="AX520" i="4"/>
  <c r="AX521" i="4"/>
  <c r="AX522" i="4"/>
  <c r="AX523" i="4"/>
  <c r="AX524" i="4"/>
  <c r="AX525" i="4"/>
  <c r="AX526" i="4"/>
  <c r="AX527" i="4"/>
  <c r="AX528" i="4"/>
  <c r="AX529" i="4"/>
  <c r="AX530" i="4"/>
  <c r="AX531" i="4"/>
  <c r="AX532" i="4"/>
  <c r="AX533" i="4"/>
  <c r="AX534" i="4"/>
  <c r="AX535" i="4"/>
  <c r="AX536" i="4"/>
  <c r="AX537" i="4"/>
  <c r="AX538" i="4"/>
  <c r="AX539" i="4"/>
  <c r="AX540" i="4"/>
  <c r="AX541" i="4"/>
  <c r="AX542" i="4"/>
  <c r="AX543" i="4"/>
  <c r="AX544" i="4"/>
  <c r="AX545" i="4"/>
  <c r="AX546" i="4"/>
  <c r="AX547" i="4"/>
  <c r="AX548" i="4"/>
  <c r="AX549" i="4"/>
  <c r="AX550" i="4"/>
  <c r="AX551" i="4"/>
  <c r="AX552" i="4"/>
  <c r="AX553" i="4"/>
  <c r="AX554" i="4"/>
  <c r="AX555" i="4"/>
  <c r="AX556" i="4"/>
  <c r="AX557" i="4"/>
  <c r="AX558" i="4"/>
  <c r="AX559" i="4"/>
  <c r="AX560" i="4"/>
  <c r="AX561" i="4"/>
  <c r="AX562" i="4"/>
  <c r="AX563" i="4"/>
  <c r="AX564" i="4"/>
  <c r="AX565" i="4"/>
  <c r="AX566" i="4"/>
  <c r="AX567" i="4"/>
  <c r="AX568" i="4"/>
  <c r="AX569" i="4"/>
  <c r="AX570" i="4"/>
  <c r="AX571" i="4"/>
  <c r="AX572" i="4"/>
  <c r="AX573" i="4"/>
  <c r="AX574" i="4"/>
  <c r="AX575" i="4"/>
  <c r="AX576" i="4"/>
  <c r="AX577" i="4"/>
  <c r="AX578" i="4"/>
  <c r="AX579" i="4"/>
  <c r="AX580" i="4"/>
  <c r="AX581" i="4"/>
  <c r="AX582" i="4"/>
  <c r="AX583" i="4"/>
  <c r="AX584" i="4"/>
  <c r="AX585" i="4"/>
  <c r="AX586" i="4"/>
  <c r="AX587" i="4"/>
  <c r="AX588" i="4"/>
  <c r="AX589" i="4"/>
  <c r="AX590" i="4"/>
  <c r="AX591" i="4"/>
  <c r="AX592" i="4"/>
  <c r="AX593" i="4"/>
  <c r="AX594" i="4"/>
  <c r="AX595" i="4"/>
  <c r="AX596" i="4"/>
  <c r="AX597" i="4"/>
  <c r="AX598" i="4"/>
  <c r="AX599" i="4"/>
  <c r="AX600" i="4"/>
  <c r="AX601" i="4"/>
  <c r="AX602" i="4"/>
  <c r="AX603" i="4"/>
  <c r="AX604" i="4"/>
  <c r="AX605" i="4"/>
  <c r="AX606" i="4"/>
  <c r="AX607" i="4"/>
  <c r="AX608" i="4"/>
  <c r="AX609" i="4"/>
  <c r="AX610" i="4"/>
  <c r="AX611" i="4"/>
  <c r="AX612" i="4"/>
  <c r="AX613" i="4"/>
  <c r="AX614" i="4"/>
  <c r="AX615" i="4"/>
  <c r="AX616" i="4"/>
  <c r="AX617" i="4"/>
  <c r="AX618" i="4"/>
  <c r="AX619" i="4"/>
  <c r="AX620" i="4"/>
  <c r="AX621" i="4"/>
  <c r="AX622" i="4"/>
  <c r="AX623" i="4"/>
  <c r="AX624" i="4"/>
  <c r="AX625" i="4"/>
  <c r="AX626" i="4"/>
  <c r="AX627" i="4"/>
  <c r="AX628" i="4"/>
  <c r="AX629" i="4"/>
  <c r="AX630" i="4"/>
  <c r="AX631" i="4"/>
  <c r="AX632" i="4"/>
  <c r="AX633" i="4"/>
  <c r="AX634" i="4"/>
  <c r="AX635" i="4"/>
  <c r="AX636" i="4"/>
  <c r="AX637" i="4"/>
  <c r="AX638" i="4"/>
  <c r="AX639" i="4"/>
  <c r="AX640" i="4"/>
  <c r="AX641" i="4"/>
  <c r="AX642" i="4"/>
  <c r="AX643" i="4"/>
  <c r="AX644" i="4"/>
  <c r="AX645" i="4"/>
  <c r="AX646" i="4"/>
  <c r="AX647" i="4"/>
  <c r="AX648" i="4"/>
  <c r="AX649" i="4"/>
  <c r="AX650" i="4"/>
  <c r="AX651" i="4"/>
  <c r="AX652" i="4"/>
  <c r="AX653" i="4"/>
  <c r="AX654" i="4"/>
  <c r="AX655" i="4"/>
  <c r="AX656" i="4"/>
  <c r="AX657" i="4"/>
  <c r="AX658" i="4"/>
  <c r="AX659" i="4"/>
  <c r="AX660" i="4"/>
  <c r="AX661" i="4"/>
  <c r="AX662" i="4"/>
  <c r="AX663" i="4"/>
  <c r="AX664" i="4"/>
  <c r="AX665" i="4"/>
  <c r="AX666" i="4"/>
  <c r="AX667" i="4"/>
  <c r="AX668" i="4"/>
  <c r="AX669" i="4"/>
  <c r="AX670" i="4"/>
  <c r="AX671" i="4"/>
  <c r="AX672" i="4"/>
  <c r="AX673" i="4"/>
  <c r="AX674" i="4"/>
  <c r="AX675" i="4"/>
  <c r="AX676" i="4"/>
  <c r="AX677" i="4"/>
  <c r="AX678" i="4"/>
  <c r="AX679" i="4"/>
  <c r="AX680" i="4"/>
  <c r="AX681" i="4"/>
  <c r="AX682" i="4"/>
  <c r="AX683" i="4"/>
  <c r="AX684" i="4"/>
  <c r="AX685" i="4"/>
  <c r="AX686" i="4"/>
  <c r="AX687" i="4"/>
  <c r="AX688" i="4"/>
  <c r="AX689" i="4"/>
  <c r="AX690" i="4"/>
  <c r="AX691" i="4"/>
  <c r="AX692" i="4"/>
  <c r="AX693" i="4"/>
  <c r="AX694" i="4"/>
  <c r="AX695" i="4"/>
  <c r="AX696" i="4"/>
  <c r="AX697" i="4"/>
  <c r="AX698" i="4"/>
  <c r="AX699" i="4"/>
  <c r="AX700" i="4"/>
  <c r="AX701" i="4"/>
  <c r="AX702" i="4"/>
  <c r="AX703" i="4"/>
  <c r="AX704" i="4"/>
  <c r="AX705" i="4"/>
  <c r="AX706" i="4"/>
  <c r="AX707" i="4"/>
  <c r="AX708" i="4"/>
  <c r="AX709" i="4"/>
  <c r="AX710" i="4"/>
  <c r="AX711" i="4"/>
  <c r="AX712" i="4"/>
  <c r="AX713" i="4"/>
  <c r="AX714" i="4"/>
  <c r="AX715" i="4"/>
  <c r="AX716" i="4"/>
  <c r="AX717" i="4"/>
  <c r="AX718" i="4"/>
  <c r="AX719" i="4"/>
  <c r="AX720" i="4"/>
  <c r="AX721" i="4"/>
  <c r="AX722" i="4"/>
  <c r="AX723" i="4"/>
  <c r="AX724" i="4"/>
  <c r="AX725" i="4"/>
  <c r="AX726" i="4"/>
  <c r="AX727" i="4"/>
  <c r="AX728" i="4"/>
  <c r="AX729" i="4"/>
  <c r="AX730" i="4"/>
  <c r="AX731" i="4"/>
  <c r="AX732" i="4"/>
  <c r="AX733" i="4"/>
  <c r="AX734" i="4"/>
  <c r="AX735" i="4"/>
  <c r="AX736" i="4"/>
  <c r="AX737" i="4"/>
  <c r="AX738" i="4"/>
  <c r="AX739" i="4"/>
  <c r="AX740" i="4"/>
  <c r="AX741" i="4"/>
  <c r="AX742" i="4"/>
  <c r="AX743" i="4"/>
  <c r="AX744" i="4"/>
  <c r="AX745" i="4"/>
  <c r="AX746" i="4"/>
  <c r="AX747" i="4"/>
  <c r="AX748" i="4"/>
  <c r="AX749" i="4"/>
  <c r="AX750" i="4"/>
  <c r="AX751" i="4"/>
  <c r="AX752" i="4"/>
  <c r="AX753" i="4"/>
  <c r="AX754" i="4"/>
  <c r="AX755" i="4"/>
  <c r="AX756" i="4"/>
  <c r="AX757" i="4"/>
  <c r="AX758" i="4"/>
  <c r="AX759" i="4"/>
  <c r="AX760" i="4"/>
  <c r="AX761" i="4"/>
  <c r="AX762" i="4"/>
  <c r="AX763" i="4"/>
  <c r="AX764" i="4"/>
  <c r="AX765" i="4"/>
  <c r="AX766" i="4"/>
  <c r="AX767" i="4"/>
  <c r="AX768" i="4"/>
  <c r="AX769" i="4"/>
  <c r="AX770" i="4"/>
  <c r="AX771" i="4"/>
  <c r="AX772" i="4"/>
  <c r="AX773" i="4"/>
  <c r="AX774" i="4"/>
  <c r="AX775" i="4"/>
  <c r="AX776" i="4"/>
  <c r="AX777" i="4"/>
  <c r="AX778" i="4"/>
  <c r="AX779" i="4"/>
  <c r="AX780" i="4"/>
  <c r="AX781" i="4"/>
  <c r="AX782" i="4"/>
  <c r="AX783" i="4"/>
  <c r="AX784" i="4"/>
  <c r="AX785" i="4"/>
  <c r="AX786" i="4"/>
  <c r="AX787" i="4"/>
  <c r="AX788" i="4"/>
  <c r="AX789" i="4"/>
  <c r="AX790" i="4"/>
  <c r="AX791" i="4"/>
  <c r="AX792" i="4"/>
  <c r="AX793" i="4"/>
  <c r="AX794" i="4"/>
  <c r="AX795" i="4"/>
  <c r="AX796" i="4"/>
  <c r="AX797" i="4"/>
  <c r="AX798" i="4"/>
  <c r="AX799" i="4"/>
  <c r="AX800" i="4"/>
  <c r="AX801" i="4"/>
  <c r="AX802" i="4"/>
  <c r="AX803" i="4"/>
  <c r="AX804" i="4"/>
  <c r="AX805" i="4"/>
  <c r="AX806" i="4"/>
  <c r="AX807" i="4"/>
  <c r="AX808" i="4"/>
  <c r="AX809" i="4"/>
  <c r="AX810" i="4"/>
  <c r="AX811" i="4"/>
  <c r="AX812" i="4"/>
  <c r="AX813" i="4"/>
  <c r="AX814" i="4"/>
  <c r="AX815" i="4"/>
  <c r="AX816" i="4"/>
  <c r="AX817" i="4"/>
  <c r="AX818" i="4"/>
  <c r="AX819" i="4"/>
  <c r="AX820" i="4"/>
  <c r="AX821" i="4"/>
  <c r="AX822" i="4"/>
  <c r="AX823" i="4"/>
  <c r="AX824" i="4"/>
  <c r="AX825" i="4"/>
  <c r="AX826" i="4"/>
  <c r="AX827" i="4"/>
  <c r="AX828" i="4"/>
  <c r="AX829" i="4"/>
  <c r="AX830" i="4"/>
  <c r="AX831" i="4"/>
  <c r="AX832" i="4"/>
  <c r="AX833" i="4"/>
  <c r="AX834" i="4"/>
  <c r="AX835" i="4"/>
  <c r="AX836" i="4"/>
  <c r="AX837" i="4"/>
  <c r="AX838" i="4"/>
  <c r="AX839" i="4"/>
  <c r="AX840" i="4"/>
  <c r="AX841" i="4"/>
  <c r="AX842" i="4"/>
  <c r="AX843" i="4"/>
  <c r="AX844" i="4"/>
  <c r="AX845" i="4"/>
  <c r="AX846" i="4"/>
  <c r="AX847" i="4"/>
  <c r="AX848" i="4"/>
  <c r="AX849" i="4"/>
  <c r="AX850" i="4"/>
  <c r="AX851" i="4"/>
  <c r="AX852" i="4"/>
  <c r="AX853" i="4"/>
  <c r="AX854" i="4"/>
  <c r="AX855" i="4"/>
  <c r="AX856" i="4"/>
  <c r="AX857" i="4"/>
  <c r="AX858" i="4"/>
  <c r="AX859" i="4"/>
  <c r="AX860" i="4"/>
  <c r="AX861" i="4"/>
  <c r="AX862" i="4"/>
  <c r="AX863" i="4"/>
  <c r="AX864" i="4"/>
  <c r="AX865" i="4"/>
  <c r="AX866" i="4"/>
  <c r="AX867" i="4"/>
  <c r="AX868" i="4"/>
  <c r="AX869" i="4"/>
  <c r="AX870" i="4"/>
  <c r="AX871" i="4"/>
  <c r="AX872" i="4"/>
  <c r="AX873" i="4"/>
  <c r="AX874" i="4"/>
  <c r="AX875" i="4"/>
  <c r="AX876" i="4"/>
  <c r="AX877" i="4"/>
  <c r="AX878" i="4"/>
  <c r="AX879" i="4"/>
  <c r="AX880" i="4"/>
  <c r="AX881" i="4"/>
  <c r="AX882" i="4"/>
  <c r="AX883" i="4"/>
  <c r="AX884" i="4"/>
  <c r="AX885" i="4"/>
  <c r="AX886" i="4"/>
  <c r="AX887" i="4"/>
  <c r="AX888" i="4"/>
  <c r="AX889" i="4"/>
  <c r="AX890" i="4"/>
  <c r="AX891" i="4"/>
  <c r="AX892" i="4"/>
  <c r="AX893" i="4"/>
  <c r="AX894" i="4"/>
  <c r="AX895" i="4"/>
  <c r="AX896" i="4"/>
  <c r="AX897" i="4"/>
  <c r="AX898" i="4"/>
  <c r="AX899" i="4"/>
  <c r="AX900" i="4"/>
  <c r="AX901" i="4"/>
  <c r="AX902" i="4"/>
  <c r="AX903" i="4"/>
  <c r="AX904" i="4"/>
  <c r="AX905" i="4"/>
  <c r="AX906" i="4"/>
  <c r="AX907" i="4"/>
  <c r="AX908" i="4"/>
  <c r="AX909" i="4"/>
  <c r="AX910" i="4"/>
  <c r="AX911" i="4"/>
  <c r="AX912" i="4"/>
  <c r="AX913" i="4"/>
  <c r="AX914" i="4"/>
  <c r="AX915" i="4"/>
  <c r="AX916" i="4"/>
  <c r="AX917" i="4"/>
  <c r="AX918" i="4"/>
  <c r="AX919" i="4"/>
  <c r="AX920" i="4"/>
  <c r="AX921" i="4"/>
  <c r="AX922" i="4"/>
  <c r="AX923" i="4"/>
  <c r="AX924" i="4"/>
  <c r="AX925" i="4"/>
  <c r="AX926" i="4"/>
  <c r="AX927" i="4"/>
  <c r="AX928" i="4"/>
  <c r="AX929" i="4"/>
  <c r="AX930" i="4"/>
  <c r="AX931" i="4"/>
  <c r="AX932" i="4"/>
  <c r="AX933" i="4"/>
  <c r="AX934" i="4"/>
  <c r="AX935" i="4"/>
  <c r="AX936" i="4"/>
  <c r="AX937" i="4"/>
  <c r="AX938" i="4"/>
  <c r="AX939" i="4"/>
  <c r="AX940" i="4"/>
  <c r="AX941" i="4"/>
  <c r="AX942" i="4"/>
  <c r="AX943" i="4"/>
  <c r="AX944" i="4"/>
  <c r="AX945" i="4"/>
  <c r="AX946" i="4"/>
  <c r="AX947" i="4"/>
  <c r="AX948" i="4"/>
  <c r="AX949" i="4"/>
  <c r="AX950" i="4"/>
  <c r="AX951" i="4"/>
  <c r="AX952" i="4"/>
  <c r="AX953" i="4"/>
  <c r="AX954" i="4"/>
  <c r="AX955" i="4"/>
  <c r="AX956" i="4"/>
  <c r="AX957" i="4"/>
  <c r="AX958" i="4"/>
  <c r="AX959" i="4"/>
  <c r="AX960" i="4"/>
  <c r="AX961" i="4"/>
  <c r="AX962" i="4"/>
  <c r="AX963" i="4"/>
  <c r="AX964" i="4"/>
  <c r="AX965" i="4"/>
  <c r="AX966" i="4"/>
  <c r="AX967" i="4"/>
  <c r="AX968" i="4"/>
  <c r="AX969" i="4"/>
  <c r="AX970" i="4"/>
  <c r="AX971" i="4"/>
  <c r="AX972" i="4"/>
  <c r="AX973" i="4"/>
  <c r="AX974" i="4"/>
  <c r="AX975" i="4"/>
  <c r="AX976" i="4"/>
  <c r="AX977" i="4"/>
  <c r="AX978" i="4"/>
  <c r="AX979" i="4"/>
  <c r="AX980" i="4"/>
  <c r="AX981" i="4"/>
  <c r="AX982" i="4"/>
  <c r="AX983" i="4"/>
  <c r="AX984" i="4"/>
  <c r="AX985" i="4"/>
  <c r="AX986" i="4"/>
  <c r="AX987" i="4"/>
  <c r="AX988" i="4"/>
  <c r="AX989" i="4"/>
  <c r="AX990" i="4"/>
  <c r="AX991" i="4"/>
  <c r="AX992" i="4"/>
  <c r="AX993" i="4"/>
  <c r="AX994" i="4"/>
  <c r="AX995" i="4"/>
  <c r="AX996" i="4"/>
  <c r="AX997" i="4"/>
  <c r="AX998" i="4"/>
  <c r="AX999" i="4"/>
  <c r="AX1000" i="4"/>
  <c r="AX1001" i="4"/>
  <c r="AX1002" i="4"/>
  <c r="AX1003" i="4"/>
  <c r="AX1004" i="4"/>
  <c r="AX1005" i="4"/>
  <c r="AX1006" i="4"/>
  <c r="AX1007" i="4"/>
  <c r="AX1008" i="4"/>
  <c r="AX1009" i="4"/>
  <c r="AX1010" i="4"/>
  <c r="AX1011" i="4"/>
  <c r="AX1012" i="4"/>
  <c r="AX10" i="4"/>
  <c r="AV11" i="4"/>
  <c r="AV12" i="4"/>
  <c r="AV13" i="4"/>
  <c r="AV14" i="4"/>
  <c r="AV15" i="4"/>
  <c r="AV16" i="4"/>
  <c r="AV17" i="4"/>
  <c r="AV18" i="4"/>
  <c r="AV19" i="4"/>
  <c r="AV20" i="4"/>
  <c r="AV21" i="4"/>
  <c r="AV22" i="4"/>
  <c r="AV23" i="4"/>
  <c r="AV24" i="4"/>
  <c r="AV25" i="4"/>
  <c r="AV26" i="4"/>
  <c r="AV27" i="4"/>
  <c r="AV28" i="4"/>
  <c r="AV29" i="4"/>
  <c r="AV30" i="4"/>
  <c r="AV31" i="4"/>
  <c r="AV32" i="4"/>
  <c r="AV33" i="4"/>
  <c r="AV34" i="4"/>
  <c r="AV35" i="4"/>
  <c r="AV36" i="4"/>
  <c r="AV37" i="4"/>
  <c r="AV38" i="4"/>
  <c r="AV39" i="4"/>
  <c r="AV40" i="4"/>
  <c r="AV41" i="4"/>
  <c r="AV42" i="4"/>
  <c r="AV43" i="4"/>
  <c r="AV44" i="4"/>
  <c r="AV45" i="4"/>
  <c r="AV46" i="4"/>
  <c r="AV47" i="4"/>
  <c r="AV48" i="4"/>
  <c r="AV49" i="4"/>
  <c r="AV50" i="4"/>
  <c r="AV51" i="4"/>
  <c r="AV52" i="4"/>
  <c r="AV53" i="4"/>
  <c r="AV54" i="4"/>
  <c r="AV55" i="4"/>
  <c r="AV56" i="4"/>
  <c r="AV57" i="4"/>
  <c r="AV58" i="4"/>
  <c r="AV59" i="4"/>
  <c r="AV60" i="4"/>
  <c r="AV61" i="4"/>
  <c r="AV62" i="4"/>
  <c r="AV63" i="4"/>
  <c r="AV64" i="4"/>
  <c r="AV65" i="4"/>
  <c r="AV66" i="4"/>
  <c r="AV67" i="4"/>
  <c r="AV68" i="4"/>
  <c r="AV69" i="4"/>
  <c r="AV70" i="4"/>
  <c r="AV71" i="4"/>
  <c r="AV72" i="4"/>
  <c r="AV73" i="4"/>
  <c r="AV74" i="4"/>
  <c r="AV75" i="4"/>
  <c r="AV76" i="4"/>
  <c r="AV77" i="4"/>
  <c r="AV78" i="4"/>
  <c r="AV79" i="4"/>
  <c r="AV80" i="4"/>
  <c r="AV81" i="4"/>
  <c r="AV82" i="4"/>
  <c r="AV83" i="4"/>
  <c r="AV84" i="4"/>
  <c r="AV85" i="4"/>
  <c r="AV86" i="4"/>
  <c r="AV87" i="4"/>
  <c r="AV88" i="4"/>
  <c r="AV89" i="4"/>
  <c r="AV90" i="4"/>
  <c r="AV91" i="4"/>
  <c r="AV92" i="4"/>
  <c r="AV93" i="4"/>
  <c r="AV94" i="4"/>
  <c r="AV95" i="4"/>
  <c r="AV96" i="4"/>
  <c r="AV97" i="4"/>
  <c r="AV98" i="4"/>
  <c r="AV99" i="4"/>
  <c r="AV100" i="4"/>
  <c r="AV101" i="4"/>
  <c r="AV102" i="4"/>
  <c r="AV103" i="4"/>
  <c r="AV104" i="4"/>
  <c r="AV105" i="4"/>
  <c r="AV106" i="4"/>
  <c r="AV107" i="4"/>
  <c r="AV108" i="4"/>
  <c r="AV109" i="4"/>
  <c r="AV110" i="4"/>
  <c r="AV111" i="4"/>
  <c r="AV112" i="4"/>
  <c r="AV113" i="4"/>
  <c r="AV114" i="4"/>
  <c r="AV115" i="4"/>
  <c r="AV116" i="4"/>
  <c r="AV117" i="4"/>
  <c r="AV118" i="4"/>
  <c r="AV119" i="4"/>
  <c r="AV120" i="4"/>
  <c r="AV121" i="4"/>
  <c r="AV122" i="4"/>
  <c r="AV123" i="4"/>
  <c r="AV124" i="4"/>
  <c r="AV125" i="4"/>
  <c r="AV126" i="4"/>
  <c r="AV127" i="4"/>
  <c r="AV128" i="4"/>
  <c r="AV129" i="4"/>
  <c r="AV130" i="4"/>
  <c r="AV131" i="4"/>
  <c r="AV132" i="4"/>
  <c r="AV133" i="4"/>
  <c r="AV134" i="4"/>
  <c r="AV135" i="4"/>
  <c r="AV136" i="4"/>
  <c r="AV137" i="4"/>
  <c r="AV138" i="4"/>
  <c r="AV139" i="4"/>
  <c r="AV140" i="4"/>
  <c r="AV141" i="4"/>
  <c r="AV142" i="4"/>
  <c r="AV143" i="4"/>
  <c r="AV144" i="4"/>
  <c r="AV145" i="4"/>
  <c r="AV146" i="4"/>
  <c r="AV147" i="4"/>
  <c r="AV148" i="4"/>
  <c r="AV149" i="4"/>
  <c r="AV150" i="4"/>
  <c r="AV151" i="4"/>
  <c r="AV152" i="4"/>
  <c r="AV153" i="4"/>
  <c r="AV154" i="4"/>
  <c r="AV155" i="4"/>
  <c r="AV156" i="4"/>
  <c r="AV157" i="4"/>
  <c r="AV158" i="4"/>
  <c r="AV159" i="4"/>
  <c r="AV160" i="4"/>
  <c r="AV161" i="4"/>
  <c r="AV162" i="4"/>
  <c r="AV163" i="4"/>
  <c r="AV164" i="4"/>
  <c r="AV165" i="4"/>
  <c r="AV166" i="4"/>
  <c r="AV167" i="4"/>
  <c r="AV168" i="4"/>
  <c r="AV169" i="4"/>
  <c r="AV170" i="4"/>
  <c r="AV171" i="4"/>
  <c r="AV172" i="4"/>
  <c r="AV173" i="4"/>
  <c r="AV174" i="4"/>
  <c r="AV175" i="4"/>
  <c r="AV176" i="4"/>
  <c r="AV177" i="4"/>
  <c r="AV178" i="4"/>
  <c r="AV179" i="4"/>
  <c r="AV180" i="4"/>
  <c r="AV181" i="4"/>
  <c r="AV182" i="4"/>
  <c r="AV183" i="4"/>
  <c r="AV184" i="4"/>
  <c r="AV185" i="4"/>
  <c r="AV186" i="4"/>
  <c r="AV187" i="4"/>
  <c r="AV188" i="4"/>
  <c r="AV189" i="4"/>
  <c r="AV190" i="4"/>
  <c r="AV191" i="4"/>
  <c r="AV192" i="4"/>
  <c r="AV193" i="4"/>
  <c r="AV194" i="4"/>
  <c r="AV195" i="4"/>
  <c r="AV196" i="4"/>
  <c r="AV197" i="4"/>
  <c r="AV198" i="4"/>
  <c r="AV199" i="4"/>
  <c r="AV200" i="4"/>
  <c r="AV201" i="4"/>
  <c r="AV202" i="4"/>
  <c r="AV203" i="4"/>
  <c r="AV204" i="4"/>
  <c r="AV205" i="4"/>
  <c r="AV206" i="4"/>
  <c r="AV207" i="4"/>
  <c r="AV208" i="4"/>
  <c r="AV209" i="4"/>
  <c r="AV210" i="4"/>
  <c r="AV211" i="4"/>
  <c r="AV212" i="4"/>
  <c r="AV213" i="4"/>
  <c r="AV214" i="4"/>
  <c r="AV215" i="4"/>
  <c r="AV216" i="4"/>
  <c r="AV217" i="4"/>
  <c r="AV218" i="4"/>
  <c r="AV219" i="4"/>
  <c r="AV220" i="4"/>
  <c r="AV221" i="4"/>
  <c r="AV222" i="4"/>
  <c r="AV223" i="4"/>
  <c r="AV224" i="4"/>
  <c r="AV225" i="4"/>
  <c r="AV226" i="4"/>
  <c r="AV227" i="4"/>
  <c r="AV228" i="4"/>
  <c r="AV229" i="4"/>
  <c r="AV230" i="4"/>
  <c r="AV231" i="4"/>
  <c r="AV232" i="4"/>
  <c r="AV233" i="4"/>
  <c r="AV234" i="4"/>
  <c r="AV235" i="4"/>
  <c r="AV236" i="4"/>
  <c r="AV237" i="4"/>
  <c r="AV238" i="4"/>
  <c r="AV239" i="4"/>
  <c r="AV240" i="4"/>
  <c r="AV241" i="4"/>
  <c r="AV242" i="4"/>
  <c r="AV243" i="4"/>
  <c r="AV244" i="4"/>
  <c r="AV245" i="4"/>
  <c r="AV246" i="4"/>
  <c r="AV247" i="4"/>
  <c r="AV248" i="4"/>
  <c r="AV249" i="4"/>
  <c r="AV250" i="4"/>
  <c r="AV251" i="4"/>
  <c r="AV252" i="4"/>
  <c r="AV253" i="4"/>
  <c r="AV254" i="4"/>
  <c r="AV255" i="4"/>
  <c r="AV256" i="4"/>
  <c r="AV257" i="4"/>
  <c r="AV258" i="4"/>
  <c r="AV259" i="4"/>
  <c r="AV260" i="4"/>
  <c r="AV261" i="4"/>
  <c r="AV262" i="4"/>
  <c r="AV263" i="4"/>
  <c r="AV264" i="4"/>
  <c r="AV265" i="4"/>
  <c r="AV266" i="4"/>
  <c r="AV267" i="4"/>
  <c r="AV268" i="4"/>
  <c r="AV269" i="4"/>
  <c r="AV270" i="4"/>
  <c r="AV271" i="4"/>
  <c r="AV272" i="4"/>
  <c r="AV273" i="4"/>
  <c r="AV274" i="4"/>
  <c r="AV275" i="4"/>
  <c r="AV276" i="4"/>
  <c r="AV277" i="4"/>
  <c r="AV278" i="4"/>
  <c r="AV279" i="4"/>
  <c r="AV280" i="4"/>
  <c r="AV281" i="4"/>
  <c r="AV282" i="4"/>
  <c r="AV283" i="4"/>
  <c r="AV284" i="4"/>
  <c r="AV285" i="4"/>
  <c r="AV286" i="4"/>
  <c r="AV287" i="4"/>
  <c r="AV288" i="4"/>
  <c r="AV289" i="4"/>
  <c r="AV290" i="4"/>
  <c r="AV291" i="4"/>
  <c r="AV292" i="4"/>
  <c r="AV293" i="4"/>
  <c r="AV294" i="4"/>
  <c r="AV295" i="4"/>
  <c r="AV296" i="4"/>
  <c r="AV297" i="4"/>
  <c r="AV298" i="4"/>
  <c r="AV299" i="4"/>
  <c r="AV300" i="4"/>
  <c r="AV301" i="4"/>
  <c r="AV302" i="4"/>
  <c r="AV303" i="4"/>
  <c r="AV304" i="4"/>
  <c r="AV305" i="4"/>
  <c r="AV306" i="4"/>
  <c r="AV307" i="4"/>
  <c r="AV308" i="4"/>
  <c r="AV309" i="4"/>
  <c r="AV310" i="4"/>
  <c r="AV311" i="4"/>
  <c r="AV312" i="4"/>
  <c r="AV313" i="4"/>
  <c r="AV314" i="4"/>
  <c r="AV315" i="4"/>
  <c r="AV316" i="4"/>
  <c r="AV317" i="4"/>
  <c r="AV318" i="4"/>
  <c r="AV319" i="4"/>
  <c r="AV320" i="4"/>
  <c r="AV321" i="4"/>
  <c r="AV322" i="4"/>
  <c r="AV323" i="4"/>
  <c r="AV324" i="4"/>
  <c r="AV325" i="4"/>
  <c r="AV326" i="4"/>
  <c r="AV327" i="4"/>
  <c r="AV328" i="4"/>
  <c r="AV329" i="4"/>
  <c r="AV330" i="4"/>
  <c r="AV331" i="4"/>
  <c r="AV332" i="4"/>
  <c r="AV333" i="4"/>
  <c r="AV334" i="4"/>
  <c r="AV335" i="4"/>
  <c r="AV336" i="4"/>
  <c r="AV337" i="4"/>
  <c r="AV338" i="4"/>
  <c r="AV339" i="4"/>
  <c r="AV340" i="4"/>
  <c r="AV341" i="4"/>
  <c r="AV342" i="4"/>
  <c r="AV343" i="4"/>
  <c r="AV344" i="4"/>
  <c r="AV345" i="4"/>
  <c r="AV346" i="4"/>
  <c r="AV347" i="4"/>
  <c r="AV348" i="4"/>
  <c r="AV349" i="4"/>
  <c r="AV350" i="4"/>
  <c r="AV351" i="4"/>
  <c r="AV352" i="4"/>
  <c r="AV353" i="4"/>
  <c r="AV354" i="4"/>
  <c r="AV355" i="4"/>
  <c r="AV356" i="4"/>
  <c r="AV357" i="4"/>
  <c r="AV358" i="4"/>
  <c r="AV359" i="4"/>
  <c r="AV360" i="4"/>
  <c r="AV361" i="4"/>
  <c r="AV362" i="4"/>
  <c r="AV363" i="4"/>
  <c r="AV364" i="4"/>
  <c r="AV365" i="4"/>
  <c r="AV366" i="4"/>
  <c r="AV367" i="4"/>
  <c r="AV368" i="4"/>
  <c r="AV369" i="4"/>
  <c r="AV370" i="4"/>
  <c r="AV371" i="4"/>
  <c r="AV372" i="4"/>
  <c r="AV373" i="4"/>
  <c r="AV374" i="4"/>
  <c r="AV375" i="4"/>
  <c r="AV376" i="4"/>
  <c r="AV377" i="4"/>
  <c r="AV378" i="4"/>
  <c r="AV379" i="4"/>
  <c r="AV380" i="4"/>
  <c r="AV381" i="4"/>
  <c r="AV382" i="4"/>
  <c r="AV383" i="4"/>
  <c r="AV384" i="4"/>
  <c r="AV385" i="4"/>
  <c r="AV386" i="4"/>
  <c r="AV387" i="4"/>
  <c r="AV388" i="4"/>
  <c r="AV389" i="4"/>
  <c r="AV390" i="4"/>
  <c r="AV391" i="4"/>
  <c r="AV392" i="4"/>
  <c r="AV393" i="4"/>
  <c r="AV394" i="4"/>
  <c r="AV395" i="4"/>
  <c r="AV396" i="4"/>
  <c r="AV397" i="4"/>
  <c r="AV398" i="4"/>
  <c r="AV399" i="4"/>
  <c r="AV400" i="4"/>
  <c r="AV401" i="4"/>
  <c r="AV402" i="4"/>
  <c r="AV403" i="4"/>
  <c r="AV404" i="4"/>
  <c r="AV405" i="4"/>
  <c r="AV406" i="4"/>
  <c r="AV407" i="4"/>
  <c r="AV408" i="4"/>
  <c r="AV409" i="4"/>
  <c r="AV410" i="4"/>
  <c r="AV411" i="4"/>
  <c r="AV412" i="4"/>
  <c r="AV413" i="4"/>
  <c r="AV414" i="4"/>
  <c r="AV415" i="4"/>
  <c r="AV416" i="4"/>
  <c r="AV417" i="4"/>
  <c r="AV418" i="4"/>
  <c r="AV419" i="4"/>
  <c r="AV420" i="4"/>
  <c r="AV421" i="4"/>
  <c r="AV422" i="4"/>
  <c r="AV423" i="4"/>
  <c r="AV424" i="4"/>
  <c r="AV425" i="4"/>
  <c r="AV426" i="4"/>
  <c r="AV427" i="4"/>
  <c r="AV428" i="4"/>
  <c r="AV429" i="4"/>
  <c r="AV430" i="4"/>
  <c r="AV431" i="4"/>
  <c r="AV432" i="4"/>
  <c r="AV433" i="4"/>
  <c r="AV434" i="4"/>
  <c r="AV435" i="4"/>
  <c r="AV436" i="4"/>
  <c r="AV437" i="4"/>
  <c r="AV438" i="4"/>
  <c r="AV439" i="4"/>
  <c r="AV440" i="4"/>
  <c r="AV441" i="4"/>
  <c r="AV442" i="4"/>
  <c r="AV443" i="4"/>
  <c r="AV444" i="4"/>
  <c r="AV445" i="4"/>
  <c r="AV446" i="4"/>
  <c r="AV447" i="4"/>
  <c r="AV448" i="4"/>
  <c r="AV449" i="4"/>
  <c r="AV450" i="4"/>
  <c r="AV451" i="4"/>
  <c r="AV452" i="4"/>
  <c r="AV453" i="4"/>
  <c r="AV454" i="4"/>
  <c r="AV455" i="4"/>
  <c r="AV456" i="4"/>
  <c r="AV457" i="4"/>
  <c r="AV458" i="4"/>
  <c r="AV459" i="4"/>
  <c r="AV460" i="4"/>
  <c r="AV461" i="4"/>
  <c r="AV462" i="4"/>
  <c r="AV463" i="4"/>
  <c r="AV464" i="4"/>
  <c r="AV465" i="4"/>
  <c r="AV466" i="4"/>
  <c r="AV467" i="4"/>
  <c r="AV468" i="4"/>
  <c r="AV469" i="4"/>
  <c r="AV470" i="4"/>
  <c r="AV471" i="4"/>
  <c r="AV472" i="4"/>
  <c r="AV473" i="4"/>
  <c r="AV474" i="4"/>
  <c r="AV475" i="4"/>
  <c r="AV476" i="4"/>
  <c r="AV477" i="4"/>
  <c r="AV478" i="4"/>
  <c r="AV479" i="4"/>
  <c r="AV480" i="4"/>
  <c r="AV481" i="4"/>
  <c r="AV482" i="4"/>
  <c r="AV483" i="4"/>
  <c r="AV484" i="4"/>
  <c r="AV485" i="4"/>
  <c r="AV486" i="4"/>
  <c r="AV487" i="4"/>
  <c r="AV488" i="4"/>
  <c r="AV489" i="4"/>
  <c r="AV490" i="4"/>
  <c r="AV491" i="4"/>
  <c r="AV492" i="4"/>
  <c r="AV493" i="4"/>
  <c r="AV494" i="4"/>
  <c r="AV495" i="4"/>
  <c r="AV496" i="4"/>
  <c r="AV497" i="4"/>
  <c r="AV498" i="4"/>
  <c r="AV499" i="4"/>
  <c r="AV500" i="4"/>
  <c r="AV501" i="4"/>
  <c r="AV502" i="4"/>
  <c r="AV503" i="4"/>
  <c r="AV504" i="4"/>
  <c r="AV505" i="4"/>
  <c r="AV506" i="4"/>
  <c r="AV507" i="4"/>
  <c r="AV508" i="4"/>
  <c r="AV509" i="4"/>
  <c r="AV510" i="4"/>
  <c r="AV511" i="4"/>
  <c r="AV512" i="4"/>
  <c r="AV513" i="4"/>
  <c r="AV514" i="4"/>
  <c r="AV515" i="4"/>
  <c r="AV516" i="4"/>
  <c r="AV517" i="4"/>
  <c r="AV518" i="4"/>
  <c r="AV519" i="4"/>
  <c r="AV520" i="4"/>
  <c r="AV521" i="4"/>
  <c r="AV522" i="4"/>
  <c r="AV523" i="4"/>
  <c r="AV524" i="4"/>
  <c r="AV525" i="4"/>
  <c r="AV526" i="4"/>
  <c r="AV527" i="4"/>
  <c r="AV528" i="4"/>
  <c r="AV529" i="4"/>
  <c r="AV530" i="4"/>
  <c r="AV531" i="4"/>
  <c r="AV532" i="4"/>
  <c r="AV533" i="4"/>
  <c r="AV534" i="4"/>
  <c r="AV535" i="4"/>
  <c r="AV536" i="4"/>
  <c r="AV537" i="4"/>
  <c r="AV538" i="4"/>
  <c r="AV539" i="4"/>
  <c r="AV540" i="4"/>
  <c r="AV541" i="4"/>
  <c r="AV542" i="4"/>
  <c r="AV543" i="4"/>
  <c r="AV544" i="4"/>
  <c r="AV545" i="4"/>
  <c r="AV546" i="4"/>
  <c r="AV547" i="4"/>
  <c r="AV548" i="4"/>
  <c r="AV549" i="4"/>
  <c r="AV550" i="4"/>
  <c r="AV551" i="4"/>
  <c r="AV552" i="4"/>
  <c r="AV553" i="4"/>
  <c r="AV554" i="4"/>
  <c r="AV555" i="4"/>
  <c r="AV556" i="4"/>
  <c r="AV557" i="4"/>
  <c r="AV558" i="4"/>
  <c r="AV559" i="4"/>
  <c r="AV560" i="4"/>
  <c r="AV561" i="4"/>
  <c r="AV562" i="4"/>
  <c r="AV563" i="4"/>
  <c r="AV564" i="4"/>
  <c r="AV565" i="4"/>
  <c r="AV566" i="4"/>
  <c r="AV567" i="4"/>
  <c r="AV568" i="4"/>
  <c r="AV569" i="4"/>
  <c r="AV570" i="4"/>
  <c r="AV571" i="4"/>
  <c r="AV572" i="4"/>
  <c r="AV573" i="4"/>
  <c r="AV574" i="4"/>
  <c r="AV575" i="4"/>
  <c r="AV576" i="4"/>
  <c r="AV577" i="4"/>
  <c r="AV578" i="4"/>
  <c r="AV579" i="4"/>
  <c r="AV580" i="4"/>
  <c r="AV581" i="4"/>
  <c r="AV582" i="4"/>
  <c r="AV583" i="4"/>
  <c r="AV584" i="4"/>
  <c r="AV585" i="4"/>
  <c r="AV586" i="4"/>
  <c r="AV587" i="4"/>
  <c r="AV588" i="4"/>
  <c r="AV589" i="4"/>
  <c r="AV590" i="4"/>
  <c r="AV591" i="4"/>
  <c r="AV592" i="4"/>
  <c r="AV593" i="4"/>
  <c r="AV594" i="4"/>
  <c r="AV595" i="4"/>
  <c r="AV596" i="4"/>
  <c r="AV597" i="4"/>
  <c r="AV598" i="4"/>
  <c r="AV599" i="4"/>
  <c r="AV600" i="4"/>
  <c r="AV601" i="4"/>
  <c r="AV602" i="4"/>
  <c r="AV603" i="4"/>
  <c r="AV604" i="4"/>
  <c r="AV605" i="4"/>
  <c r="AV606" i="4"/>
  <c r="AV607" i="4"/>
  <c r="AV608" i="4"/>
  <c r="AV609" i="4"/>
  <c r="AV610" i="4"/>
  <c r="AV611" i="4"/>
  <c r="AV612" i="4"/>
  <c r="AV613" i="4"/>
  <c r="AV614" i="4"/>
  <c r="AV615" i="4"/>
  <c r="AV616" i="4"/>
  <c r="AV617" i="4"/>
  <c r="AV618" i="4"/>
  <c r="AV619" i="4"/>
  <c r="AV620" i="4"/>
  <c r="AV621" i="4"/>
  <c r="AV622" i="4"/>
  <c r="AV623" i="4"/>
  <c r="AV624" i="4"/>
  <c r="AV625" i="4"/>
  <c r="AV626" i="4"/>
  <c r="AV627" i="4"/>
  <c r="AV628" i="4"/>
  <c r="AV629" i="4"/>
  <c r="AV630" i="4"/>
  <c r="AV631" i="4"/>
  <c r="AV632" i="4"/>
  <c r="AV633" i="4"/>
  <c r="AV634" i="4"/>
  <c r="AV635" i="4"/>
  <c r="AV636" i="4"/>
  <c r="AV637" i="4"/>
  <c r="AV638" i="4"/>
  <c r="AV639" i="4"/>
  <c r="AV640" i="4"/>
  <c r="AV641" i="4"/>
  <c r="AV642" i="4"/>
  <c r="AV643" i="4"/>
  <c r="AV644" i="4"/>
  <c r="AV645" i="4"/>
  <c r="AV646" i="4"/>
  <c r="AV647" i="4"/>
  <c r="AV648" i="4"/>
  <c r="AV649" i="4"/>
  <c r="AV650" i="4"/>
  <c r="AV651" i="4"/>
  <c r="AV652" i="4"/>
  <c r="AV653" i="4"/>
  <c r="AV654" i="4"/>
  <c r="AV655" i="4"/>
  <c r="AV656" i="4"/>
  <c r="AV657" i="4"/>
  <c r="AV658" i="4"/>
  <c r="AV659" i="4"/>
  <c r="AV660" i="4"/>
  <c r="AV661" i="4"/>
  <c r="AV662" i="4"/>
  <c r="AV663" i="4"/>
  <c r="AV664" i="4"/>
  <c r="AV665" i="4"/>
  <c r="AV666" i="4"/>
  <c r="AV667" i="4"/>
  <c r="AV668" i="4"/>
  <c r="AV669" i="4"/>
  <c r="AV670" i="4"/>
  <c r="AV671" i="4"/>
  <c r="AV672" i="4"/>
  <c r="AV673" i="4"/>
  <c r="AV674" i="4"/>
  <c r="AV675" i="4"/>
  <c r="AV676" i="4"/>
  <c r="AV677" i="4"/>
  <c r="AV678" i="4"/>
  <c r="AV679" i="4"/>
  <c r="AV680" i="4"/>
  <c r="AV681" i="4"/>
  <c r="AV682" i="4"/>
  <c r="AV683" i="4"/>
  <c r="AV684" i="4"/>
  <c r="AV685" i="4"/>
  <c r="AV686" i="4"/>
  <c r="AV687" i="4"/>
  <c r="AV688" i="4"/>
  <c r="AV689" i="4"/>
  <c r="AV690" i="4"/>
  <c r="AV691" i="4"/>
  <c r="AV692" i="4"/>
  <c r="AV693" i="4"/>
  <c r="AV694" i="4"/>
  <c r="AV695" i="4"/>
  <c r="AV696" i="4"/>
  <c r="AV697" i="4"/>
  <c r="AV698" i="4"/>
  <c r="AV699" i="4"/>
  <c r="AV700" i="4"/>
  <c r="AV701" i="4"/>
  <c r="AV702" i="4"/>
  <c r="AV703" i="4"/>
  <c r="AV704" i="4"/>
  <c r="AV705" i="4"/>
  <c r="AV706" i="4"/>
  <c r="AV707" i="4"/>
  <c r="AV708" i="4"/>
  <c r="AV709" i="4"/>
  <c r="AV710" i="4"/>
  <c r="AV711" i="4"/>
  <c r="AV712" i="4"/>
  <c r="AV713" i="4"/>
  <c r="AV714" i="4"/>
  <c r="AV715" i="4"/>
  <c r="AV716" i="4"/>
  <c r="AV717" i="4"/>
  <c r="AV718" i="4"/>
  <c r="AV719" i="4"/>
  <c r="AV720" i="4"/>
  <c r="AV721" i="4"/>
  <c r="AV722" i="4"/>
  <c r="AV723" i="4"/>
  <c r="AV724" i="4"/>
  <c r="AV725" i="4"/>
  <c r="AV726" i="4"/>
  <c r="AV727" i="4"/>
  <c r="AV728" i="4"/>
  <c r="AV729" i="4"/>
  <c r="AV730" i="4"/>
  <c r="AV731" i="4"/>
  <c r="AV732" i="4"/>
  <c r="AV733" i="4"/>
  <c r="AV734" i="4"/>
  <c r="AV735" i="4"/>
  <c r="AV736" i="4"/>
  <c r="AV737" i="4"/>
  <c r="AV738" i="4"/>
  <c r="AV739" i="4"/>
  <c r="AV740" i="4"/>
  <c r="AV741" i="4"/>
  <c r="AV742" i="4"/>
  <c r="AV743" i="4"/>
  <c r="AV744" i="4"/>
  <c r="AV745" i="4"/>
  <c r="AV746" i="4"/>
  <c r="AV747" i="4"/>
  <c r="AV748" i="4"/>
  <c r="AV749" i="4"/>
  <c r="AV750" i="4"/>
  <c r="AV751" i="4"/>
  <c r="AV752" i="4"/>
  <c r="AV753" i="4"/>
  <c r="AV754" i="4"/>
  <c r="AV755" i="4"/>
  <c r="AV756" i="4"/>
  <c r="AV757" i="4"/>
  <c r="AV758" i="4"/>
  <c r="AV759" i="4"/>
  <c r="AV760" i="4"/>
  <c r="AV761" i="4"/>
  <c r="AV762" i="4"/>
  <c r="AV763" i="4"/>
  <c r="AV764" i="4"/>
  <c r="AV765" i="4"/>
  <c r="AV766" i="4"/>
  <c r="AV767" i="4"/>
  <c r="AV768" i="4"/>
  <c r="AV769" i="4"/>
  <c r="AV770" i="4"/>
  <c r="AV771" i="4"/>
  <c r="AV772" i="4"/>
  <c r="AV773" i="4"/>
  <c r="AV774" i="4"/>
  <c r="AV775" i="4"/>
  <c r="AV776" i="4"/>
  <c r="AV777" i="4"/>
  <c r="AV778" i="4"/>
  <c r="AV779" i="4"/>
  <c r="AV780" i="4"/>
  <c r="AV781" i="4"/>
  <c r="AV782" i="4"/>
  <c r="AV783" i="4"/>
  <c r="AV784" i="4"/>
  <c r="AV785" i="4"/>
  <c r="AV786" i="4"/>
  <c r="AV787" i="4"/>
  <c r="AV788" i="4"/>
  <c r="AV789" i="4"/>
  <c r="AV790" i="4"/>
  <c r="AV791" i="4"/>
  <c r="AV792" i="4"/>
  <c r="AV793" i="4"/>
  <c r="AV794" i="4"/>
  <c r="AV795" i="4"/>
  <c r="AV796" i="4"/>
  <c r="AV797" i="4"/>
  <c r="AV798" i="4"/>
  <c r="AV799" i="4"/>
  <c r="AV800" i="4"/>
  <c r="AV801" i="4"/>
  <c r="AV802" i="4"/>
  <c r="AV803" i="4"/>
  <c r="AV804" i="4"/>
  <c r="AV805" i="4"/>
  <c r="AV806" i="4"/>
  <c r="AV807" i="4"/>
  <c r="AV808" i="4"/>
  <c r="AV809" i="4"/>
  <c r="AV810" i="4"/>
  <c r="AV811" i="4"/>
  <c r="AV812" i="4"/>
  <c r="AV813" i="4"/>
  <c r="AV814" i="4"/>
  <c r="AV815" i="4"/>
  <c r="AV816" i="4"/>
  <c r="AV817" i="4"/>
  <c r="AV818" i="4"/>
  <c r="AV819" i="4"/>
  <c r="AV820" i="4"/>
  <c r="AV821" i="4"/>
  <c r="AV822" i="4"/>
  <c r="AV823" i="4"/>
  <c r="AV824" i="4"/>
  <c r="AV825" i="4"/>
  <c r="AV826" i="4"/>
  <c r="AV827" i="4"/>
  <c r="AV828" i="4"/>
  <c r="AV829" i="4"/>
  <c r="AV830" i="4"/>
  <c r="AV831" i="4"/>
  <c r="AV832" i="4"/>
  <c r="AV833" i="4"/>
  <c r="AV834" i="4"/>
  <c r="AV835" i="4"/>
  <c r="AV836" i="4"/>
  <c r="AV837" i="4"/>
  <c r="AV838" i="4"/>
  <c r="AV839" i="4"/>
  <c r="AV840" i="4"/>
  <c r="AV841" i="4"/>
  <c r="AV842" i="4"/>
  <c r="AV843" i="4"/>
  <c r="AV844" i="4"/>
  <c r="AV845" i="4"/>
  <c r="AV846" i="4"/>
  <c r="AV847" i="4"/>
  <c r="AV848" i="4"/>
  <c r="AV849" i="4"/>
  <c r="AV850" i="4"/>
  <c r="AV851" i="4"/>
  <c r="AV852" i="4"/>
  <c r="AV853" i="4"/>
  <c r="AV854" i="4"/>
  <c r="AV855" i="4"/>
  <c r="AV856" i="4"/>
  <c r="AV857" i="4"/>
  <c r="AV858" i="4"/>
  <c r="AV859" i="4"/>
  <c r="AV860" i="4"/>
  <c r="AV861" i="4"/>
  <c r="AV862" i="4"/>
  <c r="AV863" i="4"/>
  <c r="AV864" i="4"/>
  <c r="AV865" i="4"/>
  <c r="AV866" i="4"/>
  <c r="AV867" i="4"/>
  <c r="AV868" i="4"/>
  <c r="AV869" i="4"/>
  <c r="AV870" i="4"/>
  <c r="AV871" i="4"/>
  <c r="AV872" i="4"/>
  <c r="AV873" i="4"/>
  <c r="AV874" i="4"/>
  <c r="AV875" i="4"/>
  <c r="AV876" i="4"/>
  <c r="AV877" i="4"/>
  <c r="AV878" i="4"/>
  <c r="AV879" i="4"/>
  <c r="AV880" i="4"/>
  <c r="AV881" i="4"/>
  <c r="AV882" i="4"/>
  <c r="AV883" i="4"/>
  <c r="AV884" i="4"/>
  <c r="AV885" i="4"/>
  <c r="AV886" i="4"/>
  <c r="AV887" i="4"/>
  <c r="AV888" i="4"/>
  <c r="AV889" i="4"/>
  <c r="AV890" i="4"/>
  <c r="AV891" i="4"/>
  <c r="AV892" i="4"/>
  <c r="AV893" i="4"/>
  <c r="AV894" i="4"/>
  <c r="AV895" i="4"/>
  <c r="AV896" i="4"/>
  <c r="AV897" i="4"/>
  <c r="AV898" i="4"/>
  <c r="AV899" i="4"/>
  <c r="AV900" i="4"/>
  <c r="AV901" i="4"/>
  <c r="AV902" i="4"/>
  <c r="AV903" i="4"/>
  <c r="AV904" i="4"/>
  <c r="AV905" i="4"/>
  <c r="AV906" i="4"/>
  <c r="AV907" i="4"/>
  <c r="AV908" i="4"/>
  <c r="AV909" i="4"/>
  <c r="AV910" i="4"/>
  <c r="AV911" i="4"/>
  <c r="AV912" i="4"/>
  <c r="AV913" i="4"/>
  <c r="AV914" i="4"/>
  <c r="AV915" i="4"/>
  <c r="AV916" i="4"/>
  <c r="AV917" i="4"/>
  <c r="AV918" i="4"/>
  <c r="AV919" i="4"/>
  <c r="AV920" i="4"/>
  <c r="AV921" i="4"/>
  <c r="AV922" i="4"/>
  <c r="AV923" i="4"/>
  <c r="AV924" i="4"/>
  <c r="AV925" i="4"/>
  <c r="AV926" i="4"/>
  <c r="AV927" i="4"/>
  <c r="AV928" i="4"/>
  <c r="AV929" i="4"/>
  <c r="AV930" i="4"/>
  <c r="AV931" i="4"/>
  <c r="AV932" i="4"/>
  <c r="AV933" i="4"/>
  <c r="AV934" i="4"/>
  <c r="AV935" i="4"/>
  <c r="AV936" i="4"/>
  <c r="AV937" i="4"/>
  <c r="AV938" i="4"/>
  <c r="AV939" i="4"/>
  <c r="AV940" i="4"/>
  <c r="AV941" i="4"/>
  <c r="AV942" i="4"/>
  <c r="AV943" i="4"/>
  <c r="AV944" i="4"/>
  <c r="AV945" i="4"/>
  <c r="AV946" i="4"/>
  <c r="AV947" i="4"/>
  <c r="AV948" i="4"/>
  <c r="AV949" i="4"/>
  <c r="AV950" i="4"/>
  <c r="AV951" i="4"/>
  <c r="AV952" i="4"/>
  <c r="AV953" i="4"/>
  <c r="AV954" i="4"/>
  <c r="AV955" i="4"/>
  <c r="AV956" i="4"/>
  <c r="AV957" i="4"/>
  <c r="AV958" i="4"/>
  <c r="AV959" i="4"/>
  <c r="AV960" i="4"/>
  <c r="AV961" i="4"/>
  <c r="AV962" i="4"/>
  <c r="AV963" i="4"/>
  <c r="AV964" i="4"/>
  <c r="AV965" i="4"/>
  <c r="AV966" i="4"/>
  <c r="AV967" i="4"/>
  <c r="AV968" i="4"/>
  <c r="AV969" i="4"/>
  <c r="AV970" i="4"/>
  <c r="AV971" i="4"/>
  <c r="AV972" i="4"/>
  <c r="AV973" i="4"/>
  <c r="AV974" i="4"/>
  <c r="AV975" i="4"/>
  <c r="AV976" i="4"/>
  <c r="AV977" i="4"/>
  <c r="AV978" i="4"/>
  <c r="AV979" i="4"/>
  <c r="AV980" i="4"/>
  <c r="AV981" i="4"/>
  <c r="AV982" i="4"/>
  <c r="AV983" i="4"/>
  <c r="AV984" i="4"/>
  <c r="AV985" i="4"/>
  <c r="AV986" i="4"/>
  <c r="AV987" i="4"/>
  <c r="AV988" i="4"/>
  <c r="AV989" i="4"/>
  <c r="AV990" i="4"/>
  <c r="AV991" i="4"/>
  <c r="AV992" i="4"/>
  <c r="AV993" i="4"/>
  <c r="AV994" i="4"/>
  <c r="AV995" i="4"/>
  <c r="AV996" i="4"/>
  <c r="AV997" i="4"/>
  <c r="AV998" i="4"/>
  <c r="AV999" i="4"/>
  <c r="AV1000" i="4"/>
  <c r="AV1001" i="4"/>
  <c r="AV1002" i="4"/>
  <c r="AV1003" i="4"/>
  <c r="AV1004" i="4"/>
  <c r="AV1005" i="4"/>
  <c r="AV1006" i="4"/>
  <c r="AV1007" i="4"/>
  <c r="AV1008" i="4"/>
  <c r="AV1009" i="4"/>
  <c r="AV1010" i="4"/>
  <c r="AV1011" i="4"/>
  <c r="AV1012" i="4"/>
  <c r="AV10" i="4"/>
  <c r="AU10" i="4"/>
  <c r="AT11" i="4"/>
  <c r="AT12" i="4"/>
  <c r="AT13" i="4"/>
  <c r="AT14" i="4"/>
  <c r="AT15" i="4"/>
  <c r="AT16" i="4"/>
  <c r="AT17" i="4"/>
  <c r="AT18" i="4"/>
  <c r="AT19" i="4"/>
  <c r="AT20" i="4"/>
  <c r="AT21" i="4"/>
  <c r="AT22" i="4"/>
  <c r="AT23" i="4"/>
  <c r="AT24" i="4"/>
  <c r="AT25" i="4"/>
  <c r="AT26" i="4"/>
  <c r="AT27" i="4"/>
  <c r="AT28" i="4"/>
  <c r="AT29" i="4"/>
  <c r="AT30" i="4"/>
  <c r="AT31" i="4"/>
  <c r="AT32" i="4"/>
  <c r="AT33" i="4"/>
  <c r="AT34" i="4"/>
  <c r="AT35" i="4"/>
  <c r="AT36" i="4"/>
  <c r="AT37" i="4"/>
  <c r="AT38" i="4"/>
  <c r="AT39" i="4"/>
  <c r="AT40" i="4"/>
  <c r="AT41" i="4"/>
  <c r="AT42" i="4"/>
  <c r="AT43" i="4"/>
  <c r="AT44" i="4"/>
  <c r="AT45" i="4"/>
  <c r="AT46" i="4"/>
  <c r="AT47" i="4"/>
  <c r="AT48" i="4"/>
  <c r="AT49" i="4"/>
  <c r="AT50" i="4"/>
  <c r="AT51" i="4"/>
  <c r="AT52" i="4"/>
  <c r="AT53" i="4"/>
  <c r="AT54" i="4"/>
  <c r="AT55" i="4"/>
  <c r="AT56" i="4"/>
  <c r="AT57" i="4"/>
  <c r="AT58" i="4"/>
  <c r="AT59" i="4"/>
  <c r="AT60" i="4"/>
  <c r="AT61" i="4"/>
  <c r="AT62" i="4"/>
  <c r="AT63" i="4"/>
  <c r="AT64" i="4"/>
  <c r="AT65" i="4"/>
  <c r="AT66" i="4"/>
  <c r="AT67" i="4"/>
  <c r="AT68" i="4"/>
  <c r="AT69" i="4"/>
  <c r="AT70" i="4"/>
  <c r="AT71" i="4"/>
  <c r="AT72" i="4"/>
  <c r="AT73" i="4"/>
  <c r="AT74" i="4"/>
  <c r="AT75" i="4"/>
  <c r="AT76" i="4"/>
  <c r="AT77" i="4"/>
  <c r="AT78" i="4"/>
  <c r="AT79" i="4"/>
  <c r="AT80" i="4"/>
  <c r="AT81" i="4"/>
  <c r="AT82" i="4"/>
  <c r="AT83" i="4"/>
  <c r="AT84" i="4"/>
  <c r="AT85" i="4"/>
  <c r="AT86" i="4"/>
  <c r="AT87" i="4"/>
  <c r="AT88" i="4"/>
  <c r="AT89" i="4"/>
  <c r="AT90" i="4"/>
  <c r="AT91" i="4"/>
  <c r="AT92" i="4"/>
  <c r="AT93" i="4"/>
  <c r="AT94" i="4"/>
  <c r="AT95" i="4"/>
  <c r="AT96" i="4"/>
  <c r="AT97" i="4"/>
  <c r="AT98" i="4"/>
  <c r="AT99" i="4"/>
  <c r="AT100" i="4"/>
  <c r="AT101" i="4"/>
  <c r="AT102" i="4"/>
  <c r="AT103" i="4"/>
  <c r="AT104" i="4"/>
  <c r="AT105" i="4"/>
  <c r="AT106" i="4"/>
  <c r="AT107" i="4"/>
  <c r="AT108" i="4"/>
  <c r="AT109" i="4"/>
  <c r="AT110" i="4"/>
  <c r="AT111" i="4"/>
  <c r="AT112" i="4"/>
  <c r="AT113" i="4"/>
  <c r="AT114" i="4"/>
  <c r="AT115" i="4"/>
  <c r="AT116" i="4"/>
  <c r="AT117" i="4"/>
  <c r="AT118" i="4"/>
  <c r="AT119" i="4"/>
  <c r="AT120" i="4"/>
  <c r="AT121" i="4"/>
  <c r="AT122" i="4"/>
  <c r="AT123" i="4"/>
  <c r="AT124" i="4"/>
  <c r="AT125" i="4"/>
  <c r="AT126" i="4"/>
  <c r="AT127" i="4"/>
  <c r="AT128" i="4"/>
  <c r="AT129" i="4"/>
  <c r="AT130" i="4"/>
  <c r="AT131" i="4"/>
  <c r="AT132" i="4"/>
  <c r="AT133" i="4"/>
  <c r="AT134" i="4"/>
  <c r="AT135" i="4"/>
  <c r="AT136" i="4"/>
  <c r="AT137" i="4"/>
  <c r="AT138" i="4"/>
  <c r="AT139" i="4"/>
  <c r="AT140" i="4"/>
  <c r="AT141" i="4"/>
  <c r="AT142" i="4"/>
  <c r="AT143" i="4"/>
  <c r="AT144" i="4"/>
  <c r="AT145" i="4"/>
  <c r="AT146" i="4"/>
  <c r="AT147" i="4"/>
  <c r="AT148" i="4"/>
  <c r="AT149" i="4"/>
  <c r="AT150" i="4"/>
  <c r="AT151" i="4"/>
  <c r="AT152" i="4"/>
  <c r="AT153" i="4"/>
  <c r="AT154" i="4"/>
  <c r="AT155" i="4"/>
  <c r="AT156" i="4"/>
  <c r="AT157" i="4"/>
  <c r="AT158" i="4"/>
  <c r="AT159" i="4"/>
  <c r="AT160" i="4"/>
  <c r="AT161" i="4"/>
  <c r="AT162" i="4"/>
  <c r="AT163" i="4"/>
  <c r="AT164" i="4"/>
  <c r="AT165" i="4"/>
  <c r="AT166" i="4"/>
  <c r="AT167" i="4"/>
  <c r="AT168" i="4"/>
  <c r="AT169" i="4"/>
  <c r="AT170" i="4"/>
  <c r="AT171" i="4"/>
  <c r="AT172" i="4"/>
  <c r="AT173" i="4"/>
  <c r="AT174" i="4"/>
  <c r="AT175" i="4"/>
  <c r="AT176" i="4"/>
  <c r="AT177" i="4"/>
  <c r="AT178" i="4"/>
  <c r="AT179" i="4"/>
  <c r="AT180" i="4"/>
  <c r="AT181" i="4"/>
  <c r="AT182" i="4"/>
  <c r="AT183" i="4"/>
  <c r="AT184" i="4"/>
  <c r="AT185" i="4"/>
  <c r="AT186" i="4"/>
  <c r="AT187" i="4"/>
  <c r="AT188" i="4"/>
  <c r="AT189" i="4"/>
  <c r="AT190" i="4"/>
  <c r="AT191" i="4"/>
  <c r="AT192" i="4"/>
  <c r="AT193" i="4"/>
  <c r="AT194" i="4"/>
  <c r="AT195" i="4"/>
  <c r="AT196" i="4"/>
  <c r="AT197" i="4"/>
  <c r="AT198" i="4"/>
  <c r="AT199" i="4"/>
  <c r="AT200" i="4"/>
  <c r="AT201" i="4"/>
  <c r="AT202" i="4"/>
  <c r="AT203" i="4"/>
  <c r="AT204" i="4"/>
  <c r="AT205" i="4"/>
  <c r="AT206" i="4"/>
  <c r="AT207" i="4"/>
  <c r="AT208" i="4"/>
  <c r="AT209" i="4"/>
  <c r="AT210" i="4"/>
  <c r="AT211" i="4"/>
  <c r="AT212" i="4"/>
  <c r="AT213" i="4"/>
  <c r="AT214" i="4"/>
  <c r="AT215" i="4"/>
  <c r="AT216" i="4"/>
  <c r="AT217" i="4"/>
  <c r="AT218" i="4"/>
  <c r="AT219" i="4"/>
  <c r="AT220" i="4"/>
  <c r="AT221" i="4"/>
  <c r="AT222" i="4"/>
  <c r="AT223" i="4"/>
  <c r="AT224" i="4"/>
  <c r="AT225" i="4"/>
  <c r="AT226" i="4"/>
  <c r="AT227" i="4"/>
  <c r="AT228" i="4"/>
  <c r="AT229" i="4"/>
  <c r="AT230" i="4"/>
  <c r="AT231" i="4"/>
  <c r="AT232" i="4"/>
  <c r="AT233" i="4"/>
  <c r="AT234" i="4"/>
  <c r="AT235" i="4"/>
  <c r="AT236" i="4"/>
  <c r="AT237" i="4"/>
  <c r="AT238" i="4"/>
  <c r="AT239" i="4"/>
  <c r="AT240" i="4"/>
  <c r="AT241" i="4"/>
  <c r="AT242" i="4"/>
  <c r="AT243" i="4"/>
  <c r="AT244" i="4"/>
  <c r="AT245" i="4"/>
  <c r="AT246" i="4"/>
  <c r="AT247" i="4"/>
  <c r="AT248" i="4"/>
  <c r="AT249" i="4"/>
  <c r="AT250" i="4"/>
  <c r="AT251" i="4"/>
  <c r="AT252" i="4"/>
  <c r="AT253" i="4"/>
  <c r="AT254" i="4"/>
  <c r="AT255" i="4"/>
  <c r="AT256" i="4"/>
  <c r="AT257" i="4"/>
  <c r="AT258" i="4"/>
  <c r="AT259" i="4"/>
  <c r="AT260" i="4"/>
  <c r="AT261" i="4"/>
  <c r="AT262" i="4"/>
  <c r="AT263" i="4"/>
  <c r="AT264" i="4"/>
  <c r="AT265" i="4"/>
  <c r="AT266" i="4"/>
  <c r="AT267" i="4"/>
  <c r="AT268" i="4"/>
  <c r="AT269" i="4"/>
  <c r="AT270" i="4"/>
  <c r="AT271" i="4"/>
  <c r="AT272" i="4"/>
  <c r="AT273" i="4"/>
  <c r="AT274" i="4"/>
  <c r="AT275" i="4"/>
  <c r="AT276" i="4"/>
  <c r="AT277" i="4"/>
  <c r="AT278" i="4"/>
  <c r="AT279" i="4"/>
  <c r="AT280" i="4"/>
  <c r="AT281" i="4"/>
  <c r="AT282" i="4"/>
  <c r="AT283" i="4"/>
  <c r="AT284" i="4"/>
  <c r="AT285" i="4"/>
  <c r="AT286" i="4"/>
  <c r="AT287" i="4"/>
  <c r="AT288" i="4"/>
  <c r="AT289" i="4"/>
  <c r="AT290" i="4"/>
  <c r="AT291" i="4"/>
  <c r="AT292" i="4"/>
  <c r="AT293" i="4"/>
  <c r="AT294" i="4"/>
  <c r="AT295" i="4"/>
  <c r="AT296" i="4"/>
  <c r="AT297" i="4"/>
  <c r="AT298" i="4"/>
  <c r="AT299" i="4"/>
  <c r="AT300" i="4"/>
  <c r="AT301" i="4"/>
  <c r="AT302" i="4"/>
  <c r="AT303" i="4"/>
  <c r="AT304" i="4"/>
  <c r="AT305" i="4"/>
  <c r="AT306" i="4"/>
  <c r="AT307" i="4"/>
  <c r="AT308" i="4"/>
  <c r="AT309" i="4"/>
  <c r="AT310" i="4"/>
  <c r="AT311" i="4"/>
  <c r="AT312" i="4"/>
  <c r="AT313" i="4"/>
  <c r="AT314" i="4"/>
  <c r="AT315" i="4"/>
  <c r="AT316" i="4"/>
  <c r="AT317" i="4"/>
  <c r="AT318" i="4"/>
  <c r="AT319" i="4"/>
  <c r="AT320" i="4"/>
  <c r="AT321" i="4"/>
  <c r="AT322" i="4"/>
  <c r="AT323" i="4"/>
  <c r="AT324" i="4"/>
  <c r="AT325" i="4"/>
  <c r="AT326" i="4"/>
  <c r="AT327" i="4"/>
  <c r="AT328" i="4"/>
  <c r="AT329" i="4"/>
  <c r="AT330" i="4"/>
  <c r="AT331" i="4"/>
  <c r="AT332" i="4"/>
  <c r="AT333" i="4"/>
  <c r="AT334" i="4"/>
  <c r="AT335" i="4"/>
  <c r="AT336" i="4"/>
  <c r="AT337" i="4"/>
  <c r="AT338" i="4"/>
  <c r="AT339" i="4"/>
  <c r="AT340" i="4"/>
  <c r="AT341" i="4"/>
  <c r="AT342" i="4"/>
  <c r="AT343" i="4"/>
  <c r="AT344" i="4"/>
  <c r="AT345" i="4"/>
  <c r="AT346" i="4"/>
  <c r="AT347" i="4"/>
  <c r="AT348" i="4"/>
  <c r="AT349" i="4"/>
  <c r="AT350" i="4"/>
  <c r="AT351" i="4"/>
  <c r="AT352" i="4"/>
  <c r="AT353" i="4"/>
  <c r="AT354" i="4"/>
  <c r="AT355" i="4"/>
  <c r="AT356" i="4"/>
  <c r="AT357" i="4"/>
  <c r="AT358" i="4"/>
  <c r="AT359" i="4"/>
  <c r="AT360" i="4"/>
  <c r="AT361" i="4"/>
  <c r="AT362" i="4"/>
  <c r="AT363" i="4"/>
  <c r="AT364" i="4"/>
  <c r="AT365" i="4"/>
  <c r="AT366" i="4"/>
  <c r="AT367" i="4"/>
  <c r="AT368" i="4"/>
  <c r="AT369" i="4"/>
  <c r="AT370" i="4"/>
  <c r="AT371" i="4"/>
  <c r="AT372" i="4"/>
  <c r="AT373" i="4"/>
  <c r="AT374" i="4"/>
  <c r="AT375" i="4"/>
  <c r="AT376" i="4"/>
  <c r="AT377" i="4"/>
  <c r="AT378" i="4"/>
  <c r="AT379" i="4"/>
  <c r="AT380" i="4"/>
  <c r="AT381" i="4"/>
  <c r="AT382" i="4"/>
  <c r="AT383" i="4"/>
  <c r="AT384" i="4"/>
  <c r="AT385" i="4"/>
  <c r="AT386" i="4"/>
  <c r="AT387" i="4"/>
  <c r="AT388" i="4"/>
  <c r="AT389" i="4"/>
  <c r="AT390" i="4"/>
  <c r="AT391" i="4"/>
  <c r="AT392" i="4"/>
  <c r="AT393" i="4"/>
  <c r="AT394" i="4"/>
  <c r="AT395" i="4"/>
  <c r="AT396" i="4"/>
  <c r="AT397" i="4"/>
  <c r="AT398" i="4"/>
  <c r="AT399" i="4"/>
  <c r="AT400" i="4"/>
  <c r="AT401" i="4"/>
  <c r="AT402" i="4"/>
  <c r="AT403" i="4"/>
  <c r="AT404" i="4"/>
  <c r="AT405" i="4"/>
  <c r="AT406" i="4"/>
  <c r="AT407" i="4"/>
  <c r="AT408" i="4"/>
  <c r="AT409" i="4"/>
  <c r="AT410" i="4"/>
  <c r="AT411" i="4"/>
  <c r="AT412" i="4"/>
  <c r="AT413" i="4"/>
  <c r="AT414" i="4"/>
  <c r="AT415" i="4"/>
  <c r="AT416" i="4"/>
  <c r="AT417" i="4"/>
  <c r="AT418" i="4"/>
  <c r="AT419" i="4"/>
  <c r="AT420" i="4"/>
  <c r="AT421" i="4"/>
  <c r="AT422" i="4"/>
  <c r="AT423" i="4"/>
  <c r="AT424" i="4"/>
  <c r="AT425" i="4"/>
  <c r="AT426" i="4"/>
  <c r="AT427" i="4"/>
  <c r="AT428" i="4"/>
  <c r="AT429" i="4"/>
  <c r="AT430" i="4"/>
  <c r="AT431" i="4"/>
  <c r="AT432" i="4"/>
  <c r="AT433" i="4"/>
  <c r="AT434" i="4"/>
  <c r="AT435" i="4"/>
  <c r="AT436" i="4"/>
  <c r="AT437" i="4"/>
  <c r="AT438" i="4"/>
  <c r="AT439" i="4"/>
  <c r="AT440" i="4"/>
  <c r="AT441" i="4"/>
  <c r="AT442" i="4"/>
  <c r="AT443" i="4"/>
  <c r="AT444" i="4"/>
  <c r="AT445" i="4"/>
  <c r="AT446" i="4"/>
  <c r="AT447" i="4"/>
  <c r="AT448" i="4"/>
  <c r="AT449" i="4"/>
  <c r="AT450" i="4"/>
  <c r="AT451" i="4"/>
  <c r="AT452" i="4"/>
  <c r="AT453" i="4"/>
  <c r="AT454" i="4"/>
  <c r="AT455" i="4"/>
  <c r="AT456" i="4"/>
  <c r="AT457" i="4"/>
  <c r="AT458" i="4"/>
  <c r="AT459" i="4"/>
  <c r="AT460" i="4"/>
  <c r="AT461" i="4"/>
  <c r="AT462" i="4"/>
  <c r="AT463" i="4"/>
  <c r="AT464" i="4"/>
  <c r="AT465" i="4"/>
  <c r="AT466" i="4"/>
  <c r="AT467" i="4"/>
  <c r="AT468" i="4"/>
  <c r="AT469" i="4"/>
  <c r="AT470" i="4"/>
  <c r="AT471" i="4"/>
  <c r="AT472" i="4"/>
  <c r="AT473" i="4"/>
  <c r="AT474" i="4"/>
  <c r="AT475" i="4"/>
  <c r="AT476" i="4"/>
  <c r="AT477" i="4"/>
  <c r="AT478" i="4"/>
  <c r="AT479" i="4"/>
  <c r="AT480" i="4"/>
  <c r="AT481" i="4"/>
  <c r="AT482" i="4"/>
  <c r="AT483" i="4"/>
  <c r="AT484" i="4"/>
  <c r="AT485" i="4"/>
  <c r="AT486" i="4"/>
  <c r="AT487" i="4"/>
  <c r="AT488" i="4"/>
  <c r="AT489" i="4"/>
  <c r="AT490" i="4"/>
  <c r="AT491" i="4"/>
  <c r="AT492" i="4"/>
  <c r="AT493" i="4"/>
  <c r="AT494" i="4"/>
  <c r="AT495" i="4"/>
  <c r="AT496" i="4"/>
  <c r="AT497" i="4"/>
  <c r="AT498" i="4"/>
  <c r="AT499" i="4"/>
  <c r="AT500" i="4"/>
  <c r="AT501" i="4"/>
  <c r="AT502" i="4"/>
  <c r="AT503" i="4"/>
  <c r="AT504" i="4"/>
  <c r="AT505" i="4"/>
  <c r="AT506" i="4"/>
  <c r="AT507" i="4"/>
  <c r="AT508" i="4"/>
  <c r="AT509" i="4"/>
  <c r="AT510" i="4"/>
  <c r="AT511" i="4"/>
  <c r="AT512" i="4"/>
  <c r="AT513" i="4"/>
  <c r="AT514" i="4"/>
  <c r="AT515" i="4"/>
  <c r="AT516" i="4"/>
  <c r="AT517" i="4"/>
  <c r="AT518" i="4"/>
  <c r="AT519" i="4"/>
  <c r="AT520" i="4"/>
  <c r="AT521" i="4"/>
  <c r="AT522" i="4"/>
  <c r="AT523" i="4"/>
  <c r="AT524" i="4"/>
  <c r="AT525" i="4"/>
  <c r="AT526" i="4"/>
  <c r="AT527" i="4"/>
  <c r="AT528" i="4"/>
  <c r="AT529" i="4"/>
  <c r="AT530" i="4"/>
  <c r="AT531" i="4"/>
  <c r="AT532" i="4"/>
  <c r="AT533" i="4"/>
  <c r="AT534" i="4"/>
  <c r="AT535" i="4"/>
  <c r="AT536" i="4"/>
  <c r="AT537" i="4"/>
  <c r="AT538" i="4"/>
  <c r="AT539" i="4"/>
  <c r="AT540" i="4"/>
  <c r="AT541" i="4"/>
  <c r="AT542" i="4"/>
  <c r="AT543" i="4"/>
  <c r="AT544" i="4"/>
  <c r="AT545" i="4"/>
  <c r="AT546" i="4"/>
  <c r="AT547" i="4"/>
  <c r="AT548" i="4"/>
  <c r="AT549" i="4"/>
  <c r="AT550" i="4"/>
  <c r="AT551" i="4"/>
  <c r="AT552" i="4"/>
  <c r="AT553" i="4"/>
  <c r="AT554" i="4"/>
  <c r="AT555" i="4"/>
  <c r="AT556" i="4"/>
  <c r="AT557" i="4"/>
  <c r="AT558" i="4"/>
  <c r="AT559" i="4"/>
  <c r="AT560" i="4"/>
  <c r="AT561" i="4"/>
  <c r="AT562" i="4"/>
  <c r="AT563" i="4"/>
  <c r="AT564" i="4"/>
  <c r="AT565" i="4"/>
  <c r="AT566" i="4"/>
  <c r="AT567" i="4"/>
  <c r="AT568" i="4"/>
  <c r="AT569" i="4"/>
  <c r="AT570" i="4"/>
  <c r="AT571" i="4"/>
  <c r="AT572" i="4"/>
  <c r="AT573" i="4"/>
  <c r="AT574" i="4"/>
  <c r="AT575" i="4"/>
  <c r="AT576" i="4"/>
  <c r="AT577" i="4"/>
  <c r="AT578" i="4"/>
  <c r="AT579" i="4"/>
  <c r="AT580" i="4"/>
  <c r="AT581" i="4"/>
  <c r="AT582" i="4"/>
  <c r="AT583" i="4"/>
  <c r="AT584" i="4"/>
  <c r="AT585" i="4"/>
  <c r="AT586" i="4"/>
  <c r="AT587" i="4"/>
  <c r="AT588" i="4"/>
  <c r="AT589" i="4"/>
  <c r="AT590" i="4"/>
  <c r="AT591" i="4"/>
  <c r="AT592" i="4"/>
  <c r="AT593" i="4"/>
  <c r="AT594" i="4"/>
  <c r="AT595" i="4"/>
  <c r="AT596" i="4"/>
  <c r="AT597" i="4"/>
  <c r="AT598" i="4"/>
  <c r="AT599" i="4"/>
  <c r="AT600" i="4"/>
  <c r="AT601" i="4"/>
  <c r="AT602" i="4"/>
  <c r="AT603" i="4"/>
  <c r="AT604" i="4"/>
  <c r="AT605" i="4"/>
  <c r="AT606" i="4"/>
  <c r="AT607" i="4"/>
  <c r="AT608" i="4"/>
  <c r="AT609" i="4"/>
  <c r="AT610" i="4"/>
  <c r="AT611" i="4"/>
  <c r="AT612" i="4"/>
  <c r="AT613" i="4"/>
  <c r="AT614" i="4"/>
  <c r="AT615" i="4"/>
  <c r="AT616" i="4"/>
  <c r="AT617" i="4"/>
  <c r="AT618" i="4"/>
  <c r="AT619" i="4"/>
  <c r="AT620" i="4"/>
  <c r="AT621" i="4"/>
  <c r="AT622" i="4"/>
  <c r="AT623" i="4"/>
  <c r="AT624" i="4"/>
  <c r="AT625" i="4"/>
  <c r="AT626" i="4"/>
  <c r="AT627" i="4"/>
  <c r="AT628" i="4"/>
  <c r="AT629" i="4"/>
  <c r="AT630" i="4"/>
  <c r="AT631" i="4"/>
  <c r="AT632" i="4"/>
  <c r="AT633" i="4"/>
  <c r="AT634" i="4"/>
  <c r="AT635" i="4"/>
  <c r="AT636" i="4"/>
  <c r="AT637" i="4"/>
  <c r="AT638" i="4"/>
  <c r="AT639" i="4"/>
  <c r="AT640" i="4"/>
  <c r="AT641" i="4"/>
  <c r="AT642" i="4"/>
  <c r="AT643" i="4"/>
  <c r="AT644" i="4"/>
  <c r="AT645" i="4"/>
  <c r="AT646" i="4"/>
  <c r="AT647" i="4"/>
  <c r="AT648" i="4"/>
  <c r="AT649" i="4"/>
  <c r="AT650" i="4"/>
  <c r="AT651" i="4"/>
  <c r="AT652" i="4"/>
  <c r="AT653" i="4"/>
  <c r="AT654" i="4"/>
  <c r="AT655" i="4"/>
  <c r="AT656" i="4"/>
  <c r="AT657" i="4"/>
  <c r="AT658" i="4"/>
  <c r="AT659" i="4"/>
  <c r="AT660" i="4"/>
  <c r="AT661" i="4"/>
  <c r="AT662" i="4"/>
  <c r="AT663" i="4"/>
  <c r="AT664" i="4"/>
  <c r="AT665" i="4"/>
  <c r="AT666" i="4"/>
  <c r="AT667" i="4"/>
  <c r="AT668" i="4"/>
  <c r="AT669" i="4"/>
  <c r="AT670" i="4"/>
  <c r="AT671" i="4"/>
  <c r="AT672" i="4"/>
  <c r="AT673" i="4"/>
  <c r="AT674" i="4"/>
  <c r="AT675" i="4"/>
  <c r="AT676" i="4"/>
  <c r="AT677" i="4"/>
  <c r="AT678" i="4"/>
  <c r="AT679" i="4"/>
  <c r="AT680" i="4"/>
  <c r="AT681" i="4"/>
  <c r="AT682" i="4"/>
  <c r="AT683" i="4"/>
  <c r="AT684" i="4"/>
  <c r="AT685" i="4"/>
  <c r="AT686" i="4"/>
  <c r="AT687" i="4"/>
  <c r="AT688" i="4"/>
  <c r="AT689" i="4"/>
  <c r="AT690" i="4"/>
  <c r="AT691" i="4"/>
  <c r="AT692" i="4"/>
  <c r="AT693" i="4"/>
  <c r="AT694" i="4"/>
  <c r="AT695" i="4"/>
  <c r="AT696" i="4"/>
  <c r="AT697" i="4"/>
  <c r="AT698" i="4"/>
  <c r="AT699" i="4"/>
  <c r="AT700" i="4"/>
  <c r="AT701" i="4"/>
  <c r="AT702" i="4"/>
  <c r="AT703" i="4"/>
  <c r="AT704" i="4"/>
  <c r="AT705" i="4"/>
  <c r="AT706" i="4"/>
  <c r="AT707" i="4"/>
  <c r="AT708" i="4"/>
  <c r="AT709" i="4"/>
  <c r="AT710" i="4"/>
  <c r="AT711" i="4"/>
  <c r="AT712" i="4"/>
  <c r="AT713" i="4"/>
  <c r="AT714" i="4"/>
  <c r="AT715" i="4"/>
  <c r="AT716" i="4"/>
  <c r="AT717" i="4"/>
  <c r="AT718" i="4"/>
  <c r="AT719" i="4"/>
  <c r="AT720" i="4"/>
  <c r="AT721" i="4"/>
  <c r="AT722" i="4"/>
  <c r="AT723" i="4"/>
  <c r="AT724" i="4"/>
  <c r="AT725" i="4"/>
  <c r="AT726" i="4"/>
  <c r="AT727" i="4"/>
  <c r="AT728" i="4"/>
  <c r="AT729" i="4"/>
  <c r="AT730" i="4"/>
  <c r="AT731" i="4"/>
  <c r="AT732" i="4"/>
  <c r="AT733" i="4"/>
  <c r="AT734" i="4"/>
  <c r="AT735" i="4"/>
  <c r="AT736" i="4"/>
  <c r="AT737" i="4"/>
  <c r="AT738" i="4"/>
  <c r="AT739" i="4"/>
  <c r="AT740" i="4"/>
  <c r="AT741" i="4"/>
  <c r="AT742" i="4"/>
  <c r="AT743" i="4"/>
  <c r="AT744" i="4"/>
  <c r="AT745" i="4"/>
  <c r="AT746" i="4"/>
  <c r="AT747" i="4"/>
  <c r="AT748" i="4"/>
  <c r="AT749" i="4"/>
  <c r="AT750" i="4"/>
  <c r="AT751" i="4"/>
  <c r="AT752" i="4"/>
  <c r="AT753" i="4"/>
  <c r="AT754" i="4"/>
  <c r="AT755" i="4"/>
  <c r="AT756" i="4"/>
  <c r="AT757" i="4"/>
  <c r="AT758" i="4"/>
  <c r="AT759" i="4"/>
  <c r="AT760" i="4"/>
  <c r="AT761" i="4"/>
  <c r="AT762" i="4"/>
  <c r="AT763" i="4"/>
  <c r="AT764" i="4"/>
  <c r="AT765" i="4"/>
  <c r="AT766" i="4"/>
  <c r="AT767" i="4"/>
  <c r="AT768" i="4"/>
  <c r="AT769" i="4"/>
  <c r="AT770" i="4"/>
  <c r="AT771" i="4"/>
  <c r="AT772" i="4"/>
  <c r="AT773" i="4"/>
  <c r="AT774" i="4"/>
  <c r="AT775" i="4"/>
  <c r="AT776" i="4"/>
  <c r="AT777" i="4"/>
  <c r="AT778" i="4"/>
  <c r="AT779" i="4"/>
  <c r="AT780" i="4"/>
  <c r="AT781" i="4"/>
  <c r="AT782" i="4"/>
  <c r="AT783" i="4"/>
  <c r="AT784" i="4"/>
  <c r="AT785" i="4"/>
  <c r="AT786" i="4"/>
  <c r="AT787" i="4"/>
  <c r="AT788" i="4"/>
  <c r="AT789" i="4"/>
  <c r="AT790" i="4"/>
  <c r="AT791" i="4"/>
  <c r="AT792" i="4"/>
  <c r="AT793" i="4"/>
  <c r="AT794" i="4"/>
  <c r="AT795" i="4"/>
  <c r="AT796" i="4"/>
  <c r="AT797" i="4"/>
  <c r="AT798" i="4"/>
  <c r="AT799" i="4"/>
  <c r="AT800" i="4"/>
  <c r="AT801" i="4"/>
  <c r="AT802" i="4"/>
  <c r="AT803" i="4"/>
  <c r="AT804" i="4"/>
  <c r="AT805" i="4"/>
  <c r="AT806" i="4"/>
  <c r="AT807" i="4"/>
  <c r="AT808" i="4"/>
  <c r="AT809" i="4"/>
  <c r="AT810" i="4"/>
  <c r="AT811" i="4"/>
  <c r="AT812" i="4"/>
  <c r="AT813" i="4"/>
  <c r="AT814" i="4"/>
  <c r="AT815" i="4"/>
  <c r="AT816" i="4"/>
  <c r="AT817" i="4"/>
  <c r="AT818" i="4"/>
  <c r="AT819" i="4"/>
  <c r="AT820" i="4"/>
  <c r="AT821" i="4"/>
  <c r="AT822" i="4"/>
  <c r="AT823" i="4"/>
  <c r="AT824" i="4"/>
  <c r="AT825" i="4"/>
  <c r="AT826" i="4"/>
  <c r="AT827" i="4"/>
  <c r="AT828" i="4"/>
  <c r="AT829" i="4"/>
  <c r="AT830" i="4"/>
  <c r="AT831" i="4"/>
  <c r="AT832" i="4"/>
  <c r="AT833" i="4"/>
  <c r="AT834" i="4"/>
  <c r="AT835" i="4"/>
  <c r="AT836" i="4"/>
  <c r="AT837" i="4"/>
  <c r="AT838" i="4"/>
  <c r="AT839" i="4"/>
  <c r="AT840" i="4"/>
  <c r="AT841" i="4"/>
  <c r="AT842" i="4"/>
  <c r="AT843" i="4"/>
  <c r="AT844" i="4"/>
  <c r="AT845" i="4"/>
  <c r="AT846" i="4"/>
  <c r="AT847" i="4"/>
  <c r="AT848" i="4"/>
  <c r="AT849" i="4"/>
  <c r="AT850" i="4"/>
  <c r="AT851" i="4"/>
  <c r="AT852" i="4"/>
  <c r="AT853" i="4"/>
  <c r="AT854" i="4"/>
  <c r="AT855" i="4"/>
  <c r="AT856" i="4"/>
  <c r="AT857" i="4"/>
  <c r="AT858" i="4"/>
  <c r="AT859" i="4"/>
  <c r="AT860" i="4"/>
  <c r="AT861" i="4"/>
  <c r="AT862" i="4"/>
  <c r="AT863" i="4"/>
  <c r="AT864" i="4"/>
  <c r="AT865" i="4"/>
  <c r="AT866" i="4"/>
  <c r="AT867" i="4"/>
  <c r="AT868" i="4"/>
  <c r="AT869" i="4"/>
  <c r="AT870" i="4"/>
  <c r="AT871" i="4"/>
  <c r="AT872" i="4"/>
  <c r="AT873" i="4"/>
  <c r="AT874" i="4"/>
  <c r="AT875" i="4"/>
  <c r="AT876" i="4"/>
  <c r="AT877" i="4"/>
  <c r="AT878" i="4"/>
  <c r="AT879" i="4"/>
  <c r="AT880" i="4"/>
  <c r="AT881" i="4"/>
  <c r="AT882" i="4"/>
  <c r="AT883" i="4"/>
  <c r="AT884" i="4"/>
  <c r="AT885" i="4"/>
  <c r="AT886" i="4"/>
  <c r="AT887" i="4"/>
  <c r="AT888" i="4"/>
  <c r="AT889" i="4"/>
  <c r="AT890" i="4"/>
  <c r="AT891" i="4"/>
  <c r="AT892" i="4"/>
  <c r="AT893" i="4"/>
  <c r="AT894" i="4"/>
  <c r="AT895" i="4"/>
  <c r="AT896" i="4"/>
  <c r="AT897" i="4"/>
  <c r="AT898" i="4"/>
  <c r="AT899" i="4"/>
  <c r="AT900" i="4"/>
  <c r="AT901" i="4"/>
  <c r="AT902" i="4"/>
  <c r="AT903" i="4"/>
  <c r="AT904" i="4"/>
  <c r="AT905" i="4"/>
  <c r="AT906" i="4"/>
  <c r="AT907" i="4"/>
  <c r="AT908" i="4"/>
  <c r="AT909" i="4"/>
  <c r="AT910" i="4"/>
  <c r="AT911" i="4"/>
  <c r="AT912" i="4"/>
  <c r="AT913" i="4"/>
  <c r="AT914" i="4"/>
  <c r="AT915" i="4"/>
  <c r="AT916" i="4"/>
  <c r="AT917" i="4"/>
  <c r="AT918" i="4"/>
  <c r="AT919" i="4"/>
  <c r="AT920" i="4"/>
  <c r="AT921" i="4"/>
  <c r="AT922" i="4"/>
  <c r="AT923" i="4"/>
  <c r="AT924" i="4"/>
  <c r="AT925" i="4"/>
  <c r="AT926" i="4"/>
  <c r="AT927" i="4"/>
  <c r="AT928" i="4"/>
  <c r="AT929" i="4"/>
  <c r="AT930" i="4"/>
  <c r="AT931" i="4"/>
  <c r="AT932" i="4"/>
  <c r="AT933" i="4"/>
  <c r="AT934" i="4"/>
  <c r="AT935" i="4"/>
  <c r="AT936" i="4"/>
  <c r="AT937" i="4"/>
  <c r="AT938" i="4"/>
  <c r="AT939" i="4"/>
  <c r="AT940" i="4"/>
  <c r="AT941" i="4"/>
  <c r="AT942" i="4"/>
  <c r="AT943" i="4"/>
  <c r="AT944" i="4"/>
  <c r="AT945" i="4"/>
  <c r="AT946" i="4"/>
  <c r="AT947" i="4"/>
  <c r="AT948" i="4"/>
  <c r="AT949" i="4"/>
  <c r="AT950" i="4"/>
  <c r="AT951" i="4"/>
  <c r="AT952" i="4"/>
  <c r="AT953" i="4"/>
  <c r="AT954" i="4"/>
  <c r="AT955" i="4"/>
  <c r="AT956" i="4"/>
  <c r="AT957" i="4"/>
  <c r="AT958" i="4"/>
  <c r="AT959" i="4"/>
  <c r="AT960" i="4"/>
  <c r="AT961" i="4"/>
  <c r="AT962" i="4"/>
  <c r="AT963" i="4"/>
  <c r="AT964" i="4"/>
  <c r="AT965" i="4"/>
  <c r="AT966" i="4"/>
  <c r="AT967" i="4"/>
  <c r="AT968" i="4"/>
  <c r="AT969" i="4"/>
  <c r="AT970" i="4"/>
  <c r="AT971" i="4"/>
  <c r="AT972" i="4"/>
  <c r="AT973" i="4"/>
  <c r="AT974" i="4"/>
  <c r="AT975" i="4"/>
  <c r="AT976" i="4"/>
  <c r="AT977" i="4"/>
  <c r="AT978" i="4"/>
  <c r="AT979" i="4"/>
  <c r="AT980" i="4"/>
  <c r="AT981" i="4"/>
  <c r="AT982" i="4"/>
  <c r="AT983" i="4"/>
  <c r="AT984" i="4"/>
  <c r="AT985" i="4"/>
  <c r="AT986" i="4"/>
  <c r="AT987" i="4"/>
  <c r="AT988" i="4"/>
  <c r="AT989" i="4"/>
  <c r="AT990" i="4"/>
  <c r="AT991" i="4"/>
  <c r="AT992" i="4"/>
  <c r="AT993" i="4"/>
  <c r="AT994" i="4"/>
  <c r="AT995" i="4"/>
  <c r="AT996" i="4"/>
  <c r="AT997" i="4"/>
  <c r="AT998" i="4"/>
  <c r="AT999" i="4"/>
  <c r="AT1000" i="4"/>
  <c r="AT1001" i="4"/>
  <c r="AT1002" i="4"/>
  <c r="AT1003" i="4"/>
  <c r="AT1004" i="4"/>
  <c r="AT1005" i="4"/>
  <c r="AT1006" i="4"/>
  <c r="AT1007" i="4"/>
  <c r="AT1008" i="4"/>
  <c r="AT1009" i="4"/>
  <c r="AT1010" i="4"/>
  <c r="AT1011" i="4"/>
  <c r="AT1012" i="4"/>
  <c r="AT10" i="4"/>
  <c r="AS11" i="4"/>
  <c r="AS12" i="4"/>
  <c r="AS13" i="4"/>
  <c r="AS14" i="4"/>
  <c r="AS15" i="4"/>
  <c r="AS16" i="4"/>
  <c r="AS17" i="4"/>
  <c r="AS18" i="4"/>
  <c r="AS19" i="4"/>
  <c r="AS20" i="4"/>
  <c r="AS21" i="4"/>
  <c r="AS22" i="4"/>
  <c r="AS23" i="4"/>
  <c r="AS24" i="4"/>
  <c r="AS25" i="4"/>
  <c r="AS26" i="4"/>
  <c r="AS27" i="4"/>
  <c r="AS28" i="4"/>
  <c r="AS29" i="4"/>
  <c r="AS30" i="4"/>
  <c r="AS31" i="4"/>
  <c r="AS32" i="4"/>
  <c r="AS33" i="4"/>
  <c r="AS34" i="4"/>
  <c r="AS35" i="4"/>
  <c r="AS36" i="4"/>
  <c r="AS37" i="4"/>
  <c r="AS38" i="4"/>
  <c r="AS39" i="4"/>
  <c r="AS40" i="4"/>
  <c r="AS41" i="4"/>
  <c r="AS42" i="4"/>
  <c r="AS43" i="4"/>
  <c r="AS44" i="4"/>
  <c r="AS45" i="4"/>
  <c r="AS46" i="4"/>
  <c r="AS47" i="4"/>
  <c r="AS48" i="4"/>
  <c r="AS49" i="4"/>
  <c r="AS50" i="4"/>
  <c r="AS51" i="4"/>
  <c r="AS52" i="4"/>
  <c r="AS53" i="4"/>
  <c r="AS54" i="4"/>
  <c r="AS55" i="4"/>
  <c r="AS56" i="4"/>
  <c r="AS57" i="4"/>
  <c r="AS58" i="4"/>
  <c r="AS59" i="4"/>
  <c r="AS60" i="4"/>
  <c r="AS61" i="4"/>
  <c r="AS62" i="4"/>
  <c r="AS63" i="4"/>
  <c r="AS64" i="4"/>
  <c r="AS65" i="4"/>
  <c r="AS66" i="4"/>
  <c r="AS67" i="4"/>
  <c r="AS68" i="4"/>
  <c r="AS69" i="4"/>
  <c r="AS70" i="4"/>
  <c r="AS71" i="4"/>
  <c r="AS72" i="4"/>
  <c r="AS73" i="4"/>
  <c r="AS74" i="4"/>
  <c r="AS75" i="4"/>
  <c r="AS76" i="4"/>
  <c r="AS77" i="4"/>
  <c r="AS78" i="4"/>
  <c r="AS79" i="4"/>
  <c r="AS80" i="4"/>
  <c r="AS81" i="4"/>
  <c r="AS82" i="4"/>
  <c r="AS83" i="4"/>
  <c r="AS84" i="4"/>
  <c r="AS85" i="4"/>
  <c r="AS86" i="4"/>
  <c r="AS87" i="4"/>
  <c r="AS88" i="4"/>
  <c r="AS89" i="4"/>
  <c r="AS90" i="4"/>
  <c r="AS91" i="4"/>
  <c r="AS92" i="4"/>
  <c r="AS93" i="4"/>
  <c r="AS94" i="4"/>
  <c r="AS95" i="4"/>
  <c r="AS96" i="4"/>
  <c r="AS97" i="4"/>
  <c r="AS98" i="4"/>
  <c r="AS99" i="4"/>
  <c r="AS100" i="4"/>
  <c r="AS101" i="4"/>
  <c r="AS102" i="4"/>
  <c r="AS103" i="4"/>
  <c r="AS104" i="4"/>
  <c r="AS105" i="4"/>
  <c r="AS106" i="4"/>
  <c r="AS107" i="4"/>
  <c r="AS108" i="4"/>
  <c r="AS109" i="4"/>
  <c r="AS110" i="4"/>
  <c r="AS111" i="4"/>
  <c r="AS112" i="4"/>
  <c r="AS113" i="4"/>
  <c r="AS114" i="4"/>
  <c r="AS115" i="4"/>
  <c r="AS116" i="4"/>
  <c r="AS117" i="4"/>
  <c r="AS118" i="4"/>
  <c r="AS119" i="4"/>
  <c r="AS120" i="4"/>
  <c r="AS121" i="4"/>
  <c r="AS122" i="4"/>
  <c r="AS123" i="4"/>
  <c r="AS124" i="4"/>
  <c r="AS125" i="4"/>
  <c r="AS126" i="4"/>
  <c r="AS127" i="4"/>
  <c r="AS128" i="4"/>
  <c r="AS129" i="4"/>
  <c r="AS130" i="4"/>
  <c r="AS131" i="4"/>
  <c r="AS132" i="4"/>
  <c r="AS133" i="4"/>
  <c r="AS134" i="4"/>
  <c r="AS135" i="4"/>
  <c r="AS136" i="4"/>
  <c r="AS137" i="4"/>
  <c r="AS138" i="4"/>
  <c r="AS139" i="4"/>
  <c r="AS140" i="4"/>
  <c r="AS141" i="4"/>
  <c r="AS142" i="4"/>
  <c r="AS143" i="4"/>
  <c r="AS144" i="4"/>
  <c r="AS145" i="4"/>
  <c r="AS146" i="4"/>
  <c r="AS147" i="4"/>
  <c r="AS148" i="4"/>
  <c r="AS149" i="4"/>
  <c r="AS150" i="4"/>
  <c r="AS151" i="4"/>
  <c r="AS152" i="4"/>
  <c r="AS153" i="4"/>
  <c r="AS154" i="4"/>
  <c r="AS155" i="4"/>
  <c r="AS156" i="4"/>
  <c r="AS157" i="4"/>
  <c r="AS158" i="4"/>
  <c r="AS159" i="4"/>
  <c r="AS160" i="4"/>
  <c r="AS161" i="4"/>
  <c r="AS162" i="4"/>
  <c r="AS163" i="4"/>
  <c r="AS164" i="4"/>
  <c r="AS165" i="4"/>
  <c r="AS166" i="4"/>
  <c r="AS167" i="4"/>
  <c r="AS168" i="4"/>
  <c r="AS169" i="4"/>
  <c r="AS170" i="4"/>
  <c r="AS171" i="4"/>
  <c r="AS172" i="4"/>
  <c r="AS173" i="4"/>
  <c r="AS174" i="4"/>
  <c r="AS175" i="4"/>
  <c r="AS176" i="4"/>
  <c r="AS177" i="4"/>
  <c r="AS178" i="4"/>
  <c r="AS179" i="4"/>
  <c r="AS180" i="4"/>
  <c r="AS181" i="4"/>
  <c r="AS182" i="4"/>
  <c r="AS183" i="4"/>
  <c r="AS184" i="4"/>
  <c r="AS185" i="4"/>
  <c r="AS186" i="4"/>
  <c r="AS187" i="4"/>
  <c r="AS188" i="4"/>
  <c r="AS189" i="4"/>
  <c r="AS190" i="4"/>
  <c r="AS191" i="4"/>
  <c r="AS192" i="4"/>
  <c r="AS193" i="4"/>
  <c r="AS194" i="4"/>
  <c r="AS195" i="4"/>
  <c r="AS196" i="4"/>
  <c r="AS197" i="4"/>
  <c r="AS198" i="4"/>
  <c r="AS199" i="4"/>
  <c r="AS200" i="4"/>
  <c r="AS201" i="4"/>
  <c r="AS202" i="4"/>
  <c r="AS203" i="4"/>
  <c r="AS204" i="4"/>
  <c r="AS205" i="4"/>
  <c r="AS206" i="4"/>
  <c r="AS207" i="4"/>
  <c r="AS208" i="4"/>
  <c r="AS209" i="4"/>
  <c r="AS210" i="4"/>
  <c r="AS211" i="4"/>
  <c r="AS212" i="4"/>
  <c r="AS213" i="4"/>
  <c r="AS214" i="4"/>
  <c r="AS215" i="4"/>
  <c r="AS216" i="4"/>
  <c r="AS217" i="4"/>
  <c r="AS218" i="4"/>
  <c r="AS219" i="4"/>
  <c r="AS220" i="4"/>
  <c r="AS221" i="4"/>
  <c r="AS222" i="4"/>
  <c r="AS223" i="4"/>
  <c r="AS224" i="4"/>
  <c r="AS225" i="4"/>
  <c r="AS226" i="4"/>
  <c r="AS227" i="4"/>
  <c r="AS228" i="4"/>
  <c r="AS229" i="4"/>
  <c r="AS230" i="4"/>
  <c r="AS231" i="4"/>
  <c r="AS232" i="4"/>
  <c r="AS233" i="4"/>
  <c r="AS234" i="4"/>
  <c r="AS235" i="4"/>
  <c r="AS236" i="4"/>
  <c r="AS237" i="4"/>
  <c r="AS238" i="4"/>
  <c r="AS239" i="4"/>
  <c r="AS240" i="4"/>
  <c r="AS241" i="4"/>
  <c r="AS242" i="4"/>
  <c r="AS243" i="4"/>
  <c r="AS244" i="4"/>
  <c r="AS245" i="4"/>
  <c r="AS246" i="4"/>
  <c r="AS247" i="4"/>
  <c r="AS248" i="4"/>
  <c r="AS249" i="4"/>
  <c r="AS250" i="4"/>
  <c r="AS251" i="4"/>
  <c r="AS252" i="4"/>
  <c r="AS253" i="4"/>
  <c r="AS254" i="4"/>
  <c r="AS255" i="4"/>
  <c r="AS256" i="4"/>
  <c r="AS257" i="4"/>
  <c r="AS258" i="4"/>
  <c r="AS259" i="4"/>
  <c r="AS260" i="4"/>
  <c r="AS261" i="4"/>
  <c r="AS262" i="4"/>
  <c r="AS263" i="4"/>
  <c r="AS264" i="4"/>
  <c r="AS265" i="4"/>
  <c r="AS266" i="4"/>
  <c r="AS267" i="4"/>
  <c r="AS268" i="4"/>
  <c r="AS269" i="4"/>
  <c r="AS270" i="4"/>
  <c r="AS271" i="4"/>
  <c r="AS272" i="4"/>
  <c r="AS273" i="4"/>
  <c r="AS274" i="4"/>
  <c r="AS275" i="4"/>
  <c r="AS276" i="4"/>
  <c r="AS277" i="4"/>
  <c r="AS278" i="4"/>
  <c r="AS279" i="4"/>
  <c r="AS280" i="4"/>
  <c r="AS281" i="4"/>
  <c r="AS282" i="4"/>
  <c r="AS283" i="4"/>
  <c r="AS284" i="4"/>
  <c r="AS285" i="4"/>
  <c r="AS286" i="4"/>
  <c r="AS287" i="4"/>
  <c r="AS288" i="4"/>
  <c r="AS289" i="4"/>
  <c r="AS290" i="4"/>
  <c r="AS291" i="4"/>
  <c r="AS292" i="4"/>
  <c r="AS293" i="4"/>
  <c r="AS294" i="4"/>
  <c r="AS295" i="4"/>
  <c r="AS296" i="4"/>
  <c r="AS297" i="4"/>
  <c r="AS298" i="4"/>
  <c r="AS299" i="4"/>
  <c r="AS300" i="4"/>
  <c r="AS301" i="4"/>
  <c r="AS302" i="4"/>
  <c r="AS303" i="4"/>
  <c r="AS304" i="4"/>
  <c r="AS305" i="4"/>
  <c r="AS306" i="4"/>
  <c r="AS307" i="4"/>
  <c r="AS308" i="4"/>
  <c r="AS309" i="4"/>
  <c r="AS310" i="4"/>
  <c r="AS311" i="4"/>
  <c r="AS312" i="4"/>
  <c r="AS313" i="4"/>
  <c r="AS314" i="4"/>
  <c r="AS315" i="4"/>
  <c r="AS316" i="4"/>
  <c r="AS317" i="4"/>
  <c r="AS318" i="4"/>
  <c r="AS319" i="4"/>
  <c r="AS320" i="4"/>
  <c r="AS321" i="4"/>
  <c r="AS322" i="4"/>
  <c r="AS323" i="4"/>
  <c r="AS324" i="4"/>
  <c r="AS325" i="4"/>
  <c r="AS326" i="4"/>
  <c r="AS327" i="4"/>
  <c r="AS328" i="4"/>
  <c r="AS329" i="4"/>
  <c r="AS330" i="4"/>
  <c r="AS331" i="4"/>
  <c r="AS332" i="4"/>
  <c r="AS333" i="4"/>
  <c r="AS334" i="4"/>
  <c r="AS335" i="4"/>
  <c r="AS336" i="4"/>
  <c r="AS337" i="4"/>
  <c r="AS338" i="4"/>
  <c r="AS339" i="4"/>
  <c r="AS340" i="4"/>
  <c r="AS341" i="4"/>
  <c r="AS342" i="4"/>
  <c r="AS343" i="4"/>
  <c r="AS344" i="4"/>
  <c r="AS345" i="4"/>
  <c r="AS346" i="4"/>
  <c r="AS347" i="4"/>
  <c r="AS348" i="4"/>
  <c r="AS349" i="4"/>
  <c r="AS350" i="4"/>
  <c r="AS351" i="4"/>
  <c r="AS352" i="4"/>
  <c r="AS353" i="4"/>
  <c r="AS354" i="4"/>
  <c r="AS355" i="4"/>
  <c r="AS356" i="4"/>
  <c r="AS357" i="4"/>
  <c r="AS358" i="4"/>
  <c r="AS359" i="4"/>
  <c r="AS360" i="4"/>
  <c r="AS361" i="4"/>
  <c r="AS362" i="4"/>
  <c r="AS363" i="4"/>
  <c r="AS364" i="4"/>
  <c r="AS365" i="4"/>
  <c r="AS366" i="4"/>
  <c r="AS367" i="4"/>
  <c r="AS368" i="4"/>
  <c r="AS369" i="4"/>
  <c r="AS370" i="4"/>
  <c r="AS371" i="4"/>
  <c r="AS372" i="4"/>
  <c r="AS373" i="4"/>
  <c r="AS374" i="4"/>
  <c r="AS375" i="4"/>
  <c r="AS376" i="4"/>
  <c r="AS377" i="4"/>
  <c r="AS378" i="4"/>
  <c r="AS379" i="4"/>
  <c r="AS380" i="4"/>
  <c r="AS381" i="4"/>
  <c r="AS382" i="4"/>
  <c r="AS383" i="4"/>
  <c r="AS384" i="4"/>
  <c r="AS385" i="4"/>
  <c r="AS386" i="4"/>
  <c r="AS387" i="4"/>
  <c r="AS388" i="4"/>
  <c r="AS389" i="4"/>
  <c r="AS390" i="4"/>
  <c r="AS391" i="4"/>
  <c r="AS392" i="4"/>
  <c r="AS393" i="4"/>
  <c r="AS394" i="4"/>
  <c r="AS395" i="4"/>
  <c r="AS396" i="4"/>
  <c r="AS397" i="4"/>
  <c r="AS398" i="4"/>
  <c r="AS399" i="4"/>
  <c r="AS400" i="4"/>
  <c r="AS401" i="4"/>
  <c r="AS402" i="4"/>
  <c r="AS403" i="4"/>
  <c r="AS404" i="4"/>
  <c r="AS405" i="4"/>
  <c r="AS406" i="4"/>
  <c r="AS407" i="4"/>
  <c r="AS408" i="4"/>
  <c r="AS409" i="4"/>
  <c r="AS410" i="4"/>
  <c r="AS411" i="4"/>
  <c r="AS412" i="4"/>
  <c r="AS413" i="4"/>
  <c r="AS414" i="4"/>
  <c r="AS415" i="4"/>
  <c r="AS416" i="4"/>
  <c r="AS417" i="4"/>
  <c r="AS418" i="4"/>
  <c r="AS419" i="4"/>
  <c r="AS420" i="4"/>
  <c r="AS421" i="4"/>
  <c r="AS422" i="4"/>
  <c r="AS423" i="4"/>
  <c r="AS424" i="4"/>
  <c r="AS425" i="4"/>
  <c r="AS426" i="4"/>
  <c r="AS427" i="4"/>
  <c r="AS428" i="4"/>
  <c r="AS429" i="4"/>
  <c r="AS430" i="4"/>
  <c r="AS431" i="4"/>
  <c r="AS432" i="4"/>
  <c r="AS433" i="4"/>
  <c r="AS434" i="4"/>
  <c r="AS435" i="4"/>
  <c r="AS436" i="4"/>
  <c r="AS437" i="4"/>
  <c r="AS438" i="4"/>
  <c r="AS439" i="4"/>
  <c r="AS440" i="4"/>
  <c r="AS441" i="4"/>
  <c r="AS442" i="4"/>
  <c r="AS443" i="4"/>
  <c r="AS444" i="4"/>
  <c r="AS445" i="4"/>
  <c r="AS446" i="4"/>
  <c r="AS447" i="4"/>
  <c r="AS448" i="4"/>
  <c r="AS449" i="4"/>
  <c r="AS450" i="4"/>
  <c r="AS451" i="4"/>
  <c r="AS452" i="4"/>
  <c r="AS453" i="4"/>
  <c r="AS454" i="4"/>
  <c r="AS455" i="4"/>
  <c r="AS456" i="4"/>
  <c r="AS457" i="4"/>
  <c r="AS458" i="4"/>
  <c r="AS459" i="4"/>
  <c r="AS460" i="4"/>
  <c r="AS461" i="4"/>
  <c r="AS462" i="4"/>
  <c r="AS463" i="4"/>
  <c r="AS464" i="4"/>
  <c r="AS465" i="4"/>
  <c r="AS466" i="4"/>
  <c r="AS467" i="4"/>
  <c r="AS468" i="4"/>
  <c r="AS469" i="4"/>
  <c r="AS470" i="4"/>
  <c r="AS471" i="4"/>
  <c r="AS472" i="4"/>
  <c r="AS473" i="4"/>
  <c r="AS474" i="4"/>
  <c r="AS475" i="4"/>
  <c r="AS476" i="4"/>
  <c r="AS477" i="4"/>
  <c r="AS478" i="4"/>
  <c r="AS479" i="4"/>
  <c r="AS480" i="4"/>
  <c r="AS481" i="4"/>
  <c r="AS482" i="4"/>
  <c r="AS483" i="4"/>
  <c r="AS484" i="4"/>
  <c r="AS485" i="4"/>
  <c r="AS486" i="4"/>
  <c r="AS487" i="4"/>
  <c r="AS488" i="4"/>
  <c r="AS489" i="4"/>
  <c r="AS490" i="4"/>
  <c r="AS491" i="4"/>
  <c r="AS492" i="4"/>
  <c r="AS493" i="4"/>
  <c r="AS494" i="4"/>
  <c r="AS495" i="4"/>
  <c r="AS496" i="4"/>
  <c r="AS497" i="4"/>
  <c r="AS498" i="4"/>
  <c r="AS499" i="4"/>
  <c r="AS500" i="4"/>
  <c r="AS501" i="4"/>
  <c r="AS502" i="4"/>
  <c r="AS503" i="4"/>
  <c r="AS504" i="4"/>
  <c r="AS505" i="4"/>
  <c r="AS506" i="4"/>
  <c r="AS507" i="4"/>
  <c r="AS508" i="4"/>
  <c r="AS509" i="4"/>
  <c r="AS510" i="4"/>
  <c r="AS511" i="4"/>
  <c r="AS512" i="4"/>
  <c r="AS513" i="4"/>
  <c r="AS514" i="4"/>
  <c r="AS515" i="4"/>
  <c r="AS516" i="4"/>
  <c r="AS517" i="4"/>
  <c r="AS518" i="4"/>
  <c r="AS519" i="4"/>
  <c r="AS520" i="4"/>
  <c r="AS521" i="4"/>
  <c r="AS522" i="4"/>
  <c r="AS523" i="4"/>
  <c r="AS524" i="4"/>
  <c r="AS525" i="4"/>
  <c r="AS526" i="4"/>
  <c r="AS527" i="4"/>
  <c r="AS528" i="4"/>
  <c r="AS529" i="4"/>
  <c r="AS530" i="4"/>
  <c r="AS531" i="4"/>
  <c r="AS532" i="4"/>
  <c r="AS533" i="4"/>
  <c r="AS534" i="4"/>
  <c r="AS535" i="4"/>
  <c r="AS536" i="4"/>
  <c r="AS537" i="4"/>
  <c r="AS538" i="4"/>
  <c r="AS539" i="4"/>
  <c r="AS540" i="4"/>
  <c r="AS541" i="4"/>
  <c r="AS542" i="4"/>
  <c r="AS543" i="4"/>
  <c r="AS544" i="4"/>
  <c r="AS545" i="4"/>
  <c r="AS546" i="4"/>
  <c r="AS547" i="4"/>
  <c r="AS548" i="4"/>
  <c r="AS549" i="4"/>
  <c r="AS550" i="4"/>
  <c r="AS551" i="4"/>
  <c r="AS552" i="4"/>
  <c r="AS553" i="4"/>
  <c r="AS554" i="4"/>
  <c r="AS555" i="4"/>
  <c r="AS556" i="4"/>
  <c r="AS557" i="4"/>
  <c r="AS558" i="4"/>
  <c r="AS559" i="4"/>
  <c r="AS560" i="4"/>
  <c r="AS561" i="4"/>
  <c r="AS562" i="4"/>
  <c r="AS563" i="4"/>
  <c r="AS564" i="4"/>
  <c r="AS565" i="4"/>
  <c r="AS566" i="4"/>
  <c r="AS567" i="4"/>
  <c r="AS568" i="4"/>
  <c r="AS569" i="4"/>
  <c r="AS570" i="4"/>
  <c r="AS571" i="4"/>
  <c r="AS572" i="4"/>
  <c r="AS573" i="4"/>
  <c r="AS574" i="4"/>
  <c r="AS575" i="4"/>
  <c r="AS576" i="4"/>
  <c r="AS577" i="4"/>
  <c r="AS578" i="4"/>
  <c r="AS579" i="4"/>
  <c r="AS580" i="4"/>
  <c r="AS581" i="4"/>
  <c r="AS582" i="4"/>
  <c r="AS583" i="4"/>
  <c r="AS584" i="4"/>
  <c r="AS585" i="4"/>
  <c r="AS586" i="4"/>
  <c r="AS587" i="4"/>
  <c r="AS588" i="4"/>
  <c r="AS589" i="4"/>
  <c r="AS590" i="4"/>
  <c r="AS591" i="4"/>
  <c r="AS592" i="4"/>
  <c r="AS593" i="4"/>
  <c r="AS594" i="4"/>
  <c r="AS595" i="4"/>
  <c r="AS596" i="4"/>
  <c r="AS597" i="4"/>
  <c r="AS598" i="4"/>
  <c r="AS599" i="4"/>
  <c r="AS600" i="4"/>
  <c r="AS601" i="4"/>
  <c r="AS602" i="4"/>
  <c r="AS603" i="4"/>
  <c r="AS604" i="4"/>
  <c r="AS605" i="4"/>
  <c r="AS606" i="4"/>
  <c r="AS607" i="4"/>
  <c r="AS608" i="4"/>
  <c r="AS609" i="4"/>
  <c r="AS610" i="4"/>
  <c r="AS611" i="4"/>
  <c r="AS612" i="4"/>
  <c r="AS613" i="4"/>
  <c r="AS614" i="4"/>
  <c r="AS615" i="4"/>
  <c r="AS616" i="4"/>
  <c r="AS617" i="4"/>
  <c r="AS618" i="4"/>
  <c r="AS619" i="4"/>
  <c r="AS620" i="4"/>
  <c r="AS621" i="4"/>
  <c r="AS622" i="4"/>
  <c r="AS623" i="4"/>
  <c r="AS624" i="4"/>
  <c r="AS625" i="4"/>
  <c r="AS626" i="4"/>
  <c r="AS627" i="4"/>
  <c r="AS628" i="4"/>
  <c r="AS629" i="4"/>
  <c r="AS630" i="4"/>
  <c r="AS631" i="4"/>
  <c r="AS632" i="4"/>
  <c r="AS633" i="4"/>
  <c r="AS634" i="4"/>
  <c r="AS635" i="4"/>
  <c r="AS636" i="4"/>
  <c r="AS637" i="4"/>
  <c r="AS638" i="4"/>
  <c r="AS639" i="4"/>
  <c r="AS640" i="4"/>
  <c r="AS641" i="4"/>
  <c r="AS642" i="4"/>
  <c r="AS643" i="4"/>
  <c r="AS644" i="4"/>
  <c r="AS645" i="4"/>
  <c r="AS646" i="4"/>
  <c r="AS647" i="4"/>
  <c r="AS648" i="4"/>
  <c r="AS649" i="4"/>
  <c r="AS650" i="4"/>
  <c r="AS651" i="4"/>
  <c r="AS652" i="4"/>
  <c r="AS653" i="4"/>
  <c r="AS654" i="4"/>
  <c r="AS655" i="4"/>
  <c r="AS656" i="4"/>
  <c r="AS657" i="4"/>
  <c r="AS658" i="4"/>
  <c r="AS659" i="4"/>
  <c r="AS660" i="4"/>
  <c r="AS661" i="4"/>
  <c r="AS662" i="4"/>
  <c r="AS663" i="4"/>
  <c r="AS664" i="4"/>
  <c r="AS665" i="4"/>
  <c r="AS666" i="4"/>
  <c r="AS667" i="4"/>
  <c r="AS668" i="4"/>
  <c r="AS669" i="4"/>
  <c r="AS670" i="4"/>
  <c r="AS671" i="4"/>
  <c r="AS672" i="4"/>
  <c r="AS673" i="4"/>
  <c r="AS674" i="4"/>
  <c r="AS675" i="4"/>
  <c r="AS676" i="4"/>
  <c r="AS677" i="4"/>
  <c r="AS678" i="4"/>
  <c r="AS679" i="4"/>
  <c r="AS680" i="4"/>
  <c r="AS681" i="4"/>
  <c r="AS682" i="4"/>
  <c r="AS683" i="4"/>
  <c r="AS684" i="4"/>
  <c r="AS685" i="4"/>
  <c r="AS686" i="4"/>
  <c r="AS687" i="4"/>
  <c r="AS688" i="4"/>
  <c r="AS689" i="4"/>
  <c r="AS690" i="4"/>
  <c r="AS691" i="4"/>
  <c r="AS692" i="4"/>
  <c r="AS693" i="4"/>
  <c r="AS694" i="4"/>
  <c r="AS695" i="4"/>
  <c r="AS696" i="4"/>
  <c r="AS697" i="4"/>
  <c r="AS698" i="4"/>
  <c r="AS699" i="4"/>
  <c r="AS700" i="4"/>
  <c r="AS701" i="4"/>
  <c r="AS702" i="4"/>
  <c r="AS703" i="4"/>
  <c r="AS704" i="4"/>
  <c r="AS705" i="4"/>
  <c r="AS706" i="4"/>
  <c r="AS707" i="4"/>
  <c r="AS708" i="4"/>
  <c r="AS709" i="4"/>
  <c r="AS710" i="4"/>
  <c r="AS711" i="4"/>
  <c r="AS712" i="4"/>
  <c r="AS713" i="4"/>
  <c r="AS714" i="4"/>
  <c r="AS715" i="4"/>
  <c r="AS716" i="4"/>
  <c r="AS717" i="4"/>
  <c r="AS718" i="4"/>
  <c r="AS719" i="4"/>
  <c r="AS720" i="4"/>
  <c r="AS721" i="4"/>
  <c r="AS722" i="4"/>
  <c r="AS723" i="4"/>
  <c r="AS724" i="4"/>
  <c r="AS725" i="4"/>
  <c r="AS726" i="4"/>
  <c r="AS727" i="4"/>
  <c r="AS728" i="4"/>
  <c r="AS729" i="4"/>
  <c r="AS730" i="4"/>
  <c r="AS731" i="4"/>
  <c r="AS732" i="4"/>
  <c r="AS733" i="4"/>
  <c r="AS734" i="4"/>
  <c r="AS735" i="4"/>
  <c r="AS736" i="4"/>
  <c r="AS737" i="4"/>
  <c r="AS738" i="4"/>
  <c r="AS739" i="4"/>
  <c r="AS740" i="4"/>
  <c r="AS741" i="4"/>
  <c r="AS742" i="4"/>
  <c r="AS743" i="4"/>
  <c r="AS744" i="4"/>
  <c r="AS745" i="4"/>
  <c r="AS746" i="4"/>
  <c r="AS747" i="4"/>
  <c r="AS748" i="4"/>
  <c r="AS749" i="4"/>
  <c r="AS750" i="4"/>
  <c r="AS751" i="4"/>
  <c r="AS752" i="4"/>
  <c r="AS753" i="4"/>
  <c r="AS754" i="4"/>
  <c r="AS755" i="4"/>
  <c r="AS756" i="4"/>
  <c r="AS757" i="4"/>
  <c r="AS758" i="4"/>
  <c r="AS759" i="4"/>
  <c r="AS760" i="4"/>
  <c r="AS761" i="4"/>
  <c r="AS762" i="4"/>
  <c r="AS763" i="4"/>
  <c r="AS764" i="4"/>
  <c r="AS765" i="4"/>
  <c r="AS766" i="4"/>
  <c r="AS767" i="4"/>
  <c r="AS768" i="4"/>
  <c r="AS769" i="4"/>
  <c r="AS770" i="4"/>
  <c r="AS771" i="4"/>
  <c r="AS772" i="4"/>
  <c r="AS773" i="4"/>
  <c r="AS774" i="4"/>
  <c r="AS775" i="4"/>
  <c r="AS776" i="4"/>
  <c r="AS777" i="4"/>
  <c r="AS778" i="4"/>
  <c r="AS779" i="4"/>
  <c r="AS780" i="4"/>
  <c r="AS781" i="4"/>
  <c r="AS782" i="4"/>
  <c r="AS783" i="4"/>
  <c r="AS784" i="4"/>
  <c r="AS785" i="4"/>
  <c r="AS786" i="4"/>
  <c r="AS787" i="4"/>
  <c r="AS788" i="4"/>
  <c r="AS789" i="4"/>
  <c r="AS790" i="4"/>
  <c r="AS791" i="4"/>
  <c r="AS792" i="4"/>
  <c r="AS793" i="4"/>
  <c r="AS794" i="4"/>
  <c r="AS795" i="4"/>
  <c r="AS796" i="4"/>
  <c r="AS797" i="4"/>
  <c r="AS798" i="4"/>
  <c r="AS799" i="4"/>
  <c r="AS800" i="4"/>
  <c r="AS801" i="4"/>
  <c r="AS802" i="4"/>
  <c r="AS803" i="4"/>
  <c r="AS804" i="4"/>
  <c r="AS805" i="4"/>
  <c r="AS806" i="4"/>
  <c r="AS807" i="4"/>
  <c r="AS808" i="4"/>
  <c r="AS809" i="4"/>
  <c r="AS810" i="4"/>
  <c r="AS811" i="4"/>
  <c r="AS812" i="4"/>
  <c r="AS813" i="4"/>
  <c r="AS814" i="4"/>
  <c r="AS815" i="4"/>
  <c r="AS816" i="4"/>
  <c r="AS817" i="4"/>
  <c r="AS818" i="4"/>
  <c r="AS819" i="4"/>
  <c r="AS820" i="4"/>
  <c r="AS821" i="4"/>
  <c r="AS822" i="4"/>
  <c r="AS823" i="4"/>
  <c r="AS824" i="4"/>
  <c r="AS825" i="4"/>
  <c r="AS826" i="4"/>
  <c r="AS827" i="4"/>
  <c r="AS828" i="4"/>
  <c r="AS829" i="4"/>
  <c r="AS830" i="4"/>
  <c r="AS831" i="4"/>
  <c r="AS832" i="4"/>
  <c r="AS833" i="4"/>
  <c r="AS834" i="4"/>
  <c r="AS835" i="4"/>
  <c r="AS836" i="4"/>
  <c r="AS837" i="4"/>
  <c r="AS838" i="4"/>
  <c r="AS839" i="4"/>
  <c r="AS840" i="4"/>
  <c r="AS841" i="4"/>
  <c r="AS842" i="4"/>
  <c r="AS843" i="4"/>
  <c r="AS844" i="4"/>
  <c r="AS845" i="4"/>
  <c r="AS846" i="4"/>
  <c r="AS847" i="4"/>
  <c r="AS848" i="4"/>
  <c r="AS849" i="4"/>
  <c r="AS850" i="4"/>
  <c r="AS851" i="4"/>
  <c r="AS852" i="4"/>
  <c r="AS853" i="4"/>
  <c r="AS854" i="4"/>
  <c r="AS855" i="4"/>
  <c r="AS856" i="4"/>
  <c r="AS857" i="4"/>
  <c r="AS858" i="4"/>
  <c r="AS859" i="4"/>
  <c r="AS860" i="4"/>
  <c r="AS861" i="4"/>
  <c r="AS862" i="4"/>
  <c r="AS863" i="4"/>
  <c r="AS864" i="4"/>
  <c r="AS865" i="4"/>
  <c r="AS866" i="4"/>
  <c r="AS867" i="4"/>
  <c r="AS868" i="4"/>
  <c r="AS869" i="4"/>
  <c r="AS870" i="4"/>
  <c r="AS871" i="4"/>
  <c r="AS872" i="4"/>
  <c r="AS873" i="4"/>
  <c r="AS874" i="4"/>
  <c r="AS875" i="4"/>
  <c r="AS876" i="4"/>
  <c r="AS877" i="4"/>
  <c r="AS878" i="4"/>
  <c r="AS879" i="4"/>
  <c r="AS880" i="4"/>
  <c r="AS881" i="4"/>
  <c r="AS882" i="4"/>
  <c r="AS883" i="4"/>
  <c r="AS884" i="4"/>
  <c r="AS885" i="4"/>
  <c r="AS886" i="4"/>
  <c r="AS887" i="4"/>
  <c r="AS888" i="4"/>
  <c r="AS889" i="4"/>
  <c r="AS890" i="4"/>
  <c r="AS891" i="4"/>
  <c r="AS892" i="4"/>
  <c r="AS893" i="4"/>
  <c r="AS894" i="4"/>
  <c r="AS895" i="4"/>
  <c r="AS896" i="4"/>
  <c r="AS897" i="4"/>
  <c r="AS898" i="4"/>
  <c r="AS899" i="4"/>
  <c r="AS900" i="4"/>
  <c r="AS901" i="4"/>
  <c r="AS902" i="4"/>
  <c r="AS903" i="4"/>
  <c r="AS904" i="4"/>
  <c r="AS905" i="4"/>
  <c r="AS906" i="4"/>
  <c r="AS907" i="4"/>
  <c r="AS908" i="4"/>
  <c r="AS909" i="4"/>
  <c r="AS910" i="4"/>
  <c r="AS911" i="4"/>
  <c r="AS912" i="4"/>
  <c r="AS913" i="4"/>
  <c r="AS914" i="4"/>
  <c r="AS915" i="4"/>
  <c r="AS916" i="4"/>
  <c r="AS917" i="4"/>
  <c r="AS918" i="4"/>
  <c r="AS919" i="4"/>
  <c r="AS920" i="4"/>
  <c r="AS921" i="4"/>
  <c r="AS922" i="4"/>
  <c r="AS923" i="4"/>
  <c r="AS924" i="4"/>
  <c r="AS925" i="4"/>
  <c r="AS926" i="4"/>
  <c r="AS927" i="4"/>
  <c r="AS928" i="4"/>
  <c r="AS929" i="4"/>
  <c r="AS930" i="4"/>
  <c r="AS931" i="4"/>
  <c r="AS932" i="4"/>
  <c r="AS933" i="4"/>
  <c r="AS934" i="4"/>
  <c r="AS935" i="4"/>
  <c r="AS936" i="4"/>
  <c r="AS937" i="4"/>
  <c r="AS938" i="4"/>
  <c r="AS939" i="4"/>
  <c r="AS940" i="4"/>
  <c r="AS941" i="4"/>
  <c r="AS942" i="4"/>
  <c r="AS943" i="4"/>
  <c r="AS944" i="4"/>
  <c r="AS945" i="4"/>
  <c r="AS946" i="4"/>
  <c r="AS947" i="4"/>
  <c r="AS948" i="4"/>
  <c r="AS949" i="4"/>
  <c r="AS950" i="4"/>
  <c r="AS951" i="4"/>
  <c r="AS952" i="4"/>
  <c r="AS953" i="4"/>
  <c r="AS954" i="4"/>
  <c r="AS955" i="4"/>
  <c r="AS956" i="4"/>
  <c r="AS957" i="4"/>
  <c r="AS958" i="4"/>
  <c r="AS959" i="4"/>
  <c r="AS960" i="4"/>
  <c r="AS961" i="4"/>
  <c r="AS962" i="4"/>
  <c r="AS963" i="4"/>
  <c r="AS964" i="4"/>
  <c r="AS965" i="4"/>
  <c r="AS966" i="4"/>
  <c r="AS967" i="4"/>
  <c r="AS968" i="4"/>
  <c r="AS969" i="4"/>
  <c r="AS970" i="4"/>
  <c r="AS971" i="4"/>
  <c r="AS972" i="4"/>
  <c r="AS973" i="4"/>
  <c r="AS974" i="4"/>
  <c r="AS975" i="4"/>
  <c r="AS976" i="4"/>
  <c r="AS977" i="4"/>
  <c r="AS978" i="4"/>
  <c r="AS979" i="4"/>
  <c r="AS980" i="4"/>
  <c r="AS981" i="4"/>
  <c r="AS982" i="4"/>
  <c r="AS983" i="4"/>
  <c r="AS984" i="4"/>
  <c r="AS985" i="4"/>
  <c r="AS986" i="4"/>
  <c r="AS987" i="4"/>
  <c r="AS988" i="4"/>
  <c r="AS989" i="4"/>
  <c r="AS990" i="4"/>
  <c r="AS991" i="4"/>
  <c r="AS992" i="4"/>
  <c r="AS993" i="4"/>
  <c r="AS994" i="4"/>
  <c r="AS995" i="4"/>
  <c r="AS996" i="4"/>
  <c r="AS997" i="4"/>
  <c r="AS998" i="4"/>
  <c r="AS999" i="4"/>
  <c r="AS1000" i="4"/>
  <c r="AS1001" i="4"/>
  <c r="AS1002" i="4"/>
  <c r="AS1003" i="4"/>
  <c r="AS1004" i="4"/>
  <c r="AS1005" i="4"/>
  <c r="AS1006" i="4"/>
  <c r="AS1007" i="4"/>
  <c r="AS1008" i="4"/>
  <c r="AS1009" i="4"/>
  <c r="AS1010" i="4"/>
  <c r="AS1011" i="4"/>
  <c r="AS1012" i="4"/>
  <c r="AS10" i="4"/>
  <c r="AR11" i="4"/>
  <c r="AR12" i="4"/>
  <c r="AR13" i="4"/>
  <c r="AR14" i="4"/>
  <c r="AR15" i="4"/>
  <c r="AR16" i="4"/>
  <c r="AR17" i="4"/>
  <c r="AR18" i="4"/>
  <c r="AR19" i="4"/>
  <c r="AR20" i="4"/>
  <c r="AR21" i="4"/>
  <c r="AR22" i="4"/>
  <c r="AR23" i="4"/>
  <c r="AR24" i="4"/>
  <c r="AR25" i="4"/>
  <c r="AR26" i="4"/>
  <c r="AR27" i="4"/>
  <c r="AR28" i="4"/>
  <c r="AR29" i="4"/>
  <c r="AR30" i="4"/>
  <c r="AR31" i="4"/>
  <c r="AR32" i="4"/>
  <c r="AR33" i="4"/>
  <c r="AR34" i="4"/>
  <c r="AR35" i="4"/>
  <c r="AR36" i="4"/>
  <c r="AR37" i="4"/>
  <c r="AR38" i="4"/>
  <c r="AR39" i="4"/>
  <c r="AR40" i="4"/>
  <c r="AR41" i="4"/>
  <c r="AR42" i="4"/>
  <c r="AR43" i="4"/>
  <c r="AR44" i="4"/>
  <c r="AR45" i="4"/>
  <c r="AR46" i="4"/>
  <c r="AR47" i="4"/>
  <c r="AR48" i="4"/>
  <c r="AR49" i="4"/>
  <c r="AR50" i="4"/>
  <c r="AR51" i="4"/>
  <c r="AR52" i="4"/>
  <c r="AR53" i="4"/>
  <c r="AR54" i="4"/>
  <c r="AR55" i="4"/>
  <c r="AR56" i="4"/>
  <c r="AR57" i="4"/>
  <c r="AR58" i="4"/>
  <c r="AR59" i="4"/>
  <c r="AR60" i="4"/>
  <c r="AR61" i="4"/>
  <c r="AR62" i="4"/>
  <c r="AR63" i="4"/>
  <c r="AR64" i="4"/>
  <c r="AR65" i="4"/>
  <c r="AR66" i="4"/>
  <c r="AR67" i="4"/>
  <c r="AR68" i="4"/>
  <c r="AR69" i="4"/>
  <c r="AR70" i="4"/>
  <c r="AR71" i="4"/>
  <c r="AR72" i="4"/>
  <c r="AR73" i="4"/>
  <c r="AR74" i="4"/>
  <c r="AR75" i="4"/>
  <c r="AR76" i="4"/>
  <c r="AR77" i="4"/>
  <c r="AR78" i="4"/>
  <c r="AR79" i="4"/>
  <c r="AR80" i="4"/>
  <c r="AR81" i="4"/>
  <c r="AR82" i="4"/>
  <c r="AR83" i="4"/>
  <c r="AR84" i="4"/>
  <c r="AR85" i="4"/>
  <c r="AR86" i="4"/>
  <c r="AR87" i="4"/>
  <c r="AR88" i="4"/>
  <c r="AR89" i="4"/>
  <c r="AR90" i="4"/>
  <c r="AR91" i="4"/>
  <c r="AR92" i="4"/>
  <c r="AR93" i="4"/>
  <c r="AR94" i="4"/>
  <c r="AR95" i="4"/>
  <c r="AR96" i="4"/>
  <c r="AR97" i="4"/>
  <c r="AR98" i="4"/>
  <c r="AR99" i="4"/>
  <c r="AR100" i="4"/>
  <c r="AR101" i="4"/>
  <c r="AR102" i="4"/>
  <c r="AR103" i="4"/>
  <c r="AR104" i="4"/>
  <c r="AR105" i="4"/>
  <c r="AR106" i="4"/>
  <c r="AR107" i="4"/>
  <c r="AR108" i="4"/>
  <c r="AR109" i="4"/>
  <c r="AR110" i="4"/>
  <c r="AR111" i="4"/>
  <c r="AR112" i="4"/>
  <c r="AR113" i="4"/>
  <c r="AR114" i="4"/>
  <c r="AR115" i="4"/>
  <c r="AR116" i="4"/>
  <c r="AR117" i="4"/>
  <c r="AR118" i="4"/>
  <c r="AR119" i="4"/>
  <c r="AR120" i="4"/>
  <c r="AR121" i="4"/>
  <c r="AR122" i="4"/>
  <c r="AR123" i="4"/>
  <c r="AR124" i="4"/>
  <c r="AR125" i="4"/>
  <c r="AR126" i="4"/>
  <c r="AR127" i="4"/>
  <c r="AR128" i="4"/>
  <c r="AR129" i="4"/>
  <c r="AR130" i="4"/>
  <c r="AR131" i="4"/>
  <c r="AR132" i="4"/>
  <c r="AR133" i="4"/>
  <c r="AR134" i="4"/>
  <c r="AR135" i="4"/>
  <c r="AR136" i="4"/>
  <c r="AR137" i="4"/>
  <c r="AR138" i="4"/>
  <c r="AR139" i="4"/>
  <c r="AR140" i="4"/>
  <c r="AR141" i="4"/>
  <c r="AR142" i="4"/>
  <c r="AR143" i="4"/>
  <c r="AR144" i="4"/>
  <c r="AR145" i="4"/>
  <c r="AR146" i="4"/>
  <c r="AR147" i="4"/>
  <c r="AR148" i="4"/>
  <c r="AR149" i="4"/>
  <c r="AR150" i="4"/>
  <c r="AR151" i="4"/>
  <c r="AR152" i="4"/>
  <c r="AR153" i="4"/>
  <c r="AR154" i="4"/>
  <c r="AR155" i="4"/>
  <c r="AR156" i="4"/>
  <c r="AR157" i="4"/>
  <c r="AR158" i="4"/>
  <c r="AR159" i="4"/>
  <c r="AR160" i="4"/>
  <c r="AR161" i="4"/>
  <c r="AR162" i="4"/>
  <c r="AR163" i="4"/>
  <c r="AR164" i="4"/>
  <c r="AR165" i="4"/>
  <c r="AR166" i="4"/>
  <c r="AR167" i="4"/>
  <c r="AR168" i="4"/>
  <c r="AR169" i="4"/>
  <c r="AR170" i="4"/>
  <c r="AR171" i="4"/>
  <c r="AR172" i="4"/>
  <c r="AR173" i="4"/>
  <c r="AR174" i="4"/>
  <c r="AR175" i="4"/>
  <c r="AR176" i="4"/>
  <c r="AR177" i="4"/>
  <c r="AR178" i="4"/>
  <c r="AR179" i="4"/>
  <c r="AR180" i="4"/>
  <c r="AR181" i="4"/>
  <c r="AR182" i="4"/>
  <c r="AR183" i="4"/>
  <c r="AR184" i="4"/>
  <c r="AR185" i="4"/>
  <c r="AR186" i="4"/>
  <c r="AR187" i="4"/>
  <c r="AR188" i="4"/>
  <c r="AR189" i="4"/>
  <c r="AR190" i="4"/>
  <c r="AR191" i="4"/>
  <c r="AR192" i="4"/>
  <c r="AR193" i="4"/>
  <c r="AR194" i="4"/>
  <c r="AR195" i="4"/>
  <c r="AR196" i="4"/>
  <c r="AR197" i="4"/>
  <c r="AR198" i="4"/>
  <c r="AR199" i="4"/>
  <c r="AR200" i="4"/>
  <c r="AR201" i="4"/>
  <c r="AR202" i="4"/>
  <c r="AR203" i="4"/>
  <c r="AR204" i="4"/>
  <c r="AR205" i="4"/>
  <c r="AR206" i="4"/>
  <c r="AR207" i="4"/>
  <c r="AR208" i="4"/>
  <c r="AR209" i="4"/>
  <c r="AR210" i="4"/>
  <c r="AR211" i="4"/>
  <c r="AR212" i="4"/>
  <c r="AR213" i="4"/>
  <c r="AR214" i="4"/>
  <c r="AR215" i="4"/>
  <c r="AR216" i="4"/>
  <c r="AR217" i="4"/>
  <c r="AR218" i="4"/>
  <c r="AR219" i="4"/>
  <c r="AR220" i="4"/>
  <c r="AR221" i="4"/>
  <c r="AR222" i="4"/>
  <c r="AR223" i="4"/>
  <c r="AR224" i="4"/>
  <c r="AR225" i="4"/>
  <c r="AR226" i="4"/>
  <c r="AR227" i="4"/>
  <c r="AR228" i="4"/>
  <c r="AR229" i="4"/>
  <c r="AR230" i="4"/>
  <c r="AR231" i="4"/>
  <c r="AR232" i="4"/>
  <c r="AR233" i="4"/>
  <c r="AR234" i="4"/>
  <c r="AR235" i="4"/>
  <c r="AR236" i="4"/>
  <c r="AR237" i="4"/>
  <c r="AR238" i="4"/>
  <c r="AR239" i="4"/>
  <c r="AR240" i="4"/>
  <c r="AR241" i="4"/>
  <c r="AR242" i="4"/>
  <c r="AR243" i="4"/>
  <c r="AR244" i="4"/>
  <c r="AR245" i="4"/>
  <c r="AR246" i="4"/>
  <c r="AR247" i="4"/>
  <c r="AR248" i="4"/>
  <c r="AR249" i="4"/>
  <c r="AR250" i="4"/>
  <c r="AR251" i="4"/>
  <c r="AR252" i="4"/>
  <c r="AR253" i="4"/>
  <c r="AR254" i="4"/>
  <c r="AR255" i="4"/>
  <c r="AR256" i="4"/>
  <c r="AR257" i="4"/>
  <c r="AR258" i="4"/>
  <c r="AR259" i="4"/>
  <c r="AR260" i="4"/>
  <c r="AR261" i="4"/>
  <c r="AR262" i="4"/>
  <c r="AR263" i="4"/>
  <c r="AR264" i="4"/>
  <c r="AR265" i="4"/>
  <c r="AR266" i="4"/>
  <c r="AR267" i="4"/>
  <c r="AR268" i="4"/>
  <c r="AR269" i="4"/>
  <c r="AR270" i="4"/>
  <c r="AR271" i="4"/>
  <c r="AR272" i="4"/>
  <c r="AR273" i="4"/>
  <c r="AR274" i="4"/>
  <c r="AR275" i="4"/>
  <c r="AR276" i="4"/>
  <c r="AR277" i="4"/>
  <c r="AR278" i="4"/>
  <c r="AR279" i="4"/>
  <c r="AR280" i="4"/>
  <c r="AR281" i="4"/>
  <c r="AR282" i="4"/>
  <c r="AR283" i="4"/>
  <c r="AR284" i="4"/>
  <c r="AR285" i="4"/>
  <c r="AR286" i="4"/>
  <c r="AR287" i="4"/>
  <c r="AR288" i="4"/>
  <c r="AR289" i="4"/>
  <c r="AR290" i="4"/>
  <c r="AR291" i="4"/>
  <c r="AR292" i="4"/>
  <c r="AR293" i="4"/>
  <c r="AR294" i="4"/>
  <c r="AR295" i="4"/>
  <c r="AR296" i="4"/>
  <c r="AR297" i="4"/>
  <c r="AR298" i="4"/>
  <c r="AR299" i="4"/>
  <c r="AR300" i="4"/>
  <c r="AR301" i="4"/>
  <c r="AR302" i="4"/>
  <c r="AR303" i="4"/>
  <c r="AR304" i="4"/>
  <c r="AR305" i="4"/>
  <c r="AR306" i="4"/>
  <c r="AR307" i="4"/>
  <c r="AR308" i="4"/>
  <c r="AR309" i="4"/>
  <c r="AR310" i="4"/>
  <c r="AR311" i="4"/>
  <c r="AR312" i="4"/>
  <c r="AR313" i="4"/>
  <c r="AR314" i="4"/>
  <c r="AR315" i="4"/>
  <c r="AR316" i="4"/>
  <c r="AR317" i="4"/>
  <c r="AR318" i="4"/>
  <c r="AR319" i="4"/>
  <c r="AR320" i="4"/>
  <c r="AR321" i="4"/>
  <c r="AR322" i="4"/>
  <c r="AR323" i="4"/>
  <c r="AR324" i="4"/>
  <c r="AR325" i="4"/>
  <c r="AR326" i="4"/>
  <c r="AR327" i="4"/>
  <c r="AR328" i="4"/>
  <c r="AR329" i="4"/>
  <c r="AR330" i="4"/>
  <c r="AR331" i="4"/>
  <c r="AR332" i="4"/>
  <c r="AR333" i="4"/>
  <c r="AR334" i="4"/>
  <c r="AR335" i="4"/>
  <c r="AR336" i="4"/>
  <c r="AR337" i="4"/>
  <c r="AR338" i="4"/>
  <c r="AR339" i="4"/>
  <c r="AR340" i="4"/>
  <c r="AR341" i="4"/>
  <c r="AR342" i="4"/>
  <c r="AR343" i="4"/>
  <c r="AR344" i="4"/>
  <c r="AR345" i="4"/>
  <c r="AR346" i="4"/>
  <c r="AR347" i="4"/>
  <c r="AR348" i="4"/>
  <c r="AR349" i="4"/>
  <c r="AR350" i="4"/>
  <c r="AR351" i="4"/>
  <c r="AR352" i="4"/>
  <c r="AR353" i="4"/>
  <c r="AR354" i="4"/>
  <c r="AR355" i="4"/>
  <c r="AR356" i="4"/>
  <c r="AR357" i="4"/>
  <c r="AR358" i="4"/>
  <c r="AR359" i="4"/>
  <c r="AR360" i="4"/>
  <c r="AR361" i="4"/>
  <c r="AR362" i="4"/>
  <c r="AR363" i="4"/>
  <c r="AR364" i="4"/>
  <c r="AR365" i="4"/>
  <c r="AR366" i="4"/>
  <c r="AR367" i="4"/>
  <c r="AR368" i="4"/>
  <c r="AR369" i="4"/>
  <c r="AR370" i="4"/>
  <c r="AR371" i="4"/>
  <c r="AR372" i="4"/>
  <c r="AR373" i="4"/>
  <c r="AR374" i="4"/>
  <c r="AR375" i="4"/>
  <c r="AR376" i="4"/>
  <c r="AR377" i="4"/>
  <c r="AR378" i="4"/>
  <c r="AR379" i="4"/>
  <c r="AR380" i="4"/>
  <c r="AR381" i="4"/>
  <c r="AR382" i="4"/>
  <c r="AR383" i="4"/>
  <c r="AR384" i="4"/>
  <c r="AR385" i="4"/>
  <c r="AR386" i="4"/>
  <c r="AR387" i="4"/>
  <c r="AR388" i="4"/>
  <c r="AR389" i="4"/>
  <c r="AR390" i="4"/>
  <c r="AR391" i="4"/>
  <c r="AR392" i="4"/>
  <c r="AR393" i="4"/>
  <c r="AR394" i="4"/>
  <c r="AR395" i="4"/>
  <c r="AR396" i="4"/>
  <c r="AR397" i="4"/>
  <c r="AR398" i="4"/>
  <c r="AR399" i="4"/>
  <c r="AR400" i="4"/>
  <c r="AR401" i="4"/>
  <c r="AR402" i="4"/>
  <c r="AR403" i="4"/>
  <c r="AR404" i="4"/>
  <c r="AR405" i="4"/>
  <c r="AR406" i="4"/>
  <c r="AR407" i="4"/>
  <c r="AR408" i="4"/>
  <c r="AR409" i="4"/>
  <c r="AR410" i="4"/>
  <c r="AR411" i="4"/>
  <c r="AR412" i="4"/>
  <c r="AR413" i="4"/>
  <c r="AR414" i="4"/>
  <c r="AR415" i="4"/>
  <c r="AR416" i="4"/>
  <c r="AR417" i="4"/>
  <c r="AR418" i="4"/>
  <c r="AR419" i="4"/>
  <c r="AR420" i="4"/>
  <c r="AR421" i="4"/>
  <c r="AR422" i="4"/>
  <c r="AR423" i="4"/>
  <c r="AR424" i="4"/>
  <c r="AR425" i="4"/>
  <c r="AR426" i="4"/>
  <c r="AR427" i="4"/>
  <c r="AR428" i="4"/>
  <c r="AR429" i="4"/>
  <c r="AR430" i="4"/>
  <c r="AR431" i="4"/>
  <c r="AR432" i="4"/>
  <c r="AR433" i="4"/>
  <c r="AR434" i="4"/>
  <c r="AR435" i="4"/>
  <c r="AR436" i="4"/>
  <c r="AR437" i="4"/>
  <c r="AR438" i="4"/>
  <c r="AR439" i="4"/>
  <c r="AR440" i="4"/>
  <c r="AR441" i="4"/>
  <c r="AR442" i="4"/>
  <c r="AR443" i="4"/>
  <c r="AR444" i="4"/>
  <c r="AR445" i="4"/>
  <c r="AR446" i="4"/>
  <c r="AR447" i="4"/>
  <c r="AR448" i="4"/>
  <c r="AR449" i="4"/>
  <c r="AR450" i="4"/>
  <c r="AR451" i="4"/>
  <c r="AR452" i="4"/>
  <c r="AR453" i="4"/>
  <c r="AR454" i="4"/>
  <c r="AR455" i="4"/>
  <c r="AR456" i="4"/>
  <c r="AR457" i="4"/>
  <c r="AR458" i="4"/>
  <c r="AR459" i="4"/>
  <c r="AR460" i="4"/>
  <c r="AR461" i="4"/>
  <c r="AR462" i="4"/>
  <c r="AR463" i="4"/>
  <c r="AR464" i="4"/>
  <c r="AR465" i="4"/>
  <c r="AR466" i="4"/>
  <c r="AR467" i="4"/>
  <c r="AR468" i="4"/>
  <c r="AR469" i="4"/>
  <c r="AR470" i="4"/>
  <c r="AR471" i="4"/>
  <c r="AR472" i="4"/>
  <c r="AR473" i="4"/>
  <c r="AR474" i="4"/>
  <c r="AR475" i="4"/>
  <c r="AR476" i="4"/>
  <c r="AR477" i="4"/>
  <c r="AR478" i="4"/>
  <c r="AR479" i="4"/>
  <c r="AR480" i="4"/>
  <c r="AR481" i="4"/>
  <c r="AR482" i="4"/>
  <c r="AR483" i="4"/>
  <c r="AR484" i="4"/>
  <c r="AR485" i="4"/>
  <c r="AR486" i="4"/>
  <c r="AR487" i="4"/>
  <c r="AR488" i="4"/>
  <c r="AR489" i="4"/>
  <c r="AR490" i="4"/>
  <c r="AR491" i="4"/>
  <c r="AR492" i="4"/>
  <c r="AR493" i="4"/>
  <c r="AR494" i="4"/>
  <c r="AR495" i="4"/>
  <c r="AR496" i="4"/>
  <c r="AR497" i="4"/>
  <c r="AR498" i="4"/>
  <c r="AR499" i="4"/>
  <c r="AR500" i="4"/>
  <c r="AR501" i="4"/>
  <c r="AR502" i="4"/>
  <c r="AR503" i="4"/>
  <c r="AR504" i="4"/>
  <c r="AR505" i="4"/>
  <c r="AR506" i="4"/>
  <c r="AR507" i="4"/>
  <c r="AR508" i="4"/>
  <c r="AR509" i="4"/>
  <c r="AR510" i="4"/>
  <c r="AR511" i="4"/>
  <c r="AR512" i="4"/>
  <c r="AR513" i="4"/>
  <c r="AR514" i="4"/>
  <c r="AR515" i="4"/>
  <c r="AR516" i="4"/>
  <c r="AR517" i="4"/>
  <c r="AR518" i="4"/>
  <c r="AR519" i="4"/>
  <c r="AR520" i="4"/>
  <c r="AR521" i="4"/>
  <c r="AR522" i="4"/>
  <c r="AR523" i="4"/>
  <c r="AR524" i="4"/>
  <c r="AR525" i="4"/>
  <c r="AR526" i="4"/>
  <c r="AR527" i="4"/>
  <c r="AR528" i="4"/>
  <c r="AR529" i="4"/>
  <c r="AR530" i="4"/>
  <c r="AR531" i="4"/>
  <c r="AR532" i="4"/>
  <c r="AR533" i="4"/>
  <c r="AR534" i="4"/>
  <c r="AR535" i="4"/>
  <c r="AR536" i="4"/>
  <c r="AR537" i="4"/>
  <c r="AR538" i="4"/>
  <c r="AR539" i="4"/>
  <c r="AR540" i="4"/>
  <c r="AR541" i="4"/>
  <c r="AR542" i="4"/>
  <c r="AR543" i="4"/>
  <c r="AR544" i="4"/>
  <c r="AR545" i="4"/>
  <c r="AR546" i="4"/>
  <c r="AR547" i="4"/>
  <c r="AR548" i="4"/>
  <c r="AR549" i="4"/>
  <c r="AR550" i="4"/>
  <c r="AR551" i="4"/>
  <c r="AR552" i="4"/>
  <c r="AR553" i="4"/>
  <c r="AR554" i="4"/>
  <c r="AR555" i="4"/>
  <c r="AR556" i="4"/>
  <c r="AR557" i="4"/>
  <c r="AR558" i="4"/>
  <c r="AR559" i="4"/>
  <c r="AR560" i="4"/>
  <c r="AR561" i="4"/>
  <c r="AR562" i="4"/>
  <c r="AR563" i="4"/>
  <c r="AR564" i="4"/>
  <c r="AR565" i="4"/>
  <c r="AR566" i="4"/>
  <c r="AR567" i="4"/>
  <c r="AR568" i="4"/>
  <c r="AR569" i="4"/>
  <c r="AR570" i="4"/>
  <c r="AR571" i="4"/>
  <c r="AR572" i="4"/>
  <c r="AR573" i="4"/>
  <c r="AR574" i="4"/>
  <c r="AR575" i="4"/>
  <c r="AR576" i="4"/>
  <c r="AR577" i="4"/>
  <c r="AR578" i="4"/>
  <c r="AR579" i="4"/>
  <c r="AR580" i="4"/>
  <c r="AR581" i="4"/>
  <c r="AR582" i="4"/>
  <c r="AR583" i="4"/>
  <c r="AR584" i="4"/>
  <c r="AR585" i="4"/>
  <c r="AR586" i="4"/>
  <c r="AR587" i="4"/>
  <c r="AR588" i="4"/>
  <c r="AR589" i="4"/>
  <c r="AR590" i="4"/>
  <c r="AR591" i="4"/>
  <c r="AR592" i="4"/>
  <c r="AR593" i="4"/>
  <c r="AR594" i="4"/>
  <c r="AR595" i="4"/>
  <c r="AR596" i="4"/>
  <c r="AR597" i="4"/>
  <c r="AR598" i="4"/>
  <c r="AR599" i="4"/>
  <c r="AR600" i="4"/>
  <c r="AR601" i="4"/>
  <c r="AR602" i="4"/>
  <c r="AR603" i="4"/>
  <c r="AR604" i="4"/>
  <c r="AR605" i="4"/>
  <c r="AR606" i="4"/>
  <c r="AR607" i="4"/>
  <c r="AR608" i="4"/>
  <c r="AR609" i="4"/>
  <c r="AR610" i="4"/>
  <c r="AR611" i="4"/>
  <c r="AR612" i="4"/>
  <c r="AR613" i="4"/>
  <c r="AR614" i="4"/>
  <c r="AR615" i="4"/>
  <c r="AR616" i="4"/>
  <c r="AR617" i="4"/>
  <c r="AR618" i="4"/>
  <c r="AR619" i="4"/>
  <c r="AR620" i="4"/>
  <c r="AR621" i="4"/>
  <c r="AR622" i="4"/>
  <c r="AR623" i="4"/>
  <c r="AR624" i="4"/>
  <c r="AR625" i="4"/>
  <c r="AR626" i="4"/>
  <c r="AR627" i="4"/>
  <c r="AR628" i="4"/>
  <c r="AR629" i="4"/>
  <c r="AR630" i="4"/>
  <c r="AR631" i="4"/>
  <c r="AR632" i="4"/>
  <c r="AR633" i="4"/>
  <c r="AR634" i="4"/>
  <c r="AR635" i="4"/>
  <c r="AR636" i="4"/>
  <c r="AR637" i="4"/>
  <c r="AR638" i="4"/>
  <c r="AR639" i="4"/>
  <c r="AR640" i="4"/>
  <c r="AR641" i="4"/>
  <c r="AR642" i="4"/>
  <c r="AR643" i="4"/>
  <c r="AR644" i="4"/>
  <c r="AR645" i="4"/>
  <c r="AR646" i="4"/>
  <c r="AR647" i="4"/>
  <c r="AR648" i="4"/>
  <c r="AR649" i="4"/>
  <c r="AR650" i="4"/>
  <c r="AR651" i="4"/>
  <c r="AR652" i="4"/>
  <c r="AR653" i="4"/>
  <c r="AR654" i="4"/>
  <c r="AR655" i="4"/>
  <c r="AR656" i="4"/>
  <c r="AR657" i="4"/>
  <c r="AR658" i="4"/>
  <c r="AR659" i="4"/>
  <c r="AR660" i="4"/>
  <c r="AR661" i="4"/>
  <c r="AR662" i="4"/>
  <c r="AR663" i="4"/>
  <c r="AR664" i="4"/>
  <c r="AR665" i="4"/>
  <c r="AR666" i="4"/>
  <c r="AR667" i="4"/>
  <c r="AR668" i="4"/>
  <c r="AR669" i="4"/>
  <c r="AR670" i="4"/>
  <c r="AR671" i="4"/>
  <c r="AR672" i="4"/>
  <c r="AR673" i="4"/>
  <c r="AR674" i="4"/>
  <c r="AR675" i="4"/>
  <c r="AR676" i="4"/>
  <c r="AR677" i="4"/>
  <c r="AR678" i="4"/>
  <c r="AR679" i="4"/>
  <c r="AR680" i="4"/>
  <c r="AR681" i="4"/>
  <c r="AR682" i="4"/>
  <c r="AR683" i="4"/>
  <c r="AR684" i="4"/>
  <c r="AR685" i="4"/>
  <c r="AR686" i="4"/>
  <c r="AR687" i="4"/>
  <c r="AR688" i="4"/>
  <c r="AR689" i="4"/>
  <c r="AR690" i="4"/>
  <c r="AR691" i="4"/>
  <c r="AR692" i="4"/>
  <c r="AR693" i="4"/>
  <c r="AR694" i="4"/>
  <c r="AR695" i="4"/>
  <c r="AR696" i="4"/>
  <c r="AR697" i="4"/>
  <c r="AR698" i="4"/>
  <c r="AR699" i="4"/>
  <c r="AR700" i="4"/>
  <c r="AR701" i="4"/>
  <c r="AR702" i="4"/>
  <c r="AR703" i="4"/>
  <c r="AR704" i="4"/>
  <c r="AR705" i="4"/>
  <c r="AR706" i="4"/>
  <c r="AR707" i="4"/>
  <c r="AR708" i="4"/>
  <c r="AR709" i="4"/>
  <c r="AR710" i="4"/>
  <c r="AR711" i="4"/>
  <c r="AR712" i="4"/>
  <c r="AR713" i="4"/>
  <c r="AR714" i="4"/>
  <c r="AR715" i="4"/>
  <c r="AR716" i="4"/>
  <c r="AR717" i="4"/>
  <c r="AR718" i="4"/>
  <c r="AR719" i="4"/>
  <c r="AR720" i="4"/>
  <c r="AR721" i="4"/>
  <c r="AR722" i="4"/>
  <c r="AR723" i="4"/>
  <c r="AR724" i="4"/>
  <c r="AR725" i="4"/>
  <c r="AR726" i="4"/>
  <c r="AR727" i="4"/>
  <c r="AR728" i="4"/>
  <c r="AR729" i="4"/>
  <c r="AR730" i="4"/>
  <c r="AR731" i="4"/>
  <c r="AR732" i="4"/>
  <c r="AR733" i="4"/>
  <c r="AR734" i="4"/>
  <c r="AR735" i="4"/>
  <c r="AR736" i="4"/>
  <c r="AR737" i="4"/>
  <c r="AR738" i="4"/>
  <c r="AR739" i="4"/>
  <c r="AR740" i="4"/>
  <c r="AR741" i="4"/>
  <c r="AR742" i="4"/>
  <c r="AR743" i="4"/>
  <c r="AR744" i="4"/>
  <c r="AR745" i="4"/>
  <c r="AR746" i="4"/>
  <c r="AR747" i="4"/>
  <c r="AR748" i="4"/>
  <c r="AR749" i="4"/>
  <c r="AR750" i="4"/>
  <c r="AR751" i="4"/>
  <c r="AR752" i="4"/>
  <c r="AR753" i="4"/>
  <c r="AR754" i="4"/>
  <c r="AR755" i="4"/>
  <c r="AR756" i="4"/>
  <c r="AR757" i="4"/>
  <c r="AR758" i="4"/>
  <c r="AR759" i="4"/>
  <c r="AR760" i="4"/>
  <c r="AR761" i="4"/>
  <c r="AR762" i="4"/>
  <c r="AR763" i="4"/>
  <c r="AR764" i="4"/>
  <c r="AR765" i="4"/>
  <c r="AR766" i="4"/>
  <c r="AR767" i="4"/>
  <c r="AR768" i="4"/>
  <c r="AR769" i="4"/>
  <c r="AR770" i="4"/>
  <c r="AR771" i="4"/>
  <c r="AR772" i="4"/>
  <c r="AR773" i="4"/>
  <c r="AR774" i="4"/>
  <c r="AR775" i="4"/>
  <c r="AR776" i="4"/>
  <c r="AR777" i="4"/>
  <c r="AR778" i="4"/>
  <c r="AR779" i="4"/>
  <c r="AR780" i="4"/>
  <c r="AR781" i="4"/>
  <c r="AR782" i="4"/>
  <c r="AR783" i="4"/>
  <c r="AR784" i="4"/>
  <c r="AR785" i="4"/>
  <c r="AR786" i="4"/>
  <c r="AR787" i="4"/>
  <c r="AR788" i="4"/>
  <c r="AR789" i="4"/>
  <c r="AR790" i="4"/>
  <c r="AR791" i="4"/>
  <c r="AR792" i="4"/>
  <c r="AR793" i="4"/>
  <c r="AR794" i="4"/>
  <c r="AR795" i="4"/>
  <c r="AR796" i="4"/>
  <c r="AR797" i="4"/>
  <c r="AR798" i="4"/>
  <c r="AR799" i="4"/>
  <c r="AR800" i="4"/>
  <c r="AR801" i="4"/>
  <c r="AR802" i="4"/>
  <c r="AR803" i="4"/>
  <c r="AR804" i="4"/>
  <c r="AR805" i="4"/>
  <c r="AR806" i="4"/>
  <c r="AR807" i="4"/>
  <c r="AR808" i="4"/>
  <c r="AR809" i="4"/>
  <c r="AR810" i="4"/>
  <c r="AR811" i="4"/>
  <c r="AR812" i="4"/>
  <c r="AR813" i="4"/>
  <c r="AR814" i="4"/>
  <c r="AR815" i="4"/>
  <c r="AR816" i="4"/>
  <c r="AR817" i="4"/>
  <c r="AR818" i="4"/>
  <c r="AR819" i="4"/>
  <c r="AR820" i="4"/>
  <c r="AR821" i="4"/>
  <c r="AR822" i="4"/>
  <c r="AR823" i="4"/>
  <c r="AR824" i="4"/>
  <c r="AR825" i="4"/>
  <c r="AR826" i="4"/>
  <c r="AR827" i="4"/>
  <c r="AR828" i="4"/>
  <c r="AR829" i="4"/>
  <c r="AR830" i="4"/>
  <c r="AR831" i="4"/>
  <c r="AR832" i="4"/>
  <c r="AR833" i="4"/>
  <c r="AR834" i="4"/>
  <c r="AR835" i="4"/>
  <c r="AR836" i="4"/>
  <c r="AR837" i="4"/>
  <c r="AR838" i="4"/>
  <c r="AR839" i="4"/>
  <c r="AR840" i="4"/>
  <c r="AR841" i="4"/>
  <c r="AR842" i="4"/>
  <c r="AR843" i="4"/>
  <c r="AR844" i="4"/>
  <c r="AR845" i="4"/>
  <c r="AR846" i="4"/>
  <c r="AR847" i="4"/>
  <c r="AR848" i="4"/>
  <c r="AR849" i="4"/>
  <c r="AR850" i="4"/>
  <c r="AR851" i="4"/>
  <c r="AR852" i="4"/>
  <c r="AR853" i="4"/>
  <c r="AR854" i="4"/>
  <c r="AR855" i="4"/>
  <c r="AR856" i="4"/>
  <c r="AR857" i="4"/>
  <c r="AR858" i="4"/>
  <c r="AR859" i="4"/>
  <c r="AR860" i="4"/>
  <c r="AR861" i="4"/>
  <c r="AR862" i="4"/>
  <c r="AR863" i="4"/>
  <c r="AR864" i="4"/>
  <c r="AR865" i="4"/>
  <c r="AR866" i="4"/>
  <c r="AR867" i="4"/>
  <c r="AR868" i="4"/>
  <c r="AR869" i="4"/>
  <c r="AR870" i="4"/>
  <c r="AR871" i="4"/>
  <c r="AR872" i="4"/>
  <c r="AR873" i="4"/>
  <c r="AR874" i="4"/>
  <c r="AR875" i="4"/>
  <c r="AR876" i="4"/>
  <c r="AR877" i="4"/>
  <c r="AR878" i="4"/>
  <c r="AR879" i="4"/>
  <c r="AR880" i="4"/>
  <c r="AR881" i="4"/>
  <c r="AR882" i="4"/>
  <c r="AR883" i="4"/>
  <c r="AR884" i="4"/>
  <c r="AR885" i="4"/>
  <c r="AR886" i="4"/>
  <c r="AR887" i="4"/>
  <c r="AR888" i="4"/>
  <c r="AR889" i="4"/>
  <c r="AR890" i="4"/>
  <c r="AR891" i="4"/>
  <c r="AR892" i="4"/>
  <c r="AR893" i="4"/>
  <c r="AR894" i="4"/>
  <c r="AR895" i="4"/>
  <c r="AR896" i="4"/>
  <c r="AR897" i="4"/>
  <c r="AR898" i="4"/>
  <c r="AR899" i="4"/>
  <c r="AR900" i="4"/>
  <c r="AR901" i="4"/>
  <c r="AR902" i="4"/>
  <c r="AR903" i="4"/>
  <c r="AR904" i="4"/>
  <c r="AR905" i="4"/>
  <c r="AR906" i="4"/>
  <c r="AR907" i="4"/>
  <c r="AR908" i="4"/>
  <c r="AR909" i="4"/>
  <c r="AR910" i="4"/>
  <c r="AR911" i="4"/>
  <c r="AR912" i="4"/>
  <c r="AR913" i="4"/>
  <c r="AR914" i="4"/>
  <c r="AR915" i="4"/>
  <c r="AR916" i="4"/>
  <c r="AR917" i="4"/>
  <c r="AR918" i="4"/>
  <c r="AR919" i="4"/>
  <c r="AR920" i="4"/>
  <c r="AR921" i="4"/>
  <c r="AR922" i="4"/>
  <c r="AR923" i="4"/>
  <c r="AR924" i="4"/>
  <c r="AR925" i="4"/>
  <c r="AR926" i="4"/>
  <c r="AR927" i="4"/>
  <c r="AR928" i="4"/>
  <c r="AR929" i="4"/>
  <c r="AR930" i="4"/>
  <c r="AR931" i="4"/>
  <c r="AR932" i="4"/>
  <c r="AR933" i="4"/>
  <c r="AR934" i="4"/>
  <c r="AR935" i="4"/>
  <c r="AR936" i="4"/>
  <c r="AR937" i="4"/>
  <c r="AR938" i="4"/>
  <c r="AR939" i="4"/>
  <c r="AR940" i="4"/>
  <c r="AR941" i="4"/>
  <c r="AR942" i="4"/>
  <c r="AR943" i="4"/>
  <c r="AR944" i="4"/>
  <c r="AR945" i="4"/>
  <c r="AR946" i="4"/>
  <c r="AR947" i="4"/>
  <c r="AR948" i="4"/>
  <c r="AR949" i="4"/>
  <c r="AR950" i="4"/>
  <c r="AR951" i="4"/>
  <c r="AR952" i="4"/>
  <c r="AR953" i="4"/>
  <c r="AR954" i="4"/>
  <c r="AR955" i="4"/>
  <c r="AR956" i="4"/>
  <c r="AR957" i="4"/>
  <c r="AR958" i="4"/>
  <c r="AR959" i="4"/>
  <c r="AR960" i="4"/>
  <c r="AR961" i="4"/>
  <c r="AR962" i="4"/>
  <c r="AR963" i="4"/>
  <c r="AR964" i="4"/>
  <c r="AR965" i="4"/>
  <c r="AR966" i="4"/>
  <c r="AR967" i="4"/>
  <c r="AR968" i="4"/>
  <c r="AR969" i="4"/>
  <c r="AR970" i="4"/>
  <c r="AR971" i="4"/>
  <c r="AR972" i="4"/>
  <c r="AR973" i="4"/>
  <c r="AR974" i="4"/>
  <c r="AR975" i="4"/>
  <c r="AR976" i="4"/>
  <c r="AR977" i="4"/>
  <c r="AR978" i="4"/>
  <c r="AR979" i="4"/>
  <c r="AR980" i="4"/>
  <c r="AR981" i="4"/>
  <c r="AR982" i="4"/>
  <c r="AR983" i="4"/>
  <c r="AR984" i="4"/>
  <c r="AR985" i="4"/>
  <c r="AR986" i="4"/>
  <c r="AR987" i="4"/>
  <c r="AR988" i="4"/>
  <c r="AR989" i="4"/>
  <c r="AR990" i="4"/>
  <c r="AR991" i="4"/>
  <c r="AR992" i="4"/>
  <c r="AR993" i="4"/>
  <c r="AR994" i="4"/>
  <c r="AR995" i="4"/>
  <c r="AR996" i="4"/>
  <c r="AR997" i="4"/>
  <c r="AR998" i="4"/>
  <c r="AR999" i="4"/>
  <c r="AR1000" i="4"/>
  <c r="AR1001" i="4"/>
  <c r="AR1002" i="4"/>
  <c r="AR1003" i="4"/>
  <c r="AR1004" i="4"/>
  <c r="AR1005" i="4"/>
  <c r="AR1006" i="4"/>
  <c r="AR1007" i="4"/>
  <c r="AR1008" i="4"/>
  <c r="AR1009" i="4"/>
  <c r="AR1010" i="4"/>
  <c r="AR1011" i="4"/>
  <c r="AR1012" i="4"/>
  <c r="AR10" i="4"/>
  <c r="AU11" i="4"/>
  <c r="AU12" i="4"/>
  <c r="AU13" i="4"/>
  <c r="AU14" i="4"/>
  <c r="AU15" i="4"/>
  <c r="AU16" i="4"/>
  <c r="AU17" i="4"/>
  <c r="AU18" i="4"/>
  <c r="AU19" i="4"/>
  <c r="AU20" i="4"/>
  <c r="AU21" i="4"/>
  <c r="AU22" i="4"/>
  <c r="AU23" i="4"/>
  <c r="AU24" i="4"/>
  <c r="AU25" i="4"/>
  <c r="AU26" i="4"/>
  <c r="AU27" i="4"/>
  <c r="AU28" i="4"/>
  <c r="AU29" i="4"/>
  <c r="AU30" i="4"/>
  <c r="AU31" i="4"/>
  <c r="AU32" i="4"/>
  <c r="AU33" i="4"/>
  <c r="AU34" i="4"/>
  <c r="AU35" i="4"/>
  <c r="AU36" i="4"/>
  <c r="AU37" i="4"/>
  <c r="AU38" i="4"/>
  <c r="AU39" i="4"/>
  <c r="AU40" i="4"/>
  <c r="AU41" i="4"/>
  <c r="AU42" i="4"/>
  <c r="AU43" i="4"/>
  <c r="AU44" i="4"/>
  <c r="AU45" i="4"/>
  <c r="AU46" i="4"/>
  <c r="AU47" i="4"/>
  <c r="AU48" i="4"/>
  <c r="AU49" i="4"/>
  <c r="AU50" i="4"/>
  <c r="AU51" i="4"/>
  <c r="AU52" i="4"/>
  <c r="AU53" i="4"/>
  <c r="AU54" i="4"/>
  <c r="AU55" i="4"/>
  <c r="AU56" i="4"/>
  <c r="AU57" i="4"/>
  <c r="AU58" i="4"/>
  <c r="AU59" i="4"/>
  <c r="AU60" i="4"/>
  <c r="AU61" i="4"/>
  <c r="AU62" i="4"/>
  <c r="AU63" i="4"/>
  <c r="AU64" i="4"/>
  <c r="AU65" i="4"/>
  <c r="AU66" i="4"/>
  <c r="AU67" i="4"/>
  <c r="AU68" i="4"/>
  <c r="AU69" i="4"/>
  <c r="AU70" i="4"/>
  <c r="AU71" i="4"/>
  <c r="AU72" i="4"/>
  <c r="AU73" i="4"/>
  <c r="AU74" i="4"/>
  <c r="AU75" i="4"/>
  <c r="AU76" i="4"/>
  <c r="AU77" i="4"/>
  <c r="AU78" i="4"/>
  <c r="AU79" i="4"/>
  <c r="AU80" i="4"/>
  <c r="AU81" i="4"/>
  <c r="AU82" i="4"/>
  <c r="AU83" i="4"/>
  <c r="AU84" i="4"/>
  <c r="AU85" i="4"/>
  <c r="AU86" i="4"/>
  <c r="AU87" i="4"/>
  <c r="AU88" i="4"/>
  <c r="AU89" i="4"/>
  <c r="AU90" i="4"/>
  <c r="AU91" i="4"/>
  <c r="AU92" i="4"/>
  <c r="AU93" i="4"/>
  <c r="AU94" i="4"/>
  <c r="AU95" i="4"/>
  <c r="AU96" i="4"/>
  <c r="AU97" i="4"/>
  <c r="AU98" i="4"/>
  <c r="AU99" i="4"/>
  <c r="AU100" i="4"/>
  <c r="AU101" i="4"/>
  <c r="AU102" i="4"/>
  <c r="AU103" i="4"/>
  <c r="AU104" i="4"/>
  <c r="AU105" i="4"/>
  <c r="AU106" i="4"/>
  <c r="AU107" i="4"/>
  <c r="AU108" i="4"/>
  <c r="AU109" i="4"/>
  <c r="AU110" i="4"/>
  <c r="AU111" i="4"/>
  <c r="AU112" i="4"/>
  <c r="AU113" i="4"/>
  <c r="AU114" i="4"/>
  <c r="AU115" i="4"/>
  <c r="AU116" i="4"/>
  <c r="AU117" i="4"/>
  <c r="AU118" i="4"/>
  <c r="AU119" i="4"/>
  <c r="AU120" i="4"/>
  <c r="AU121" i="4"/>
  <c r="AU122" i="4"/>
  <c r="AU123" i="4"/>
  <c r="AU124" i="4"/>
  <c r="AU125" i="4"/>
  <c r="AU126" i="4"/>
  <c r="AU127" i="4"/>
  <c r="AU128" i="4"/>
  <c r="AU129" i="4"/>
  <c r="AU130" i="4"/>
  <c r="AU131" i="4"/>
  <c r="AU132" i="4"/>
  <c r="AU133" i="4"/>
  <c r="AU134" i="4"/>
  <c r="AU135" i="4"/>
  <c r="AU136" i="4"/>
  <c r="AU137" i="4"/>
  <c r="AU138" i="4"/>
  <c r="AU139" i="4"/>
  <c r="AU140" i="4"/>
  <c r="AU141" i="4"/>
  <c r="AU142" i="4"/>
  <c r="AU143" i="4"/>
  <c r="AU144" i="4"/>
  <c r="AU145" i="4"/>
  <c r="AU146" i="4"/>
  <c r="AU147" i="4"/>
  <c r="AU148" i="4"/>
  <c r="AU149" i="4"/>
  <c r="AU150" i="4"/>
  <c r="AU151" i="4"/>
  <c r="AU152" i="4"/>
  <c r="AU153" i="4"/>
  <c r="AU154" i="4"/>
  <c r="AU155" i="4"/>
  <c r="AU156" i="4"/>
  <c r="AU157" i="4"/>
  <c r="AU158" i="4"/>
  <c r="AU159" i="4"/>
  <c r="AU160" i="4"/>
  <c r="AU161" i="4"/>
  <c r="AU162" i="4"/>
  <c r="AU163" i="4"/>
  <c r="AU164" i="4"/>
  <c r="AU165" i="4"/>
  <c r="AU166" i="4"/>
  <c r="AU167" i="4"/>
  <c r="AU168" i="4"/>
  <c r="AU169" i="4"/>
  <c r="AU170" i="4"/>
  <c r="AU171" i="4"/>
  <c r="AU172" i="4"/>
  <c r="AU173" i="4"/>
  <c r="AU174" i="4"/>
  <c r="AU175" i="4"/>
  <c r="AU176" i="4"/>
  <c r="AU177" i="4"/>
  <c r="AU178" i="4"/>
  <c r="AU179" i="4"/>
  <c r="AU180" i="4"/>
  <c r="AU181" i="4"/>
  <c r="AU182" i="4"/>
  <c r="AU183" i="4"/>
  <c r="AU184" i="4"/>
  <c r="AU185" i="4"/>
  <c r="AU186" i="4"/>
  <c r="AU187" i="4"/>
  <c r="AU188" i="4"/>
  <c r="AU189" i="4"/>
  <c r="AU190" i="4"/>
  <c r="AU191" i="4"/>
  <c r="AU192" i="4"/>
  <c r="AU193" i="4"/>
  <c r="AU194" i="4"/>
  <c r="AU195" i="4"/>
  <c r="AU196" i="4"/>
  <c r="AU197" i="4"/>
  <c r="AU198" i="4"/>
  <c r="AU199" i="4"/>
  <c r="AU200" i="4"/>
  <c r="AU201" i="4"/>
  <c r="AU202" i="4"/>
  <c r="AU203" i="4"/>
  <c r="AU204" i="4"/>
  <c r="AU205" i="4"/>
  <c r="AU206" i="4"/>
  <c r="AU207" i="4"/>
  <c r="AU208" i="4"/>
  <c r="AU209" i="4"/>
  <c r="AU210" i="4"/>
  <c r="AU211" i="4"/>
  <c r="AU212" i="4"/>
  <c r="AU213" i="4"/>
  <c r="AU214" i="4"/>
  <c r="AU215" i="4"/>
  <c r="AU216" i="4"/>
  <c r="AU217" i="4"/>
  <c r="AU218" i="4"/>
  <c r="AU219" i="4"/>
  <c r="AU220" i="4"/>
  <c r="AU221" i="4"/>
  <c r="AU222" i="4"/>
  <c r="AU223" i="4"/>
  <c r="AU224" i="4"/>
  <c r="AU225" i="4"/>
  <c r="AU226" i="4"/>
  <c r="AU227" i="4"/>
  <c r="AU228" i="4"/>
  <c r="AU229" i="4"/>
  <c r="AU230" i="4"/>
  <c r="AU231" i="4"/>
  <c r="AU232" i="4"/>
  <c r="AU233" i="4"/>
  <c r="AU234" i="4"/>
  <c r="AU235" i="4"/>
  <c r="AU236" i="4"/>
  <c r="AU237" i="4"/>
  <c r="AU238" i="4"/>
  <c r="AU239" i="4"/>
  <c r="AU240" i="4"/>
  <c r="AU241" i="4"/>
  <c r="AU242" i="4"/>
  <c r="AU243" i="4"/>
  <c r="AU244" i="4"/>
  <c r="AU245" i="4"/>
  <c r="AU246" i="4"/>
  <c r="AU247" i="4"/>
  <c r="AU248" i="4"/>
  <c r="AU249" i="4"/>
  <c r="AU250" i="4"/>
  <c r="AU251" i="4"/>
  <c r="AU252" i="4"/>
  <c r="AU253" i="4"/>
  <c r="AU254" i="4"/>
  <c r="AU255" i="4"/>
  <c r="AU256" i="4"/>
  <c r="AU257" i="4"/>
  <c r="AU258" i="4"/>
  <c r="AU259" i="4"/>
  <c r="AU260" i="4"/>
  <c r="AU261" i="4"/>
  <c r="AU262" i="4"/>
  <c r="AU263" i="4"/>
  <c r="AU264" i="4"/>
  <c r="AU265" i="4"/>
  <c r="AU266" i="4"/>
  <c r="AU267" i="4"/>
  <c r="AU268" i="4"/>
  <c r="AU269" i="4"/>
  <c r="AU270" i="4"/>
  <c r="AU271" i="4"/>
  <c r="AU272" i="4"/>
  <c r="AU273" i="4"/>
  <c r="AU274" i="4"/>
  <c r="AU275" i="4"/>
  <c r="AU276" i="4"/>
  <c r="AU277" i="4"/>
  <c r="AU278" i="4"/>
  <c r="AU279" i="4"/>
  <c r="AU280" i="4"/>
  <c r="AU281" i="4"/>
  <c r="AU282" i="4"/>
  <c r="AU283" i="4"/>
  <c r="AU284" i="4"/>
  <c r="AU285" i="4"/>
  <c r="AU286" i="4"/>
  <c r="AU287" i="4"/>
  <c r="AU288" i="4"/>
  <c r="AU289" i="4"/>
  <c r="AU290" i="4"/>
  <c r="AU291" i="4"/>
  <c r="AU292" i="4"/>
  <c r="AU293" i="4"/>
  <c r="AU294" i="4"/>
  <c r="AU295" i="4"/>
  <c r="AU296" i="4"/>
  <c r="AU297" i="4"/>
  <c r="AU298" i="4"/>
  <c r="AU299" i="4"/>
  <c r="AU300" i="4"/>
  <c r="AU301" i="4"/>
  <c r="AU302" i="4"/>
  <c r="AU303" i="4"/>
  <c r="AU304" i="4"/>
  <c r="AU305" i="4"/>
  <c r="AU306" i="4"/>
  <c r="AU307" i="4"/>
  <c r="AU308" i="4"/>
  <c r="AU309" i="4"/>
  <c r="AU310" i="4"/>
  <c r="AU311" i="4"/>
  <c r="AU312" i="4"/>
  <c r="AU313" i="4"/>
  <c r="AU314" i="4"/>
  <c r="AU315" i="4"/>
  <c r="AU316" i="4"/>
  <c r="AU317" i="4"/>
  <c r="AU318" i="4"/>
  <c r="AU319" i="4"/>
  <c r="AU320" i="4"/>
  <c r="AU321" i="4"/>
  <c r="AU322" i="4"/>
  <c r="AU323" i="4"/>
  <c r="AU324" i="4"/>
  <c r="AU325" i="4"/>
  <c r="AU326" i="4"/>
  <c r="AU327" i="4"/>
  <c r="AU328" i="4"/>
  <c r="AU329" i="4"/>
  <c r="AU330" i="4"/>
  <c r="AU331" i="4"/>
  <c r="AU332" i="4"/>
  <c r="AU333" i="4"/>
  <c r="AU334" i="4"/>
  <c r="AU335" i="4"/>
  <c r="AU336" i="4"/>
  <c r="AU337" i="4"/>
  <c r="AU338" i="4"/>
  <c r="AU339" i="4"/>
  <c r="AU340" i="4"/>
  <c r="AU341" i="4"/>
  <c r="AU342" i="4"/>
  <c r="AU343" i="4"/>
  <c r="AU344" i="4"/>
  <c r="AU345" i="4"/>
  <c r="AU346" i="4"/>
  <c r="AU347" i="4"/>
  <c r="AU348" i="4"/>
  <c r="AU349" i="4"/>
  <c r="AU350" i="4"/>
  <c r="AU351" i="4"/>
  <c r="AU352" i="4"/>
  <c r="AU353" i="4"/>
  <c r="AU354" i="4"/>
  <c r="AU355" i="4"/>
  <c r="AU356" i="4"/>
  <c r="AU357" i="4"/>
  <c r="AU358" i="4"/>
  <c r="AU359" i="4"/>
  <c r="AU360" i="4"/>
  <c r="AU361" i="4"/>
  <c r="AU362" i="4"/>
  <c r="AU363" i="4"/>
  <c r="AU364" i="4"/>
  <c r="AU365" i="4"/>
  <c r="AU366" i="4"/>
  <c r="AU367" i="4"/>
  <c r="AU368" i="4"/>
  <c r="AU369" i="4"/>
  <c r="AU370" i="4"/>
  <c r="AU371" i="4"/>
  <c r="AU372" i="4"/>
  <c r="AU373" i="4"/>
  <c r="AU374" i="4"/>
  <c r="AU375" i="4"/>
  <c r="AU376" i="4"/>
  <c r="AU377" i="4"/>
  <c r="AU378" i="4"/>
  <c r="AU379" i="4"/>
  <c r="AU380" i="4"/>
  <c r="AU381" i="4"/>
  <c r="AU382" i="4"/>
  <c r="AU383" i="4"/>
  <c r="AU384" i="4"/>
  <c r="AU385" i="4"/>
  <c r="AU386" i="4"/>
  <c r="AU387" i="4"/>
  <c r="AU388" i="4"/>
  <c r="AU389" i="4"/>
  <c r="AU390" i="4"/>
  <c r="AU391" i="4"/>
  <c r="AU392" i="4"/>
  <c r="AU393" i="4"/>
  <c r="AU394" i="4"/>
  <c r="AU395" i="4"/>
  <c r="AU396" i="4"/>
  <c r="AU397" i="4"/>
  <c r="AU398" i="4"/>
  <c r="AU399" i="4"/>
  <c r="AU400" i="4"/>
  <c r="AU401" i="4"/>
  <c r="AU402" i="4"/>
  <c r="AU403" i="4"/>
  <c r="AU404" i="4"/>
  <c r="AU405" i="4"/>
  <c r="AU406" i="4"/>
  <c r="AU407" i="4"/>
  <c r="AU408" i="4"/>
  <c r="AU409" i="4"/>
  <c r="AU410" i="4"/>
  <c r="AU411" i="4"/>
  <c r="AU412" i="4"/>
  <c r="AU413" i="4"/>
  <c r="AU414" i="4"/>
  <c r="AU415" i="4"/>
  <c r="AU416" i="4"/>
  <c r="AU417" i="4"/>
  <c r="AU418" i="4"/>
  <c r="AU419" i="4"/>
  <c r="AU420" i="4"/>
  <c r="AU421" i="4"/>
  <c r="AU422" i="4"/>
  <c r="AU423" i="4"/>
  <c r="AU424" i="4"/>
  <c r="AU425" i="4"/>
  <c r="AU426" i="4"/>
  <c r="AU427" i="4"/>
  <c r="AU428" i="4"/>
  <c r="AU429" i="4"/>
  <c r="AU430" i="4"/>
  <c r="AU431" i="4"/>
  <c r="AU432" i="4"/>
  <c r="AU433" i="4"/>
  <c r="AU434" i="4"/>
  <c r="AU435" i="4"/>
  <c r="AU436" i="4"/>
  <c r="AU437" i="4"/>
  <c r="AU438" i="4"/>
  <c r="AU439" i="4"/>
  <c r="AU440" i="4"/>
  <c r="AU441" i="4"/>
  <c r="AU442" i="4"/>
  <c r="AU443" i="4"/>
  <c r="AU444" i="4"/>
  <c r="AU445" i="4"/>
  <c r="AU446" i="4"/>
  <c r="AU447" i="4"/>
  <c r="AU448" i="4"/>
  <c r="AU449" i="4"/>
  <c r="AU450" i="4"/>
  <c r="AU451" i="4"/>
  <c r="AU452" i="4"/>
  <c r="AU453" i="4"/>
  <c r="AU454" i="4"/>
  <c r="AU455" i="4"/>
  <c r="AU456" i="4"/>
  <c r="AU457" i="4"/>
  <c r="AU458" i="4"/>
  <c r="AU459" i="4"/>
  <c r="AU460" i="4"/>
  <c r="AU461" i="4"/>
  <c r="AU462" i="4"/>
  <c r="AU463" i="4"/>
  <c r="AU464" i="4"/>
  <c r="AU465" i="4"/>
  <c r="AU466" i="4"/>
  <c r="AU467" i="4"/>
  <c r="AU468" i="4"/>
  <c r="AU469" i="4"/>
  <c r="AU470" i="4"/>
  <c r="AU471" i="4"/>
  <c r="AU472" i="4"/>
  <c r="AU473" i="4"/>
  <c r="AU474" i="4"/>
  <c r="AU475" i="4"/>
  <c r="AU476" i="4"/>
  <c r="AU477" i="4"/>
  <c r="AU478" i="4"/>
  <c r="AU479" i="4"/>
  <c r="AU480" i="4"/>
  <c r="AU481" i="4"/>
  <c r="AU482" i="4"/>
  <c r="AU483" i="4"/>
  <c r="AU484" i="4"/>
  <c r="AU485" i="4"/>
  <c r="AU486" i="4"/>
  <c r="AU487" i="4"/>
  <c r="AU488" i="4"/>
  <c r="AU489" i="4"/>
  <c r="AU490" i="4"/>
  <c r="AU491" i="4"/>
  <c r="AU492" i="4"/>
  <c r="AU493" i="4"/>
  <c r="AU494" i="4"/>
  <c r="AU495" i="4"/>
  <c r="AU496" i="4"/>
  <c r="AU497" i="4"/>
  <c r="AU498" i="4"/>
  <c r="AU499" i="4"/>
  <c r="AU500" i="4"/>
  <c r="AU501" i="4"/>
  <c r="AU502" i="4"/>
  <c r="AU503" i="4"/>
  <c r="AU504" i="4"/>
  <c r="AU505" i="4"/>
  <c r="AU506" i="4"/>
  <c r="AU507" i="4"/>
  <c r="AU508" i="4"/>
  <c r="AU509" i="4"/>
  <c r="AU510" i="4"/>
  <c r="AU511" i="4"/>
  <c r="AU512" i="4"/>
  <c r="AU513" i="4"/>
  <c r="AU514" i="4"/>
  <c r="AU515" i="4"/>
  <c r="AU516" i="4"/>
  <c r="AU517" i="4"/>
  <c r="AU518" i="4"/>
  <c r="AU519" i="4"/>
  <c r="AU520" i="4"/>
  <c r="AU521" i="4"/>
  <c r="AU522" i="4"/>
  <c r="AU523" i="4"/>
  <c r="AU524" i="4"/>
  <c r="AU525" i="4"/>
  <c r="AU526" i="4"/>
  <c r="AU527" i="4"/>
  <c r="AU528" i="4"/>
  <c r="AU529" i="4"/>
  <c r="AU530" i="4"/>
  <c r="AU531" i="4"/>
  <c r="AU532" i="4"/>
  <c r="AU533" i="4"/>
  <c r="AU534" i="4"/>
  <c r="AU535" i="4"/>
  <c r="AU536" i="4"/>
  <c r="AU537" i="4"/>
  <c r="AU538" i="4"/>
  <c r="AU539" i="4"/>
  <c r="AU540" i="4"/>
  <c r="AU541" i="4"/>
  <c r="AU542" i="4"/>
  <c r="AU543" i="4"/>
  <c r="AU544" i="4"/>
  <c r="AU545" i="4"/>
  <c r="AU546" i="4"/>
  <c r="AU547" i="4"/>
  <c r="AU548" i="4"/>
  <c r="AU549" i="4"/>
  <c r="AU550" i="4"/>
  <c r="AU551" i="4"/>
  <c r="AU552" i="4"/>
  <c r="AU553" i="4"/>
  <c r="AU554" i="4"/>
  <c r="AU555" i="4"/>
  <c r="AU556" i="4"/>
  <c r="AU557" i="4"/>
  <c r="AU558" i="4"/>
  <c r="AU559" i="4"/>
  <c r="AU560" i="4"/>
  <c r="AU561" i="4"/>
  <c r="AU562" i="4"/>
  <c r="AU563" i="4"/>
  <c r="AU564" i="4"/>
  <c r="AU565" i="4"/>
  <c r="AU566" i="4"/>
  <c r="AU567" i="4"/>
  <c r="AU568" i="4"/>
  <c r="AU569" i="4"/>
  <c r="AU570" i="4"/>
  <c r="AU571" i="4"/>
  <c r="AU572" i="4"/>
  <c r="AU573" i="4"/>
  <c r="AU574" i="4"/>
  <c r="AU575" i="4"/>
  <c r="AU576" i="4"/>
  <c r="AU577" i="4"/>
  <c r="AU578" i="4"/>
  <c r="AU579" i="4"/>
  <c r="AU580" i="4"/>
  <c r="AU581" i="4"/>
  <c r="AU582" i="4"/>
  <c r="AU583" i="4"/>
  <c r="AU584" i="4"/>
  <c r="AU585" i="4"/>
  <c r="AU586" i="4"/>
  <c r="AU587" i="4"/>
  <c r="AU588" i="4"/>
  <c r="AU589" i="4"/>
  <c r="AU590" i="4"/>
  <c r="AU591" i="4"/>
  <c r="AU592" i="4"/>
  <c r="AU593" i="4"/>
  <c r="AU594" i="4"/>
  <c r="AU595" i="4"/>
  <c r="AU596" i="4"/>
  <c r="AU597" i="4"/>
  <c r="AU598" i="4"/>
  <c r="AU599" i="4"/>
  <c r="AU600" i="4"/>
  <c r="AU601" i="4"/>
  <c r="AU602" i="4"/>
  <c r="AU603" i="4"/>
  <c r="AU604" i="4"/>
  <c r="AU605" i="4"/>
  <c r="AU606" i="4"/>
  <c r="AU607" i="4"/>
  <c r="AU608" i="4"/>
  <c r="AU609" i="4"/>
  <c r="AU610" i="4"/>
  <c r="AU611" i="4"/>
  <c r="AU612" i="4"/>
  <c r="AU613" i="4"/>
  <c r="AU614" i="4"/>
  <c r="AU615" i="4"/>
  <c r="AU616" i="4"/>
  <c r="AU617" i="4"/>
  <c r="AU618" i="4"/>
  <c r="AU619" i="4"/>
  <c r="AU620" i="4"/>
  <c r="AU621" i="4"/>
  <c r="AU622" i="4"/>
  <c r="AU623" i="4"/>
  <c r="AU624" i="4"/>
  <c r="AU625" i="4"/>
  <c r="AU626" i="4"/>
  <c r="AU627" i="4"/>
  <c r="AU628" i="4"/>
  <c r="AU629" i="4"/>
  <c r="AU630" i="4"/>
  <c r="AU631" i="4"/>
  <c r="AU632" i="4"/>
  <c r="AU633" i="4"/>
  <c r="AU634" i="4"/>
  <c r="AU635" i="4"/>
  <c r="AU636" i="4"/>
  <c r="AU637" i="4"/>
  <c r="AU638" i="4"/>
  <c r="AU639" i="4"/>
  <c r="AU640" i="4"/>
  <c r="AU641" i="4"/>
  <c r="AU642" i="4"/>
  <c r="AU643" i="4"/>
  <c r="AU644" i="4"/>
  <c r="AU645" i="4"/>
  <c r="AU646" i="4"/>
  <c r="AU647" i="4"/>
  <c r="AU648" i="4"/>
  <c r="AU649" i="4"/>
  <c r="AU650" i="4"/>
  <c r="AU651" i="4"/>
  <c r="AU652" i="4"/>
  <c r="AU653" i="4"/>
  <c r="AU654" i="4"/>
  <c r="AU655" i="4"/>
  <c r="AU656" i="4"/>
  <c r="AU657" i="4"/>
  <c r="AU658" i="4"/>
  <c r="AU659" i="4"/>
  <c r="AU660" i="4"/>
  <c r="AU661" i="4"/>
  <c r="AU662" i="4"/>
  <c r="AU663" i="4"/>
  <c r="AU664" i="4"/>
  <c r="AU665" i="4"/>
  <c r="AU666" i="4"/>
  <c r="AU667" i="4"/>
  <c r="AU668" i="4"/>
  <c r="AU669" i="4"/>
  <c r="AU670" i="4"/>
  <c r="AU671" i="4"/>
  <c r="AU672" i="4"/>
  <c r="AU673" i="4"/>
  <c r="AU674" i="4"/>
  <c r="AU675" i="4"/>
  <c r="AU676" i="4"/>
  <c r="AU677" i="4"/>
  <c r="AU678" i="4"/>
  <c r="AU679" i="4"/>
  <c r="AU680" i="4"/>
  <c r="AU681" i="4"/>
  <c r="AU682" i="4"/>
  <c r="AU683" i="4"/>
  <c r="AU684" i="4"/>
  <c r="AU685" i="4"/>
  <c r="AU686" i="4"/>
  <c r="AU687" i="4"/>
  <c r="AU688" i="4"/>
  <c r="AU689" i="4"/>
  <c r="AU690" i="4"/>
  <c r="AU691" i="4"/>
  <c r="AU692" i="4"/>
  <c r="AU693" i="4"/>
  <c r="AU694" i="4"/>
  <c r="AU695" i="4"/>
  <c r="AU696" i="4"/>
  <c r="AU697" i="4"/>
  <c r="AU698" i="4"/>
  <c r="AU699" i="4"/>
  <c r="AU700" i="4"/>
  <c r="AU701" i="4"/>
  <c r="AU702" i="4"/>
  <c r="AU703" i="4"/>
  <c r="AU704" i="4"/>
  <c r="AU705" i="4"/>
  <c r="AU706" i="4"/>
  <c r="AU707" i="4"/>
  <c r="AU708" i="4"/>
  <c r="AU709" i="4"/>
  <c r="AU710" i="4"/>
  <c r="AU711" i="4"/>
  <c r="AU712" i="4"/>
  <c r="AU713" i="4"/>
  <c r="AU714" i="4"/>
  <c r="AU715" i="4"/>
  <c r="AU716" i="4"/>
  <c r="AU717" i="4"/>
  <c r="AU718" i="4"/>
  <c r="AU719" i="4"/>
  <c r="AU720" i="4"/>
  <c r="AU721" i="4"/>
  <c r="AU722" i="4"/>
  <c r="AU723" i="4"/>
  <c r="AU724" i="4"/>
  <c r="AU725" i="4"/>
  <c r="AU726" i="4"/>
  <c r="AU727" i="4"/>
  <c r="AU728" i="4"/>
  <c r="AU729" i="4"/>
  <c r="AU730" i="4"/>
  <c r="AU731" i="4"/>
  <c r="AU732" i="4"/>
  <c r="AU733" i="4"/>
  <c r="AU734" i="4"/>
  <c r="AU735" i="4"/>
  <c r="AU736" i="4"/>
  <c r="AU737" i="4"/>
  <c r="AU738" i="4"/>
  <c r="AU739" i="4"/>
  <c r="AU740" i="4"/>
  <c r="AU741" i="4"/>
  <c r="AU742" i="4"/>
  <c r="AU743" i="4"/>
  <c r="AU744" i="4"/>
  <c r="AU745" i="4"/>
  <c r="AU746" i="4"/>
  <c r="AU747" i="4"/>
  <c r="AU748" i="4"/>
  <c r="AU749" i="4"/>
  <c r="AU750" i="4"/>
  <c r="AU751" i="4"/>
  <c r="AU752" i="4"/>
  <c r="AU753" i="4"/>
  <c r="AU754" i="4"/>
  <c r="AU755" i="4"/>
  <c r="AU756" i="4"/>
  <c r="AU757" i="4"/>
  <c r="AU758" i="4"/>
  <c r="AU759" i="4"/>
  <c r="AU760" i="4"/>
  <c r="AU761" i="4"/>
  <c r="AU762" i="4"/>
  <c r="AU763" i="4"/>
  <c r="AU764" i="4"/>
  <c r="AU765" i="4"/>
  <c r="AU766" i="4"/>
  <c r="AU767" i="4"/>
  <c r="AU768" i="4"/>
  <c r="AU769" i="4"/>
  <c r="AU770" i="4"/>
  <c r="AU771" i="4"/>
  <c r="AU772" i="4"/>
  <c r="AU773" i="4"/>
  <c r="AU774" i="4"/>
  <c r="AU775" i="4"/>
  <c r="AU776" i="4"/>
  <c r="AU777" i="4"/>
  <c r="AU778" i="4"/>
  <c r="AU779" i="4"/>
  <c r="AU780" i="4"/>
  <c r="AU781" i="4"/>
  <c r="AU782" i="4"/>
  <c r="AU783" i="4"/>
  <c r="AU784" i="4"/>
  <c r="AU785" i="4"/>
  <c r="AU786" i="4"/>
  <c r="AU787" i="4"/>
  <c r="AU788" i="4"/>
  <c r="AU789" i="4"/>
  <c r="AU790" i="4"/>
  <c r="AU791" i="4"/>
  <c r="AU792" i="4"/>
  <c r="AU793" i="4"/>
  <c r="AU794" i="4"/>
  <c r="AU795" i="4"/>
  <c r="AU796" i="4"/>
  <c r="AU797" i="4"/>
  <c r="AU798" i="4"/>
  <c r="AU799" i="4"/>
  <c r="AU800" i="4"/>
  <c r="AU801" i="4"/>
  <c r="AU802" i="4"/>
  <c r="AU803" i="4"/>
  <c r="AU804" i="4"/>
  <c r="AU805" i="4"/>
  <c r="AU806" i="4"/>
  <c r="AU807" i="4"/>
  <c r="AU808" i="4"/>
  <c r="AU809" i="4"/>
  <c r="AU810" i="4"/>
  <c r="AU811" i="4"/>
  <c r="AU812" i="4"/>
  <c r="AU813" i="4"/>
  <c r="AU814" i="4"/>
  <c r="AU815" i="4"/>
  <c r="AU816" i="4"/>
  <c r="AU817" i="4"/>
  <c r="AU818" i="4"/>
  <c r="AU819" i="4"/>
  <c r="AU820" i="4"/>
  <c r="AU821" i="4"/>
  <c r="AU822" i="4"/>
  <c r="AU823" i="4"/>
  <c r="AU824" i="4"/>
  <c r="AU825" i="4"/>
  <c r="AU826" i="4"/>
  <c r="AU827" i="4"/>
  <c r="AU828" i="4"/>
  <c r="AU829" i="4"/>
  <c r="AU830" i="4"/>
  <c r="AU831" i="4"/>
  <c r="AU832" i="4"/>
  <c r="AU833" i="4"/>
  <c r="AU834" i="4"/>
  <c r="AU835" i="4"/>
  <c r="AU836" i="4"/>
  <c r="AU837" i="4"/>
  <c r="AU838" i="4"/>
  <c r="AU839" i="4"/>
  <c r="AU840" i="4"/>
  <c r="AU841" i="4"/>
  <c r="AU842" i="4"/>
  <c r="AU843" i="4"/>
  <c r="AU844" i="4"/>
  <c r="AU845" i="4"/>
  <c r="AU846" i="4"/>
  <c r="AU847" i="4"/>
  <c r="AU848" i="4"/>
  <c r="AU849" i="4"/>
  <c r="AU850" i="4"/>
  <c r="AU851" i="4"/>
  <c r="AU852" i="4"/>
  <c r="AU853" i="4"/>
  <c r="AU854" i="4"/>
  <c r="AU855" i="4"/>
  <c r="AU856" i="4"/>
  <c r="AU857" i="4"/>
  <c r="AU858" i="4"/>
  <c r="AU859" i="4"/>
  <c r="AU860" i="4"/>
  <c r="AU861" i="4"/>
  <c r="AU862" i="4"/>
  <c r="AU863" i="4"/>
  <c r="AU864" i="4"/>
  <c r="AU865" i="4"/>
  <c r="AU866" i="4"/>
  <c r="AU867" i="4"/>
  <c r="AU868" i="4"/>
  <c r="AU869" i="4"/>
  <c r="AU870" i="4"/>
  <c r="AU871" i="4"/>
  <c r="AU872" i="4"/>
  <c r="AU873" i="4"/>
  <c r="AU874" i="4"/>
  <c r="AU875" i="4"/>
  <c r="AU876" i="4"/>
  <c r="AU877" i="4"/>
  <c r="AU878" i="4"/>
  <c r="AU879" i="4"/>
  <c r="AU880" i="4"/>
  <c r="AU881" i="4"/>
  <c r="AU882" i="4"/>
  <c r="AU883" i="4"/>
  <c r="AU884" i="4"/>
  <c r="AU885" i="4"/>
  <c r="AU886" i="4"/>
  <c r="AU887" i="4"/>
  <c r="AU888" i="4"/>
  <c r="AU889" i="4"/>
  <c r="AU890" i="4"/>
  <c r="AU891" i="4"/>
  <c r="AU892" i="4"/>
  <c r="AU893" i="4"/>
  <c r="AU894" i="4"/>
  <c r="AU895" i="4"/>
  <c r="AU896" i="4"/>
  <c r="AU897" i="4"/>
  <c r="AU898" i="4"/>
  <c r="AU899" i="4"/>
  <c r="AU900" i="4"/>
  <c r="AU901" i="4"/>
  <c r="AU902" i="4"/>
  <c r="AU903" i="4"/>
  <c r="AU904" i="4"/>
  <c r="AU905" i="4"/>
  <c r="AU906" i="4"/>
  <c r="AU907" i="4"/>
  <c r="AU908" i="4"/>
  <c r="AU909" i="4"/>
  <c r="AU910" i="4"/>
  <c r="AU911" i="4"/>
  <c r="AU912" i="4"/>
  <c r="AU913" i="4"/>
  <c r="AU914" i="4"/>
  <c r="AU915" i="4"/>
  <c r="AU916" i="4"/>
  <c r="AU917" i="4"/>
  <c r="AU918" i="4"/>
  <c r="AU919" i="4"/>
  <c r="AU920" i="4"/>
  <c r="AU921" i="4"/>
  <c r="AU922" i="4"/>
  <c r="AU923" i="4"/>
  <c r="AU924" i="4"/>
  <c r="AU925" i="4"/>
  <c r="AU926" i="4"/>
  <c r="AU927" i="4"/>
  <c r="AU928" i="4"/>
  <c r="AU929" i="4"/>
  <c r="AU930" i="4"/>
  <c r="AU931" i="4"/>
  <c r="AU932" i="4"/>
  <c r="AU933" i="4"/>
  <c r="AU934" i="4"/>
  <c r="AU935" i="4"/>
  <c r="AU936" i="4"/>
  <c r="AU937" i="4"/>
  <c r="AU938" i="4"/>
  <c r="AU939" i="4"/>
  <c r="AU940" i="4"/>
  <c r="AU941" i="4"/>
  <c r="AU942" i="4"/>
  <c r="AU943" i="4"/>
  <c r="AU944" i="4"/>
  <c r="AU945" i="4"/>
  <c r="AU946" i="4"/>
  <c r="AU947" i="4"/>
  <c r="AU948" i="4"/>
  <c r="AU949" i="4"/>
  <c r="AU950" i="4"/>
  <c r="AU951" i="4"/>
  <c r="AU952" i="4"/>
  <c r="AU953" i="4"/>
  <c r="AU954" i="4"/>
  <c r="AU955" i="4"/>
  <c r="AU956" i="4"/>
  <c r="AU957" i="4"/>
  <c r="AU958" i="4"/>
  <c r="AU959" i="4"/>
  <c r="AU960" i="4"/>
  <c r="AU961" i="4"/>
  <c r="AU962" i="4"/>
  <c r="AU963" i="4"/>
  <c r="AU964" i="4"/>
  <c r="AU965" i="4"/>
  <c r="AU966" i="4"/>
  <c r="AU967" i="4"/>
  <c r="AU968" i="4"/>
  <c r="AU969" i="4"/>
  <c r="AU970" i="4"/>
  <c r="AU971" i="4"/>
  <c r="AU972" i="4"/>
  <c r="AU973" i="4"/>
  <c r="AU974" i="4"/>
  <c r="AU975" i="4"/>
  <c r="AU976" i="4"/>
  <c r="AU977" i="4"/>
  <c r="AU978" i="4"/>
  <c r="AU979" i="4"/>
  <c r="AU980" i="4"/>
  <c r="AU981" i="4"/>
  <c r="AU982" i="4"/>
  <c r="AU983" i="4"/>
  <c r="AU984" i="4"/>
  <c r="AU985" i="4"/>
  <c r="AU986" i="4"/>
  <c r="AU987" i="4"/>
  <c r="AU988" i="4"/>
  <c r="AU989" i="4"/>
  <c r="AU990" i="4"/>
  <c r="AU991" i="4"/>
  <c r="AU992" i="4"/>
  <c r="AU993" i="4"/>
  <c r="AU994" i="4"/>
  <c r="AU995" i="4"/>
  <c r="AU996" i="4"/>
  <c r="AU997" i="4"/>
  <c r="AU998" i="4"/>
  <c r="AU999" i="4"/>
  <c r="AU1000" i="4"/>
  <c r="AU1001" i="4"/>
  <c r="AU1002" i="4"/>
  <c r="AU1003" i="4"/>
  <c r="AU1004" i="4"/>
  <c r="AU1005" i="4"/>
  <c r="AU1006" i="4"/>
  <c r="AU1007" i="4"/>
  <c r="AU1008" i="4"/>
  <c r="AU1009" i="4"/>
  <c r="AU1010" i="4"/>
  <c r="AU1011" i="4"/>
  <c r="AU1012" i="4"/>
  <c r="R14" i="13" l="1"/>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320" i="13"/>
  <c r="R321" i="13"/>
  <c r="R322" i="13"/>
  <c r="R323" i="13"/>
  <c r="R324" i="13"/>
  <c r="R325" i="13"/>
  <c r="R326" i="13"/>
  <c r="R327" i="13"/>
  <c r="R328" i="13"/>
  <c r="R329" i="13"/>
  <c r="R330" i="13"/>
  <c r="R331" i="13"/>
  <c r="R332" i="13"/>
  <c r="R333" i="13"/>
  <c r="R334" i="13"/>
  <c r="R335" i="13"/>
  <c r="R336" i="13"/>
  <c r="R337" i="13"/>
  <c r="R338" i="13"/>
  <c r="R339" i="13"/>
  <c r="R340" i="13"/>
  <c r="R341" i="13"/>
  <c r="R342" i="13"/>
  <c r="R343" i="13"/>
  <c r="R344" i="13"/>
  <c r="R345" i="13"/>
  <c r="R346" i="13"/>
  <c r="R347" i="13"/>
  <c r="R348" i="13"/>
  <c r="R349" i="13"/>
  <c r="R350" i="13"/>
  <c r="R351" i="13"/>
  <c r="R352" i="13"/>
  <c r="R353" i="13"/>
  <c r="R354" i="13"/>
  <c r="R355" i="13"/>
  <c r="R356" i="13"/>
  <c r="R357" i="13"/>
  <c r="R358" i="13"/>
  <c r="R359" i="13"/>
  <c r="R360" i="13"/>
  <c r="R361" i="13"/>
  <c r="R362" i="13"/>
  <c r="R363" i="13"/>
  <c r="R364" i="13"/>
  <c r="R365" i="13"/>
  <c r="R366" i="13"/>
  <c r="R367" i="13"/>
  <c r="R368" i="13"/>
  <c r="R369" i="13"/>
  <c r="R370" i="13"/>
  <c r="R371" i="13"/>
  <c r="R372" i="13"/>
  <c r="R373" i="13"/>
  <c r="R374" i="13"/>
  <c r="R375" i="13"/>
  <c r="R376" i="13"/>
  <c r="R377" i="13"/>
  <c r="R378" i="13"/>
  <c r="R379" i="13"/>
  <c r="R380" i="13"/>
  <c r="R381" i="13"/>
  <c r="R382" i="13"/>
  <c r="R383" i="13"/>
  <c r="R384" i="13"/>
  <c r="R385" i="13"/>
  <c r="R386" i="13"/>
  <c r="R387" i="13"/>
  <c r="R388" i="13"/>
  <c r="R389" i="13"/>
  <c r="R390" i="13"/>
  <c r="R391" i="13"/>
  <c r="R392" i="13"/>
  <c r="R393" i="13"/>
  <c r="R394" i="13"/>
  <c r="R395" i="13"/>
  <c r="R396" i="13"/>
  <c r="R397" i="13"/>
  <c r="R398" i="13"/>
  <c r="R399" i="13"/>
  <c r="R400" i="13"/>
  <c r="R401" i="13"/>
  <c r="R402" i="13"/>
  <c r="R403" i="13"/>
  <c r="R404" i="13"/>
  <c r="R405" i="13"/>
  <c r="R406" i="13"/>
  <c r="R407" i="13"/>
  <c r="R408" i="13"/>
  <c r="R409" i="13"/>
  <c r="R410" i="13"/>
  <c r="R411" i="13"/>
  <c r="R412" i="13"/>
  <c r="R413" i="13"/>
  <c r="R414" i="13"/>
  <c r="R415" i="13"/>
  <c r="R416" i="13"/>
  <c r="R417" i="13"/>
  <c r="R418" i="13"/>
  <c r="R419" i="13"/>
  <c r="R420" i="13"/>
  <c r="R421" i="13"/>
  <c r="R422" i="13"/>
  <c r="R423" i="13"/>
  <c r="R424" i="13"/>
  <c r="R425" i="13"/>
  <c r="R426" i="13"/>
  <c r="R427" i="13"/>
  <c r="R428" i="13"/>
  <c r="R429" i="13"/>
  <c r="R430" i="13"/>
  <c r="R431" i="13"/>
  <c r="R432" i="13"/>
  <c r="R433" i="13"/>
  <c r="R434" i="13"/>
  <c r="R435" i="13"/>
  <c r="R436" i="13"/>
  <c r="R437" i="13"/>
  <c r="R438" i="13"/>
  <c r="R439" i="13"/>
  <c r="R440" i="13"/>
  <c r="R441" i="13"/>
  <c r="R442" i="13"/>
  <c r="R443" i="13"/>
  <c r="R444" i="13"/>
  <c r="R445" i="13"/>
  <c r="R446" i="13"/>
  <c r="R447" i="13"/>
  <c r="R448" i="13"/>
  <c r="R449" i="13"/>
  <c r="R450" i="13"/>
  <c r="R451" i="13"/>
  <c r="R452" i="13"/>
  <c r="R453" i="13"/>
  <c r="R454" i="13"/>
  <c r="R455" i="13"/>
  <c r="R456" i="13"/>
  <c r="R457" i="13"/>
  <c r="R458" i="13"/>
  <c r="R459" i="13"/>
  <c r="R460" i="13"/>
  <c r="R461" i="13"/>
  <c r="R462" i="13"/>
  <c r="R463" i="13"/>
  <c r="R464" i="13"/>
  <c r="R465" i="13"/>
  <c r="R466" i="13"/>
  <c r="R467" i="13"/>
  <c r="R468" i="13"/>
  <c r="R469" i="13"/>
  <c r="R470" i="13"/>
  <c r="R471" i="13"/>
  <c r="R472" i="13"/>
  <c r="R473" i="13"/>
  <c r="R474" i="13"/>
  <c r="R475" i="13"/>
  <c r="R476" i="13"/>
  <c r="R477" i="13"/>
  <c r="R478" i="13"/>
  <c r="R479" i="13"/>
  <c r="R480" i="13"/>
  <c r="R481" i="13"/>
  <c r="R482" i="13"/>
  <c r="R483" i="13"/>
  <c r="R484" i="13"/>
  <c r="R485" i="13"/>
  <c r="R486" i="13"/>
  <c r="R487" i="13"/>
  <c r="R488" i="13"/>
  <c r="R489" i="13"/>
  <c r="R490" i="13"/>
  <c r="R491" i="13"/>
  <c r="R492" i="13"/>
  <c r="R493" i="13"/>
  <c r="R494" i="13"/>
  <c r="R495" i="13"/>
  <c r="R496" i="13"/>
  <c r="R497" i="13"/>
  <c r="R498" i="13"/>
  <c r="R499" i="13"/>
  <c r="R500" i="13"/>
  <c r="R501" i="13"/>
  <c r="R502" i="13"/>
  <c r="R503" i="13"/>
  <c r="R504" i="13"/>
  <c r="R505" i="13"/>
  <c r="R506" i="13"/>
  <c r="R507" i="13"/>
  <c r="R508" i="13"/>
  <c r="R509" i="13"/>
  <c r="R510" i="13"/>
  <c r="R511" i="13"/>
  <c r="R512" i="13"/>
  <c r="R513" i="13"/>
  <c r="R514" i="13"/>
  <c r="R515" i="13"/>
  <c r="R516" i="13"/>
  <c r="R517" i="13"/>
  <c r="R518" i="13"/>
  <c r="R519" i="13"/>
  <c r="R520" i="13"/>
  <c r="R521" i="13"/>
  <c r="R522" i="13"/>
  <c r="R523" i="13"/>
  <c r="R524" i="13"/>
  <c r="R525" i="13"/>
  <c r="R526" i="13"/>
  <c r="R527" i="13"/>
  <c r="R528" i="13"/>
  <c r="R529" i="13"/>
  <c r="R530" i="13"/>
  <c r="R531" i="13"/>
  <c r="R532" i="13"/>
  <c r="R533" i="13"/>
  <c r="R534" i="13"/>
  <c r="R535" i="13"/>
  <c r="R536" i="13"/>
  <c r="R537" i="13"/>
  <c r="R538" i="13"/>
  <c r="R539" i="13"/>
  <c r="R540" i="13"/>
  <c r="R541" i="13"/>
  <c r="R542" i="13"/>
  <c r="R543" i="13"/>
  <c r="R544" i="13"/>
  <c r="R545" i="13"/>
  <c r="R546" i="13"/>
  <c r="R547" i="13"/>
  <c r="R548" i="13"/>
  <c r="R549" i="13"/>
  <c r="R550" i="13"/>
  <c r="R551" i="13"/>
  <c r="R552" i="13"/>
  <c r="R553" i="13"/>
  <c r="R554" i="13"/>
  <c r="R555" i="13"/>
  <c r="R556" i="13"/>
  <c r="R557" i="13"/>
  <c r="R558" i="13"/>
  <c r="R559" i="13"/>
  <c r="R560" i="13"/>
  <c r="R561" i="13"/>
  <c r="R562" i="13"/>
  <c r="R563" i="13"/>
  <c r="R564" i="13"/>
  <c r="R565" i="13"/>
  <c r="R566" i="13"/>
  <c r="R567" i="13"/>
  <c r="R568" i="13"/>
  <c r="R569" i="13"/>
  <c r="R570" i="13"/>
  <c r="R571" i="13"/>
  <c r="R572" i="13"/>
  <c r="R573" i="13"/>
  <c r="R574" i="13"/>
  <c r="R575" i="13"/>
  <c r="R576" i="13"/>
  <c r="R577" i="13"/>
  <c r="R578" i="13"/>
  <c r="R579" i="13"/>
  <c r="R580" i="13"/>
  <c r="R581" i="13"/>
  <c r="R582" i="13"/>
  <c r="R583" i="13"/>
  <c r="R584" i="13"/>
  <c r="R585" i="13"/>
  <c r="R586" i="13"/>
  <c r="R587" i="13"/>
  <c r="R588" i="13"/>
  <c r="R589" i="13"/>
  <c r="R590" i="13"/>
  <c r="R591" i="13"/>
  <c r="R592" i="13"/>
  <c r="R593" i="13"/>
  <c r="R594" i="13"/>
  <c r="R595" i="13"/>
  <c r="R596" i="13"/>
  <c r="R597" i="13"/>
  <c r="R598" i="13"/>
  <c r="R599" i="13"/>
  <c r="R600" i="13"/>
  <c r="R601" i="13"/>
  <c r="R602" i="13"/>
  <c r="R603" i="13"/>
  <c r="R604" i="13"/>
  <c r="R605" i="13"/>
  <c r="R606" i="13"/>
  <c r="R607" i="13"/>
  <c r="R608" i="13"/>
  <c r="R609" i="13"/>
  <c r="R610" i="13"/>
  <c r="R611" i="13"/>
  <c r="R612" i="13"/>
  <c r="R613" i="13"/>
  <c r="R614" i="13"/>
  <c r="R615" i="13"/>
  <c r="R616" i="13"/>
  <c r="R617" i="13"/>
  <c r="R618" i="13"/>
  <c r="R619" i="13"/>
  <c r="R620" i="13"/>
  <c r="R621" i="13"/>
  <c r="R622" i="13"/>
  <c r="R623" i="13"/>
  <c r="R624" i="13"/>
  <c r="R625" i="13"/>
  <c r="R626" i="13"/>
  <c r="R627" i="13"/>
  <c r="R628" i="13"/>
  <c r="R629" i="13"/>
  <c r="R630" i="13"/>
  <c r="R631" i="13"/>
  <c r="R632" i="13"/>
  <c r="R633" i="13"/>
  <c r="R634" i="13"/>
  <c r="R635" i="13"/>
  <c r="R636" i="13"/>
  <c r="R637" i="13"/>
  <c r="R638" i="13"/>
  <c r="R639" i="13"/>
  <c r="R640" i="13"/>
  <c r="R641" i="13"/>
  <c r="R642" i="13"/>
  <c r="R643" i="13"/>
  <c r="R644" i="13"/>
  <c r="R645" i="13"/>
  <c r="R646" i="13"/>
  <c r="R647" i="13"/>
  <c r="R648" i="13"/>
  <c r="R649" i="13"/>
  <c r="R650" i="13"/>
  <c r="R651" i="13"/>
  <c r="R652" i="13"/>
  <c r="R653" i="13"/>
  <c r="R654" i="13"/>
  <c r="R655" i="13"/>
  <c r="R656" i="13"/>
  <c r="R657" i="13"/>
  <c r="R658" i="13"/>
  <c r="R659" i="13"/>
  <c r="R660" i="13"/>
  <c r="R661" i="13"/>
  <c r="R662" i="13"/>
  <c r="R663" i="13"/>
  <c r="R664" i="13"/>
  <c r="R665" i="13"/>
  <c r="R666" i="13"/>
  <c r="R667" i="13"/>
  <c r="R668" i="13"/>
  <c r="R669" i="13"/>
  <c r="R670" i="13"/>
  <c r="R671" i="13"/>
  <c r="R672" i="13"/>
  <c r="R673" i="13"/>
  <c r="R674" i="13"/>
  <c r="R675" i="13"/>
  <c r="R676" i="13"/>
  <c r="R677" i="13"/>
  <c r="R678" i="13"/>
  <c r="R679" i="13"/>
  <c r="R680" i="13"/>
  <c r="R681" i="13"/>
  <c r="R682" i="13"/>
  <c r="R683" i="13"/>
  <c r="R684" i="13"/>
  <c r="R685" i="13"/>
  <c r="R686" i="13"/>
  <c r="R687" i="13"/>
  <c r="R688" i="13"/>
  <c r="R689" i="13"/>
  <c r="R690" i="13"/>
  <c r="R691" i="13"/>
  <c r="R692" i="13"/>
  <c r="R693" i="13"/>
  <c r="R694" i="13"/>
  <c r="R695" i="13"/>
  <c r="R696" i="13"/>
  <c r="R697" i="13"/>
  <c r="R698" i="13"/>
  <c r="R699" i="13"/>
  <c r="R700" i="13"/>
  <c r="R701" i="13"/>
  <c r="R702" i="13"/>
  <c r="R703" i="13"/>
  <c r="R704" i="13"/>
  <c r="R705" i="13"/>
  <c r="R706" i="13"/>
  <c r="R707" i="13"/>
  <c r="R708" i="13"/>
  <c r="R709" i="13"/>
  <c r="R710" i="13"/>
  <c r="R711" i="13"/>
  <c r="R712" i="13"/>
  <c r="R713" i="13"/>
  <c r="R714" i="13"/>
  <c r="R715" i="13"/>
  <c r="R716" i="13"/>
  <c r="R717" i="13"/>
  <c r="R718" i="13"/>
  <c r="R719" i="13"/>
  <c r="R720" i="13"/>
  <c r="R721" i="13"/>
  <c r="R722" i="13"/>
  <c r="R723" i="13"/>
  <c r="R724" i="13"/>
  <c r="R725" i="13"/>
  <c r="R726" i="13"/>
  <c r="R727" i="13"/>
  <c r="R728" i="13"/>
  <c r="R729" i="13"/>
  <c r="R730" i="13"/>
  <c r="R731" i="13"/>
  <c r="R732" i="13"/>
  <c r="R733" i="13"/>
  <c r="R734" i="13"/>
  <c r="R735" i="13"/>
  <c r="R736" i="13"/>
  <c r="R737" i="13"/>
  <c r="R738" i="13"/>
  <c r="R739" i="13"/>
  <c r="R740" i="13"/>
  <c r="R741" i="13"/>
  <c r="R742" i="13"/>
  <c r="R743" i="13"/>
  <c r="R744" i="13"/>
  <c r="R745" i="13"/>
  <c r="R746" i="13"/>
  <c r="R747" i="13"/>
  <c r="R748" i="13"/>
  <c r="R749" i="13"/>
  <c r="R750" i="13"/>
  <c r="R751" i="13"/>
  <c r="R752" i="13"/>
  <c r="R753" i="13"/>
  <c r="R754" i="13"/>
  <c r="R755" i="13"/>
  <c r="R756" i="13"/>
  <c r="R757" i="13"/>
  <c r="R758" i="13"/>
  <c r="R759" i="13"/>
  <c r="R760" i="13"/>
  <c r="R761" i="13"/>
  <c r="R762" i="13"/>
  <c r="R763" i="13"/>
  <c r="R764" i="13"/>
  <c r="R765" i="13"/>
  <c r="R766" i="13"/>
  <c r="R767" i="13"/>
  <c r="R768" i="13"/>
  <c r="R769" i="13"/>
  <c r="R770" i="13"/>
  <c r="R771" i="13"/>
  <c r="R772" i="13"/>
  <c r="R773" i="13"/>
  <c r="R774" i="13"/>
  <c r="R775" i="13"/>
  <c r="R776" i="13"/>
  <c r="R777" i="13"/>
  <c r="R778" i="13"/>
  <c r="R779" i="13"/>
  <c r="R780" i="13"/>
  <c r="R781" i="13"/>
  <c r="R782" i="13"/>
  <c r="R783" i="13"/>
  <c r="R784" i="13"/>
  <c r="R785" i="13"/>
  <c r="R786" i="13"/>
  <c r="R787" i="13"/>
  <c r="R788" i="13"/>
  <c r="R789" i="13"/>
  <c r="R790" i="13"/>
  <c r="R791" i="13"/>
  <c r="R792" i="13"/>
  <c r="R793" i="13"/>
  <c r="R794" i="13"/>
  <c r="R795" i="13"/>
  <c r="R796" i="13"/>
  <c r="R797" i="13"/>
  <c r="R798" i="13"/>
  <c r="R799" i="13"/>
  <c r="R800" i="13"/>
  <c r="R801" i="13"/>
  <c r="R802" i="13"/>
  <c r="R803" i="13"/>
  <c r="R804" i="13"/>
  <c r="R805" i="13"/>
  <c r="R806" i="13"/>
  <c r="R807" i="13"/>
  <c r="R808" i="13"/>
  <c r="R809" i="13"/>
  <c r="R810" i="13"/>
  <c r="R811" i="13"/>
  <c r="R812" i="13"/>
  <c r="R813" i="13"/>
  <c r="R814" i="13"/>
  <c r="R815" i="13"/>
  <c r="R816" i="13"/>
  <c r="R817" i="13"/>
  <c r="R818" i="13"/>
  <c r="R819" i="13"/>
  <c r="R820" i="13"/>
  <c r="R821" i="13"/>
  <c r="R822" i="13"/>
  <c r="R823" i="13"/>
  <c r="R824" i="13"/>
  <c r="R825" i="13"/>
  <c r="R826" i="13"/>
  <c r="R827" i="13"/>
  <c r="R828" i="13"/>
  <c r="R829" i="13"/>
  <c r="R830" i="13"/>
  <c r="R831" i="13"/>
  <c r="R832" i="13"/>
  <c r="R833" i="13"/>
  <c r="R834" i="13"/>
  <c r="R835" i="13"/>
  <c r="R836" i="13"/>
  <c r="R837" i="13"/>
  <c r="R838" i="13"/>
  <c r="R839" i="13"/>
  <c r="R840" i="13"/>
  <c r="R841" i="13"/>
  <c r="R842" i="13"/>
  <c r="R843" i="13"/>
  <c r="R844" i="13"/>
  <c r="R845" i="13"/>
  <c r="R846" i="13"/>
  <c r="R847" i="13"/>
  <c r="R848" i="13"/>
  <c r="R849" i="13"/>
  <c r="R850" i="13"/>
  <c r="R851" i="13"/>
  <c r="R852" i="13"/>
  <c r="R853" i="13"/>
  <c r="R854" i="13"/>
  <c r="R855" i="13"/>
  <c r="R856" i="13"/>
  <c r="R857" i="13"/>
  <c r="R858" i="13"/>
  <c r="R859" i="13"/>
  <c r="R860" i="13"/>
  <c r="R861" i="13"/>
  <c r="R862" i="13"/>
  <c r="R863" i="13"/>
  <c r="R864" i="13"/>
  <c r="R865" i="13"/>
  <c r="R866" i="13"/>
  <c r="R867" i="13"/>
  <c r="R868" i="13"/>
  <c r="R869" i="13"/>
  <c r="R870" i="13"/>
  <c r="R871" i="13"/>
  <c r="R872" i="13"/>
  <c r="R873" i="13"/>
  <c r="R874" i="13"/>
  <c r="R875" i="13"/>
  <c r="R876" i="13"/>
  <c r="R877" i="13"/>
  <c r="R878" i="13"/>
  <c r="R879" i="13"/>
  <c r="R880" i="13"/>
  <c r="R881" i="13"/>
  <c r="R882" i="13"/>
  <c r="R883" i="13"/>
  <c r="R884" i="13"/>
  <c r="R885" i="13"/>
  <c r="R886" i="13"/>
  <c r="R887" i="13"/>
  <c r="R888" i="13"/>
  <c r="R889" i="13"/>
  <c r="R890" i="13"/>
  <c r="R891" i="13"/>
  <c r="R892" i="13"/>
  <c r="R893" i="13"/>
  <c r="R894" i="13"/>
  <c r="R895" i="13"/>
  <c r="R896" i="13"/>
  <c r="R897" i="13"/>
  <c r="R898" i="13"/>
  <c r="R899" i="13"/>
  <c r="R900" i="13"/>
  <c r="R901" i="13"/>
  <c r="R902" i="13"/>
  <c r="R903" i="13"/>
  <c r="R904" i="13"/>
  <c r="R905" i="13"/>
  <c r="R906" i="13"/>
  <c r="R907" i="13"/>
  <c r="R908" i="13"/>
  <c r="R909" i="13"/>
  <c r="R910" i="13"/>
  <c r="R911" i="13"/>
  <c r="R912" i="13"/>
  <c r="R913" i="13"/>
  <c r="R914" i="13"/>
  <c r="R915" i="13"/>
  <c r="R916" i="13"/>
  <c r="R917" i="13"/>
  <c r="R918" i="13"/>
  <c r="R919" i="13"/>
  <c r="R920" i="13"/>
  <c r="R921" i="13"/>
  <c r="R922" i="13"/>
  <c r="R923" i="13"/>
  <c r="R924" i="13"/>
  <c r="R925" i="13"/>
  <c r="R926" i="13"/>
  <c r="R927" i="13"/>
  <c r="R928" i="13"/>
  <c r="R929" i="13"/>
  <c r="R930" i="13"/>
  <c r="R931" i="13"/>
  <c r="R932" i="13"/>
  <c r="R933" i="13"/>
  <c r="R934" i="13"/>
  <c r="R935" i="13"/>
  <c r="R936" i="13"/>
  <c r="R937" i="13"/>
  <c r="R938" i="13"/>
  <c r="R939" i="13"/>
  <c r="R940" i="13"/>
  <c r="R941" i="13"/>
  <c r="R942" i="13"/>
  <c r="R943" i="13"/>
  <c r="R944" i="13"/>
  <c r="R945" i="13"/>
  <c r="R946" i="13"/>
  <c r="R947" i="13"/>
  <c r="R948" i="13"/>
  <c r="R949" i="13"/>
  <c r="R950" i="13"/>
  <c r="R951" i="13"/>
  <c r="R952" i="13"/>
  <c r="R953" i="13"/>
  <c r="R954" i="13"/>
  <c r="R955" i="13"/>
  <c r="R956" i="13"/>
  <c r="R957" i="13"/>
  <c r="R958" i="13"/>
  <c r="R959" i="13"/>
  <c r="R960" i="13"/>
  <c r="R961" i="13"/>
  <c r="R962" i="13"/>
  <c r="R963" i="13"/>
  <c r="R964" i="13"/>
  <c r="R965" i="13"/>
  <c r="R966" i="13"/>
  <c r="R967" i="13"/>
  <c r="R968" i="13"/>
  <c r="R969" i="13"/>
  <c r="R970" i="13"/>
  <c r="R971" i="13"/>
  <c r="R972" i="13"/>
  <c r="R973" i="13"/>
  <c r="R974" i="13"/>
  <c r="R975" i="13"/>
  <c r="R976" i="13"/>
  <c r="R977" i="13"/>
  <c r="R978" i="13"/>
  <c r="R979" i="13"/>
  <c r="R980" i="13"/>
  <c r="R981" i="13"/>
  <c r="R982" i="13"/>
  <c r="R983" i="13"/>
  <c r="R984" i="13"/>
  <c r="R985" i="13"/>
  <c r="R986" i="13"/>
  <c r="R987" i="13"/>
  <c r="R988" i="13"/>
  <c r="R989" i="13"/>
  <c r="R990" i="13"/>
  <c r="R991" i="13"/>
  <c r="R992" i="13"/>
  <c r="R993" i="13"/>
  <c r="R994" i="13"/>
  <c r="R995" i="13"/>
  <c r="R996" i="13"/>
  <c r="R997" i="13"/>
  <c r="R998" i="13"/>
  <c r="R999" i="13"/>
  <c r="R1000" i="13"/>
  <c r="R1001" i="13"/>
  <c r="R1002" i="13"/>
  <c r="R1003" i="13"/>
  <c r="R1004" i="13"/>
  <c r="H3" i="11" l="1"/>
  <c r="H4" i="11"/>
  <c r="H5" i="11"/>
  <c r="H11" i="11"/>
  <c r="H12" i="11"/>
  <c r="H13" i="11"/>
  <c r="H6" i="11"/>
  <c r="H14" i="11"/>
  <c r="Q5" i="13" a="1"/>
  <c r="H7" i="4"/>
  <c r="J12" i="4"/>
  <c r="R13" i="13" l="1"/>
  <c r="R12" i="13"/>
  <c r="T12" i="13" s="1"/>
  <c r="R11" i="13"/>
  <c r="T11" i="13" s="1"/>
  <c r="Q5" i="13"/>
  <c r="R6" i="13"/>
  <c r="R7" i="13"/>
  <c r="U8" i="13"/>
  <c r="R8" i="13"/>
  <c r="R10" i="13"/>
  <c r="AR1227" i="4"/>
  <c r="AS1020" i="4"/>
  <c r="AR1019" i="4"/>
  <c r="T13" i="13"/>
  <c r="T14" i="13"/>
  <c r="T15" i="13"/>
  <c r="T16" i="13"/>
  <c r="T17" i="13"/>
  <c r="T18" i="13"/>
  <c r="T19" i="13"/>
  <c r="T20" i="13"/>
  <c r="T21" i="13"/>
  <c r="T22" i="13"/>
  <c r="T23" i="13"/>
  <c r="T24" i="13"/>
  <c r="T25" i="13"/>
  <c r="T26" i="13"/>
  <c r="T27" i="13"/>
  <c r="T28" i="13"/>
  <c r="T29" i="13"/>
  <c r="T30" i="13"/>
  <c r="T31" i="13"/>
  <c r="T32" i="13"/>
  <c r="T33" i="13"/>
  <c r="T34" i="13"/>
  <c r="T35" i="13"/>
  <c r="T36" i="13"/>
  <c r="T37" i="13"/>
  <c r="T38" i="13"/>
  <c r="T39" i="13"/>
  <c r="T40" i="13"/>
  <c r="T41" i="13"/>
  <c r="T42" i="13"/>
  <c r="T43" i="13"/>
  <c r="T44" i="13"/>
  <c r="T45" i="13"/>
  <c r="T46" i="13"/>
  <c r="T47" i="13"/>
  <c r="T48" i="13"/>
  <c r="T49" i="13"/>
  <c r="T50" i="13"/>
  <c r="T51" i="13"/>
  <c r="T52" i="13"/>
  <c r="T53" i="13"/>
  <c r="T54" i="13"/>
  <c r="T55" i="13"/>
  <c r="T56" i="13"/>
  <c r="T57" i="13"/>
  <c r="T58" i="13"/>
  <c r="T59" i="13"/>
  <c r="T60" i="13"/>
  <c r="T61" i="13"/>
  <c r="T62" i="13"/>
  <c r="T63" i="13"/>
  <c r="T64" i="13"/>
  <c r="T65" i="13"/>
  <c r="T66" i="13"/>
  <c r="T67" i="13"/>
  <c r="T68" i="13"/>
  <c r="T69" i="13"/>
  <c r="T70" i="13"/>
  <c r="T71" i="13"/>
  <c r="T72" i="13"/>
  <c r="T73" i="13"/>
  <c r="T74" i="13"/>
  <c r="T75" i="13"/>
  <c r="T76" i="13"/>
  <c r="T77" i="13"/>
  <c r="T78" i="13"/>
  <c r="T79" i="13"/>
  <c r="T80" i="13"/>
  <c r="T81" i="13"/>
  <c r="T82" i="13"/>
  <c r="T83" i="13"/>
  <c r="T84" i="13"/>
  <c r="T85" i="13"/>
  <c r="T86" i="13"/>
  <c r="T87" i="13"/>
  <c r="T88" i="13"/>
  <c r="T89" i="13"/>
  <c r="T90" i="13"/>
  <c r="T91" i="13"/>
  <c r="T92" i="13"/>
  <c r="T93" i="13"/>
  <c r="T94" i="13"/>
  <c r="T95" i="13"/>
  <c r="T96" i="13"/>
  <c r="T97" i="13"/>
  <c r="T98" i="13"/>
  <c r="T99" i="13"/>
  <c r="T100" i="13"/>
  <c r="T101" i="13"/>
  <c r="T102" i="13"/>
  <c r="T103" i="13"/>
  <c r="T104" i="13"/>
  <c r="T105" i="13"/>
  <c r="T106" i="13"/>
  <c r="T107" i="13"/>
  <c r="T108" i="13"/>
  <c r="T109" i="13"/>
  <c r="T110" i="13"/>
  <c r="T111" i="13"/>
  <c r="T112" i="13"/>
  <c r="T113" i="13"/>
  <c r="T114" i="13"/>
  <c r="T115" i="13"/>
  <c r="T116" i="13"/>
  <c r="T117" i="13"/>
  <c r="T118" i="13"/>
  <c r="T119" i="13"/>
  <c r="T120" i="13"/>
  <c r="T121" i="13"/>
  <c r="T122" i="13"/>
  <c r="T123" i="13"/>
  <c r="T124" i="13"/>
  <c r="T125" i="13"/>
  <c r="T126" i="13"/>
  <c r="T127" i="13"/>
  <c r="T128" i="13"/>
  <c r="T129" i="13"/>
  <c r="T130" i="13"/>
  <c r="T131" i="13"/>
  <c r="T132" i="13"/>
  <c r="T133" i="13"/>
  <c r="T134" i="13"/>
  <c r="T135" i="13"/>
  <c r="T136" i="13"/>
  <c r="T137" i="13"/>
  <c r="T138" i="13"/>
  <c r="T139" i="13"/>
  <c r="T140" i="13"/>
  <c r="T141" i="13"/>
  <c r="T142" i="13"/>
  <c r="T143" i="13"/>
  <c r="T144" i="13"/>
  <c r="T145" i="13"/>
  <c r="T146" i="13"/>
  <c r="T147" i="13"/>
  <c r="T148" i="13"/>
  <c r="T149" i="13"/>
  <c r="T150" i="13"/>
  <c r="T151" i="13"/>
  <c r="T152" i="13"/>
  <c r="T153" i="13"/>
  <c r="T154" i="13"/>
  <c r="T155" i="13"/>
  <c r="T156" i="13"/>
  <c r="T157" i="13"/>
  <c r="T158" i="13"/>
  <c r="T159" i="13"/>
  <c r="T160" i="13"/>
  <c r="T161" i="13"/>
  <c r="T162" i="13"/>
  <c r="T163" i="13"/>
  <c r="T164" i="13"/>
  <c r="T165" i="13"/>
  <c r="T166" i="13"/>
  <c r="T167" i="13"/>
  <c r="T168" i="13"/>
  <c r="T169" i="13"/>
  <c r="T170" i="13"/>
  <c r="T171" i="13"/>
  <c r="T172" i="13"/>
  <c r="T173" i="13"/>
  <c r="T174" i="13"/>
  <c r="T175" i="13"/>
  <c r="T176" i="13"/>
  <c r="T177" i="13"/>
  <c r="T178" i="13"/>
  <c r="T179" i="13"/>
  <c r="T180" i="13"/>
  <c r="T181" i="13"/>
  <c r="T182" i="13"/>
  <c r="T183" i="13"/>
  <c r="T184" i="13"/>
  <c r="T185" i="13"/>
  <c r="T186" i="13"/>
  <c r="T187" i="13"/>
  <c r="T188" i="13"/>
  <c r="T189" i="13"/>
  <c r="T190" i="13"/>
  <c r="T191" i="13"/>
  <c r="T192" i="13"/>
  <c r="T193" i="13"/>
  <c r="T194" i="13"/>
  <c r="T195" i="13"/>
  <c r="T196" i="13"/>
  <c r="T197" i="13"/>
  <c r="T198" i="13"/>
  <c r="T199" i="13"/>
  <c r="T200" i="13"/>
  <c r="T201" i="13"/>
  <c r="T202" i="13"/>
  <c r="T203" i="13"/>
  <c r="T204" i="13"/>
  <c r="T205" i="13"/>
  <c r="T206" i="13"/>
  <c r="T207" i="13"/>
  <c r="T208" i="13"/>
  <c r="T209" i="13"/>
  <c r="T210" i="13"/>
  <c r="T211" i="13"/>
  <c r="T212" i="13"/>
  <c r="T213" i="13"/>
  <c r="T214" i="13"/>
  <c r="T215" i="13"/>
  <c r="T216" i="13"/>
  <c r="T217" i="13"/>
  <c r="T218" i="13"/>
  <c r="T219" i="13"/>
  <c r="T220" i="13"/>
  <c r="T221" i="13"/>
  <c r="T222" i="13"/>
  <c r="T223" i="13"/>
  <c r="T224" i="13"/>
  <c r="T225" i="13"/>
  <c r="T226" i="13"/>
  <c r="T227" i="13"/>
  <c r="T228" i="13"/>
  <c r="T229" i="13"/>
  <c r="T230" i="13"/>
  <c r="T231" i="13"/>
  <c r="T232" i="13"/>
  <c r="T233" i="13"/>
  <c r="T234" i="13"/>
  <c r="T235" i="13"/>
  <c r="T236" i="13"/>
  <c r="T237" i="13"/>
  <c r="T238" i="13"/>
  <c r="T239" i="13"/>
  <c r="T240" i="13"/>
  <c r="T241" i="13"/>
  <c r="T242" i="13"/>
  <c r="T243" i="13"/>
  <c r="T244" i="13"/>
  <c r="T245" i="13"/>
  <c r="T246" i="13"/>
  <c r="T247" i="13"/>
  <c r="T248" i="13"/>
  <c r="T249" i="13"/>
  <c r="T250" i="13"/>
  <c r="T251" i="13"/>
  <c r="T252" i="13"/>
  <c r="T253" i="13"/>
  <c r="T254" i="13"/>
  <c r="T255" i="13"/>
  <c r="T256" i="13"/>
  <c r="T257" i="13"/>
  <c r="T258" i="13"/>
  <c r="T259" i="13"/>
  <c r="T260" i="13"/>
  <c r="T261" i="13"/>
  <c r="T262" i="13"/>
  <c r="T263" i="13"/>
  <c r="T264" i="13"/>
  <c r="T265" i="13"/>
  <c r="T266" i="13"/>
  <c r="T267" i="13"/>
  <c r="T268" i="13"/>
  <c r="T269" i="13"/>
  <c r="T270" i="13"/>
  <c r="T271" i="13"/>
  <c r="T272" i="13"/>
  <c r="T273" i="13"/>
  <c r="T274" i="13"/>
  <c r="T275" i="13"/>
  <c r="T276" i="13"/>
  <c r="T277" i="13"/>
  <c r="T278" i="13"/>
  <c r="T279" i="13"/>
  <c r="T280" i="13"/>
  <c r="T281" i="13"/>
  <c r="T282" i="13"/>
  <c r="T283" i="13"/>
  <c r="T284" i="13"/>
  <c r="T285" i="13"/>
  <c r="T286" i="13"/>
  <c r="T287" i="13"/>
  <c r="T288" i="13"/>
  <c r="T289" i="13"/>
  <c r="T290" i="13"/>
  <c r="T291" i="13"/>
  <c r="T292" i="13"/>
  <c r="T293" i="13"/>
  <c r="T294" i="13"/>
  <c r="T295" i="13"/>
  <c r="T296" i="13"/>
  <c r="T297" i="13"/>
  <c r="T298" i="13"/>
  <c r="T299" i="13"/>
  <c r="T300" i="13"/>
  <c r="T301" i="13"/>
  <c r="T302" i="13"/>
  <c r="T303" i="13"/>
  <c r="T304" i="13"/>
  <c r="T305" i="13"/>
  <c r="T306" i="13"/>
  <c r="T307" i="13"/>
  <c r="T308" i="13"/>
  <c r="T309" i="13"/>
  <c r="T310" i="13"/>
  <c r="T311" i="13"/>
  <c r="T312" i="13"/>
  <c r="T313" i="13"/>
  <c r="T314" i="13"/>
  <c r="T315" i="13"/>
  <c r="T316" i="13"/>
  <c r="T317" i="13"/>
  <c r="T318" i="13"/>
  <c r="T319" i="13"/>
  <c r="T320" i="13"/>
  <c r="T321" i="13"/>
  <c r="T322" i="13"/>
  <c r="T323" i="13"/>
  <c r="T324" i="13"/>
  <c r="T325" i="13"/>
  <c r="T326" i="13"/>
  <c r="T327" i="13"/>
  <c r="T328" i="13"/>
  <c r="T329" i="13"/>
  <c r="T330" i="13"/>
  <c r="T331" i="13"/>
  <c r="T332" i="13"/>
  <c r="T333" i="13"/>
  <c r="T334" i="13"/>
  <c r="T335" i="13"/>
  <c r="T336" i="13"/>
  <c r="T337" i="13"/>
  <c r="T338" i="13"/>
  <c r="T339" i="13"/>
  <c r="T340" i="13"/>
  <c r="T341" i="13"/>
  <c r="T342" i="13"/>
  <c r="T343" i="13"/>
  <c r="T344" i="13"/>
  <c r="T345" i="13"/>
  <c r="T346" i="13"/>
  <c r="T347" i="13"/>
  <c r="T348" i="13"/>
  <c r="T349" i="13"/>
  <c r="T350" i="13"/>
  <c r="T351" i="13"/>
  <c r="T352" i="13"/>
  <c r="T353" i="13"/>
  <c r="T354" i="13"/>
  <c r="T355" i="13"/>
  <c r="T356" i="13"/>
  <c r="T357" i="13"/>
  <c r="T358" i="13"/>
  <c r="T359" i="13"/>
  <c r="T360" i="13"/>
  <c r="T361" i="13"/>
  <c r="T362" i="13"/>
  <c r="T363" i="13"/>
  <c r="T364" i="13"/>
  <c r="T365" i="13"/>
  <c r="T366" i="13"/>
  <c r="T367" i="13"/>
  <c r="T368" i="13"/>
  <c r="T369" i="13"/>
  <c r="T370" i="13"/>
  <c r="T371" i="13"/>
  <c r="T372" i="13"/>
  <c r="T373" i="13"/>
  <c r="T374" i="13"/>
  <c r="T375" i="13"/>
  <c r="T376" i="13"/>
  <c r="T377" i="13"/>
  <c r="T378" i="13"/>
  <c r="T379" i="13"/>
  <c r="T380" i="13"/>
  <c r="T381" i="13"/>
  <c r="T382" i="13"/>
  <c r="T383" i="13"/>
  <c r="T384" i="13"/>
  <c r="T385" i="13"/>
  <c r="T386" i="13"/>
  <c r="T387" i="13"/>
  <c r="T388" i="13"/>
  <c r="T389" i="13"/>
  <c r="T390" i="13"/>
  <c r="T391" i="13"/>
  <c r="T392" i="13"/>
  <c r="T393" i="13"/>
  <c r="T394" i="13"/>
  <c r="T395" i="13"/>
  <c r="T396" i="13"/>
  <c r="T397" i="13"/>
  <c r="T398" i="13"/>
  <c r="T399" i="13"/>
  <c r="T400" i="13"/>
  <c r="T401" i="13"/>
  <c r="T402" i="13"/>
  <c r="T403" i="13"/>
  <c r="T404" i="13"/>
  <c r="T405" i="13"/>
  <c r="T406" i="13"/>
  <c r="T407" i="13"/>
  <c r="T408" i="13"/>
  <c r="T409" i="13"/>
  <c r="T410" i="13"/>
  <c r="T411" i="13"/>
  <c r="T412" i="13"/>
  <c r="T413" i="13"/>
  <c r="T414" i="13"/>
  <c r="T415" i="13"/>
  <c r="T416" i="13"/>
  <c r="T417" i="13"/>
  <c r="T418" i="13"/>
  <c r="T419" i="13"/>
  <c r="T420" i="13"/>
  <c r="T421" i="13"/>
  <c r="T422" i="13"/>
  <c r="T423" i="13"/>
  <c r="T424" i="13"/>
  <c r="T425" i="13"/>
  <c r="T426" i="13"/>
  <c r="T427" i="13"/>
  <c r="T428" i="13"/>
  <c r="T429" i="13"/>
  <c r="T430" i="13"/>
  <c r="T431" i="13"/>
  <c r="T432" i="13"/>
  <c r="T433" i="13"/>
  <c r="T434" i="13"/>
  <c r="T435" i="13"/>
  <c r="T436" i="13"/>
  <c r="T437" i="13"/>
  <c r="T438" i="13"/>
  <c r="T439" i="13"/>
  <c r="T440" i="13"/>
  <c r="T441" i="13"/>
  <c r="T442" i="13"/>
  <c r="T443" i="13"/>
  <c r="T444" i="13"/>
  <c r="T445" i="13"/>
  <c r="T446" i="13"/>
  <c r="T447" i="13"/>
  <c r="T448" i="13"/>
  <c r="T449" i="13"/>
  <c r="T450" i="13"/>
  <c r="T451" i="13"/>
  <c r="T452" i="13"/>
  <c r="T453" i="13"/>
  <c r="T454" i="13"/>
  <c r="T455" i="13"/>
  <c r="T456" i="13"/>
  <c r="T457" i="13"/>
  <c r="T458" i="13"/>
  <c r="T459" i="13"/>
  <c r="T460" i="13"/>
  <c r="T461" i="13"/>
  <c r="T462" i="13"/>
  <c r="T463" i="13"/>
  <c r="T464" i="13"/>
  <c r="T465" i="13"/>
  <c r="T466" i="13"/>
  <c r="T467" i="13"/>
  <c r="T468" i="13"/>
  <c r="T469" i="13"/>
  <c r="T470" i="13"/>
  <c r="T471" i="13"/>
  <c r="T472" i="13"/>
  <c r="T473" i="13"/>
  <c r="T474" i="13"/>
  <c r="T475" i="13"/>
  <c r="T476" i="13"/>
  <c r="T477" i="13"/>
  <c r="T478" i="13"/>
  <c r="T479" i="13"/>
  <c r="T480" i="13"/>
  <c r="T481" i="13"/>
  <c r="T482" i="13"/>
  <c r="T483" i="13"/>
  <c r="T484" i="13"/>
  <c r="T485" i="13"/>
  <c r="T486" i="13"/>
  <c r="T487" i="13"/>
  <c r="T488" i="13"/>
  <c r="T489" i="13"/>
  <c r="T490" i="13"/>
  <c r="T491" i="13"/>
  <c r="T492" i="13"/>
  <c r="T493" i="13"/>
  <c r="T494" i="13"/>
  <c r="T495" i="13"/>
  <c r="T496" i="13"/>
  <c r="T497" i="13"/>
  <c r="T498" i="13"/>
  <c r="T499" i="13"/>
  <c r="T500" i="13"/>
  <c r="T501" i="13"/>
  <c r="T502" i="13"/>
  <c r="T503" i="13"/>
  <c r="T504" i="13"/>
  <c r="T505" i="13"/>
  <c r="T506" i="13"/>
  <c r="T507" i="13"/>
  <c r="T508" i="13"/>
  <c r="T509" i="13"/>
  <c r="T510" i="13"/>
  <c r="T511" i="13"/>
  <c r="T512" i="13"/>
  <c r="T513" i="13"/>
  <c r="T514" i="13"/>
  <c r="T515" i="13"/>
  <c r="T516" i="13"/>
  <c r="T517" i="13"/>
  <c r="T518" i="13"/>
  <c r="T519" i="13"/>
  <c r="T520" i="13"/>
  <c r="T521" i="13"/>
  <c r="T522" i="13"/>
  <c r="T523" i="13"/>
  <c r="T524" i="13"/>
  <c r="T525" i="13"/>
  <c r="T526" i="13"/>
  <c r="T527" i="13"/>
  <c r="T528" i="13"/>
  <c r="T529" i="13"/>
  <c r="T530" i="13"/>
  <c r="T531" i="13"/>
  <c r="T532" i="13"/>
  <c r="T533" i="13"/>
  <c r="T534" i="13"/>
  <c r="T535" i="13"/>
  <c r="T536" i="13"/>
  <c r="T537" i="13"/>
  <c r="T538" i="13"/>
  <c r="T539" i="13"/>
  <c r="T540" i="13"/>
  <c r="T541" i="13"/>
  <c r="T542" i="13"/>
  <c r="T543" i="13"/>
  <c r="T544" i="13"/>
  <c r="T545" i="13"/>
  <c r="T546" i="13"/>
  <c r="T547" i="13"/>
  <c r="T548" i="13"/>
  <c r="T549" i="13"/>
  <c r="T550" i="13"/>
  <c r="T551" i="13"/>
  <c r="T552" i="13"/>
  <c r="T553" i="13"/>
  <c r="T554" i="13"/>
  <c r="T555" i="13"/>
  <c r="T556" i="13"/>
  <c r="T557" i="13"/>
  <c r="T558" i="13"/>
  <c r="T559" i="13"/>
  <c r="T560" i="13"/>
  <c r="T561" i="13"/>
  <c r="T562" i="13"/>
  <c r="T563" i="13"/>
  <c r="T564" i="13"/>
  <c r="T565" i="13"/>
  <c r="T566" i="13"/>
  <c r="T567" i="13"/>
  <c r="T568" i="13"/>
  <c r="T569" i="13"/>
  <c r="T570" i="13"/>
  <c r="T571" i="13"/>
  <c r="T572" i="13"/>
  <c r="T573" i="13"/>
  <c r="T574" i="13"/>
  <c r="T575" i="13"/>
  <c r="T576" i="13"/>
  <c r="T577" i="13"/>
  <c r="T578" i="13"/>
  <c r="T579" i="13"/>
  <c r="T580" i="13"/>
  <c r="T581" i="13"/>
  <c r="T582" i="13"/>
  <c r="T583" i="13"/>
  <c r="T584" i="13"/>
  <c r="T585" i="13"/>
  <c r="T586" i="13"/>
  <c r="T587" i="13"/>
  <c r="T588" i="13"/>
  <c r="T589" i="13"/>
  <c r="T590" i="13"/>
  <c r="T591" i="13"/>
  <c r="T592" i="13"/>
  <c r="T593" i="13"/>
  <c r="T594" i="13"/>
  <c r="T595" i="13"/>
  <c r="T596" i="13"/>
  <c r="T597" i="13"/>
  <c r="T598" i="13"/>
  <c r="T599" i="13"/>
  <c r="T600" i="13"/>
  <c r="T601" i="13"/>
  <c r="T602" i="13"/>
  <c r="T603" i="13"/>
  <c r="T604" i="13"/>
  <c r="T605" i="13"/>
  <c r="T606" i="13"/>
  <c r="T607" i="13"/>
  <c r="T608" i="13"/>
  <c r="T609" i="13"/>
  <c r="T610" i="13"/>
  <c r="T611" i="13"/>
  <c r="T612" i="13"/>
  <c r="T613" i="13"/>
  <c r="T614" i="13"/>
  <c r="T615" i="13"/>
  <c r="T616" i="13"/>
  <c r="T617" i="13"/>
  <c r="T618" i="13"/>
  <c r="T619" i="13"/>
  <c r="T620" i="13"/>
  <c r="T621" i="13"/>
  <c r="T622" i="13"/>
  <c r="T623" i="13"/>
  <c r="T624" i="13"/>
  <c r="T625" i="13"/>
  <c r="T626" i="13"/>
  <c r="T627" i="13"/>
  <c r="T628" i="13"/>
  <c r="T629" i="13"/>
  <c r="T630" i="13"/>
  <c r="T631" i="13"/>
  <c r="T632" i="13"/>
  <c r="T633" i="13"/>
  <c r="T634" i="13"/>
  <c r="T635" i="13"/>
  <c r="T636" i="13"/>
  <c r="T637" i="13"/>
  <c r="T638" i="13"/>
  <c r="T639" i="13"/>
  <c r="T640" i="13"/>
  <c r="T641" i="13"/>
  <c r="T642" i="13"/>
  <c r="T643" i="13"/>
  <c r="T644" i="13"/>
  <c r="T645" i="13"/>
  <c r="T646" i="13"/>
  <c r="T647" i="13"/>
  <c r="T648" i="13"/>
  <c r="T649" i="13"/>
  <c r="T650" i="13"/>
  <c r="T651" i="13"/>
  <c r="T652" i="13"/>
  <c r="T653" i="13"/>
  <c r="T654" i="13"/>
  <c r="T655" i="13"/>
  <c r="T656" i="13"/>
  <c r="T657" i="13"/>
  <c r="T658" i="13"/>
  <c r="T659" i="13"/>
  <c r="T660" i="13"/>
  <c r="T661" i="13"/>
  <c r="T662" i="13"/>
  <c r="T663" i="13"/>
  <c r="T664" i="13"/>
  <c r="T665" i="13"/>
  <c r="T666" i="13"/>
  <c r="T667" i="13"/>
  <c r="T668" i="13"/>
  <c r="T669" i="13"/>
  <c r="T670" i="13"/>
  <c r="T671" i="13"/>
  <c r="T672" i="13"/>
  <c r="T673" i="13"/>
  <c r="T674" i="13"/>
  <c r="T675" i="13"/>
  <c r="T676" i="13"/>
  <c r="T677" i="13"/>
  <c r="T678" i="13"/>
  <c r="T679" i="13"/>
  <c r="T680" i="13"/>
  <c r="T681" i="13"/>
  <c r="T682" i="13"/>
  <c r="T683" i="13"/>
  <c r="T684" i="13"/>
  <c r="T685" i="13"/>
  <c r="T686" i="13"/>
  <c r="T687" i="13"/>
  <c r="T688" i="13"/>
  <c r="T689" i="13"/>
  <c r="T690" i="13"/>
  <c r="T691" i="13"/>
  <c r="T692" i="13"/>
  <c r="T693" i="13"/>
  <c r="T694" i="13"/>
  <c r="T695" i="13"/>
  <c r="T696" i="13"/>
  <c r="T697" i="13"/>
  <c r="T698" i="13"/>
  <c r="T699" i="13"/>
  <c r="T700" i="13"/>
  <c r="T701" i="13"/>
  <c r="T702" i="13"/>
  <c r="T703" i="13"/>
  <c r="T704" i="13"/>
  <c r="T705" i="13"/>
  <c r="T706" i="13"/>
  <c r="T707" i="13"/>
  <c r="T708" i="13"/>
  <c r="T709" i="13"/>
  <c r="T710" i="13"/>
  <c r="T711" i="13"/>
  <c r="T712" i="13"/>
  <c r="T713" i="13"/>
  <c r="T714" i="13"/>
  <c r="T715" i="13"/>
  <c r="T716" i="13"/>
  <c r="T717" i="13"/>
  <c r="T718" i="13"/>
  <c r="T719" i="13"/>
  <c r="T720" i="13"/>
  <c r="T721" i="13"/>
  <c r="T722" i="13"/>
  <c r="T723" i="13"/>
  <c r="T724" i="13"/>
  <c r="T725" i="13"/>
  <c r="T726" i="13"/>
  <c r="T727" i="13"/>
  <c r="T728" i="13"/>
  <c r="T729" i="13"/>
  <c r="T730" i="13"/>
  <c r="T731" i="13"/>
  <c r="T732" i="13"/>
  <c r="T733" i="13"/>
  <c r="T734" i="13"/>
  <c r="T735" i="13"/>
  <c r="T736" i="13"/>
  <c r="T737" i="13"/>
  <c r="T738" i="13"/>
  <c r="T739" i="13"/>
  <c r="T740" i="13"/>
  <c r="T741" i="13"/>
  <c r="T742" i="13"/>
  <c r="T743" i="13"/>
  <c r="T744" i="13"/>
  <c r="T745" i="13"/>
  <c r="T746" i="13"/>
  <c r="T747" i="13"/>
  <c r="T748" i="13"/>
  <c r="T749" i="13"/>
  <c r="T750" i="13"/>
  <c r="T751" i="13"/>
  <c r="T752" i="13"/>
  <c r="T753" i="13"/>
  <c r="T754" i="13"/>
  <c r="T755" i="13"/>
  <c r="T756" i="13"/>
  <c r="T757" i="13"/>
  <c r="T758" i="13"/>
  <c r="T759" i="13"/>
  <c r="T760" i="13"/>
  <c r="T761" i="13"/>
  <c r="T762" i="13"/>
  <c r="T763" i="13"/>
  <c r="T764" i="13"/>
  <c r="T765" i="13"/>
  <c r="T766" i="13"/>
  <c r="T767" i="13"/>
  <c r="T768" i="13"/>
  <c r="T769" i="13"/>
  <c r="T770" i="13"/>
  <c r="T771" i="13"/>
  <c r="T772" i="13"/>
  <c r="T773" i="13"/>
  <c r="T774" i="13"/>
  <c r="T775" i="13"/>
  <c r="T776" i="13"/>
  <c r="T777" i="13"/>
  <c r="T778" i="13"/>
  <c r="T779" i="13"/>
  <c r="T780" i="13"/>
  <c r="T781" i="13"/>
  <c r="T782" i="13"/>
  <c r="T783" i="13"/>
  <c r="T784" i="13"/>
  <c r="T785" i="13"/>
  <c r="T786" i="13"/>
  <c r="T787" i="13"/>
  <c r="T788" i="13"/>
  <c r="T789" i="13"/>
  <c r="T790" i="13"/>
  <c r="T791" i="13"/>
  <c r="T792" i="13"/>
  <c r="T793" i="13"/>
  <c r="T794" i="13"/>
  <c r="T795" i="13"/>
  <c r="T796" i="13"/>
  <c r="T797" i="13"/>
  <c r="T798" i="13"/>
  <c r="T799" i="13"/>
  <c r="T800" i="13"/>
  <c r="T801" i="13"/>
  <c r="T802" i="13"/>
  <c r="T803" i="13"/>
  <c r="T804" i="13"/>
  <c r="T805" i="13"/>
  <c r="T806" i="13"/>
  <c r="T807" i="13"/>
  <c r="T808" i="13"/>
  <c r="T809" i="13"/>
  <c r="T810" i="13"/>
  <c r="T811" i="13"/>
  <c r="T812" i="13"/>
  <c r="T813" i="13"/>
  <c r="T814" i="13"/>
  <c r="T815" i="13"/>
  <c r="T816" i="13"/>
  <c r="T817" i="13"/>
  <c r="T818" i="13"/>
  <c r="T819" i="13"/>
  <c r="T820" i="13"/>
  <c r="T821" i="13"/>
  <c r="T822" i="13"/>
  <c r="T823" i="13"/>
  <c r="T824" i="13"/>
  <c r="T825" i="13"/>
  <c r="T826" i="13"/>
  <c r="T827" i="13"/>
  <c r="T828" i="13"/>
  <c r="T829" i="13"/>
  <c r="T830" i="13"/>
  <c r="T831" i="13"/>
  <c r="T832" i="13"/>
  <c r="T833" i="13"/>
  <c r="T834" i="13"/>
  <c r="T835" i="13"/>
  <c r="T836" i="13"/>
  <c r="T837" i="13"/>
  <c r="T838" i="13"/>
  <c r="T839" i="13"/>
  <c r="T840" i="13"/>
  <c r="T841" i="13"/>
  <c r="T842" i="13"/>
  <c r="T843" i="13"/>
  <c r="T844" i="13"/>
  <c r="T845" i="13"/>
  <c r="T846" i="13"/>
  <c r="T847" i="13"/>
  <c r="T848" i="13"/>
  <c r="T849" i="13"/>
  <c r="T850" i="13"/>
  <c r="T851" i="13"/>
  <c r="T852" i="13"/>
  <c r="T853" i="13"/>
  <c r="T854" i="13"/>
  <c r="T855" i="13"/>
  <c r="T856" i="13"/>
  <c r="T857" i="13"/>
  <c r="T858" i="13"/>
  <c r="T859" i="13"/>
  <c r="T860" i="13"/>
  <c r="T861" i="13"/>
  <c r="T862" i="13"/>
  <c r="T863" i="13"/>
  <c r="T864" i="13"/>
  <c r="T865" i="13"/>
  <c r="T866" i="13"/>
  <c r="T867" i="13"/>
  <c r="T868" i="13"/>
  <c r="T869" i="13"/>
  <c r="T870" i="13"/>
  <c r="T871" i="13"/>
  <c r="T872" i="13"/>
  <c r="T873" i="13"/>
  <c r="T874" i="13"/>
  <c r="T875" i="13"/>
  <c r="T876" i="13"/>
  <c r="T877" i="13"/>
  <c r="T878" i="13"/>
  <c r="T879" i="13"/>
  <c r="T880" i="13"/>
  <c r="T881" i="13"/>
  <c r="T882" i="13"/>
  <c r="T883" i="13"/>
  <c r="T884" i="13"/>
  <c r="T885" i="13"/>
  <c r="T886" i="13"/>
  <c r="T887" i="13"/>
  <c r="T888" i="13"/>
  <c r="T889" i="13"/>
  <c r="T890" i="13"/>
  <c r="T891" i="13"/>
  <c r="T892" i="13"/>
  <c r="T893" i="13"/>
  <c r="T894" i="13"/>
  <c r="T895" i="13"/>
  <c r="T896" i="13"/>
  <c r="T897" i="13"/>
  <c r="T898" i="13"/>
  <c r="T899" i="13"/>
  <c r="T900" i="13"/>
  <c r="T901" i="13"/>
  <c r="T902" i="13"/>
  <c r="T903" i="13"/>
  <c r="T904" i="13"/>
  <c r="T905" i="13"/>
  <c r="T906" i="13"/>
  <c r="T907" i="13"/>
  <c r="T908" i="13"/>
  <c r="T909" i="13"/>
  <c r="T910" i="13"/>
  <c r="T911" i="13"/>
  <c r="T912" i="13"/>
  <c r="T913" i="13"/>
  <c r="T914" i="13"/>
  <c r="T915" i="13"/>
  <c r="T916" i="13"/>
  <c r="T917" i="13"/>
  <c r="T918" i="13"/>
  <c r="T919" i="13"/>
  <c r="T920" i="13"/>
  <c r="T921" i="13"/>
  <c r="T922" i="13"/>
  <c r="T923" i="13"/>
  <c r="T924" i="13"/>
  <c r="T925" i="13"/>
  <c r="T926" i="13"/>
  <c r="T927" i="13"/>
  <c r="T928" i="13"/>
  <c r="T929" i="13"/>
  <c r="T930" i="13"/>
  <c r="T931" i="13"/>
  <c r="T932" i="13"/>
  <c r="T933" i="13"/>
  <c r="T934" i="13"/>
  <c r="T935" i="13"/>
  <c r="T936" i="13"/>
  <c r="T937" i="13"/>
  <c r="T938" i="13"/>
  <c r="T939" i="13"/>
  <c r="T940" i="13"/>
  <c r="T941" i="13"/>
  <c r="T942" i="13"/>
  <c r="T943" i="13"/>
  <c r="T944" i="13"/>
  <c r="T945" i="13"/>
  <c r="T946" i="13"/>
  <c r="T947" i="13"/>
  <c r="T948" i="13"/>
  <c r="T949" i="13"/>
  <c r="T950" i="13"/>
  <c r="T951" i="13"/>
  <c r="T952" i="13"/>
  <c r="T953" i="13"/>
  <c r="T954" i="13"/>
  <c r="T955" i="13"/>
  <c r="T956" i="13"/>
  <c r="T957" i="13"/>
  <c r="T958" i="13"/>
  <c r="T959" i="13"/>
  <c r="T960" i="13"/>
  <c r="T961" i="13"/>
  <c r="T962" i="13"/>
  <c r="T963" i="13"/>
  <c r="T964" i="13"/>
  <c r="T965" i="13"/>
  <c r="T966" i="13"/>
  <c r="T967" i="13"/>
  <c r="T968" i="13"/>
  <c r="T969" i="13"/>
  <c r="T970" i="13"/>
  <c r="T971" i="13"/>
  <c r="T972" i="13"/>
  <c r="T973" i="13"/>
  <c r="T974" i="13"/>
  <c r="T975" i="13"/>
  <c r="T976" i="13"/>
  <c r="T977" i="13"/>
  <c r="T978" i="13"/>
  <c r="T979" i="13"/>
  <c r="T980" i="13"/>
  <c r="T981" i="13"/>
  <c r="T982" i="13"/>
  <c r="T983" i="13"/>
  <c r="T984" i="13"/>
  <c r="T985" i="13"/>
  <c r="T986" i="13"/>
  <c r="T987" i="13"/>
  <c r="T988" i="13"/>
  <c r="T989" i="13"/>
  <c r="T990" i="13"/>
  <c r="T991" i="13"/>
  <c r="T992" i="13"/>
  <c r="T993" i="13"/>
  <c r="T994" i="13"/>
  <c r="T995" i="13"/>
  <c r="T996" i="13"/>
  <c r="T997" i="13"/>
  <c r="T998" i="13"/>
  <c r="T999" i="13"/>
  <c r="T1000" i="13"/>
  <c r="T1001" i="13"/>
  <c r="T1002" i="13"/>
  <c r="T1003" i="13"/>
  <c r="T1004" i="13"/>
  <c r="O6" i="13" l="1"/>
  <c r="O7" i="13"/>
  <c r="O9" i="13"/>
  <c r="O10" i="13"/>
  <c r="O12" i="13"/>
  <c r="O13" i="13"/>
  <c r="O15" i="13"/>
  <c r="O16" i="13"/>
  <c r="O17" i="13"/>
  <c r="O18" i="13"/>
  <c r="O19" i="13"/>
  <c r="O20" i="13"/>
  <c r="O21" i="13"/>
  <c r="O22" i="13"/>
  <c r="O23" i="13"/>
  <c r="O24" i="13"/>
  <c r="O25" i="13"/>
  <c r="O26" i="13"/>
  <c r="O27" i="13"/>
  <c r="O28" i="13"/>
  <c r="O29" i="13"/>
  <c r="O14" i="13"/>
  <c r="O205" i="13"/>
  <c r="O506" i="13"/>
  <c r="O5" i="13"/>
  <c r="U13" i="13"/>
  <c r="U14" i="13"/>
  <c r="U15" i="13"/>
  <c r="U16" i="13"/>
  <c r="U17" i="13"/>
  <c r="U18" i="13"/>
  <c r="U19" i="13"/>
  <c r="U20" i="13"/>
  <c r="U21" i="13"/>
  <c r="U22" i="13"/>
  <c r="U23" i="13"/>
  <c r="U24" i="13"/>
  <c r="U25" i="13"/>
  <c r="U26" i="13"/>
  <c r="U27" i="13"/>
  <c r="U28" i="13"/>
  <c r="U29" i="13"/>
  <c r="U30" i="13"/>
  <c r="U31" i="13"/>
  <c r="U32" i="13"/>
  <c r="U33" i="13"/>
  <c r="U34" i="13"/>
  <c r="U35" i="13"/>
  <c r="U36" i="13"/>
  <c r="U37" i="13"/>
  <c r="U38" i="13"/>
  <c r="U39" i="13"/>
  <c r="U40" i="13"/>
  <c r="U41" i="13"/>
  <c r="U42" i="13"/>
  <c r="U43" i="13"/>
  <c r="U44" i="13"/>
  <c r="U45" i="13"/>
  <c r="U46" i="13"/>
  <c r="U47" i="13"/>
  <c r="U48" i="13"/>
  <c r="U49" i="13"/>
  <c r="U50" i="13"/>
  <c r="U51" i="13"/>
  <c r="U52" i="13"/>
  <c r="U53" i="13"/>
  <c r="U54" i="13"/>
  <c r="U55" i="13"/>
  <c r="U56" i="13"/>
  <c r="U57" i="13"/>
  <c r="U58" i="13"/>
  <c r="U59" i="13"/>
  <c r="U60" i="13"/>
  <c r="U61" i="13"/>
  <c r="U62" i="13"/>
  <c r="U63" i="13"/>
  <c r="U64" i="13"/>
  <c r="U65" i="13"/>
  <c r="U66" i="13"/>
  <c r="U67" i="13"/>
  <c r="U68" i="13"/>
  <c r="U69" i="13"/>
  <c r="U70" i="13"/>
  <c r="U71" i="13"/>
  <c r="U72" i="13"/>
  <c r="U73" i="13"/>
  <c r="U74" i="13"/>
  <c r="U75" i="13"/>
  <c r="U76" i="13"/>
  <c r="U77" i="13"/>
  <c r="U78" i="13"/>
  <c r="U79" i="13"/>
  <c r="U80" i="13"/>
  <c r="U81" i="13"/>
  <c r="U82" i="13"/>
  <c r="U83" i="13"/>
  <c r="U84" i="13"/>
  <c r="U85" i="13"/>
  <c r="U86" i="13"/>
  <c r="U87" i="13"/>
  <c r="U88" i="13"/>
  <c r="U89" i="13"/>
  <c r="U90" i="13"/>
  <c r="U91" i="13"/>
  <c r="U92" i="13"/>
  <c r="U93" i="13"/>
  <c r="U94" i="13"/>
  <c r="U95" i="13"/>
  <c r="U96" i="13"/>
  <c r="U97" i="13"/>
  <c r="U98" i="13"/>
  <c r="U99" i="13"/>
  <c r="U100" i="13"/>
  <c r="U101" i="13"/>
  <c r="U102" i="13"/>
  <c r="U103" i="13"/>
  <c r="U104" i="13"/>
  <c r="U105" i="13"/>
  <c r="U106" i="13"/>
  <c r="U107" i="13"/>
  <c r="U108" i="13"/>
  <c r="U109" i="13"/>
  <c r="U110" i="13"/>
  <c r="U111" i="13"/>
  <c r="U112" i="13"/>
  <c r="U113" i="13"/>
  <c r="U114" i="13"/>
  <c r="U115" i="13"/>
  <c r="U116" i="13"/>
  <c r="U117" i="13"/>
  <c r="U118" i="13"/>
  <c r="U119" i="13"/>
  <c r="U120" i="13"/>
  <c r="U121" i="13"/>
  <c r="U122" i="13"/>
  <c r="U123" i="13"/>
  <c r="U124" i="13"/>
  <c r="U125" i="13"/>
  <c r="U126" i="13"/>
  <c r="U127" i="13"/>
  <c r="U128" i="13"/>
  <c r="U129" i="13"/>
  <c r="U130" i="13"/>
  <c r="U131" i="13"/>
  <c r="U132" i="13"/>
  <c r="U133" i="13"/>
  <c r="U134" i="13"/>
  <c r="U135" i="13"/>
  <c r="U136" i="13"/>
  <c r="U137" i="13"/>
  <c r="U138" i="13"/>
  <c r="U139" i="13"/>
  <c r="U140" i="13"/>
  <c r="U141" i="13"/>
  <c r="U142" i="13"/>
  <c r="U143" i="13"/>
  <c r="U144" i="13"/>
  <c r="U145" i="13"/>
  <c r="U146" i="13"/>
  <c r="U147" i="13"/>
  <c r="U148" i="13"/>
  <c r="U149" i="13"/>
  <c r="U150" i="13"/>
  <c r="U151" i="13"/>
  <c r="U152" i="13"/>
  <c r="U153" i="13"/>
  <c r="U154" i="13"/>
  <c r="U155" i="13"/>
  <c r="U156" i="13"/>
  <c r="U157" i="13"/>
  <c r="U158" i="13"/>
  <c r="U159" i="13"/>
  <c r="U160" i="13"/>
  <c r="U161" i="13"/>
  <c r="U162" i="13"/>
  <c r="U163" i="13"/>
  <c r="U164" i="13"/>
  <c r="U165" i="13"/>
  <c r="U166" i="13"/>
  <c r="U167" i="13"/>
  <c r="U168" i="13"/>
  <c r="U169" i="13"/>
  <c r="U170" i="13"/>
  <c r="U171" i="13"/>
  <c r="U172" i="13"/>
  <c r="U173" i="13"/>
  <c r="U174" i="13"/>
  <c r="U175" i="13"/>
  <c r="U176" i="13"/>
  <c r="U177" i="13"/>
  <c r="U178" i="13"/>
  <c r="U179" i="13"/>
  <c r="U180" i="13"/>
  <c r="U181" i="13"/>
  <c r="U182" i="13"/>
  <c r="U183" i="13"/>
  <c r="U184" i="13"/>
  <c r="U185" i="13"/>
  <c r="U186" i="13"/>
  <c r="U187" i="13"/>
  <c r="U188" i="13"/>
  <c r="U189" i="13"/>
  <c r="U190" i="13"/>
  <c r="U191" i="13"/>
  <c r="U192" i="13"/>
  <c r="U193" i="13"/>
  <c r="U194" i="13"/>
  <c r="U195" i="13"/>
  <c r="U196" i="13"/>
  <c r="U197" i="13"/>
  <c r="U198" i="13"/>
  <c r="U199" i="13"/>
  <c r="U200" i="13"/>
  <c r="U201" i="13"/>
  <c r="U202" i="13"/>
  <c r="U203" i="13"/>
  <c r="U204" i="13"/>
  <c r="U205" i="13"/>
  <c r="U206" i="13"/>
  <c r="U207" i="13"/>
  <c r="U208" i="13"/>
  <c r="U209" i="13"/>
  <c r="U210" i="13"/>
  <c r="U211" i="13"/>
  <c r="U212" i="13"/>
  <c r="U213" i="13"/>
  <c r="U214" i="13"/>
  <c r="U215" i="13"/>
  <c r="U216" i="13"/>
  <c r="U217" i="13"/>
  <c r="U218" i="13"/>
  <c r="U219" i="13"/>
  <c r="U220" i="13"/>
  <c r="U221" i="13"/>
  <c r="U222" i="13"/>
  <c r="U223" i="13"/>
  <c r="U224" i="13"/>
  <c r="U225" i="13"/>
  <c r="U226" i="13"/>
  <c r="U227" i="13"/>
  <c r="U228" i="13"/>
  <c r="U229" i="13"/>
  <c r="U230" i="13"/>
  <c r="U231" i="13"/>
  <c r="U232" i="13"/>
  <c r="U233" i="13"/>
  <c r="U234" i="13"/>
  <c r="U235" i="13"/>
  <c r="U236" i="13"/>
  <c r="U237" i="13"/>
  <c r="U238" i="13"/>
  <c r="U239" i="13"/>
  <c r="U240" i="13"/>
  <c r="U241" i="13"/>
  <c r="U242" i="13"/>
  <c r="U243" i="13"/>
  <c r="U244" i="13"/>
  <c r="U245" i="13"/>
  <c r="U246" i="13"/>
  <c r="U247" i="13"/>
  <c r="U248" i="13"/>
  <c r="U249" i="13"/>
  <c r="U250" i="13"/>
  <c r="U251" i="13"/>
  <c r="U252" i="13"/>
  <c r="U253" i="13"/>
  <c r="U254" i="13"/>
  <c r="U255" i="13"/>
  <c r="U256" i="13"/>
  <c r="U257" i="13"/>
  <c r="U258" i="13"/>
  <c r="U259" i="13"/>
  <c r="U260" i="13"/>
  <c r="U261" i="13"/>
  <c r="U262" i="13"/>
  <c r="U263" i="13"/>
  <c r="U264" i="13"/>
  <c r="U265" i="13"/>
  <c r="U266" i="13"/>
  <c r="U267" i="13"/>
  <c r="U268" i="13"/>
  <c r="U269" i="13"/>
  <c r="U270" i="13"/>
  <c r="U271" i="13"/>
  <c r="U272" i="13"/>
  <c r="U273" i="13"/>
  <c r="U274" i="13"/>
  <c r="U275" i="13"/>
  <c r="U276" i="13"/>
  <c r="U277" i="13"/>
  <c r="U278" i="13"/>
  <c r="U279" i="13"/>
  <c r="U280" i="13"/>
  <c r="U281" i="13"/>
  <c r="U282" i="13"/>
  <c r="U283" i="13"/>
  <c r="U284" i="13"/>
  <c r="U285" i="13"/>
  <c r="U286" i="13"/>
  <c r="U287" i="13"/>
  <c r="U288" i="13"/>
  <c r="U289" i="13"/>
  <c r="U290" i="13"/>
  <c r="U291" i="13"/>
  <c r="U292" i="13"/>
  <c r="U293" i="13"/>
  <c r="U294" i="13"/>
  <c r="U295" i="13"/>
  <c r="U296" i="13"/>
  <c r="U297" i="13"/>
  <c r="U298" i="13"/>
  <c r="U299" i="13"/>
  <c r="U300" i="13"/>
  <c r="U301" i="13"/>
  <c r="U302" i="13"/>
  <c r="U303" i="13"/>
  <c r="U304" i="13"/>
  <c r="U305" i="13"/>
  <c r="U306" i="13"/>
  <c r="U307" i="13"/>
  <c r="U308" i="13"/>
  <c r="U309" i="13"/>
  <c r="U310" i="13"/>
  <c r="U311" i="13"/>
  <c r="U312" i="13"/>
  <c r="U313" i="13"/>
  <c r="U314" i="13"/>
  <c r="U315" i="13"/>
  <c r="U316" i="13"/>
  <c r="U317" i="13"/>
  <c r="U318" i="13"/>
  <c r="U319" i="13"/>
  <c r="U320" i="13"/>
  <c r="U321" i="13"/>
  <c r="U322" i="13"/>
  <c r="U323" i="13"/>
  <c r="U324" i="13"/>
  <c r="U325" i="13"/>
  <c r="U326" i="13"/>
  <c r="U327" i="13"/>
  <c r="U328" i="13"/>
  <c r="U329" i="13"/>
  <c r="U330" i="13"/>
  <c r="U331" i="13"/>
  <c r="U332" i="13"/>
  <c r="U333" i="13"/>
  <c r="U334" i="13"/>
  <c r="U335" i="13"/>
  <c r="U336" i="13"/>
  <c r="U337" i="13"/>
  <c r="U338" i="13"/>
  <c r="U339" i="13"/>
  <c r="U340" i="13"/>
  <c r="U341" i="13"/>
  <c r="U342" i="13"/>
  <c r="U343" i="13"/>
  <c r="U344" i="13"/>
  <c r="U345" i="13"/>
  <c r="U346" i="13"/>
  <c r="U347" i="13"/>
  <c r="U348" i="13"/>
  <c r="U349" i="13"/>
  <c r="U350" i="13"/>
  <c r="U351" i="13"/>
  <c r="U352" i="13"/>
  <c r="U353" i="13"/>
  <c r="U354" i="13"/>
  <c r="U355" i="13"/>
  <c r="U356" i="13"/>
  <c r="U357" i="13"/>
  <c r="U358" i="13"/>
  <c r="U359" i="13"/>
  <c r="U360" i="13"/>
  <c r="U361" i="13"/>
  <c r="U362" i="13"/>
  <c r="U363" i="13"/>
  <c r="U364" i="13"/>
  <c r="U365" i="13"/>
  <c r="U366" i="13"/>
  <c r="U367" i="13"/>
  <c r="U368" i="13"/>
  <c r="U369" i="13"/>
  <c r="U370" i="13"/>
  <c r="U371" i="13"/>
  <c r="U372" i="13"/>
  <c r="U373" i="13"/>
  <c r="U374" i="13"/>
  <c r="U375" i="13"/>
  <c r="U376" i="13"/>
  <c r="U377" i="13"/>
  <c r="U378" i="13"/>
  <c r="U379" i="13"/>
  <c r="U380" i="13"/>
  <c r="U381" i="13"/>
  <c r="U382" i="13"/>
  <c r="U383" i="13"/>
  <c r="U384" i="13"/>
  <c r="U385" i="13"/>
  <c r="U386" i="13"/>
  <c r="U387" i="13"/>
  <c r="U388" i="13"/>
  <c r="U389" i="13"/>
  <c r="U390" i="13"/>
  <c r="U391" i="13"/>
  <c r="U392" i="13"/>
  <c r="U393" i="13"/>
  <c r="U394" i="13"/>
  <c r="U395" i="13"/>
  <c r="U396" i="13"/>
  <c r="U397" i="13"/>
  <c r="U398" i="13"/>
  <c r="U399" i="13"/>
  <c r="U400" i="13"/>
  <c r="U401" i="13"/>
  <c r="U402" i="13"/>
  <c r="U403" i="13"/>
  <c r="U404" i="13"/>
  <c r="U405" i="13"/>
  <c r="U406" i="13"/>
  <c r="U407" i="13"/>
  <c r="U408" i="13"/>
  <c r="U409" i="13"/>
  <c r="U410" i="13"/>
  <c r="U411" i="13"/>
  <c r="U412" i="13"/>
  <c r="U413" i="13"/>
  <c r="U414" i="13"/>
  <c r="U415" i="13"/>
  <c r="U416" i="13"/>
  <c r="U417" i="13"/>
  <c r="U418" i="13"/>
  <c r="U419" i="13"/>
  <c r="U420" i="13"/>
  <c r="U421" i="13"/>
  <c r="U422" i="13"/>
  <c r="U423" i="13"/>
  <c r="U424" i="13"/>
  <c r="U425" i="13"/>
  <c r="U426" i="13"/>
  <c r="U427" i="13"/>
  <c r="U428" i="13"/>
  <c r="U429" i="13"/>
  <c r="U430" i="13"/>
  <c r="U431" i="13"/>
  <c r="U432" i="13"/>
  <c r="U433" i="13"/>
  <c r="U434" i="13"/>
  <c r="U435" i="13"/>
  <c r="U436" i="13"/>
  <c r="U437" i="13"/>
  <c r="U438" i="13"/>
  <c r="U439" i="13"/>
  <c r="U440" i="13"/>
  <c r="U441" i="13"/>
  <c r="U442" i="13"/>
  <c r="U443" i="13"/>
  <c r="U444" i="13"/>
  <c r="U445" i="13"/>
  <c r="U446" i="13"/>
  <c r="U447" i="13"/>
  <c r="U448" i="13"/>
  <c r="U449" i="13"/>
  <c r="U450" i="13"/>
  <c r="U451" i="13"/>
  <c r="U452" i="13"/>
  <c r="U453" i="13"/>
  <c r="U454" i="13"/>
  <c r="U455" i="13"/>
  <c r="U456" i="13"/>
  <c r="U457" i="13"/>
  <c r="U458" i="13"/>
  <c r="U459" i="13"/>
  <c r="U460" i="13"/>
  <c r="U461" i="13"/>
  <c r="U462" i="13"/>
  <c r="U463" i="13"/>
  <c r="U464" i="13"/>
  <c r="U465" i="13"/>
  <c r="U466" i="13"/>
  <c r="U467" i="13"/>
  <c r="U468" i="13"/>
  <c r="U469" i="13"/>
  <c r="U470" i="13"/>
  <c r="U471" i="13"/>
  <c r="U472" i="13"/>
  <c r="U473" i="13"/>
  <c r="U474" i="13"/>
  <c r="U475" i="13"/>
  <c r="U476" i="13"/>
  <c r="U477" i="13"/>
  <c r="U478" i="13"/>
  <c r="U479" i="13"/>
  <c r="U480" i="13"/>
  <c r="U481" i="13"/>
  <c r="U482" i="13"/>
  <c r="U483" i="13"/>
  <c r="U484" i="13"/>
  <c r="U485" i="13"/>
  <c r="U486" i="13"/>
  <c r="U487" i="13"/>
  <c r="U488" i="13"/>
  <c r="U489" i="13"/>
  <c r="U490" i="13"/>
  <c r="U491" i="13"/>
  <c r="U492" i="13"/>
  <c r="U493" i="13"/>
  <c r="U494" i="13"/>
  <c r="U495" i="13"/>
  <c r="U496" i="13"/>
  <c r="U497" i="13"/>
  <c r="U498" i="13"/>
  <c r="U499" i="13"/>
  <c r="U500" i="13"/>
  <c r="U501" i="13"/>
  <c r="U502" i="13"/>
  <c r="U503" i="13"/>
  <c r="U504" i="13"/>
  <c r="U505" i="13"/>
  <c r="U506" i="13"/>
  <c r="U507" i="13"/>
  <c r="U508" i="13"/>
  <c r="U509" i="13"/>
  <c r="U510" i="13"/>
  <c r="U511" i="13"/>
  <c r="U512" i="13"/>
  <c r="U513" i="13"/>
  <c r="U514" i="13"/>
  <c r="U515" i="13"/>
  <c r="U516" i="13"/>
  <c r="U517" i="13"/>
  <c r="U518" i="13"/>
  <c r="U519" i="13"/>
  <c r="U520" i="13"/>
  <c r="U521" i="13"/>
  <c r="U522" i="13"/>
  <c r="U523" i="13"/>
  <c r="U524" i="13"/>
  <c r="U525" i="13"/>
  <c r="U526" i="13"/>
  <c r="U527" i="13"/>
  <c r="U528" i="13"/>
  <c r="U529" i="13"/>
  <c r="U530" i="13"/>
  <c r="U531" i="13"/>
  <c r="U532" i="13"/>
  <c r="U533" i="13"/>
  <c r="U534" i="13"/>
  <c r="U535" i="13"/>
  <c r="U536" i="13"/>
  <c r="U537" i="13"/>
  <c r="U538" i="13"/>
  <c r="U539" i="13"/>
  <c r="U540" i="13"/>
  <c r="U541" i="13"/>
  <c r="U542" i="13"/>
  <c r="U543" i="13"/>
  <c r="U544" i="13"/>
  <c r="U545" i="13"/>
  <c r="U546" i="13"/>
  <c r="U547" i="13"/>
  <c r="U548" i="13"/>
  <c r="U549" i="13"/>
  <c r="U550" i="13"/>
  <c r="U551" i="13"/>
  <c r="U552" i="13"/>
  <c r="U553" i="13"/>
  <c r="U554" i="13"/>
  <c r="U555" i="13"/>
  <c r="U556" i="13"/>
  <c r="U557" i="13"/>
  <c r="U558" i="13"/>
  <c r="U559" i="13"/>
  <c r="U560" i="13"/>
  <c r="U561" i="13"/>
  <c r="U562" i="13"/>
  <c r="U563" i="13"/>
  <c r="U564" i="13"/>
  <c r="U565" i="13"/>
  <c r="U566" i="13"/>
  <c r="U567" i="13"/>
  <c r="U568" i="13"/>
  <c r="U569" i="13"/>
  <c r="U570" i="13"/>
  <c r="U571" i="13"/>
  <c r="U572" i="13"/>
  <c r="U573" i="13"/>
  <c r="U574" i="13"/>
  <c r="U575" i="13"/>
  <c r="U576" i="13"/>
  <c r="U577" i="13"/>
  <c r="U578" i="13"/>
  <c r="U579" i="13"/>
  <c r="U580" i="13"/>
  <c r="U581" i="13"/>
  <c r="U582" i="13"/>
  <c r="U583" i="13"/>
  <c r="U584" i="13"/>
  <c r="U585" i="13"/>
  <c r="U586" i="13"/>
  <c r="U587" i="13"/>
  <c r="U588" i="13"/>
  <c r="U589" i="13"/>
  <c r="U590" i="13"/>
  <c r="U591" i="13"/>
  <c r="U592" i="13"/>
  <c r="U593" i="13"/>
  <c r="U594" i="13"/>
  <c r="U595" i="13"/>
  <c r="U596" i="13"/>
  <c r="U597" i="13"/>
  <c r="U598" i="13"/>
  <c r="U599" i="13"/>
  <c r="U600" i="13"/>
  <c r="U601" i="13"/>
  <c r="U602" i="13"/>
  <c r="U603" i="13"/>
  <c r="U604" i="13"/>
  <c r="U605" i="13"/>
  <c r="U606" i="13"/>
  <c r="U607" i="13"/>
  <c r="U608" i="13"/>
  <c r="U609" i="13"/>
  <c r="U610" i="13"/>
  <c r="U611" i="13"/>
  <c r="U612" i="13"/>
  <c r="U613" i="13"/>
  <c r="U614" i="13"/>
  <c r="U615" i="13"/>
  <c r="U616" i="13"/>
  <c r="U617" i="13"/>
  <c r="U618" i="13"/>
  <c r="U619" i="13"/>
  <c r="U620" i="13"/>
  <c r="U621" i="13"/>
  <c r="U622" i="13"/>
  <c r="U623" i="13"/>
  <c r="U624" i="13"/>
  <c r="U625" i="13"/>
  <c r="U626" i="13"/>
  <c r="U627" i="13"/>
  <c r="U628" i="13"/>
  <c r="U629" i="13"/>
  <c r="U630" i="13"/>
  <c r="U631" i="13"/>
  <c r="U632" i="13"/>
  <c r="U633" i="13"/>
  <c r="U634" i="13"/>
  <c r="U635" i="13"/>
  <c r="U636" i="13"/>
  <c r="U637" i="13"/>
  <c r="U638" i="13"/>
  <c r="U639" i="13"/>
  <c r="U640" i="13"/>
  <c r="U641" i="13"/>
  <c r="U642" i="13"/>
  <c r="U643" i="13"/>
  <c r="U644" i="13"/>
  <c r="U645" i="13"/>
  <c r="U646" i="13"/>
  <c r="U647" i="13"/>
  <c r="U648" i="13"/>
  <c r="U649" i="13"/>
  <c r="U650" i="13"/>
  <c r="U651" i="13"/>
  <c r="U652" i="13"/>
  <c r="U653" i="13"/>
  <c r="U654" i="13"/>
  <c r="U655" i="13"/>
  <c r="U656" i="13"/>
  <c r="U657" i="13"/>
  <c r="U658" i="13"/>
  <c r="U659" i="13"/>
  <c r="U660" i="13"/>
  <c r="U661" i="13"/>
  <c r="U662" i="13"/>
  <c r="U663" i="13"/>
  <c r="U664" i="13"/>
  <c r="U665" i="13"/>
  <c r="U666" i="13"/>
  <c r="U667" i="13"/>
  <c r="U668" i="13"/>
  <c r="U669" i="13"/>
  <c r="U670" i="13"/>
  <c r="U671" i="13"/>
  <c r="U672" i="13"/>
  <c r="U673" i="13"/>
  <c r="U674" i="13"/>
  <c r="U675" i="13"/>
  <c r="U676" i="13"/>
  <c r="U677" i="13"/>
  <c r="U678" i="13"/>
  <c r="U679" i="13"/>
  <c r="U680" i="13"/>
  <c r="U681" i="13"/>
  <c r="U682" i="13"/>
  <c r="U683" i="13"/>
  <c r="U684" i="13"/>
  <c r="U685" i="13"/>
  <c r="U686" i="13"/>
  <c r="U687" i="13"/>
  <c r="U688" i="13"/>
  <c r="U689" i="13"/>
  <c r="U690" i="13"/>
  <c r="U691" i="13"/>
  <c r="U692" i="13"/>
  <c r="U693" i="13"/>
  <c r="U694" i="13"/>
  <c r="U695" i="13"/>
  <c r="U696" i="13"/>
  <c r="U697" i="13"/>
  <c r="U698" i="13"/>
  <c r="U699" i="13"/>
  <c r="U700" i="13"/>
  <c r="U701" i="13"/>
  <c r="U702" i="13"/>
  <c r="U703" i="13"/>
  <c r="U704" i="13"/>
  <c r="U705" i="13"/>
  <c r="U706" i="13"/>
  <c r="U707" i="13"/>
  <c r="U708" i="13"/>
  <c r="U709" i="13"/>
  <c r="U710" i="13"/>
  <c r="U711" i="13"/>
  <c r="U712" i="13"/>
  <c r="U713" i="13"/>
  <c r="U714" i="13"/>
  <c r="U715" i="13"/>
  <c r="U716" i="13"/>
  <c r="U717" i="13"/>
  <c r="U718" i="13"/>
  <c r="U719" i="13"/>
  <c r="U720" i="13"/>
  <c r="U721" i="13"/>
  <c r="U722" i="13"/>
  <c r="U723" i="13"/>
  <c r="U724" i="13"/>
  <c r="U725" i="13"/>
  <c r="U726" i="13"/>
  <c r="U727" i="13"/>
  <c r="U728" i="13"/>
  <c r="U729" i="13"/>
  <c r="U730" i="13"/>
  <c r="U731" i="13"/>
  <c r="U732" i="13"/>
  <c r="U733" i="13"/>
  <c r="U734" i="13"/>
  <c r="U735" i="13"/>
  <c r="U736" i="13"/>
  <c r="U737" i="13"/>
  <c r="U738" i="13"/>
  <c r="U739" i="13"/>
  <c r="U740" i="13"/>
  <c r="U741" i="13"/>
  <c r="U742" i="13"/>
  <c r="U743" i="13"/>
  <c r="U744" i="13"/>
  <c r="U745" i="13"/>
  <c r="U746" i="13"/>
  <c r="U747" i="13"/>
  <c r="U748" i="13"/>
  <c r="U749" i="13"/>
  <c r="U750" i="13"/>
  <c r="U751" i="13"/>
  <c r="U752" i="13"/>
  <c r="U753" i="13"/>
  <c r="U754" i="13"/>
  <c r="U755" i="13"/>
  <c r="U756" i="13"/>
  <c r="U757" i="13"/>
  <c r="U758" i="13"/>
  <c r="U759" i="13"/>
  <c r="U760" i="13"/>
  <c r="U761" i="13"/>
  <c r="U762" i="13"/>
  <c r="U763" i="13"/>
  <c r="U764" i="13"/>
  <c r="U765" i="13"/>
  <c r="U766" i="13"/>
  <c r="U767" i="13"/>
  <c r="U768" i="13"/>
  <c r="U769" i="13"/>
  <c r="U770" i="13"/>
  <c r="U771" i="13"/>
  <c r="U772" i="13"/>
  <c r="U773" i="13"/>
  <c r="U774" i="13"/>
  <c r="U775" i="13"/>
  <c r="U776" i="13"/>
  <c r="U777" i="13"/>
  <c r="U778" i="13"/>
  <c r="U779" i="13"/>
  <c r="U780" i="13"/>
  <c r="U781" i="13"/>
  <c r="U782" i="13"/>
  <c r="U783" i="13"/>
  <c r="U784" i="13"/>
  <c r="U785" i="13"/>
  <c r="U786" i="13"/>
  <c r="U787" i="13"/>
  <c r="U788" i="13"/>
  <c r="U789" i="13"/>
  <c r="U790" i="13"/>
  <c r="U791" i="13"/>
  <c r="U792" i="13"/>
  <c r="U793" i="13"/>
  <c r="U794" i="13"/>
  <c r="U795" i="13"/>
  <c r="U796" i="13"/>
  <c r="U797" i="13"/>
  <c r="U798" i="13"/>
  <c r="U799" i="13"/>
  <c r="U800" i="13"/>
  <c r="U801" i="13"/>
  <c r="U802" i="13"/>
  <c r="U803" i="13"/>
  <c r="U804" i="13"/>
  <c r="U805" i="13"/>
  <c r="U806" i="13"/>
  <c r="U807" i="13"/>
  <c r="U808" i="13"/>
  <c r="U809" i="13"/>
  <c r="U810" i="13"/>
  <c r="U811" i="13"/>
  <c r="U812" i="13"/>
  <c r="U813" i="13"/>
  <c r="U814" i="13"/>
  <c r="U815" i="13"/>
  <c r="U816" i="13"/>
  <c r="U817" i="13"/>
  <c r="U818" i="13"/>
  <c r="U819" i="13"/>
  <c r="U820" i="13"/>
  <c r="U821" i="13"/>
  <c r="U822" i="13"/>
  <c r="U823" i="13"/>
  <c r="U824" i="13"/>
  <c r="U825" i="13"/>
  <c r="U826" i="13"/>
  <c r="U827" i="13"/>
  <c r="U828" i="13"/>
  <c r="U829" i="13"/>
  <c r="U830" i="13"/>
  <c r="U831" i="13"/>
  <c r="U832" i="13"/>
  <c r="U833" i="13"/>
  <c r="U834" i="13"/>
  <c r="U835" i="13"/>
  <c r="U836" i="13"/>
  <c r="U837" i="13"/>
  <c r="U838" i="13"/>
  <c r="U839" i="13"/>
  <c r="U840" i="13"/>
  <c r="U841" i="13"/>
  <c r="U842" i="13"/>
  <c r="U843" i="13"/>
  <c r="U844" i="13"/>
  <c r="U845" i="13"/>
  <c r="U846" i="13"/>
  <c r="U847" i="13"/>
  <c r="U848" i="13"/>
  <c r="U849" i="13"/>
  <c r="U850" i="13"/>
  <c r="U851" i="13"/>
  <c r="U852" i="13"/>
  <c r="U853" i="13"/>
  <c r="U854" i="13"/>
  <c r="U855" i="13"/>
  <c r="U856" i="13"/>
  <c r="U857" i="13"/>
  <c r="U858" i="13"/>
  <c r="U859" i="13"/>
  <c r="U860" i="13"/>
  <c r="U861" i="13"/>
  <c r="U862" i="13"/>
  <c r="U863" i="13"/>
  <c r="U864" i="13"/>
  <c r="U865" i="13"/>
  <c r="U866" i="13"/>
  <c r="U867" i="13"/>
  <c r="U868" i="13"/>
  <c r="U869" i="13"/>
  <c r="U870" i="13"/>
  <c r="U871" i="13"/>
  <c r="U872" i="13"/>
  <c r="U873" i="13"/>
  <c r="U874" i="13"/>
  <c r="U875" i="13"/>
  <c r="U876" i="13"/>
  <c r="U877" i="13"/>
  <c r="U878" i="13"/>
  <c r="U879" i="13"/>
  <c r="U880" i="13"/>
  <c r="U881" i="13"/>
  <c r="U882" i="13"/>
  <c r="U883" i="13"/>
  <c r="U884" i="13"/>
  <c r="U885" i="13"/>
  <c r="U886" i="13"/>
  <c r="U887" i="13"/>
  <c r="U888" i="13"/>
  <c r="U889" i="13"/>
  <c r="U890" i="13"/>
  <c r="U891" i="13"/>
  <c r="U892" i="13"/>
  <c r="U893" i="13"/>
  <c r="U894" i="13"/>
  <c r="U895" i="13"/>
  <c r="U896" i="13"/>
  <c r="U897" i="13"/>
  <c r="U898" i="13"/>
  <c r="U899" i="13"/>
  <c r="U900" i="13"/>
  <c r="U901" i="13"/>
  <c r="U902" i="13"/>
  <c r="U903" i="13"/>
  <c r="U904" i="13"/>
  <c r="U905" i="13"/>
  <c r="U906" i="13"/>
  <c r="U907" i="13"/>
  <c r="U908" i="13"/>
  <c r="U909" i="13"/>
  <c r="U910" i="13"/>
  <c r="U911" i="13"/>
  <c r="U912" i="13"/>
  <c r="U913" i="13"/>
  <c r="U914" i="13"/>
  <c r="U915" i="13"/>
  <c r="U916" i="13"/>
  <c r="U917" i="13"/>
  <c r="U918" i="13"/>
  <c r="U919" i="13"/>
  <c r="U920" i="13"/>
  <c r="U921" i="13"/>
  <c r="U922" i="13"/>
  <c r="U923" i="13"/>
  <c r="U924" i="13"/>
  <c r="U925" i="13"/>
  <c r="U926" i="13"/>
  <c r="U927" i="13"/>
  <c r="U928" i="13"/>
  <c r="U929" i="13"/>
  <c r="U930" i="13"/>
  <c r="U931" i="13"/>
  <c r="U932" i="13"/>
  <c r="U933" i="13"/>
  <c r="U934" i="13"/>
  <c r="U935" i="13"/>
  <c r="U936" i="13"/>
  <c r="U937" i="13"/>
  <c r="U938" i="13"/>
  <c r="U939" i="13"/>
  <c r="U940" i="13"/>
  <c r="U941" i="13"/>
  <c r="U942" i="13"/>
  <c r="U943" i="13"/>
  <c r="U944" i="13"/>
  <c r="U945" i="13"/>
  <c r="U946" i="13"/>
  <c r="U947" i="13"/>
  <c r="U948" i="13"/>
  <c r="U949" i="13"/>
  <c r="U950" i="13"/>
  <c r="U951" i="13"/>
  <c r="U952" i="13"/>
  <c r="U953" i="13"/>
  <c r="U954" i="13"/>
  <c r="U955" i="13"/>
  <c r="U956" i="13"/>
  <c r="U957" i="13"/>
  <c r="U958" i="13"/>
  <c r="U959" i="13"/>
  <c r="U960" i="13"/>
  <c r="U961" i="13"/>
  <c r="U962" i="13"/>
  <c r="U963" i="13"/>
  <c r="U964" i="13"/>
  <c r="U965" i="13"/>
  <c r="U966" i="13"/>
  <c r="U967" i="13"/>
  <c r="U968" i="13"/>
  <c r="U969" i="13"/>
  <c r="U970" i="13"/>
  <c r="U971" i="13"/>
  <c r="U972" i="13"/>
  <c r="U973" i="13"/>
  <c r="U974" i="13"/>
  <c r="U975" i="13"/>
  <c r="U976" i="13"/>
  <c r="U977" i="13"/>
  <c r="U978" i="13"/>
  <c r="U979" i="13"/>
  <c r="U980" i="13"/>
  <c r="U981" i="13"/>
  <c r="U982" i="13"/>
  <c r="U983" i="13"/>
  <c r="U984" i="13"/>
  <c r="U985" i="13"/>
  <c r="U986" i="13"/>
  <c r="U987" i="13"/>
  <c r="U988" i="13"/>
  <c r="U989" i="13"/>
  <c r="U990" i="13"/>
  <c r="U991" i="13"/>
  <c r="U992" i="13"/>
  <c r="U993" i="13"/>
  <c r="U994" i="13"/>
  <c r="U995" i="13"/>
  <c r="U996" i="13"/>
  <c r="U997" i="13"/>
  <c r="U998" i="13"/>
  <c r="U999" i="13"/>
  <c r="U1000" i="13"/>
  <c r="U1001" i="13"/>
  <c r="U1002" i="13"/>
  <c r="U1003" i="13"/>
  <c r="U1004" i="13"/>
  <c r="P11" i="13" a="1"/>
  <c r="P11" i="13" s="1"/>
  <c r="U11" i="13" s="1"/>
  <c r="P12" i="13" a="1"/>
  <c r="P12" i="13" s="1"/>
  <c r="U12" i="13" s="1"/>
  <c r="P13" i="13" a="1"/>
  <c r="P13" i="13" s="1"/>
  <c r="P14" i="13" a="1"/>
  <c r="P14" i="13" s="1"/>
  <c r="P15" i="13" a="1"/>
  <c r="P15" i="13" s="1"/>
  <c r="P16" i="13" a="1"/>
  <c r="P16" i="13" s="1"/>
  <c r="P17" i="13" a="1"/>
  <c r="P17" i="13" s="1"/>
  <c r="P18" i="13" a="1"/>
  <c r="P18" i="13" s="1"/>
  <c r="P19" i="13" a="1"/>
  <c r="P19" i="13" s="1"/>
  <c r="P20" i="13" a="1"/>
  <c r="P20" i="13" s="1"/>
  <c r="P21" i="13" a="1"/>
  <c r="P21" i="13" s="1"/>
  <c r="P22" i="13" a="1"/>
  <c r="P22" i="13" s="1"/>
  <c r="P23" i="13" a="1"/>
  <c r="P23" i="13" s="1"/>
  <c r="P24" i="13" a="1"/>
  <c r="P24" i="13" s="1"/>
  <c r="P25" i="13" a="1"/>
  <c r="P25" i="13" s="1"/>
  <c r="P26" i="13" a="1"/>
  <c r="P26" i="13" s="1"/>
  <c r="P27" i="13" a="1"/>
  <c r="P27" i="13" s="1"/>
  <c r="P28" i="13" a="1"/>
  <c r="P28" i="13" s="1"/>
  <c r="P29" i="13" a="1"/>
  <c r="P29" i="13" s="1"/>
  <c r="P30" i="13" a="1"/>
  <c r="P30" i="13" s="1"/>
  <c r="P31" i="13" a="1"/>
  <c r="P31" i="13" s="1"/>
  <c r="P32" i="13" a="1"/>
  <c r="P32" i="13" s="1"/>
  <c r="P33" i="13" a="1"/>
  <c r="P33" i="13" s="1"/>
  <c r="P34" i="13" a="1"/>
  <c r="P34" i="13" s="1"/>
  <c r="P35" i="13" a="1"/>
  <c r="P35" i="13" s="1"/>
  <c r="P36" i="13" a="1"/>
  <c r="P36" i="13" s="1"/>
  <c r="P37" i="13" a="1"/>
  <c r="P37" i="13" s="1"/>
  <c r="P38" i="13" a="1"/>
  <c r="P38" i="13" s="1"/>
  <c r="P39" i="13" a="1"/>
  <c r="P39" i="13" s="1"/>
  <c r="P40" i="13" a="1"/>
  <c r="P40" i="13" s="1"/>
  <c r="P41" i="13" a="1"/>
  <c r="P41" i="13" s="1"/>
  <c r="P42" i="13" a="1"/>
  <c r="P42" i="13" s="1"/>
  <c r="P43" i="13" a="1"/>
  <c r="P43" i="13" s="1"/>
  <c r="P44" i="13" a="1"/>
  <c r="P44" i="13" s="1"/>
  <c r="P45" i="13" a="1"/>
  <c r="P45" i="13" s="1"/>
  <c r="P46" i="13" a="1"/>
  <c r="P46" i="13" s="1"/>
  <c r="P47" i="13" a="1"/>
  <c r="P47" i="13" s="1"/>
  <c r="P48" i="13" a="1"/>
  <c r="P48" i="13" s="1"/>
  <c r="P49" i="13" a="1"/>
  <c r="P49" i="13" s="1"/>
  <c r="P50" i="13" a="1"/>
  <c r="P50" i="13" s="1"/>
  <c r="P51" i="13" a="1"/>
  <c r="P51" i="13" s="1"/>
  <c r="P52" i="13" a="1"/>
  <c r="P52" i="13" s="1"/>
  <c r="P53" i="13" a="1"/>
  <c r="P53" i="13" s="1"/>
  <c r="P54" i="13" a="1"/>
  <c r="P54" i="13" s="1"/>
  <c r="P55" i="13" a="1"/>
  <c r="P55" i="13" s="1"/>
  <c r="P56" i="13" a="1"/>
  <c r="P56" i="13" s="1"/>
  <c r="P57" i="13" a="1"/>
  <c r="P57" i="13" s="1"/>
  <c r="P58" i="13" a="1"/>
  <c r="P58" i="13" s="1"/>
  <c r="P59" i="13" a="1"/>
  <c r="P59" i="13" s="1"/>
  <c r="P60" i="13" a="1"/>
  <c r="P60" i="13" s="1"/>
  <c r="P61" i="13" a="1"/>
  <c r="P61" i="13" s="1"/>
  <c r="P62" i="13" a="1"/>
  <c r="P62" i="13" s="1"/>
  <c r="P63" i="13" a="1"/>
  <c r="P63" i="13" s="1"/>
  <c r="P64" i="13" a="1"/>
  <c r="P64" i="13" s="1"/>
  <c r="P65" i="13" a="1"/>
  <c r="P65" i="13" s="1"/>
  <c r="P66" i="13" a="1"/>
  <c r="P66" i="13" s="1"/>
  <c r="P67" i="13" a="1"/>
  <c r="P67" i="13" s="1"/>
  <c r="P68" i="13" a="1"/>
  <c r="P68" i="13" s="1"/>
  <c r="P69" i="13" a="1"/>
  <c r="P69" i="13" s="1"/>
  <c r="P70" i="13" a="1"/>
  <c r="P70" i="13" s="1"/>
  <c r="P71" i="13" a="1"/>
  <c r="P71" i="13" s="1"/>
  <c r="P72" i="13" a="1"/>
  <c r="P72" i="13" s="1"/>
  <c r="P73" i="13" a="1"/>
  <c r="P73" i="13" s="1"/>
  <c r="P74" i="13" a="1"/>
  <c r="P74" i="13" s="1"/>
  <c r="P75" i="13" a="1"/>
  <c r="P75" i="13" s="1"/>
  <c r="P76" i="13" a="1"/>
  <c r="P76" i="13" s="1"/>
  <c r="P77" i="13" a="1"/>
  <c r="P77" i="13" s="1"/>
  <c r="P78" i="13" a="1"/>
  <c r="P78" i="13" s="1"/>
  <c r="P79" i="13" a="1"/>
  <c r="P79" i="13" s="1"/>
  <c r="P80" i="13" a="1"/>
  <c r="P80" i="13" s="1"/>
  <c r="P81" i="13" a="1"/>
  <c r="P81" i="13" s="1"/>
  <c r="P82" i="13" a="1"/>
  <c r="P82" i="13" s="1"/>
  <c r="P83" i="13" a="1"/>
  <c r="P83" i="13" s="1"/>
  <c r="P84" i="13" a="1"/>
  <c r="P84" i="13" s="1"/>
  <c r="P85" i="13" a="1"/>
  <c r="P85" i="13" s="1"/>
  <c r="P86" i="13" a="1"/>
  <c r="P86" i="13" s="1"/>
  <c r="P87" i="13" a="1"/>
  <c r="P87" i="13" s="1"/>
  <c r="P88" i="13" a="1"/>
  <c r="P88" i="13" s="1"/>
  <c r="P89" i="13" a="1"/>
  <c r="P89" i="13" s="1"/>
  <c r="P90" i="13" a="1"/>
  <c r="P90" i="13" s="1"/>
  <c r="P91" i="13" a="1"/>
  <c r="P91" i="13" s="1"/>
  <c r="P92" i="13" a="1"/>
  <c r="P92" i="13" s="1"/>
  <c r="P93" i="13" a="1"/>
  <c r="P93" i="13" s="1"/>
  <c r="P94" i="13" a="1"/>
  <c r="P94" i="13" s="1"/>
  <c r="P95" i="13" a="1"/>
  <c r="P95" i="13" s="1"/>
  <c r="P96" i="13" a="1"/>
  <c r="P96" i="13" s="1"/>
  <c r="P97" i="13" a="1"/>
  <c r="P97" i="13" s="1"/>
  <c r="P98" i="13" a="1"/>
  <c r="P98" i="13" s="1"/>
  <c r="P99" i="13" a="1"/>
  <c r="P99" i="13" s="1"/>
  <c r="P100" i="13" a="1"/>
  <c r="P100" i="13" s="1"/>
  <c r="P101" i="13" a="1"/>
  <c r="P101" i="13" s="1"/>
  <c r="P102" i="13" a="1"/>
  <c r="P102" i="13" s="1"/>
  <c r="P103" i="13" a="1"/>
  <c r="P103" i="13" s="1"/>
  <c r="P104" i="13" a="1"/>
  <c r="P104" i="13" s="1"/>
  <c r="P105" i="13" a="1"/>
  <c r="P105" i="13" s="1"/>
  <c r="P106" i="13" a="1"/>
  <c r="P106" i="13" s="1"/>
  <c r="P107" i="13" a="1"/>
  <c r="P107" i="13" s="1"/>
  <c r="P108" i="13" a="1"/>
  <c r="P108" i="13" s="1"/>
  <c r="P109" i="13" a="1"/>
  <c r="P109" i="13" s="1"/>
  <c r="P110" i="13" a="1"/>
  <c r="P110" i="13" s="1"/>
  <c r="P111" i="13" a="1"/>
  <c r="P111" i="13" s="1"/>
  <c r="P112" i="13" a="1"/>
  <c r="P112" i="13" s="1"/>
  <c r="P113" i="13" a="1"/>
  <c r="P113" i="13" s="1"/>
  <c r="P114" i="13" a="1"/>
  <c r="P114" i="13" s="1"/>
  <c r="P115" i="13" a="1"/>
  <c r="P115" i="13" s="1"/>
  <c r="P116" i="13" a="1"/>
  <c r="P116" i="13" s="1"/>
  <c r="P117" i="13" a="1"/>
  <c r="P117" i="13" s="1"/>
  <c r="P118" i="13" a="1"/>
  <c r="P118" i="13" s="1"/>
  <c r="P119" i="13" a="1"/>
  <c r="P119" i="13" s="1"/>
  <c r="P120" i="13" a="1"/>
  <c r="P120" i="13" s="1"/>
  <c r="P121" i="13" a="1"/>
  <c r="P121" i="13" s="1"/>
  <c r="P122" i="13" a="1"/>
  <c r="P122" i="13" s="1"/>
  <c r="P123" i="13" a="1"/>
  <c r="P123" i="13" s="1"/>
  <c r="P124" i="13" a="1"/>
  <c r="P124" i="13" s="1"/>
  <c r="P125" i="13" a="1"/>
  <c r="P125" i="13" s="1"/>
  <c r="P126" i="13" a="1"/>
  <c r="P126" i="13" s="1"/>
  <c r="P127" i="13" a="1"/>
  <c r="P127" i="13" s="1"/>
  <c r="P128" i="13" a="1"/>
  <c r="P128" i="13" s="1"/>
  <c r="P129" i="13" a="1"/>
  <c r="P129" i="13" s="1"/>
  <c r="P130" i="13" a="1"/>
  <c r="P130" i="13" s="1"/>
  <c r="P131" i="13" a="1"/>
  <c r="P131" i="13" s="1"/>
  <c r="P132" i="13" a="1"/>
  <c r="P132" i="13" s="1"/>
  <c r="P133" i="13" a="1"/>
  <c r="P133" i="13" s="1"/>
  <c r="P134" i="13" a="1"/>
  <c r="P134" i="13" s="1"/>
  <c r="P135" i="13" a="1"/>
  <c r="P135" i="13" s="1"/>
  <c r="P136" i="13" a="1"/>
  <c r="P136" i="13" s="1"/>
  <c r="P137" i="13" a="1"/>
  <c r="P137" i="13" s="1"/>
  <c r="P138" i="13" a="1"/>
  <c r="P138" i="13" s="1"/>
  <c r="P139" i="13" a="1"/>
  <c r="P139" i="13" s="1"/>
  <c r="P140" i="13" a="1"/>
  <c r="P140" i="13" s="1"/>
  <c r="P141" i="13" a="1"/>
  <c r="P141" i="13" s="1"/>
  <c r="P142" i="13" a="1"/>
  <c r="P142" i="13" s="1"/>
  <c r="P143" i="13" a="1"/>
  <c r="P143" i="13" s="1"/>
  <c r="P144" i="13" a="1"/>
  <c r="P144" i="13" s="1"/>
  <c r="P145" i="13" a="1"/>
  <c r="P145" i="13" s="1"/>
  <c r="P146" i="13" a="1"/>
  <c r="P146" i="13" s="1"/>
  <c r="P147" i="13" a="1"/>
  <c r="P147" i="13" s="1"/>
  <c r="P148" i="13" a="1"/>
  <c r="P148" i="13" s="1"/>
  <c r="P149" i="13" a="1"/>
  <c r="P149" i="13" s="1"/>
  <c r="P150" i="13" a="1"/>
  <c r="P150" i="13" s="1"/>
  <c r="P151" i="13" a="1"/>
  <c r="P151" i="13" s="1"/>
  <c r="P152" i="13" a="1"/>
  <c r="P152" i="13" s="1"/>
  <c r="P153" i="13" a="1"/>
  <c r="P153" i="13" s="1"/>
  <c r="P154" i="13" a="1"/>
  <c r="P154" i="13" s="1"/>
  <c r="P155" i="13" a="1"/>
  <c r="P155" i="13" s="1"/>
  <c r="P156" i="13" a="1"/>
  <c r="P156" i="13" s="1"/>
  <c r="P157" i="13" a="1"/>
  <c r="P157" i="13" s="1"/>
  <c r="P158" i="13" a="1"/>
  <c r="P158" i="13" s="1"/>
  <c r="P159" i="13" a="1"/>
  <c r="P159" i="13" s="1"/>
  <c r="P160" i="13" a="1"/>
  <c r="P160" i="13" s="1"/>
  <c r="P161" i="13" a="1"/>
  <c r="P161" i="13" s="1"/>
  <c r="P162" i="13" a="1"/>
  <c r="P162" i="13" s="1"/>
  <c r="P163" i="13" a="1"/>
  <c r="P163" i="13" s="1"/>
  <c r="P164" i="13" a="1"/>
  <c r="P164" i="13" s="1"/>
  <c r="P165" i="13" a="1"/>
  <c r="P165" i="13" s="1"/>
  <c r="P166" i="13" a="1"/>
  <c r="P166" i="13" s="1"/>
  <c r="P167" i="13" a="1"/>
  <c r="P167" i="13" s="1"/>
  <c r="P168" i="13" a="1"/>
  <c r="P168" i="13" s="1"/>
  <c r="P169" i="13" a="1"/>
  <c r="P169" i="13" s="1"/>
  <c r="P170" i="13" a="1"/>
  <c r="P170" i="13" s="1"/>
  <c r="P171" i="13" a="1"/>
  <c r="P171" i="13" s="1"/>
  <c r="P172" i="13" a="1"/>
  <c r="P172" i="13" s="1"/>
  <c r="P173" i="13" a="1"/>
  <c r="P173" i="13" s="1"/>
  <c r="P174" i="13" a="1"/>
  <c r="P174" i="13" s="1"/>
  <c r="P175" i="13" a="1"/>
  <c r="P175" i="13" s="1"/>
  <c r="P176" i="13" a="1"/>
  <c r="P176" i="13" s="1"/>
  <c r="P177" i="13" a="1"/>
  <c r="P177" i="13" s="1"/>
  <c r="P178" i="13" a="1"/>
  <c r="P178" i="13" s="1"/>
  <c r="P179" i="13" a="1"/>
  <c r="P179" i="13" s="1"/>
  <c r="P180" i="13" a="1"/>
  <c r="P180" i="13" s="1"/>
  <c r="P181" i="13" a="1"/>
  <c r="P181" i="13" s="1"/>
  <c r="P182" i="13" a="1"/>
  <c r="P182" i="13" s="1"/>
  <c r="P183" i="13" a="1"/>
  <c r="P183" i="13" s="1"/>
  <c r="P184" i="13" a="1"/>
  <c r="P184" i="13" s="1"/>
  <c r="P185" i="13" a="1"/>
  <c r="P185" i="13" s="1"/>
  <c r="P186" i="13" a="1"/>
  <c r="P186" i="13" s="1"/>
  <c r="P187" i="13" a="1"/>
  <c r="P187" i="13" s="1"/>
  <c r="P188" i="13" a="1"/>
  <c r="P188" i="13" s="1"/>
  <c r="P189" i="13" a="1"/>
  <c r="P189" i="13" s="1"/>
  <c r="P190" i="13" a="1"/>
  <c r="P190" i="13" s="1"/>
  <c r="P191" i="13" a="1"/>
  <c r="P191" i="13" s="1"/>
  <c r="P192" i="13" a="1"/>
  <c r="P192" i="13" s="1"/>
  <c r="P193" i="13" a="1"/>
  <c r="P193" i="13" s="1"/>
  <c r="P194" i="13" a="1"/>
  <c r="P194" i="13" s="1"/>
  <c r="P195" i="13" a="1"/>
  <c r="P195" i="13" s="1"/>
  <c r="P196" i="13" a="1"/>
  <c r="P196" i="13" s="1"/>
  <c r="P197" i="13" a="1"/>
  <c r="P197" i="13" s="1"/>
  <c r="P198" i="13" a="1"/>
  <c r="P198" i="13" s="1"/>
  <c r="P199" i="13" a="1"/>
  <c r="P199" i="13" s="1"/>
  <c r="P200" i="13" a="1"/>
  <c r="P200" i="13" s="1"/>
  <c r="P201" i="13" a="1"/>
  <c r="P201" i="13" s="1"/>
  <c r="P202" i="13" a="1"/>
  <c r="P202" i="13" s="1"/>
  <c r="P203" i="13" a="1"/>
  <c r="P203" i="13" s="1"/>
  <c r="P204" i="13" a="1"/>
  <c r="P204" i="13" s="1"/>
  <c r="P205" i="13" a="1"/>
  <c r="P205" i="13" s="1"/>
  <c r="P206" i="13" a="1"/>
  <c r="P206" i="13" s="1"/>
  <c r="P207" i="13" a="1"/>
  <c r="P207" i="13" s="1"/>
  <c r="P208" i="13" a="1"/>
  <c r="P208" i="13" s="1"/>
  <c r="P209" i="13" a="1"/>
  <c r="P209" i="13" s="1"/>
  <c r="P210" i="13" a="1"/>
  <c r="P210" i="13" s="1"/>
  <c r="P211" i="13" a="1"/>
  <c r="P211" i="13" s="1"/>
  <c r="P212" i="13" a="1"/>
  <c r="P212" i="13" s="1"/>
  <c r="P213" i="13" a="1"/>
  <c r="P213" i="13" s="1"/>
  <c r="P214" i="13" a="1"/>
  <c r="P214" i="13" s="1"/>
  <c r="P215" i="13" a="1"/>
  <c r="P215" i="13" s="1"/>
  <c r="P216" i="13" a="1"/>
  <c r="P216" i="13" s="1"/>
  <c r="P217" i="13" a="1"/>
  <c r="P217" i="13" s="1"/>
  <c r="P218" i="13" a="1"/>
  <c r="P218" i="13" s="1"/>
  <c r="P219" i="13" a="1"/>
  <c r="P219" i="13" s="1"/>
  <c r="P220" i="13" a="1"/>
  <c r="P220" i="13" s="1"/>
  <c r="P221" i="13" a="1"/>
  <c r="P221" i="13" s="1"/>
  <c r="P222" i="13" a="1"/>
  <c r="P222" i="13" s="1"/>
  <c r="P223" i="13" a="1"/>
  <c r="P223" i="13" s="1"/>
  <c r="P224" i="13" a="1"/>
  <c r="P224" i="13" s="1"/>
  <c r="P225" i="13" a="1"/>
  <c r="P225" i="13" s="1"/>
  <c r="P226" i="13" a="1"/>
  <c r="P226" i="13" s="1"/>
  <c r="P227" i="13" a="1"/>
  <c r="P227" i="13" s="1"/>
  <c r="P228" i="13" a="1"/>
  <c r="P228" i="13" s="1"/>
  <c r="P229" i="13" a="1"/>
  <c r="P229" i="13" s="1"/>
  <c r="P230" i="13" a="1"/>
  <c r="P230" i="13" s="1"/>
  <c r="P231" i="13" a="1"/>
  <c r="P231" i="13" s="1"/>
  <c r="P232" i="13" a="1"/>
  <c r="P232" i="13" s="1"/>
  <c r="P233" i="13" a="1"/>
  <c r="P233" i="13" s="1"/>
  <c r="P234" i="13" a="1"/>
  <c r="P234" i="13" s="1"/>
  <c r="P235" i="13" a="1"/>
  <c r="P235" i="13" s="1"/>
  <c r="P236" i="13" a="1"/>
  <c r="P236" i="13" s="1"/>
  <c r="P237" i="13" a="1"/>
  <c r="P237" i="13" s="1"/>
  <c r="P238" i="13" a="1"/>
  <c r="P238" i="13" s="1"/>
  <c r="P239" i="13" a="1"/>
  <c r="P239" i="13" s="1"/>
  <c r="P240" i="13" a="1"/>
  <c r="P240" i="13" s="1"/>
  <c r="P241" i="13" a="1"/>
  <c r="P241" i="13" s="1"/>
  <c r="P242" i="13" a="1"/>
  <c r="P242" i="13" s="1"/>
  <c r="P243" i="13" a="1"/>
  <c r="P243" i="13" s="1"/>
  <c r="P244" i="13" a="1"/>
  <c r="P244" i="13" s="1"/>
  <c r="P245" i="13" a="1"/>
  <c r="P245" i="13" s="1"/>
  <c r="P246" i="13" a="1"/>
  <c r="P246" i="13" s="1"/>
  <c r="P247" i="13" a="1"/>
  <c r="P247" i="13" s="1"/>
  <c r="P248" i="13" a="1"/>
  <c r="P248" i="13" s="1"/>
  <c r="P249" i="13" a="1"/>
  <c r="P249" i="13" s="1"/>
  <c r="P250" i="13" a="1"/>
  <c r="P250" i="13" s="1"/>
  <c r="P251" i="13" a="1"/>
  <c r="P251" i="13" s="1"/>
  <c r="P252" i="13" a="1"/>
  <c r="P252" i="13" s="1"/>
  <c r="P253" i="13" a="1"/>
  <c r="P253" i="13" s="1"/>
  <c r="P254" i="13" a="1"/>
  <c r="P254" i="13" s="1"/>
  <c r="P255" i="13" a="1"/>
  <c r="P255" i="13" s="1"/>
  <c r="P256" i="13" a="1"/>
  <c r="P256" i="13" s="1"/>
  <c r="P257" i="13" a="1"/>
  <c r="P257" i="13" s="1"/>
  <c r="P258" i="13" a="1"/>
  <c r="P258" i="13" s="1"/>
  <c r="P259" i="13" a="1"/>
  <c r="P259" i="13" s="1"/>
  <c r="P260" i="13" a="1"/>
  <c r="P260" i="13" s="1"/>
  <c r="P261" i="13" a="1"/>
  <c r="P261" i="13" s="1"/>
  <c r="P262" i="13" a="1"/>
  <c r="P262" i="13" s="1"/>
  <c r="P263" i="13" a="1"/>
  <c r="P263" i="13" s="1"/>
  <c r="P264" i="13" a="1"/>
  <c r="P264" i="13" s="1"/>
  <c r="P265" i="13" a="1"/>
  <c r="P265" i="13" s="1"/>
  <c r="P266" i="13" a="1"/>
  <c r="P266" i="13" s="1"/>
  <c r="P267" i="13" a="1"/>
  <c r="P267" i="13" s="1"/>
  <c r="P268" i="13" a="1"/>
  <c r="P268" i="13" s="1"/>
  <c r="P269" i="13" a="1"/>
  <c r="P269" i="13" s="1"/>
  <c r="P270" i="13" a="1"/>
  <c r="P270" i="13" s="1"/>
  <c r="P271" i="13" a="1"/>
  <c r="P271" i="13" s="1"/>
  <c r="P272" i="13" a="1"/>
  <c r="P272" i="13" s="1"/>
  <c r="P273" i="13" a="1"/>
  <c r="P273" i="13" s="1"/>
  <c r="P274" i="13" a="1"/>
  <c r="P274" i="13" s="1"/>
  <c r="P275" i="13" a="1"/>
  <c r="P275" i="13" s="1"/>
  <c r="P276" i="13" a="1"/>
  <c r="P276" i="13" s="1"/>
  <c r="P277" i="13" a="1"/>
  <c r="P277" i="13" s="1"/>
  <c r="P278" i="13" a="1"/>
  <c r="P278" i="13" s="1"/>
  <c r="P279" i="13" a="1"/>
  <c r="P279" i="13" s="1"/>
  <c r="P280" i="13" a="1"/>
  <c r="P280" i="13" s="1"/>
  <c r="P281" i="13" a="1"/>
  <c r="P281" i="13" s="1"/>
  <c r="P282" i="13" a="1"/>
  <c r="P282" i="13" s="1"/>
  <c r="P283" i="13" a="1"/>
  <c r="P283" i="13" s="1"/>
  <c r="P284" i="13" a="1"/>
  <c r="P284" i="13" s="1"/>
  <c r="P285" i="13" a="1"/>
  <c r="P285" i="13" s="1"/>
  <c r="P286" i="13" a="1"/>
  <c r="P286" i="13" s="1"/>
  <c r="P287" i="13" a="1"/>
  <c r="P287" i="13" s="1"/>
  <c r="P288" i="13" a="1"/>
  <c r="P288" i="13" s="1"/>
  <c r="P289" i="13" a="1"/>
  <c r="P289" i="13" s="1"/>
  <c r="P290" i="13" a="1"/>
  <c r="P290" i="13" s="1"/>
  <c r="P291" i="13" a="1"/>
  <c r="P291" i="13" s="1"/>
  <c r="P292" i="13" a="1"/>
  <c r="P292" i="13" s="1"/>
  <c r="P293" i="13" a="1"/>
  <c r="P293" i="13" s="1"/>
  <c r="P294" i="13" a="1"/>
  <c r="P294" i="13" s="1"/>
  <c r="P295" i="13" a="1"/>
  <c r="P295" i="13" s="1"/>
  <c r="P296" i="13" a="1"/>
  <c r="P296" i="13" s="1"/>
  <c r="P297" i="13" a="1"/>
  <c r="P297" i="13" s="1"/>
  <c r="P298" i="13" a="1"/>
  <c r="P298" i="13" s="1"/>
  <c r="P299" i="13" a="1"/>
  <c r="P299" i="13" s="1"/>
  <c r="P300" i="13" a="1"/>
  <c r="P300" i="13" s="1"/>
  <c r="P301" i="13" a="1"/>
  <c r="P301" i="13" s="1"/>
  <c r="P302" i="13" a="1"/>
  <c r="P302" i="13" s="1"/>
  <c r="P303" i="13" a="1"/>
  <c r="P303" i="13" s="1"/>
  <c r="P304" i="13" a="1"/>
  <c r="P304" i="13" s="1"/>
  <c r="P305" i="13" a="1"/>
  <c r="P305" i="13" s="1"/>
  <c r="P306" i="13" a="1"/>
  <c r="P306" i="13" s="1"/>
  <c r="P307" i="13" a="1"/>
  <c r="P307" i="13" s="1"/>
  <c r="P308" i="13" a="1"/>
  <c r="P308" i="13" s="1"/>
  <c r="P309" i="13" a="1"/>
  <c r="P309" i="13" s="1"/>
  <c r="P310" i="13" a="1"/>
  <c r="P310" i="13" s="1"/>
  <c r="P311" i="13" a="1"/>
  <c r="P311" i="13" s="1"/>
  <c r="P312" i="13" a="1"/>
  <c r="P312" i="13" s="1"/>
  <c r="P313" i="13" a="1"/>
  <c r="P313" i="13" s="1"/>
  <c r="P314" i="13" a="1"/>
  <c r="P314" i="13" s="1"/>
  <c r="P315" i="13" a="1"/>
  <c r="P315" i="13" s="1"/>
  <c r="P316" i="13" a="1"/>
  <c r="P316" i="13" s="1"/>
  <c r="P317" i="13" a="1"/>
  <c r="P317" i="13" s="1"/>
  <c r="P318" i="13" a="1"/>
  <c r="P318" i="13" s="1"/>
  <c r="P319" i="13" a="1"/>
  <c r="P319" i="13" s="1"/>
  <c r="P320" i="13" a="1"/>
  <c r="P320" i="13" s="1"/>
  <c r="P321" i="13" a="1"/>
  <c r="P321" i="13" s="1"/>
  <c r="P322" i="13" a="1"/>
  <c r="P322" i="13" s="1"/>
  <c r="P323" i="13" a="1"/>
  <c r="P323" i="13" s="1"/>
  <c r="P324" i="13" a="1"/>
  <c r="P324" i="13" s="1"/>
  <c r="P325" i="13" a="1"/>
  <c r="P325" i="13" s="1"/>
  <c r="P326" i="13" a="1"/>
  <c r="P326" i="13" s="1"/>
  <c r="P327" i="13" a="1"/>
  <c r="P327" i="13" s="1"/>
  <c r="P328" i="13" a="1"/>
  <c r="P328" i="13" s="1"/>
  <c r="P329" i="13" a="1"/>
  <c r="P329" i="13" s="1"/>
  <c r="P330" i="13" a="1"/>
  <c r="P330" i="13" s="1"/>
  <c r="P331" i="13" a="1"/>
  <c r="P331" i="13" s="1"/>
  <c r="P332" i="13" a="1"/>
  <c r="P332" i="13" s="1"/>
  <c r="P333" i="13" a="1"/>
  <c r="P333" i="13" s="1"/>
  <c r="P334" i="13" a="1"/>
  <c r="P334" i="13" s="1"/>
  <c r="P335" i="13" a="1"/>
  <c r="P335" i="13" s="1"/>
  <c r="P336" i="13" a="1"/>
  <c r="P336" i="13" s="1"/>
  <c r="P337" i="13" a="1"/>
  <c r="P337" i="13" s="1"/>
  <c r="P338" i="13" a="1"/>
  <c r="P338" i="13" s="1"/>
  <c r="P339" i="13" a="1"/>
  <c r="P339" i="13" s="1"/>
  <c r="P340" i="13" a="1"/>
  <c r="P340" i="13" s="1"/>
  <c r="P341" i="13" a="1"/>
  <c r="P341" i="13" s="1"/>
  <c r="P342" i="13" a="1"/>
  <c r="P342" i="13" s="1"/>
  <c r="P343" i="13" a="1"/>
  <c r="P343" i="13" s="1"/>
  <c r="P344" i="13" a="1"/>
  <c r="P344" i="13" s="1"/>
  <c r="P345" i="13" a="1"/>
  <c r="P345" i="13" s="1"/>
  <c r="P346" i="13" a="1"/>
  <c r="P346" i="13" s="1"/>
  <c r="P347" i="13" a="1"/>
  <c r="P347" i="13" s="1"/>
  <c r="P348" i="13" a="1"/>
  <c r="P348" i="13" s="1"/>
  <c r="P349" i="13" a="1"/>
  <c r="P349" i="13" s="1"/>
  <c r="P350" i="13" a="1"/>
  <c r="P350" i="13" s="1"/>
  <c r="P351" i="13" a="1"/>
  <c r="P351" i="13" s="1"/>
  <c r="P352" i="13" a="1"/>
  <c r="P352" i="13" s="1"/>
  <c r="P353" i="13" a="1"/>
  <c r="P353" i="13" s="1"/>
  <c r="P354" i="13" a="1"/>
  <c r="P354" i="13" s="1"/>
  <c r="P355" i="13" a="1"/>
  <c r="P355" i="13" s="1"/>
  <c r="P356" i="13" a="1"/>
  <c r="P356" i="13" s="1"/>
  <c r="P357" i="13" a="1"/>
  <c r="P357" i="13" s="1"/>
  <c r="P358" i="13" a="1"/>
  <c r="P358" i="13" s="1"/>
  <c r="P359" i="13" a="1"/>
  <c r="P359" i="13" s="1"/>
  <c r="P360" i="13" a="1"/>
  <c r="P360" i="13" s="1"/>
  <c r="P361" i="13" a="1"/>
  <c r="P361" i="13" s="1"/>
  <c r="P362" i="13" a="1"/>
  <c r="P362" i="13" s="1"/>
  <c r="P363" i="13" a="1"/>
  <c r="P363" i="13" s="1"/>
  <c r="P364" i="13" a="1"/>
  <c r="P364" i="13" s="1"/>
  <c r="P365" i="13" a="1"/>
  <c r="P365" i="13" s="1"/>
  <c r="P366" i="13" a="1"/>
  <c r="P366" i="13" s="1"/>
  <c r="P367" i="13" a="1"/>
  <c r="P367" i="13" s="1"/>
  <c r="P368" i="13" a="1"/>
  <c r="P368" i="13" s="1"/>
  <c r="P369" i="13" a="1"/>
  <c r="P369" i="13" s="1"/>
  <c r="P370" i="13" a="1"/>
  <c r="P370" i="13" s="1"/>
  <c r="P371" i="13" a="1"/>
  <c r="P371" i="13" s="1"/>
  <c r="P372" i="13" a="1"/>
  <c r="P372" i="13" s="1"/>
  <c r="P373" i="13" a="1"/>
  <c r="P373" i="13" s="1"/>
  <c r="P374" i="13" a="1"/>
  <c r="P374" i="13" s="1"/>
  <c r="P375" i="13" a="1"/>
  <c r="P375" i="13" s="1"/>
  <c r="P376" i="13" a="1"/>
  <c r="P376" i="13" s="1"/>
  <c r="P377" i="13" a="1"/>
  <c r="P377" i="13" s="1"/>
  <c r="P378" i="13" a="1"/>
  <c r="P378" i="13" s="1"/>
  <c r="P379" i="13" a="1"/>
  <c r="P379" i="13" s="1"/>
  <c r="P380" i="13" a="1"/>
  <c r="P380" i="13" s="1"/>
  <c r="P381" i="13" a="1"/>
  <c r="P381" i="13" s="1"/>
  <c r="P382" i="13" a="1"/>
  <c r="P382" i="13" s="1"/>
  <c r="P383" i="13" a="1"/>
  <c r="P383" i="13" s="1"/>
  <c r="P384" i="13" a="1"/>
  <c r="P384" i="13" s="1"/>
  <c r="P385" i="13" a="1"/>
  <c r="P385" i="13" s="1"/>
  <c r="P386" i="13" a="1"/>
  <c r="P386" i="13" s="1"/>
  <c r="P387" i="13" a="1"/>
  <c r="P387" i="13" s="1"/>
  <c r="P388" i="13" a="1"/>
  <c r="P388" i="13" s="1"/>
  <c r="P389" i="13" a="1"/>
  <c r="P389" i="13" s="1"/>
  <c r="P390" i="13" a="1"/>
  <c r="P390" i="13" s="1"/>
  <c r="P391" i="13" a="1"/>
  <c r="P391" i="13" s="1"/>
  <c r="P392" i="13" a="1"/>
  <c r="P392" i="13" s="1"/>
  <c r="P393" i="13" a="1"/>
  <c r="P393" i="13" s="1"/>
  <c r="P394" i="13" a="1"/>
  <c r="P394" i="13" s="1"/>
  <c r="P395" i="13" a="1"/>
  <c r="P395" i="13" s="1"/>
  <c r="P396" i="13" a="1"/>
  <c r="P396" i="13" s="1"/>
  <c r="P397" i="13" a="1"/>
  <c r="P397" i="13" s="1"/>
  <c r="P398" i="13" a="1"/>
  <c r="P398" i="13" s="1"/>
  <c r="P399" i="13" a="1"/>
  <c r="P399" i="13" s="1"/>
  <c r="P400" i="13" a="1"/>
  <c r="P400" i="13" s="1"/>
  <c r="P401" i="13" a="1"/>
  <c r="P401" i="13" s="1"/>
  <c r="P402" i="13" a="1"/>
  <c r="P402" i="13" s="1"/>
  <c r="P403" i="13" a="1"/>
  <c r="P403" i="13" s="1"/>
  <c r="P404" i="13" a="1"/>
  <c r="P404" i="13" s="1"/>
  <c r="P405" i="13" a="1"/>
  <c r="P405" i="13" s="1"/>
  <c r="P406" i="13" a="1"/>
  <c r="P406" i="13" s="1"/>
  <c r="P407" i="13" a="1"/>
  <c r="P407" i="13" s="1"/>
  <c r="P408" i="13" a="1"/>
  <c r="P408" i="13" s="1"/>
  <c r="P409" i="13" a="1"/>
  <c r="P409" i="13" s="1"/>
  <c r="P410" i="13" a="1"/>
  <c r="P410" i="13" s="1"/>
  <c r="P411" i="13" a="1"/>
  <c r="P411" i="13" s="1"/>
  <c r="P412" i="13" a="1"/>
  <c r="P412" i="13" s="1"/>
  <c r="P413" i="13" a="1"/>
  <c r="P413" i="13" s="1"/>
  <c r="P414" i="13" a="1"/>
  <c r="P414" i="13" s="1"/>
  <c r="P415" i="13" a="1"/>
  <c r="P415" i="13" s="1"/>
  <c r="P416" i="13" a="1"/>
  <c r="P416" i="13" s="1"/>
  <c r="P417" i="13" a="1"/>
  <c r="P417" i="13" s="1"/>
  <c r="P418" i="13" a="1"/>
  <c r="P418" i="13" s="1"/>
  <c r="P419" i="13" a="1"/>
  <c r="P419" i="13" s="1"/>
  <c r="P420" i="13" a="1"/>
  <c r="P420" i="13" s="1"/>
  <c r="P421" i="13" a="1"/>
  <c r="P421" i="13" s="1"/>
  <c r="P422" i="13" a="1"/>
  <c r="P422" i="13" s="1"/>
  <c r="P423" i="13" a="1"/>
  <c r="P423" i="13" s="1"/>
  <c r="P424" i="13" a="1"/>
  <c r="P424" i="13" s="1"/>
  <c r="P425" i="13" a="1"/>
  <c r="P425" i="13" s="1"/>
  <c r="P426" i="13" a="1"/>
  <c r="P426" i="13" s="1"/>
  <c r="P427" i="13" a="1"/>
  <c r="P427" i="13" s="1"/>
  <c r="P428" i="13" a="1"/>
  <c r="P428" i="13" s="1"/>
  <c r="P429" i="13" a="1"/>
  <c r="P429" i="13" s="1"/>
  <c r="P430" i="13" a="1"/>
  <c r="P430" i="13" s="1"/>
  <c r="P431" i="13" a="1"/>
  <c r="P431" i="13" s="1"/>
  <c r="P432" i="13" a="1"/>
  <c r="P432" i="13" s="1"/>
  <c r="P433" i="13" a="1"/>
  <c r="P433" i="13" s="1"/>
  <c r="P434" i="13" a="1"/>
  <c r="P434" i="13" s="1"/>
  <c r="P435" i="13" a="1"/>
  <c r="P435" i="13" s="1"/>
  <c r="P436" i="13" a="1"/>
  <c r="P436" i="13" s="1"/>
  <c r="P437" i="13" a="1"/>
  <c r="P437" i="13" s="1"/>
  <c r="P438" i="13" a="1"/>
  <c r="P438" i="13" s="1"/>
  <c r="P439" i="13" a="1"/>
  <c r="P439" i="13" s="1"/>
  <c r="P440" i="13" a="1"/>
  <c r="P440" i="13" s="1"/>
  <c r="P441" i="13" a="1"/>
  <c r="P441" i="13" s="1"/>
  <c r="P442" i="13" a="1"/>
  <c r="P442" i="13" s="1"/>
  <c r="P443" i="13" a="1"/>
  <c r="P443" i="13" s="1"/>
  <c r="P444" i="13" a="1"/>
  <c r="P444" i="13" s="1"/>
  <c r="P445" i="13" a="1"/>
  <c r="P445" i="13" s="1"/>
  <c r="P446" i="13" a="1"/>
  <c r="P446" i="13" s="1"/>
  <c r="P447" i="13" a="1"/>
  <c r="P447" i="13" s="1"/>
  <c r="P448" i="13" a="1"/>
  <c r="P448" i="13" s="1"/>
  <c r="P449" i="13" a="1"/>
  <c r="P449" i="13" s="1"/>
  <c r="P450" i="13" a="1"/>
  <c r="P450" i="13" s="1"/>
  <c r="P451" i="13" a="1"/>
  <c r="P451" i="13" s="1"/>
  <c r="P452" i="13" a="1"/>
  <c r="P452" i="13" s="1"/>
  <c r="P453" i="13" a="1"/>
  <c r="P453" i="13" s="1"/>
  <c r="P454" i="13" a="1"/>
  <c r="P454" i="13" s="1"/>
  <c r="P455" i="13" a="1"/>
  <c r="P455" i="13" s="1"/>
  <c r="P456" i="13" a="1"/>
  <c r="P456" i="13" s="1"/>
  <c r="P457" i="13" a="1"/>
  <c r="P457" i="13" s="1"/>
  <c r="P458" i="13" a="1"/>
  <c r="P458" i="13" s="1"/>
  <c r="P459" i="13" a="1"/>
  <c r="P459" i="13" s="1"/>
  <c r="P460" i="13" a="1"/>
  <c r="P460" i="13" s="1"/>
  <c r="P461" i="13" a="1"/>
  <c r="P461" i="13" s="1"/>
  <c r="P462" i="13" a="1"/>
  <c r="P462" i="13" s="1"/>
  <c r="P463" i="13" a="1"/>
  <c r="P463" i="13" s="1"/>
  <c r="P464" i="13" a="1"/>
  <c r="P464" i="13" s="1"/>
  <c r="P465" i="13" a="1"/>
  <c r="P465" i="13" s="1"/>
  <c r="P466" i="13" a="1"/>
  <c r="P466" i="13" s="1"/>
  <c r="P467" i="13" a="1"/>
  <c r="P467" i="13" s="1"/>
  <c r="P468" i="13" a="1"/>
  <c r="P468" i="13" s="1"/>
  <c r="P469" i="13" a="1"/>
  <c r="P469" i="13" s="1"/>
  <c r="P470" i="13" a="1"/>
  <c r="P470" i="13" s="1"/>
  <c r="P471" i="13" a="1"/>
  <c r="P471" i="13" s="1"/>
  <c r="P472" i="13" a="1"/>
  <c r="P472" i="13" s="1"/>
  <c r="P473" i="13" a="1"/>
  <c r="P473" i="13" s="1"/>
  <c r="P474" i="13" a="1"/>
  <c r="P474" i="13" s="1"/>
  <c r="P475" i="13" a="1"/>
  <c r="P475" i="13" s="1"/>
  <c r="P476" i="13" a="1"/>
  <c r="P476" i="13" s="1"/>
  <c r="P477" i="13" a="1"/>
  <c r="P477" i="13" s="1"/>
  <c r="P478" i="13" a="1"/>
  <c r="P478" i="13" s="1"/>
  <c r="P479" i="13" a="1"/>
  <c r="P479" i="13" s="1"/>
  <c r="P480" i="13" a="1"/>
  <c r="P480" i="13" s="1"/>
  <c r="P481" i="13" a="1"/>
  <c r="P481" i="13" s="1"/>
  <c r="P482" i="13" a="1"/>
  <c r="P482" i="13" s="1"/>
  <c r="P483" i="13" a="1"/>
  <c r="P483" i="13" s="1"/>
  <c r="P484" i="13" a="1"/>
  <c r="P484" i="13" s="1"/>
  <c r="P485" i="13" a="1"/>
  <c r="P485" i="13" s="1"/>
  <c r="P486" i="13" a="1"/>
  <c r="P486" i="13" s="1"/>
  <c r="P487" i="13" a="1"/>
  <c r="P487" i="13" s="1"/>
  <c r="P488" i="13" a="1"/>
  <c r="P488" i="13" s="1"/>
  <c r="P489" i="13" a="1"/>
  <c r="P489" i="13" s="1"/>
  <c r="P490" i="13" a="1"/>
  <c r="P490" i="13" s="1"/>
  <c r="P491" i="13" a="1"/>
  <c r="P491" i="13" s="1"/>
  <c r="P492" i="13" a="1"/>
  <c r="P492" i="13" s="1"/>
  <c r="P493" i="13" a="1"/>
  <c r="P493" i="13" s="1"/>
  <c r="P494" i="13" a="1"/>
  <c r="P494" i="13" s="1"/>
  <c r="P495" i="13" a="1"/>
  <c r="P495" i="13" s="1"/>
  <c r="P496" i="13" a="1"/>
  <c r="P496" i="13" s="1"/>
  <c r="P497" i="13" a="1"/>
  <c r="P497" i="13" s="1"/>
  <c r="P498" i="13" a="1"/>
  <c r="P498" i="13" s="1"/>
  <c r="P499" i="13" a="1"/>
  <c r="P499" i="13" s="1"/>
  <c r="P500" i="13" a="1"/>
  <c r="P500" i="13" s="1"/>
  <c r="P501" i="13" a="1"/>
  <c r="P501" i="13" s="1"/>
  <c r="P502" i="13" a="1"/>
  <c r="P502" i="13" s="1"/>
  <c r="P503" i="13" a="1"/>
  <c r="P503" i="13" s="1"/>
  <c r="P504" i="13" a="1"/>
  <c r="P504" i="13" s="1"/>
  <c r="P505" i="13" a="1"/>
  <c r="P505" i="13" s="1"/>
  <c r="P506" i="13" a="1"/>
  <c r="P506" i="13" s="1"/>
  <c r="P507" i="13" a="1"/>
  <c r="P507" i="13" s="1"/>
  <c r="P508" i="13" a="1"/>
  <c r="P508" i="13" s="1"/>
  <c r="P509" i="13" a="1"/>
  <c r="P509" i="13" s="1"/>
  <c r="P510" i="13" a="1"/>
  <c r="P510" i="13" s="1"/>
  <c r="P511" i="13" a="1"/>
  <c r="P511" i="13" s="1"/>
  <c r="P512" i="13" a="1"/>
  <c r="P512" i="13" s="1"/>
  <c r="P513" i="13" a="1"/>
  <c r="P513" i="13" s="1"/>
  <c r="P514" i="13" a="1"/>
  <c r="P514" i="13" s="1"/>
  <c r="P515" i="13" a="1"/>
  <c r="P515" i="13" s="1"/>
  <c r="P516" i="13" a="1"/>
  <c r="P516" i="13" s="1"/>
  <c r="P517" i="13" a="1"/>
  <c r="P517" i="13" s="1"/>
  <c r="P518" i="13" a="1"/>
  <c r="P518" i="13" s="1"/>
  <c r="P519" i="13" a="1"/>
  <c r="P519" i="13" s="1"/>
  <c r="P520" i="13" a="1"/>
  <c r="P520" i="13" s="1"/>
  <c r="P521" i="13" a="1"/>
  <c r="P521" i="13" s="1"/>
  <c r="P522" i="13" a="1"/>
  <c r="P522" i="13" s="1"/>
  <c r="P523" i="13" a="1"/>
  <c r="P523" i="13" s="1"/>
  <c r="P524" i="13" a="1"/>
  <c r="P524" i="13" s="1"/>
  <c r="P525" i="13" a="1"/>
  <c r="P525" i="13" s="1"/>
  <c r="P526" i="13" a="1"/>
  <c r="P526" i="13" s="1"/>
  <c r="P527" i="13" a="1"/>
  <c r="P527" i="13" s="1"/>
  <c r="P528" i="13" a="1"/>
  <c r="P528" i="13" s="1"/>
  <c r="P529" i="13" a="1"/>
  <c r="P529" i="13" s="1"/>
  <c r="P530" i="13" a="1"/>
  <c r="P530" i="13" s="1"/>
  <c r="P531" i="13" a="1"/>
  <c r="P531" i="13" s="1"/>
  <c r="P532" i="13" a="1"/>
  <c r="P532" i="13" s="1"/>
  <c r="P533" i="13" a="1"/>
  <c r="P533" i="13" s="1"/>
  <c r="P534" i="13" a="1"/>
  <c r="P534" i="13" s="1"/>
  <c r="P535" i="13" a="1"/>
  <c r="P535" i="13" s="1"/>
  <c r="P536" i="13" a="1"/>
  <c r="P536" i="13" s="1"/>
  <c r="P537" i="13" a="1"/>
  <c r="P537" i="13" s="1"/>
  <c r="P538" i="13" a="1"/>
  <c r="P538" i="13" s="1"/>
  <c r="P539" i="13" a="1"/>
  <c r="P539" i="13" s="1"/>
  <c r="P540" i="13" a="1"/>
  <c r="P540" i="13" s="1"/>
  <c r="P541" i="13" a="1"/>
  <c r="P541" i="13" s="1"/>
  <c r="P542" i="13" a="1"/>
  <c r="P542" i="13" s="1"/>
  <c r="P543" i="13" a="1"/>
  <c r="P543" i="13" s="1"/>
  <c r="P544" i="13" a="1"/>
  <c r="P544" i="13" s="1"/>
  <c r="P545" i="13" a="1"/>
  <c r="P545" i="13" s="1"/>
  <c r="P546" i="13" a="1"/>
  <c r="P546" i="13" s="1"/>
  <c r="P547" i="13" a="1"/>
  <c r="P547" i="13" s="1"/>
  <c r="P548" i="13" a="1"/>
  <c r="P548" i="13" s="1"/>
  <c r="P549" i="13" a="1"/>
  <c r="P549" i="13" s="1"/>
  <c r="P550" i="13" a="1"/>
  <c r="P550" i="13" s="1"/>
  <c r="P551" i="13" a="1"/>
  <c r="P551" i="13" s="1"/>
  <c r="P552" i="13" a="1"/>
  <c r="P552" i="13" s="1"/>
  <c r="P553" i="13" a="1"/>
  <c r="P553" i="13" s="1"/>
  <c r="P554" i="13" a="1"/>
  <c r="P554" i="13" s="1"/>
  <c r="P555" i="13" a="1"/>
  <c r="P555" i="13" s="1"/>
  <c r="P556" i="13" a="1"/>
  <c r="P556" i="13" s="1"/>
  <c r="P557" i="13" a="1"/>
  <c r="P557" i="13" s="1"/>
  <c r="P558" i="13" a="1"/>
  <c r="P558" i="13" s="1"/>
  <c r="P559" i="13" a="1"/>
  <c r="P559" i="13" s="1"/>
  <c r="P560" i="13" a="1"/>
  <c r="P560" i="13" s="1"/>
  <c r="P561" i="13" a="1"/>
  <c r="P561" i="13" s="1"/>
  <c r="P562" i="13" a="1"/>
  <c r="P562" i="13" s="1"/>
  <c r="P563" i="13" a="1"/>
  <c r="P563" i="13" s="1"/>
  <c r="P564" i="13" a="1"/>
  <c r="P564" i="13" s="1"/>
  <c r="P565" i="13" a="1"/>
  <c r="P565" i="13" s="1"/>
  <c r="P566" i="13" a="1"/>
  <c r="P566" i="13" s="1"/>
  <c r="P567" i="13" a="1"/>
  <c r="P567" i="13" s="1"/>
  <c r="P568" i="13" a="1"/>
  <c r="P568" i="13" s="1"/>
  <c r="P569" i="13" a="1"/>
  <c r="P569" i="13" s="1"/>
  <c r="P570" i="13" a="1"/>
  <c r="P570" i="13" s="1"/>
  <c r="P571" i="13" a="1"/>
  <c r="P571" i="13" s="1"/>
  <c r="P572" i="13" a="1"/>
  <c r="P572" i="13" s="1"/>
  <c r="P573" i="13" a="1"/>
  <c r="P573" i="13" s="1"/>
  <c r="P574" i="13" a="1"/>
  <c r="P574" i="13" s="1"/>
  <c r="P575" i="13" a="1"/>
  <c r="P575" i="13" s="1"/>
  <c r="P576" i="13" a="1"/>
  <c r="P576" i="13" s="1"/>
  <c r="P577" i="13" a="1"/>
  <c r="P577" i="13" s="1"/>
  <c r="P578" i="13" a="1"/>
  <c r="P578" i="13" s="1"/>
  <c r="P579" i="13" a="1"/>
  <c r="P579" i="13" s="1"/>
  <c r="P580" i="13" a="1"/>
  <c r="P580" i="13" s="1"/>
  <c r="P581" i="13" a="1"/>
  <c r="P581" i="13" s="1"/>
  <c r="P582" i="13" a="1"/>
  <c r="P582" i="13" s="1"/>
  <c r="P583" i="13" a="1"/>
  <c r="P583" i="13" s="1"/>
  <c r="P584" i="13" a="1"/>
  <c r="P584" i="13" s="1"/>
  <c r="P585" i="13" a="1"/>
  <c r="P585" i="13" s="1"/>
  <c r="P586" i="13" a="1"/>
  <c r="P586" i="13" s="1"/>
  <c r="P587" i="13" a="1"/>
  <c r="P587" i="13" s="1"/>
  <c r="P588" i="13" a="1"/>
  <c r="P588" i="13" s="1"/>
  <c r="P589" i="13" a="1"/>
  <c r="P589" i="13" s="1"/>
  <c r="P590" i="13" a="1"/>
  <c r="P590" i="13" s="1"/>
  <c r="P591" i="13" a="1"/>
  <c r="P591" i="13" s="1"/>
  <c r="P592" i="13" a="1"/>
  <c r="P592" i="13" s="1"/>
  <c r="P593" i="13" a="1"/>
  <c r="P593" i="13" s="1"/>
  <c r="P594" i="13" a="1"/>
  <c r="P594" i="13" s="1"/>
  <c r="P595" i="13" a="1"/>
  <c r="P595" i="13" s="1"/>
  <c r="P596" i="13" a="1"/>
  <c r="P596" i="13" s="1"/>
  <c r="P597" i="13" a="1"/>
  <c r="P597" i="13" s="1"/>
  <c r="P598" i="13" a="1"/>
  <c r="P598" i="13" s="1"/>
  <c r="P599" i="13" a="1"/>
  <c r="P599" i="13" s="1"/>
  <c r="P600" i="13" a="1"/>
  <c r="P600" i="13" s="1"/>
  <c r="P601" i="13" a="1"/>
  <c r="P601" i="13" s="1"/>
  <c r="P602" i="13" a="1"/>
  <c r="P602" i="13" s="1"/>
  <c r="P603" i="13" a="1"/>
  <c r="P603" i="13" s="1"/>
  <c r="P604" i="13" a="1"/>
  <c r="P604" i="13" s="1"/>
  <c r="P605" i="13" a="1"/>
  <c r="P605" i="13" s="1"/>
  <c r="P606" i="13" a="1"/>
  <c r="P606" i="13" s="1"/>
  <c r="P607" i="13" a="1"/>
  <c r="P607" i="13" s="1"/>
  <c r="P608" i="13" a="1"/>
  <c r="P608" i="13" s="1"/>
  <c r="P609" i="13" a="1"/>
  <c r="P609" i="13" s="1"/>
  <c r="P610" i="13" a="1"/>
  <c r="P610" i="13" s="1"/>
  <c r="P611" i="13" a="1"/>
  <c r="P611" i="13" s="1"/>
  <c r="P612" i="13" a="1"/>
  <c r="P612" i="13" s="1"/>
  <c r="P613" i="13" a="1"/>
  <c r="P613" i="13" s="1"/>
  <c r="P614" i="13" a="1"/>
  <c r="P614" i="13" s="1"/>
  <c r="P615" i="13" a="1"/>
  <c r="P615" i="13" s="1"/>
  <c r="P616" i="13" a="1"/>
  <c r="P616" i="13" s="1"/>
  <c r="P617" i="13" a="1"/>
  <c r="P617" i="13" s="1"/>
  <c r="P618" i="13" a="1"/>
  <c r="P618" i="13" s="1"/>
  <c r="P619" i="13" a="1"/>
  <c r="P619" i="13" s="1"/>
  <c r="P620" i="13" a="1"/>
  <c r="P620" i="13" s="1"/>
  <c r="P621" i="13" a="1"/>
  <c r="P621" i="13" s="1"/>
  <c r="P622" i="13" a="1"/>
  <c r="P622" i="13" s="1"/>
  <c r="P623" i="13" a="1"/>
  <c r="P623" i="13" s="1"/>
  <c r="P624" i="13" a="1"/>
  <c r="P624" i="13" s="1"/>
  <c r="P625" i="13" a="1"/>
  <c r="P625" i="13" s="1"/>
  <c r="P626" i="13" a="1"/>
  <c r="P626" i="13" s="1"/>
  <c r="P627" i="13" a="1"/>
  <c r="P627" i="13" s="1"/>
  <c r="P628" i="13" a="1"/>
  <c r="P628" i="13" s="1"/>
  <c r="P629" i="13" a="1"/>
  <c r="P629" i="13" s="1"/>
  <c r="P630" i="13" a="1"/>
  <c r="P630" i="13" s="1"/>
  <c r="P631" i="13" a="1"/>
  <c r="P631" i="13" s="1"/>
  <c r="P632" i="13" a="1"/>
  <c r="P632" i="13" s="1"/>
  <c r="P633" i="13" a="1"/>
  <c r="P633" i="13" s="1"/>
  <c r="P634" i="13" a="1"/>
  <c r="P634" i="13" s="1"/>
  <c r="P635" i="13" a="1"/>
  <c r="P635" i="13" s="1"/>
  <c r="P636" i="13" a="1"/>
  <c r="P636" i="13" s="1"/>
  <c r="P637" i="13" a="1"/>
  <c r="P637" i="13" s="1"/>
  <c r="P638" i="13" a="1"/>
  <c r="P638" i="13" s="1"/>
  <c r="P639" i="13" a="1"/>
  <c r="P639" i="13" s="1"/>
  <c r="P640" i="13" a="1"/>
  <c r="P640" i="13" s="1"/>
  <c r="P641" i="13" a="1"/>
  <c r="P641" i="13" s="1"/>
  <c r="P642" i="13" a="1"/>
  <c r="P642" i="13" s="1"/>
  <c r="P643" i="13" a="1"/>
  <c r="P643" i="13" s="1"/>
  <c r="P644" i="13" a="1"/>
  <c r="P644" i="13" s="1"/>
  <c r="P645" i="13" a="1"/>
  <c r="P645" i="13" s="1"/>
  <c r="P646" i="13" a="1"/>
  <c r="P646" i="13" s="1"/>
  <c r="P647" i="13" a="1"/>
  <c r="P647" i="13" s="1"/>
  <c r="P648" i="13" a="1"/>
  <c r="P648" i="13" s="1"/>
  <c r="P649" i="13" a="1"/>
  <c r="P649" i="13" s="1"/>
  <c r="P650" i="13" a="1"/>
  <c r="P650" i="13" s="1"/>
  <c r="P651" i="13" a="1"/>
  <c r="P651" i="13" s="1"/>
  <c r="P652" i="13" a="1"/>
  <c r="P652" i="13" s="1"/>
  <c r="P653" i="13" a="1"/>
  <c r="P653" i="13" s="1"/>
  <c r="P654" i="13" a="1"/>
  <c r="P654" i="13" s="1"/>
  <c r="P655" i="13" a="1"/>
  <c r="P655" i="13" s="1"/>
  <c r="P656" i="13" a="1"/>
  <c r="P656" i="13" s="1"/>
  <c r="P657" i="13" a="1"/>
  <c r="P657" i="13" s="1"/>
  <c r="P658" i="13" a="1"/>
  <c r="P658" i="13" s="1"/>
  <c r="P659" i="13" a="1"/>
  <c r="P659" i="13" s="1"/>
  <c r="P660" i="13" a="1"/>
  <c r="P660" i="13" s="1"/>
  <c r="P661" i="13" a="1"/>
  <c r="P661" i="13" s="1"/>
  <c r="P662" i="13" a="1"/>
  <c r="P662" i="13" s="1"/>
  <c r="P663" i="13" a="1"/>
  <c r="P663" i="13" s="1"/>
  <c r="P664" i="13" a="1"/>
  <c r="P664" i="13" s="1"/>
  <c r="P665" i="13" a="1"/>
  <c r="P665" i="13" s="1"/>
  <c r="P666" i="13" a="1"/>
  <c r="P666" i="13" s="1"/>
  <c r="P667" i="13" a="1"/>
  <c r="P667" i="13" s="1"/>
  <c r="P668" i="13" a="1"/>
  <c r="P668" i="13" s="1"/>
  <c r="P669" i="13" a="1"/>
  <c r="P669" i="13" s="1"/>
  <c r="P670" i="13" a="1"/>
  <c r="P670" i="13" s="1"/>
  <c r="P671" i="13" a="1"/>
  <c r="P671" i="13" s="1"/>
  <c r="P672" i="13" a="1"/>
  <c r="P672" i="13" s="1"/>
  <c r="P673" i="13" a="1"/>
  <c r="P673" i="13" s="1"/>
  <c r="P674" i="13" a="1"/>
  <c r="P674" i="13" s="1"/>
  <c r="P675" i="13" a="1"/>
  <c r="P675" i="13" s="1"/>
  <c r="P676" i="13" a="1"/>
  <c r="P676" i="13" s="1"/>
  <c r="P677" i="13" a="1"/>
  <c r="P677" i="13" s="1"/>
  <c r="P678" i="13" a="1"/>
  <c r="P678" i="13" s="1"/>
  <c r="P679" i="13" a="1"/>
  <c r="P679" i="13" s="1"/>
  <c r="P680" i="13" a="1"/>
  <c r="P680" i="13" s="1"/>
  <c r="P681" i="13" a="1"/>
  <c r="P681" i="13" s="1"/>
  <c r="P682" i="13" a="1"/>
  <c r="P682" i="13" s="1"/>
  <c r="P683" i="13" a="1"/>
  <c r="P683" i="13" s="1"/>
  <c r="P684" i="13" a="1"/>
  <c r="P684" i="13" s="1"/>
  <c r="P685" i="13" a="1"/>
  <c r="P685" i="13" s="1"/>
  <c r="P686" i="13" a="1"/>
  <c r="P686" i="13" s="1"/>
  <c r="P687" i="13" a="1"/>
  <c r="P687" i="13" s="1"/>
  <c r="P688" i="13" a="1"/>
  <c r="P688" i="13" s="1"/>
  <c r="P689" i="13" a="1"/>
  <c r="P689" i="13" s="1"/>
  <c r="P690" i="13" a="1"/>
  <c r="P690" i="13" s="1"/>
  <c r="P691" i="13" a="1"/>
  <c r="P691" i="13" s="1"/>
  <c r="P692" i="13" a="1"/>
  <c r="P692" i="13" s="1"/>
  <c r="P693" i="13" a="1"/>
  <c r="P693" i="13" s="1"/>
  <c r="P694" i="13" a="1"/>
  <c r="P694" i="13" s="1"/>
  <c r="P695" i="13" a="1"/>
  <c r="P695" i="13" s="1"/>
  <c r="P696" i="13" a="1"/>
  <c r="P696" i="13" s="1"/>
  <c r="P697" i="13" a="1"/>
  <c r="P697" i="13" s="1"/>
  <c r="P698" i="13" a="1"/>
  <c r="P698" i="13" s="1"/>
  <c r="P699" i="13" a="1"/>
  <c r="P699" i="13" s="1"/>
  <c r="P700" i="13" a="1"/>
  <c r="P700" i="13" s="1"/>
  <c r="P701" i="13" a="1"/>
  <c r="P701" i="13" s="1"/>
  <c r="P702" i="13" a="1"/>
  <c r="P702" i="13" s="1"/>
  <c r="P703" i="13" a="1"/>
  <c r="P703" i="13" s="1"/>
  <c r="P704" i="13" a="1"/>
  <c r="P704" i="13" s="1"/>
  <c r="P705" i="13" a="1"/>
  <c r="P705" i="13" s="1"/>
  <c r="P706" i="13" a="1"/>
  <c r="P706" i="13" s="1"/>
  <c r="P707" i="13" a="1"/>
  <c r="P707" i="13" s="1"/>
  <c r="P708" i="13" a="1"/>
  <c r="P708" i="13" s="1"/>
  <c r="P709" i="13" a="1"/>
  <c r="P709" i="13" s="1"/>
  <c r="P710" i="13" a="1"/>
  <c r="P710" i="13" s="1"/>
  <c r="P711" i="13" a="1"/>
  <c r="P711" i="13" s="1"/>
  <c r="P712" i="13" a="1"/>
  <c r="P712" i="13" s="1"/>
  <c r="P713" i="13" a="1"/>
  <c r="P713" i="13" s="1"/>
  <c r="P714" i="13" a="1"/>
  <c r="P714" i="13" s="1"/>
  <c r="P715" i="13" a="1"/>
  <c r="P715" i="13" s="1"/>
  <c r="P716" i="13" a="1"/>
  <c r="P716" i="13" s="1"/>
  <c r="P717" i="13" a="1"/>
  <c r="P717" i="13" s="1"/>
  <c r="P718" i="13" a="1"/>
  <c r="P718" i="13" s="1"/>
  <c r="P719" i="13" a="1"/>
  <c r="P719" i="13" s="1"/>
  <c r="P720" i="13" a="1"/>
  <c r="P720" i="13" s="1"/>
  <c r="P721" i="13" a="1"/>
  <c r="P721" i="13" s="1"/>
  <c r="P722" i="13" a="1"/>
  <c r="P722" i="13" s="1"/>
  <c r="P723" i="13" a="1"/>
  <c r="P723" i="13" s="1"/>
  <c r="P724" i="13" a="1"/>
  <c r="P724" i="13" s="1"/>
  <c r="P725" i="13" a="1"/>
  <c r="P725" i="13" s="1"/>
  <c r="P726" i="13" a="1"/>
  <c r="P726" i="13" s="1"/>
  <c r="P727" i="13" a="1"/>
  <c r="P727" i="13" s="1"/>
  <c r="P728" i="13" a="1"/>
  <c r="P728" i="13" s="1"/>
  <c r="P729" i="13" a="1"/>
  <c r="P729" i="13" s="1"/>
  <c r="P730" i="13" a="1"/>
  <c r="P730" i="13" s="1"/>
  <c r="P731" i="13" a="1"/>
  <c r="P731" i="13" s="1"/>
  <c r="P732" i="13" a="1"/>
  <c r="P732" i="13" s="1"/>
  <c r="P733" i="13" a="1"/>
  <c r="P733" i="13" s="1"/>
  <c r="P734" i="13" a="1"/>
  <c r="P734" i="13" s="1"/>
  <c r="P735" i="13" a="1"/>
  <c r="P735" i="13" s="1"/>
  <c r="P736" i="13" a="1"/>
  <c r="P736" i="13" s="1"/>
  <c r="P737" i="13" a="1"/>
  <c r="P737" i="13" s="1"/>
  <c r="P738" i="13" a="1"/>
  <c r="P738" i="13" s="1"/>
  <c r="P739" i="13" a="1"/>
  <c r="P739" i="13" s="1"/>
  <c r="P740" i="13" a="1"/>
  <c r="P740" i="13" s="1"/>
  <c r="P741" i="13" a="1"/>
  <c r="P741" i="13" s="1"/>
  <c r="P742" i="13" a="1"/>
  <c r="P742" i="13" s="1"/>
  <c r="P743" i="13" a="1"/>
  <c r="P743" i="13" s="1"/>
  <c r="P744" i="13" a="1"/>
  <c r="P744" i="13" s="1"/>
  <c r="P745" i="13" a="1"/>
  <c r="P745" i="13" s="1"/>
  <c r="P746" i="13" a="1"/>
  <c r="P746" i="13" s="1"/>
  <c r="P747" i="13" a="1"/>
  <c r="P747" i="13" s="1"/>
  <c r="P748" i="13" a="1"/>
  <c r="P748" i="13" s="1"/>
  <c r="P749" i="13" a="1"/>
  <c r="P749" i="13" s="1"/>
  <c r="P750" i="13" a="1"/>
  <c r="P750" i="13" s="1"/>
  <c r="P751" i="13" a="1"/>
  <c r="P751" i="13" s="1"/>
  <c r="P752" i="13" a="1"/>
  <c r="P752" i="13" s="1"/>
  <c r="P753" i="13" a="1"/>
  <c r="P753" i="13" s="1"/>
  <c r="P754" i="13" a="1"/>
  <c r="P754" i="13" s="1"/>
  <c r="P755" i="13" a="1"/>
  <c r="P755" i="13" s="1"/>
  <c r="P756" i="13" a="1"/>
  <c r="P756" i="13" s="1"/>
  <c r="P757" i="13" a="1"/>
  <c r="P757" i="13" s="1"/>
  <c r="P758" i="13" a="1"/>
  <c r="P758" i="13" s="1"/>
  <c r="P759" i="13" a="1"/>
  <c r="P759" i="13" s="1"/>
  <c r="P760" i="13" a="1"/>
  <c r="P760" i="13" s="1"/>
  <c r="P761" i="13" a="1"/>
  <c r="P761" i="13" s="1"/>
  <c r="P762" i="13" a="1"/>
  <c r="P762" i="13" s="1"/>
  <c r="P763" i="13" a="1"/>
  <c r="P763" i="13" s="1"/>
  <c r="P764" i="13" a="1"/>
  <c r="P764" i="13" s="1"/>
  <c r="P765" i="13" a="1"/>
  <c r="P765" i="13" s="1"/>
  <c r="P766" i="13" a="1"/>
  <c r="P766" i="13" s="1"/>
  <c r="P767" i="13" a="1"/>
  <c r="P767" i="13" s="1"/>
  <c r="P768" i="13" a="1"/>
  <c r="P768" i="13" s="1"/>
  <c r="P769" i="13" a="1"/>
  <c r="P769" i="13" s="1"/>
  <c r="P770" i="13" a="1"/>
  <c r="P770" i="13" s="1"/>
  <c r="P771" i="13" a="1"/>
  <c r="P771" i="13" s="1"/>
  <c r="P772" i="13" a="1"/>
  <c r="P772" i="13" s="1"/>
  <c r="P773" i="13" a="1"/>
  <c r="P773" i="13" s="1"/>
  <c r="P774" i="13" a="1"/>
  <c r="P774" i="13" s="1"/>
  <c r="P775" i="13" a="1"/>
  <c r="P775" i="13" s="1"/>
  <c r="P776" i="13" a="1"/>
  <c r="P776" i="13" s="1"/>
  <c r="P777" i="13" a="1"/>
  <c r="P777" i="13" s="1"/>
  <c r="P778" i="13" a="1"/>
  <c r="P778" i="13" s="1"/>
  <c r="P779" i="13" a="1"/>
  <c r="P779" i="13" s="1"/>
  <c r="P780" i="13" a="1"/>
  <c r="P780" i="13" s="1"/>
  <c r="P781" i="13" a="1"/>
  <c r="P781" i="13" s="1"/>
  <c r="P782" i="13" a="1"/>
  <c r="P782" i="13" s="1"/>
  <c r="P783" i="13" a="1"/>
  <c r="P783" i="13" s="1"/>
  <c r="P784" i="13" a="1"/>
  <c r="P784" i="13" s="1"/>
  <c r="P785" i="13" a="1"/>
  <c r="P785" i="13" s="1"/>
  <c r="P786" i="13" a="1"/>
  <c r="P786" i="13" s="1"/>
  <c r="P787" i="13" a="1"/>
  <c r="P787" i="13" s="1"/>
  <c r="P788" i="13" a="1"/>
  <c r="P788" i="13" s="1"/>
  <c r="P789" i="13" a="1"/>
  <c r="P789" i="13" s="1"/>
  <c r="P790" i="13" a="1"/>
  <c r="P790" i="13" s="1"/>
  <c r="P791" i="13" a="1"/>
  <c r="P791" i="13" s="1"/>
  <c r="P792" i="13" a="1"/>
  <c r="P792" i="13" s="1"/>
  <c r="P793" i="13" a="1"/>
  <c r="P793" i="13" s="1"/>
  <c r="P794" i="13" a="1"/>
  <c r="P794" i="13" s="1"/>
  <c r="P795" i="13" a="1"/>
  <c r="P795" i="13" s="1"/>
  <c r="P796" i="13" a="1"/>
  <c r="P796" i="13" s="1"/>
  <c r="P797" i="13" a="1"/>
  <c r="P797" i="13" s="1"/>
  <c r="P798" i="13" a="1"/>
  <c r="P798" i="13" s="1"/>
  <c r="P799" i="13" a="1"/>
  <c r="P799" i="13" s="1"/>
  <c r="P800" i="13" a="1"/>
  <c r="P800" i="13" s="1"/>
  <c r="P801" i="13" a="1"/>
  <c r="P801" i="13" s="1"/>
  <c r="P802" i="13" a="1"/>
  <c r="P802" i="13" s="1"/>
  <c r="P803" i="13" a="1"/>
  <c r="P803" i="13" s="1"/>
  <c r="P804" i="13" a="1"/>
  <c r="P804" i="13" s="1"/>
  <c r="P805" i="13" a="1"/>
  <c r="P805" i="13" s="1"/>
  <c r="P806" i="13" a="1"/>
  <c r="P806" i="13" s="1"/>
  <c r="P807" i="13" a="1"/>
  <c r="P807" i="13" s="1"/>
  <c r="P808" i="13" a="1"/>
  <c r="P808" i="13" s="1"/>
  <c r="P809" i="13" a="1"/>
  <c r="P809" i="13" s="1"/>
  <c r="P810" i="13" a="1"/>
  <c r="P810" i="13" s="1"/>
  <c r="P811" i="13" a="1"/>
  <c r="P811" i="13" s="1"/>
  <c r="P812" i="13" a="1"/>
  <c r="P812" i="13" s="1"/>
  <c r="P813" i="13" a="1"/>
  <c r="P813" i="13" s="1"/>
  <c r="P814" i="13" a="1"/>
  <c r="P814" i="13" s="1"/>
  <c r="P815" i="13" a="1"/>
  <c r="P815" i="13" s="1"/>
  <c r="P816" i="13" a="1"/>
  <c r="P816" i="13" s="1"/>
  <c r="P817" i="13" a="1"/>
  <c r="P817" i="13" s="1"/>
  <c r="P818" i="13" a="1"/>
  <c r="P818" i="13" s="1"/>
  <c r="P819" i="13" a="1"/>
  <c r="P819" i="13" s="1"/>
  <c r="P820" i="13" a="1"/>
  <c r="P820" i="13" s="1"/>
  <c r="P821" i="13" a="1"/>
  <c r="P821" i="13" s="1"/>
  <c r="P822" i="13" a="1"/>
  <c r="P822" i="13" s="1"/>
  <c r="P823" i="13" a="1"/>
  <c r="P823" i="13" s="1"/>
  <c r="P824" i="13" a="1"/>
  <c r="P824" i="13" s="1"/>
  <c r="P825" i="13" a="1"/>
  <c r="P825" i="13" s="1"/>
  <c r="P826" i="13" a="1"/>
  <c r="P826" i="13" s="1"/>
  <c r="P827" i="13" a="1"/>
  <c r="P827" i="13" s="1"/>
  <c r="P828" i="13" a="1"/>
  <c r="P828" i="13" s="1"/>
  <c r="P829" i="13" a="1"/>
  <c r="P829" i="13" s="1"/>
  <c r="P830" i="13" a="1"/>
  <c r="P830" i="13" s="1"/>
  <c r="P831" i="13" a="1"/>
  <c r="P831" i="13" s="1"/>
  <c r="P832" i="13" a="1"/>
  <c r="P832" i="13" s="1"/>
  <c r="P833" i="13" a="1"/>
  <c r="P833" i="13" s="1"/>
  <c r="P834" i="13" a="1"/>
  <c r="P834" i="13" s="1"/>
  <c r="P835" i="13" a="1"/>
  <c r="P835" i="13" s="1"/>
  <c r="P836" i="13" a="1"/>
  <c r="P836" i="13" s="1"/>
  <c r="P837" i="13" a="1"/>
  <c r="P837" i="13" s="1"/>
  <c r="P838" i="13" a="1"/>
  <c r="P838" i="13" s="1"/>
  <c r="P839" i="13" a="1"/>
  <c r="P839" i="13" s="1"/>
  <c r="P840" i="13" a="1"/>
  <c r="P840" i="13" s="1"/>
  <c r="P841" i="13" a="1"/>
  <c r="P841" i="13" s="1"/>
  <c r="P842" i="13" a="1"/>
  <c r="P842" i="13" s="1"/>
  <c r="P843" i="13" a="1"/>
  <c r="P843" i="13" s="1"/>
  <c r="P844" i="13" a="1"/>
  <c r="P844" i="13" s="1"/>
  <c r="P845" i="13" a="1"/>
  <c r="P845" i="13" s="1"/>
  <c r="P846" i="13" a="1"/>
  <c r="P846" i="13" s="1"/>
  <c r="P847" i="13" a="1"/>
  <c r="P847" i="13" s="1"/>
  <c r="P848" i="13" a="1"/>
  <c r="P848" i="13" s="1"/>
  <c r="P849" i="13" a="1"/>
  <c r="P849" i="13" s="1"/>
  <c r="P850" i="13" a="1"/>
  <c r="P850" i="13" s="1"/>
  <c r="P851" i="13" a="1"/>
  <c r="P851" i="13" s="1"/>
  <c r="P852" i="13" a="1"/>
  <c r="P852" i="13" s="1"/>
  <c r="P853" i="13" a="1"/>
  <c r="P853" i="13" s="1"/>
  <c r="P854" i="13" a="1"/>
  <c r="P854" i="13" s="1"/>
  <c r="P855" i="13" a="1"/>
  <c r="P855" i="13" s="1"/>
  <c r="P856" i="13" a="1"/>
  <c r="P856" i="13" s="1"/>
  <c r="P857" i="13" a="1"/>
  <c r="P857" i="13" s="1"/>
  <c r="P858" i="13" a="1"/>
  <c r="P858" i="13" s="1"/>
  <c r="P859" i="13" a="1"/>
  <c r="P859" i="13" s="1"/>
  <c r="P860" i="13" a="1"/>
  <c r="P860" i="13" s="1"/>
  <c r="P861" i="13" a="1"/>
  <c r="P861" i="13" s="1"/>
  <c r="P862" i="13" a="1"/>
  <c r="P862" i="13" s="1"/>
  <c r="P863" i="13" a="1"/>
  <c r="P863" i="13" s="1"/>
  <c r="P864" i="13" a="1"/>
  <c r="P864" i="13" s="1"/>
  <c r="P865" i="13" a="1"/>
  <c r="P865" i="13" s="1"/>
  <c r="P866" i="13" a="1"/>
  <c r="P866" i="13" s="1"/>
  <c r="P867" i="13" a="1"/>
  <c r="P867" i="13" s="1"/>
  <c r="P868" i="13" a="1"/>
  <c r="P868" i="13" s="1"/>
  <c r="P869" i="13" a="1"/>
  <c r="P869" i="13" s="1"/>
  <c r="P870" i="13" a="1"/>
  <c r="P870" i="13" s="1"/>
  <c r="P871" i="13" a="1"/>
  <c r="P871" i="13" s="1"/>
  <c r="P872" i="13" a="1"/>
  <c r="P872" i="13" s="1"/>
  <c r="P873" i="13" a="1"/>
  <c r="P873" i="13" s="1"/>
  <c r="P874" i="13" a="1"/>
  <c r="P874" i="13" s="1"/>
  <c r="P875" i="13" a="1"/>
  <c r="P875" i="13" s="1"/>
  <c r="P876" i="13" a="1"/>
  <c r="P876" i="13" s="1"/>
  <c r="P877" i="13" a="1"/>
  <c r="P877" i="13" s="1"/>
  <c r="P878" i="13" a="1"/>
  <c r="P878" i="13" s="1"/>
  <c r="P879" i="13" a="1"/>
  <c r="P879" i="13" s="1"/>
  <c r="P880" i="13" a="1"/>
  <c r="P880" i="13" s="1"/>
  <c r="P881" i="13" a="1"/>
  <c r="P881" i="13" s="1"/>
  <c r="P882" i="13" a="1"/>
  <c r="P882" i="13" s="1"/>
  <c r="P883" i="13" a="1"/>
  <c r="P883" i="13" s="1"/>
  <c r="P884" i="13" a="1"/>
  <c r="P884" i="13" s="1"/>
  <c r="P885" i="13" a="1"/>
  <c r="P885" i="13" s="1"/>
  <c r="P886" i="13" a="1"/>
  <c r="P886" i="13" s="1"/>
  <c r="P887" i="13" a="1"/>
  <c r="P887" i="13" s="1"/>
  <c r="P888" i="13" a="1"/>
  <c r="P888" i="13" s="1"/>
  <c r="P889" i="13" a="1"/>
  <c r="P889" i="13" s="1"/>
  <c r="P890" i="13" a="1"/>
  <c r="P890" i="13" s="1"/>
  <c r="P891" i="13" a="1"/>
  <c r="P891" i="13" s="1"/>
  <c r="P892" i="13" a="1"/>
  <c r="P892" i="13" s="1"/>
  <c r="P893" i="13" a="1"/>
  <c r="P893" i="13" s="1"/>
  <c r="P894" i="13" a="1"/>
  <c r="P894" i="13" s="1"/>
  <c r="P895" i="13" a="1"/>
  <c r="P895" i="13" s="1"/>
  <c r="P896" i="13" a="1"/>
  <c r="P896" i="13" s="1"/>
  <c r="P897" i="13" a="1"/>
  <c r="P897" i="13" s="1"/>
  <c r="P898" i="13" a="1"/>
  <c r="P898" i="13" s="1"/>
  <c r="P899" i="13" a="1"/>
  <c r="P899" i="13" s="1"/>
  <c r="P900" i="13" a="1"/>
  <c r="P900" i="13" s="1"/>
  <c r="P901" i="13" a="1"/>
  <c r="P901" i="13" s="1"/>
  <c r="P902" i="13" a="1"/>
  <c r="P902" i="13" s="1"/>
  <c r="P903" i="13" a="1"/>
  <c r="P903" i="13" s="1"/>
  <c r="P904" i="13" a="1"/>
  <c r="P904" i="13" s="1"/>
  <c r="P905" i="13" a="1"/>
  <c r="P905" i="13" s="1"/>
  <c r="P906" i="13" a="1"/>
  <c r="P906" i="13" s="1"/>
  <c r="P907" i="13" a="1"/>
  <c r="P907" i="13" s="1"/>
  <c r="P908" i="13" a="1"/>
  <c r="P908" i="13" s="1"/>
  <c r="P909" i="13" a="1"/>
  <c r="P909" i="13" s="1"/>
  <c r="P910" i="13" a="1"/>
  <c r="P910" i="13" s="1"/>
  <c r="P911" i="13" a="1"/>
  <c r="P911" i="13" s="1"/>
  <c r="P912" i="13" a="1"/>
  <c r="P912" i="13" s="1"/>
  <c r="P913" i="13" a="1"/>
  <c r="P913" i="13" s="1"/>
  <c r="P914" i="13" a="1"/>
  <c r="P914" i="13" s="1"/>
  <c r="P915" i="13" a="1"/>
  <c r="P915" i="13" s="1"/>
  <c r="P916" i="13" a="1"/>
  <c r="P916" i="13" s="1"/>
  <c r="P917" i="13" a="1"/>
  <c r="P917" i="13" s="1"/>
  <c r="P918" i="13" a="1"/>
  <c r="P918" i="13" s="1"/>
  <c r="P919" i="13" a="1"/>
  <c r="P919" i="13" s="1"/>
  <c r="P920" i="13" a="1"/>
  <c r="P920" i="13" s="1"/>
  <c r="P921" i="13" a="1"/>
  <c r="P921" i="13" s="1"/>
  <c r="P922" i="13" a="1"/>
  <c r="P922" i="13" s="1"/>
  <c r="P923" i="13" a="1"/>
  <c r="P923" i="13" s="1"/>
  <c r="P924" i="13" a="1"/>
  <c r="P924" i="13" s="1"/>
  <c r="P925" i="13" a="1"/>
  <c r="P925" i="13" s="1"/>
  <c r="P926" i="13" a="1"/>
  <c r="P926" i="13" s="1"/>
  <c r="P927" i="13" a="1"/>
  <c r="P927" i="13" s="1"/>
  <c r="P928" i="13" a="1"/>
  <c r="P928" i="13" s="1"/>
  <c r="P929" i="13" a="1"/>
  <c r="P929" i="13" s="1"/>
  <c r="P930" i="13" a="1"/>
  <c r="P930" i="13" s="1"/>
  <c r="P931" i="13" a="1"/>
  <c r="P931" i="13" s="1"/>
  <c r="P932" i="13" a="1"/>
  <c r="P932" i="13" s="1"/>
  <c r="P933" i="13" a="1"/>
  <c r="P933" i="13" s="1"/>
  <c r="P934" i="13" a="1"/>
  <c r="P934" i="13" s="1"/>
  <c r="P935" i="13" a="1"/>
  <c r="P935" i="13" s="1"/>
  <c r="P936" i="13" a="1"/>
  <c r="P936" i="13" s="1"/>
  <c r="P937" i="13" a="1"/>
  <c r="P937" i="13" s="1"/>
  <c r="P938" i="13" a="1"/>
  <c r="P938" i="13" s="1"/>
  <c r="P939" i="13" a="1"/>
  <c r="P939" i="13" s="1"/>
  <c r="P940" i="13" a="1"/>
  <c r="P940" i="13" s="1"/>
  <c r="P941" i="13" a="1"/>
  <c r="P941" i="13" s="1"/>
  <c r="P942" i="13" a="1"/>
  <c r="P942" i="13" s="1"/>
  <c r="P943" i="13" a="1"/>
  <c r="P943" i="13" s="1"/>
  <c r="P944" i="13" a="1"/>
  <c r="P944" i="13" s="1"/>
  <c r="P945" i="13" a="1"/>
  <c r="P945" i="13" s="1"/>
  <c r="P946" i="13" a="1"/>
  <c r="P946" i="13" s="1"/>
  <c r="P947" i="13" a="1"/>
  <c r="P947" i="13" s="1"/>
  <c r="P948" i="13" a="1"/>
  <c r="P948" i="13" s="1"/>
  <c r="P949" i="13" a="1"/>
  <c r="P949" i="13" s="1"/>
  <c r="P950" i="13" a="1"/>
  <c r="P950" i="13" s="1"/>
  <c r="P951" i="13" a="1"/>
  <c r="P951" i="13" s="1"/>
  <c r="P952" i="13" a="1"/>
  <c r="P952" i="13" s="1"/>
  <c r="P953" i="13" a="1"/>
  <c r="P953" i="13" s="1"/>
  <c r="P954" i="13" a="1"/>
  <c r="P954" i="13" s="1"/>
  <c r="P955" i="13" a="1"/>
  <c r="P955" i="13" s="1"/>
  <c r="P956" i="13" a="1"/>
  <c r="P956" i="13" s="1"/>
  <c r="P957" i="13" a="1"/>
  <c r="P957" i="13" s="1"/>
  <c r="P958" i="13" a="1"/>
  <c r="P958" i="13" s="1"/>
  <c r="P959" i="13" a="1"/>
  <c r="P959" i="13" s="1"/>
  <c r="P960" i="13" a="1"/>
  <c r="P960" i="13" s="1"/>
  <c r="P961" i="13" a="1"/>
  <c r="P961" i="13" s="1"/>
  <c r="P962" i="13" a="1"/>
  <c r="P962" i="13" s="1"/>
  <c r="P963" i="13" a="1"/>
  <c r="P963" i="13" s="1"/>
  <c r="P964" i="13" a="1"/>
  <c r="P964" i="13" s="1"/>
  <c r="P965" i="13" a="1"/>
  <c r="P965" i="13" s="1"/>
  <c r="P966" i="13" a="1"/>
  <c r="P966" i="13" s="1"/>
  <c r="P967" i="13" a="1"/>
  <c r="P967" i="13" s="1"/>
  <c r="P968" i="13" a="1"/>
  <c r="P968" i="13" s="1"/>
  <c r="P969" i="13" a="1"/>
  <c r="P969" i="13" s="1"/>
  <c r="P970" i="13" a="1"/>
  <c r="P970" i="13" s="1"/>
  <c r="P971" i="13" a="1"/>
  <c r="P971" i="13" s="1"/>
  <c r="P972" i="13" a="1"/>
  <c r="P972" i="13" s="1"/>
  <c r="P973" i="13" a="1"/>
  <c r="P973" i="13" s="1"/>
  <c r="P974" i="13" a="1"/>
  <c r="P974" i="13" s="1"/>
  <c r="P975" i="13" a="1"/>
  <c r="P975" i="13" s="1"/>
  <c r="P976" i="13" a="1"/>
  <c r="P976" i="13" s="1"/>
  <c r="P977" i="13" a="1"/>
  <c r="P977" i="13" s="1"/>
  <c r="P978" i="13" a="1"/>
  <c r="P978" i="13" s="1"/>
  <c r="P979" i="13" a="1"/>
  <c r="P979" i="13" s="1"/>
  <c r="P980" i="13" a="1"/>
  <c r="P980" i="13" s="1"/>
  <c r="P981" i="13" a="1"/>
  <c r="P981" i="13" s="1"/>
  <c r="P982" i="13" a="1"/>
  <c r="P982" i="13" s="1"/>
  <c r="P983" i="13" a="1"/>
  <c r="P983" i="13" s="1"/>
  <c r="P984" i="13" a="1"/>
  <c r="P984" i="13" s="1"/>
  <c r="P985" i="13" a="1"/>
  <c r="P985" i="13" s="1"/>
  <c r="P986" i="13" a="1"/>
  <c r="P986" i="13" s="1"/>
  <c r="P987" i="13" a="1"/>
  <c r="P987" i="13" s="1"/>
  <c r="P988" i="13" a="1"/>
  <c r="P988" i="13" s="1"/>
  <c r="P989" i="13" a="1"/>
  <c r="P989" i="13" s="1"/>
  <c r="P990" i="13" a="1"/>
  <c r="P990" i="13" s="1"/>
  <c r="P991" i="13" a="1"/>
  <c r="P991" i="13" s="1"/>
  <c r="P992" i="13" a="1"/>
  <c r="P992" i="13" s="1"/>
  <c r="P993" i="13" a="1"/>
  <c r="P993" i="13" s="1"/>
  <c r="P994" i="13" a="1"/>
  <c r="P994" i="13" s="1"/>
  <c r="P995" i="13" a="1"/>
  <c r="P995" i="13" s="1"/>
  <c r="P996" i="13" a="1"/>
  <c r="P996" i="13" s="1"/>
  <c r="P997" i="13" a="1"/>
  <c r="P997" i="13" s="1"/>
  <c r="P998" i="13" a="1"/>
  <c r="P998" i="13" s="1"/>
  <c r="P999" i="13" a="1"/>
  <c r="P999" i="13" s="1"/>
  <c r="P1000" i="13" a="1"/>
  <c r="P1000" i="13" s="1"/>
  <c r="P1001" i="13" a="1"/>
  <c r="P1001" i="13" s="1"/>
  <c r="P1002" i="13" a="1"/>
  <c r="P1002" i="13" s="1"/>
  <c r="P1003" i="13" a="1"/>
  <c r="P1003" i="13" s="1"/>
  <c r="P1004" i="13" a="1"/>
  <c r="P1004" i="13" s="1"/>
  <c r="P10" i="13" l="1" a="1"/>
  <c r="P10" i="13" s="1"/>
  <c r="P9" i="13" a="1"/>
  <c r="P9" i="13" s="1"/>
  <c r="P8" i="13" a="1"/>
  <c r="P8" i="13" s="1"/>
  <c r="P7" i="13" a="1"/>
  <c r="P7" i="13" s="1"/>
  <c r="P6" i="13" a="1"/>
  <c r="P6" i="13" s="1"/>
  <c r="T8" i="13"/>
  <c r="U10" i="13" l="1"/>
  <c r="U7" i="13"/>
  <c r="U6" i="13"/>
  <c r="P5" i="13" a="1"/>
  <c r="P5" i="13" s="1"/>
  <c r="O508" i="13" l="1"/>
  <c r="O509" i="13"/>
  <c r="O510" i="13"/>
  <c r="O511" i="13"/>
  <c r="O512" i="13"/>
  <c r="O513" i="13"/>
  <c r="O514" i="13"/>
  <c r="O515" i="13"/>
  <c r="O516" i="13"/>
  <c r="O517" i="13"/>
  <c r="O518" i="13"/>
  <c r="O519" i="13"/>
  <c r="O520" i="13"/>
  <c r="O521" i="13"/>
  <c r="O522" i="13"/>
  <c r="O523" i="13"/>
  <c r="O524" i="13"/>
  <c r="O525" i="13"/>
  <c r="O526" i="13"/>
  <c r="O527" i="13"/>
  <c r="O528" i="13"/>
  <c r="O529" i="13"/>
  <c r="O530" i="13"/>
  <c r="O531" i="13"/>
  <c r="O532" i="13"/>
  <c r="O533" i="13"/>
  <c r="O534" i="13"/>
  <c r="O535" i="13"/>
  <c r="O536" i="13"/>
  <c r="O537" i="13"/>
  <c r="O538" i="13"/>
  <c r="O539" i="13"/>
  <c r="O540" i="13"/>
  <c r="O541" i="13"/>
  <c r="O542" i="13"/>
  <c r="O543" i="13"/>
  <c r="O544" i="13"/>
  <c r="O545" i="13"/>
  <c r="O546" i="13"/>
  <c r="O547" i="13"/>
  <c r="O548" i="13"/>
  <c r="O549" i="13"/>
  <c r="O550" i="13"/>
  <c r="O551" i="13"/>
  <c r="O552" i="13"/>
  <c r="O553" i="13"/>
  <c r="O554" i="13"/>
  <c r="O555" i="13"/>
  <c r="O556" i="13"/>
  <c r="O557" i="13"/>
  <c r="O558" i="13"/>
  <c r="O559" i="13"/>
  <c r="O560" i="13"/>
  <c r="O561" i="13"/>
  <c r="O562" i="13"/>
  <c r="O563" i="13"/>
  <c r="O564" i="13"/>
  <c r="O565" i="13"/>
  <c r="O566" i="13"/>
  <c r="O567" i="13"/>
  <c r="O568" i="13"/>
  <c r="O569" i="13"/>
  <c r="O570" i="13"/>
  <c r="O571" i="13"/>
  <c r="O572" i="13"/>
  <c r="O573" i="13"/>
  <c r="O574" i="13"/>
  <c r="O575" i="13"/>
  <c r="O576" i="13"/>
  <c r="O577" i="13"/>
  <c r="O578" i="13"/>
  <c r="O579" i="13"/>
  <c r="O580" i="13"/>
  <c r="O581" i="13"/>
  <c r="O582" i="13"/>
  <c r="O583" i="13"/>
  <c r="O584" i="13"/>
  <c r="O585" i="13"/>
  <c r="O586" i="13"/>
  <c r="O587" i="13"/>
  <c r="O588" i="13"/>
  <c r="O589" i="13"/>
  <c r="O590" i="13"/>
  <c r="O591" i="13"/>
  <c r="O592" i="13"/>
  <c r="O593" i="13"/>
  <c r="O594" i="13"/>
  <c r="O595" i="13"/>
  <c r="O596" i="13"/>
  <c r="O597" i="13"/>
  <c r="O598" i="13"/>
  <c r="O599" i="13"/>
  <c r="O600" i="13"/>
  <c r="O601" i="13"/>
  <c r="O602" i="13"/>
  <c r="O603" i="13"/>
  <c r="O604" i="13"/>
  <c r="O605" i="13"/>
  <c r="O606" i="13"/>
  <c r="O607" i="13"/>
  <c r="O608" i="13"/>
  <c r="O609" i="13"/>
  <c r="O610" i="13"/>
  <c r="O611" i="13"/>
  <c r="O612" i="13"/>
  <c r="O613" i="13"/>
  <c r="O614" i="13"/>
  <c r="O615" i="13"/>
  <c r="O616" i="13"/>
  <c r="O617" i="13"/>
  <c r="O618" i="13"/>
  <c r="O619" i="13"/>
  <c r="O620" i="13"/>
  <c r="O621" i="13"/>
  <c r="O622" i="13"/>
  <c r="O623" i="13"/>
  <c r="O624" i="13"/>
  <c r="O625" i="13"/>
  <c r="O626" i="13"/>
  <c r="O627" i="13"/>
  <c r="O628" i="13"/>
  <c r="O629" i="13"/>
  <c r="O630" i="13"/>
  <c r="O631" i="13"/>
  <c r="O632" i="13"/>
  <c r="O633" i="13"/>
  <c r="O634" i="13"/>
  <c r="O635" i="13"/>
  <c r="O636" i="13"/>
  <c r="O637" i="13"/>
  <c r="O638" i="13"/>
  <c r="O639" i="13"/>
  <c r="O640" i="13"/>
  <c r="O641" i="13"/>
  <c r="O642" i="13"/>
  <c r="O643" i="13"/>
  <c r="O644" i="13"/>
  <c r="O645" i="13"/>
  <c r="O646" i="13"/>
  <c r="O647" i="13"/>
  <c r="O648" i="13"/>
  <c r="O649" i="13"/>
  <c r="O650" i="13"/>
  <c r="O651" i="13"/>
  <c r="O652" i="13"/>
  <c r="O653" i="13"/>
  <c r="O654" i="13"/>
  <c r="O655" i="13"/>
  <c r="O656" i="13"/>
  <c r="O657" i="13"/>
  <c r="O658" i="13"/>
  <c r="O659" i="13"/>
  <c r="O660" i="13"/>
  <c r="O661" i="13"/>
  <c r="O662" i="13"/>
  <c r="O663" i="13"/>
  <c r="O664" i="13"/>
  <c r="O665" i="13"/>
  <c r="O666" i="13"/>
  <c r="O667" i="13"/>
  <c r="O668" i="13"/>
  <c r="O669" i="13"/>
  <c r="O670" i="13"/>
  <c r="O671" i="13"/>
  <c r="O672" i="13"/>
  <c r="O673" i="13"/>
  <c r="O674" i="13"/>
  <c r="O675" i="13"/>
  <c r="O676" i="13"/>
  <c r="O677" i="13"/>
  <c r="O678" i="13"/>
  <c r="O679" i="13"/>
  <c r="O680" i="13"/>
  <c r="O681" i="13"/>
  <c r="O682" i="13"/>
  <c r="O683" i="13"/>
  <c r="O684" i="13"/>
  <c r="O685" i="13"/>
  <c r="O686" i="13"/>
  <c r="O687" i="13"/>
  <c r="O688" i="13"/>
  <c r="O689" i="13"/>
  <c r="O690" i="13"/>
  <c r="O691" i="13"/>
  <c r="O692" i="13"/>
  <c r="O693" i="13"/>
  <c r="O694" i="13"/>
  <c r="O695" i="13"/>
  <c r="O696" i="13"/>
  <c r="O697" i="13"/>
  <c r="O698" i="13"/>
  <c r="O699" i="13"/>
  <c r="O700" i="13"/>
  <c r="O701" i="13"/>
  <c r="O702" i="13"/>
  <c r="O703" i="13"/>
  <c r="O704" i="13"/>
  <c r="O705" i="13"/>
  <c r="O706" i="13"/>
  <c r="O707" i="13"/>
  <c r="O708" i="13"/>
  <c r="O709" i="13"/>
  <c r="O710" i="13"/>
  <c r="O711" i="13"/>
  <c r="O712" i="13"/>
  <c r="O713" i="13"/>
  <c r="O714" i="13"/>
  <c r="O715" i="13"/>
  <c r="O716" i="13"/>
  <c r="O717" i="13"/>
  <c r="O718" i="13"/>
  <c r="O719" i="13"/>
  <c r="O720" i="13"/>
  <c r="O721" i="13"/>
  <c r="O722" i="13"/>
  <c r="O723" i="13"/>
  <c r="O724" i="13"/>
  <c r="O725" i="13"/>
  <c r="O726" i="13"/>
  <c r="O727" i="13"/>
  <c r="O728" i="13"/>
  <c r="O729" i="13"/>
  <c r="O730" i="13"/>
  <c r="O731" i="13"/>
  <c r="O732" i="13"/>
  <c r="O733" i="13"/>
  <c r="O734" i="13"/>
  <c r="O735" i="13"/>
  <c r="O736" i="13"/>
  <c r="O737" i="13"/>
  <c r="O738" i="13"/>
  <c r="O739" i="13"/>
  <c r="O740" i="13"/>
  <c r="O741" i="13"/>
  <c r="O742" i="13"/>
  <c r="O743" i="13"/>
  <c r="O744" i="13"/>
  <c r="O745" i="13"/>
  <c r="O746" i="13"/>
  <c r="O747" i="13"/>
  <c r="O748" i="13"/>
  <c r="O749" i="13"/>
  <c r="O750" i="13"/>
  <c r="O751" i="13"/>
  <c r="O752" i="13"/>
  <c r="O753" i="13"/>
  <c r="O754" i="13"/>
  <c r="O755" i="13"/>
  <c r="O756" i="13"/>
  <c r="O757" i="13"/>
  <c r="O758" i="13"/>
  <c r="O759" i="13"/>
  <c r="O760" i="13"/>
  <c r="O761" i="13"/>
  <c r="O762" i="13"/>
  <c r="O763" i="13"/>
  <c r="O764" i="13"/>
  <c r="O765" i="13"/>
  <c r="O766" i="13"/>
  <c r="O767" i="13"/>
  <c r="O768" i="13"/>
  <c r="O769" i="13"/>
  <c r="O770" i="13"/>
  <c r="O771" i="13"/>
  <c r="O772" i="13"/>
  <c r="O773" i="13"/>
  <c r="O774" i="13"/>
  <c r="O775" i="13"/>
  <c r="O776" i="13"/>
  <c r="O777" i="13"/>
  <c r="O778" i="13"/>
  <c r="O779" i="13"/>
  <c r="O780" i="13"/>
  <c r="O781" i="13"/>
  <c r="O782" i="13"/>
  <c r="O783" i="13"/>
  <c r="O784" i="13"/>
  <c r="O785" i="13"/>
  <c r="O786" i="13"/>
  <c r="O787" i="13"/>
  <c r="O788" i="13"/>
  <c r="O789" i="13"/>
  <c r="O790" i="13"/>
  <c r="O791" i="13"/>
  <c r="O792" i="13"/>
  <c r="O793" i="13"/>
  <c r="O794" i="13"/>
  <c r="O795" i="13"/>
  <c r="O796" i="13"/>
  <c r="O797" i="13"/>
  <c r="O798" i="13"/>
  <c r="O799" i="13"/>
  <c r="O800" i="13"/>
  <c r="O801" i="13"/>
  <c r="O802" i="13"/>
  <c r="O803" i="13"/>
  <c r="O804" i="13"/>
  <c r="O805" i="13"/>
  <c r="O806" i="13"/>
  <c r="O807" i="13"/>
  <c r="O808" i="13"/>
  <c r="O809" i="13"/>
  <c r="O810" i="13"/>
  <c r="O811" i="13"/>
  <c r="O812" i="13"/>
  <c r="O813" i="13"/>
  <c r="O814" i="13"/>
  <c r="O815" i="13"/>
  <c r="O816" i="13"/>
  <c r="O817" i="13"/>
  <c r="O818" i="13"/>
  <c r="O819" i="13"/>
  <c r="O820" i="13"/>
  <c r="O821" i="13"/>
  <c r="O822" i="13"/>
  <c r="O823" i="13"/>
  <c r="O824" i="13"/>
  <c r="O825" i="13"/>
  <c r="O826" i="13"/>
  <c r="O827" i="13"/>
  <c r="O828" i="13"/>
  <c r="O829" i="13"/>
  <c r="O830" i="13"/>
  <c r="O831" i="13"/>
  <c r="O832" i="13"/>
  <c r="O833" i="13"/>
  <c r="O834" i="13"/>
  <c r="O835" i="13"/>
  <c r="O836" i="13"/>
  <c r="O837" i="13"/>
  <c r="O838" i="13"/>
  <c r="O839" i="13"/>
  <c r="O840" i="13"/>
  <c r="O841" i="13"/>
  <c r="O842" i="13"/>
  <c r="O843" i="13"/>
  <c r="O844" i="13"/>
  <c r="O845" i="13"/>
  <c r="O846" i="13"/>
  <c r="O847" i="13"/>
  <c r="O848" i="13"/>
  <c r="O849" i="13"/>
  <c r="O850" i="13"/>
  <c r="O851" i="13"/>
  <c r="O852" i="13"/>
  <c r="O853" i="13"/>
  <c r="O854" i="13"/>
  <c r="O855" i="13"/>
  <c r="O856" i="13"/>
  <c r="O857" i="13"/>
  <c r="O858" i="13"/>
  <c r="O859" i="13"/>
  <c r="O860" i="13"/>
  <c r="O861" i="13"/>
  <c r="O862" i="13"/>
  <c r="O863" i="13"/>
  <c r="O864" i="13"/>
  <c r="O865" i="13"/>
  <c r="O866" i="13"/>
  <c r="O867" i="13"/>
  <c r="O868" i="13"/>
  <c r="O869" i="13"/>
  <c r="O870" i="13"/>
  <c r="O871" i="13"/>
  <c r="O872" i="13"/>
  <c r="O873" i="13"/>
  <c r="O874" i="13"/>
  <c r="O875" i="13"/>
  <c r="O876" i="13"/>
  <c r="O877" i="13"/>
  <c r="O878" i="13"/>
  <c r="O879" i="13"/>
  <c r="O880" i="13"/>
  <c r="O881" i="13"/>
  <c r="O882" i="13"/>
  <c r="O883" i="13"/>
  <c r="O884" i="13"/>
  <c r="O885" i="13"/>
  <c r="O886" i="13"/>
  <c r="O887" i="13"/>
  <c r="O888" i="13"/>
  <c r="O889" i="13"/>
  <c r="O890" i="13"/>
  <c r="O891" i="13"/>
  <c r="O892" i="13"/>
  <c r="O893" i="13"/>
  <c r="O894" i="13"/>
  <c r="O895" i="13"/>
  <c r="O896" i="13"/>
  <c r="O897" i="13"/>
  <c r="O898" i="13"/>
  <c r="O899" i="13"/>
  <c r="O900" i="13"/>
  <c r="O901" i="13"/>
  <c r="O902" i="13"/>
  <c r="O903" i="13"/>
  <c r="O904" i="13"/>
  <c r="O905" i="13"/>
  <c r="O906" i="13"/>
  <c r="O907" i="13"/>
  <c r="O908" i="13"/>
  <c r="O909" i="13"/>
  <c r="O910" i="13"/>
  <c r="O911" i="13"/>
  <c r="O912" i="13"/>
  <c r="O913" i="13"/>
  <c r="O914" i="13"/>
  <c r="O915" i="13"/>
  <c r="O916" i="13"/>
  <c r="O917" i="13"/>
  <c r="O918" i="13"/>
  <c r="O919" i="13"/>
  <c r="O920" i="13"/>
  <c r="O921" i="13"/>
  <c r="O922" i="13"/>
  <c r="O923" i="13"/>
  <c r="O924" i="13"/>
  <c r="O925" i="13"/>
  <c r="O926" i="13"/>
  <c r="O927" i="13"/>
  <c r="O928" i="13"/>
  <c r="O929" i="13"/>
  <c r="O930" i="13"/>
  <c r="O931" i="13"/>
  <c r="O932" i="13"/>
  <c r="O933" i="13"/>
  <c r="O934" i="13"/>
  <c r="O935" i="13"/>
  <c r="O936" i="13"/>
  <c r="O937" i="13"/>
  <c r="O938" i="13"/>
  <c r="O939" i="13"/>
  <c r="O940" i="13"/>
  <c r="O941" i="13"/>
  <c r="O942" i="13"/>
  <c r="O943" i="13"/>
  <c r="O944" i="13"/>
  <c r="O945" i="13"/>
  <c r="O946" i="13"/>
  <c r="O947" i="13"/>
  <c r="O948" i="13"/>
  <c r="O949" i="13"/>
  <c r="O950" i="13"/>
  <c r="O951" i="13"/>
  <c r="O952" i="13"/>
  <c r="O953" i="13"/>
  <c r="O954" i="13"/>
  <c r="O955" i="13"/>
  <c r="O956" i="13"/>
  <c r="O957" i="13"/>
  <c r="O958" i="13"/>
  <c r="O959" i="13"/>
  <c r="O960" i="13"/>
  <c r="O961" i="13"/>
  <c r="O962" i="13"/>
  <c r="O963" i="13"/>
  <c r="O964" i="13"/>
  <c r="O965" i="13"/>
  <c r="O966" i="13"/>
  <c r="O967" i="13"/>
  <c r="O968" i="13"/>
  <c r="O969" i="13"/>
  <c r="O970" i="13"/>
  <c r="O971" i="13"/>
  <c r="O972" i="13"/>
  <c r="O973" i="13"/>
  <c r="O974" i="13"/>
  <c r="O975" i="13"/>
  <c r="O976" i="13"/>
  <c r="O977" i="13"/>
  <c r="O978" i="13"/>
  <c r="O979" i="13"/>
  <c r="O980" i="13"/>
  <c r="O981" i="13"/>
  <c r="O982" i="13"/>
  <c r="O983" i="13"/>
  <c r="O984" i="13"/>
  <c r="O985" i="13"/>
  <c r="O986" i="13"/>
  <c r="O987" i="13"/>
  <c r="O988" i="13"/>
  <c r="O989" i="13"/>
  <c r="O990" i="13"/>
  <c r="O991" i="13"/>
  <c r="O992" i="13"/>
  <c r="O993" i="13"/>
  <c r="O994" i="13"/>
  <c r="O995" i="13"/>
  <c r="O996" i="13"/>
  <c r="O997" i="13"/>
  <c r="O998" i="13"/>
  <c r="O999" i="13"/>
  <c r="O1000" i="13"/>
  <c r="O1001" i="13"/>
  <c r="O1002" i="13"/>
  <c r="O1003" i="13"/>
  <c r="O1004" i="13"/>
  <c r="O507"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7" i="13"/>
  <c r="O248" i="13"/>
  <c r="O249" i="13"/>
  <c r="O250" i="13"/>
  <c r="O251" i="13"/>
  <c r="O252" i="13"/>
  <c r="O253" i="13"/>
  <c r="O254" i="13"/>
  <c r="O255" i="13"/>
  <c r="O256" i="13"/>
  <c r="O257" i="13"/>
  <c r="O258" i="13"/>
  <c r="O259"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1" i="13"/>
  <c r="O372" i="13"/>
  <c r="O373" i="13"/>
  <c r="O374" i="13"/>
  <c r="O375" i="13"/>
  <c r="O376" i="13"/>
  <c r="O377" i="13"/>
  <c r="O378" i="13"/>
  <c r="O379" i="13"/>
  <c r="O380" i="13"/>
  <c r="O381" i="13"/>
  <c r="O382" i="13"/>
  <c r="O383" i="13"/>
  <c r="O384" i="13"/>
  <c r="O385" i="13"/>
  <c r="O386" i="13"/>
  <c r="O387" i="13"/>
  <c r="O388" i="13"/>
  <c r="O389" i="13"/>
  <c r="O390" i="13"/>
  <c r="O391" i="13"/>
  <c r="O392" i="13"/>
  <c r="O393" i="13"/>
  <c r="O394" i="13"/>
  <c r="O395" i="13"/>
  <c r="O396" i="13"/>
  <c r="O397" i="13"/>
  <c r="O398" i="13"/>
  <c r="O399" i="13"/>
  <c r="O400" i="13"/>
  <c r="O401" i="13"/>
  <c r="O402" i="13"/>
  <c r="O403" i="13"/>
  <c r="O404" i="13"/>
  <c r="O405" i="13"/>
  <c r="O406" i="13"/>
  <c r="O407" i="13"/>
  <c r="O408" i="13"/>
  <c r="O409" i="13"/>
  <c r="O410" i="13"/>
  <c r="O411" i="13"/>
  <c r="O412" i="13"/>
  <c r="O413" i="13"/>
  <c r="O414" i="13"/>
  <c r="O415" i="13"/>
  <c r="O416" i="13"/>
  <c r="O417" i="13"/>
  <c r="O418" i="13"/>
  <c r="O419" i="13"/>
  <c r="O420" i="13"/>
  <c r="O421" i="13"/>
  <c r="O422" i="13"/>
  <c r="O423" i="13"/>
  <c r="O424" i="13"/>
  <c r="O425" i="13"/>
  <c r="O426" i="13"/>
  <c r="O427" i="13"/>
  <c r="O428" i="13"/>
  <c r="O429" i="13"/>
  <c r="O430" i="13"/>
  <c r="O431" i="13"/>
  <c r="O432" i="13"/>
  <c r="O433" i="13"/>
  <c r="O434" i="13"/>
  <c r="O435" i="13"/>
  <c r="O436" i="13"/>
  <c r="O437" i="13"/>
  <c r="O438" i="13"/>
  <c r="O439" i="13"/>
  <c r="O440" i="13"/>
  <c r="O441" i="13"/>
  <c r="O442" i="13"/>
  <c r="O443" i="13"/>
  <c r="O444" i="13"/>
  <c r="O445" i="13"/>
  <c r="O446" i="13"/>
  <c r="O447" i="13"/>
  <c r="O448" i="13"/>
  <c r="O449" i="13"/>
  <c r="O450" i="13"/>
  <c r="O451" i="13"/>
  <c r="O452" i="13"/>
  <c r="O453" i="13"/>
  <c r="O454" i="13"/>
  <c r="O455" i="13"/>
  <c r="O456" i="13"/>
  <c r="O457" i="13"/>
  <c r="O458" i="13"/>
  <c r="O459" i="13"/>
  <c r="O460" i="13"/>
  <c r="O461" i="13"/>
  <c r="O462" i="13"/>
  <c r="O463" i="13"/>
  <c r="O464" i="13"/>
  <c r="O465" i="13"/>
  <c r="O466" i="13"/>
  <c r="O467" i="13"/>
  <c r="O468" i="13"/>
  <c r="O469" i="13"/>
  <c r="O470" i="13"/>
  <c r="O471" i="13"/>
  <c r="O472" i="13"/>
  <c r="O473" i="13"/>
  <c r="O474" i="13"/>
  <c r="O475" i="13"/>
  <c r="O476" i="13"/>
  <c r="O477" i="13"/>
  <c r="O478" i="13"/>
  <c r="O479" i="13"/>
  <c r="O480" i="13"/>
  <c r="O481" i="13"/>
  <c r="O482" i="13"/>
  <c r="O483" i="13"/>
  <c r="O484" i="13"/>
  <c r="O485" i="13"/>
  <c r="O486" i="13"/>
  <c r="O487" i="13"/>
  <c r="O488" i="13"/>
  <c r="O489" i="13"/>
  <c r="O490" i="13"/>
  <c r="O491" i="13"/>
  <c r="O492" i="13"/>
  <c r="O493" i="13"/>
  <c r="O494" i="13"/>
  <c r="O495" i="13"/>
  <c r="O496" i="13"/>
  <c r="O497" i="13"/>
  <c r="O498" i="13"/>
  <c r="O499" i="13"/>
  <c r="O500" i="13"/>
  <c r="O501" i="13"/>
  <c r="O502" i="13"/>
  <c r="O503" i="13"/>
  <c r="O504" i="13"/>
  <c r="O505"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O63" i="13"/>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8" i="13"/>
  <c r="O169" i="13"/>
  <c r="O170" i="13"/>
  <c r="O171" i="13"/>
  <c r="O172" i="13"/>
  <c r="O173" i="13"/>
  <c r="O174" i="13"/>
  <c r="O175" i="13"/>
  <c r="O176" i="13"/>
  <c r="O177" i="13"/>
  <c r="O178" i="13"/>
  <c r="O179" i="13"/>
  <c r="O180" i="13"/>
  <c r="O181" i="13"/>
  <c r="O182" i="13"/>
  <c r="O183" i="13"/>
  <c r="O184" i="13"/>
  <c r="O185" i="13"/>
  <c r="O186" i="13"/>
  <c r="O187" i="13"/>
  <c r="O188" i="13"/>
  <c r="O189" i="13"/>
  <c r="O190" i="13"/>
  <c r="O191" i="13"/>
  <c r="O192" i="13"/>
  <c r="O193" i="13"/>
  <c r="O194" i="13"/>
  <c r="O195" i="13"/>
  <c r="O196" i="13"/>
  <c r="O197" i="13"/>
  <c r="O198" i="13"/>
  <c r="O199" i="13"/>
  <c r="O200" i="13"/>
  <c r="O201" i="13"/>
  <c r="O202" i="13"/>
  <c r="O203" i="13"/>
  <c r="O204" i="13"/>
  <c r="O206" i="13" l="1"/>
  <c r="T7" i="13"/>
  <c r="T10" i="13"/>
  <c r="T6" i="13"/>
  <c r="O30" i="13"/>
  <c r="O105" i="13"/>
  <c r="X11" i="4"/>
  <c r="AG20" i="4"/>
  <c r="AI13" i="4"/>
  <c r="AB11" i="4"/>
  <c r="AA15" i="4"/>
  <c r="AB15" i="4"/>
  <c r="D8" i="11" l="1"/>
  <c r="D9" i="11"/>
  <c r="D10" i="11"/>
  <c r="D11" i="11"/>
  <c r="D12" i="11"/>
  <c r="D13" i="11"/>
  <c r="N4" i="11"/>
  <c r="N11" i="11"/>
  <c r="N5" i="11"/>
  <c r="AI12" i="4" l="1"/>
  <c r="O10" i="4"/>
  <c r="AC513" i="4"/>
  <c r="AC514" i="4"/>
  <c r="AC515" i="4"/>
  <c r="AC516" i="4"/>
  <c r="AC517" i="4"/>
  <c r="AC518" i="4"/>
  <c r="AC519" i="4"/>
  <c r="AC520" i="4"/>
  <c r="AC521" i="4"/>
  <c r="AC522" i="4"/>
  <c r="AC523" i="4"/>
  <c r="AC524" i="4"/>
  <c r="AC525" i="4"/>
  <c r="AC526" i="4"/>
  <c r="AC527" i="4"/>
  <c r="AC528" i="4"/>
  <c r="AC529" i="4"/>
  <c r="AC530" i="4"/>
  <c r="AC531" i="4"/>
  <c r="AC532" i="4"/>
  <c r="AC533" i="4"/>
  <c r="AC534" i="4"/>
  <c r="AC535" i="4"/>
  <c r="AC536" i="4"/>
  <c r="AC537" i="4"/>
  <c r="AC538" i="4"/>
  <c r="AC539" i="4"/>
  <c r="AC540" i="4"/>
  <c r="AC541" i="4"/>
  <c r="AC542" i="4"/>
  <c r="AC543" i="4"/>
  <c r="AC544" i="4"/>
  <c r="AC545" i="4"/>
  <c r="AC546" i="4"/>
  <c r="AC547" i="4"/>
  <c r="AC548" i="4"/>
  <c r="AC549" i="4"/>
  <c r="AC550" i="4"/>
  <c r="AC551" i="4"/>
  <c r="AC552" i="4"/>
  <c r="AC553" i="4"/>
  <c r="AC554" i="4"/>
  <c r="AC555" i="4"/>
  <c r="AC556" i="4"/>
  <c r="AC557" i="4"/>
  <c r="AC558" i="4"/>
  <c r="AC559" i="4"/>
  <c r="AC560" i="4"/>
  <c r="AC561" i="4"/>
  <c r="AC562" i="4"/>
  <c r="AC563" i="4"/>
  <c r="AC564" i="4"/>
  <c r="AC565" i="4"/>
  <c r="AC566" i="4"/>
  <c r="AC567" i="4"/>
  <c r="AC568" i="4"/>
  <c r="AC569" i="4"/>
  <c r="AC570" i="4"/>
  <c r="AC571" i="4"/>
  <c r="AC572" i="4"/>
  <c r="AC573" i="4"/>
  <c r="AC574" i="4"/>
  <c r="AC575" i="4"/>
  <c r="AC576" i="4"/>
  <c r="AC577" i="4"/>
  <c r="AC578" i="4"/>
  <c r="AC579" i="4"/>
  <c r="AC580" i="4"/>
  <c r="AC581" i="4"/>
  <c r="AC582" i="4"/>
  <c r="AC583" i="4"/>
  <c r="AC584" i="4"/>
  <c r="AC585" i="4"/>
  <c r="AC586" i="4"/>
  <c r="AC587" i="4"/>
  <c r="AC588" i="4"/>
  <c r="AC589" i="4"/>
  <c r="AC590" i="4"/>
  <c r="AC591" i="4"/>
  <c r="AC592" i="4"/>
  <c r="AC593" i="4"/>
  <c r="AC594" i="4"/>
  <c r="AC595" i="4"/>
  <c r="AC596" i="4"/>
  <c r="AC597" i="4"/>
  <c r="AC598" i="4"/>
  <c r="AC599" i="4"/>
  <c r="AC600" i="4"/>
  <c r="AC601" i="4"/>
  <c r="AC602" i="4"/>
  <c r="AC603" i="4"/>
  <c r="AC604" i="4"/>
  <c r="AC605" i="4"/>
  <c r="AC606" i="4"/>
  <c r="AC607" i="4"/>
  <c r="AC608" i="4"/>
  <c r="AC609" i="4"/>
  <c r="AC610" i="4"/>
  <c r="AC611" i="4"/>
  <c r="AC612" i="4"/>
  <c r="AC613" i="4"/>
  <c r="AC614" i="4"/>
  <c r="AC615" i="4"/>
  <c r="AC616" i="4"/>
  <c r="AC617" i="4"/>
  <c r="AC618" i="4"/>
  <c r="AC619" i="4"/>
  <c r="AC620" i="4"/>
  <c r="AC621" i="4"/>
  <c r="AC622" i="4"/>
  <c r="AC623" i="4"/>
  <c r="AC624" i="4"/>
  <c r="AC625" i="4"/>
  <c r="AC626" i="4"/>
  <c r="AC627" i="4"/>
  <c r="AC628" i="4"/>
  <c r="AC629" i="4"/>
  <c r="AC630" i="4"/>
  <c r="AC631" i="4"/>
  <c r="AC632" i="4"/>
  <c r="AC633" i="4"/>
  <c r="AC634" i="4"/>
  <c r="AC635" i="4"/>
  <c r="AC636" i="4"/>
  <c r="AC637" i="4"/>
  <c r="AC638" i="4"/>
  <c r="AC639" i="4"/>
  <c r="AC640" i="4"/>
  <c r="AC641" i="4"/>
  <c r="AC642" i="4"/>
  <c r="AC643" i="4"/>
  <c r="AC644" i="4"/>
  <c r="AC645" i="4"/>
  <c r="AC646" i="4"/>
  <c r="AC647" i="4"/>
  <c r="AC648" i="4"/>
  <c r="AC649" i="4"/>
  <c r="AC650" i="4"/>
  <c r="AC651" i="4"/>
  <c r="AC652" i="4"/>
  <c r="AC653" i="4"/>
  <c r="AC654" i="4"/>
  <c r="AC655" i="4"/>
  <c r="AC656" i="4"/>
  <c r="AC657" i="4"/>
  <c r="AC658" i="4"/>
  <c r="AC659" i="4"/>
  <c r="AC660" i="4"/>
  <c r="AC661" i="4"/>
  <c r="AC662" i="4"/>
  <c r="AC663" i="4"/>
  <c r="AC664" i="4"/>
  <c r="AC665" i="4"/>
  <c r="AC666" i="4"/>
  <c r="AC667" i="4"/>
  <c r="AC668" i="4"/>
  <c r="AC669" i="4"/>
  <c r="AC670" i="4"/>
  <c r="AC671" i="4"/>
  <c r="AC672" i="4"/>
  <c r="AC673" i="4"/>
  <c r="AC674" i="4"/>
  <c r="AC675" i="4"/>
  <c r="AC676" i="4"/>
  <c r="AC677" i="4"/>
  <c r="AC678" i="4"/>
  <c r="AC679" i="4"/>
  <c r="AC680" i="4"/>
  <c r="AC681" i="4"/>
  <c r="AC682" i="4"/>
  <c r="AC683" i="4"/>
  <c r="AC684" i="4"/>
  <c r="AC685" i="4"/>
  <c r="AC686" i="4"/>
  <c r="AC687" i="4"/>
  <c r="AC688" i="4"/>
  <c r="AC689" i="4"/>
  <c r="AC690" i="4"/>
  <c r="AC691" i="4"/>
  <c r="AC692" i="4"/>
  <c r="AC693" i="4"/>
  <c r="AC694" i="4"/>
  <c r="AC695" i="4"/>
  <c r="AC696" i="4"/>
  <c r="AC697" i="4"/>
  <c r="AC698" i="4"/>
  <c r="AC699" i="4"/>
  <c r="AC700" i="4"/>
  <c r="AC701" i="4"/>
  <c r="AC702" i="4"/>
  <c r="AC703" i="4"/>
  <c r="AC704" i="4"/>
  <c r="AC705" i="4"/>
  <c r="AC706" i="4"/>
  <c r="AC707" i="4"/>
  <c r="AC708" i="4"/>
  <c r="AC709" i="4"/>
  <c r="AC710" i="4"/>
  <c r="AC711" i="4"/>
  <c r="AC712" i="4"/>
  <c r="AC713" i="4"/>
  <c r="AC714" i="4"/>
  <c r="AC715" i="4"/>
  <c r="AC716" i="4"/>
  <c r="AC717" i="4"/>
  <c r="AC718" i="4"/>
  <c r="AC719" i="4"/>
  <c r="AC720" i="4"/>
  <c r="AC721" i="4"/>
  <c r="AC722" i="4"/>
  <c r="AC723" i="4"/>
  <c r="AC724" i="4"/>
  <c r="AC725" i="4"/>
  <c r="AC726" i="4"/>
  <c r="AC727" i="4"/>
  <c r="AC728" i="4"/>
  <c r="AC729" i="4"/>
  <c r="AC730" i="4"/>
  <c r="AC731" i="4"/>
  <c r="AC732" i="4"/>
  <c r="AC733" i="4"/>
  <c r="AC734" i="4"/>
  <c r="AC735" i="4"/>
  <c r="AC736" i="4"/>
  <c r="AC737" i="4"/>
  <c r="AC738" i="4"/>
  <c r="AC739" i="4"/>
  <c r="AC740" i="4"/>
  <c r="AC741" i="4"/>
  <c r="AC742" i="4"/>
  <c r="AC743" i="4"/>
  <c r="AC744" i="4"/>
  <c r="AC745" i="4"/>
  <c r="AC746" i="4"/>
  <c r="AC747" i="4"/>
  <c r="AC748" i="4"/>
  <c r="AC749" i="4"/>
  <c r="AC750" i="4"/>
  <c r="AC751" i="4"/>
  <c r="AC752" i="4"/>
  <c r="AC753" i="4"/>
  <c r="AC754" i="4"/>
  <c r="AC755" i="4"/>
  <c r="AC756" i="4"/>
  <c r="AC757" i="4"/>
  <c r="AC758" i="4"/>
  <c r="AC759" i="4"/>
  <c r="AC760" i="4"/>
  <c r="AC761" i="4"/>
  <c r="AC762" i="4"/>
  <c r="AC763" i="4"/>
  <c r="AC764" i="4"/>
  <c r="AC765" i="4"/>
  <c r="AC766" i="4"/>
  <c r="AC767" i="4"/>
  <c r="AC768" i="4"/>
  <c r="AC769" i="4"/>
  <c r="AC770" i="4"/>
  <c r="AC771" i="4"/>
  <c r="AC772" i="4"/>
  <c r="AC773" i="4"/>
  <c r="AC774" i="4"/>
  <c r="AC775" i="4"/>
  <c r="AC776" i="4"/>
  <c r="AC777" i="4"/>
  <c r="AC778" i="4"/>
  <c r="AC779" i="4"/>
  <c r="AC780" i="4"/>
  <c r="AC781" i="4"/>
  <c r="AC782" i="4"/>
  <c r="AC783" i="4"/>
  <c r="AC784" i="4"/>
  <c r="AC785" i="4"/>
  <c r="AC786" i="4"/>
  <c r="AC787" i="4"/>
  <c r="AC788" i="4"/>
  <c r="AC789" i="4"/>
  <c r="AC790" i="4"/>
  <c r="AC791" i="4"/>
  <c r="AC792" i="4"/>
  <c r="AC793" i="4"/>
  <c r="AC794" i="4"/>
  <c r="AC795" i="4"/>
  <c r="AC796" i="4"/>
  <c r="AC797" i="4"/>
  <c r="AC798" i="4"/>
  <c r="AC799" i="4"/>
  <c r="AC800" i="4"/>
  <c r="AC801" i="4"/>
  <c r="AC802" i="4"/>
  <c r="AC803" i="4"/>
  <c r="AC804" i="4"/>
  <c r="AC805" i="4"/>
  <c r="AC806" i="4"/>
  <c r="AC807" i="4"/>
  <c r="AC808" i="4"/>
  <c r="AC809" i="4"/>
  <c r="AC810" i="4"/>
  <c r="AC811" i="4"/>
  <c r="AC812" i="4"/>
  <c r="AC813" i="4"/>
  <c r="AC814" i="4"/>
  <c r="AC815" i="4"/>
  <c r="AC816" i="4"/>
  <c r="AC817" i="4"/>
  <c r="AC818" i="4"/>
  <c r="AC819" i="4"/>
  <c r="AC820" i="4"/>
  <c r="AC821" i="4"/>
  <c r="AC822" i="4"/>
  <c r="AC823" i="4"/>
  <c r="AC824" i="4"/>
  <c r="AC825" i="4"/>
  <c r="AC826" i="4"/>
  <c r="AC827" i="4"/>
  <c r="AC828" i="4"/>
  <c r="AC829" i="4"/>
  <c r="AC830" i="4"/>
  <c r="AC831" i="4"/>
  <c r="AC832" i="4"/>
  <c r="AC833" i="4"/>
  <c r="AC834" i="4"/>
  <c r="AC835" i="4"/>
  <c r="AC836" i="4"/>
  <c r="AC837" i="4"/>
  <c r="AC838" i="4"/>
  <c r="AC839" i="4"/>
  <c r="AC840" i="4"/>
  <c r="AC841" i="4"/>
  <c r="AC842" i="4"/>
  <c r="AC843" i="4"/>
  <c r="AC844" i="4"/>
  <c r="AC845" i="4"/>
  <c r="AC846" i="4"/>
  <c r="AC847" i="4"/>
  <c r="AC848" i="4"/>
  <c r="AC849" i="4"/>
  <c r="AC850" i="4"/>
  <c r="AC851" i="4"/>
  <c r="AC852" i="4"/>
  <c r="AC853" i="4"/>
  <c r="AC854" i="4"/>
  <c r="AC855" i="4"/>
  <c r="AC856" i="4"/>
  <c r="AC857" i="4"/>
  <c r="AC858" i="4"/>
  <c r="AC859" i="4"/>
  <c r="AC860" i="4"/>
  <c r="AC861" i="4"/>
  <c r="AC862" i="4"/>
  <c r="AC863" i="4"/>
  <c r="AC864" i="4"/>
  <c r="AC865" i="4"/>
  <c r="AC866" i="4"/>
  <c r="AC867" i="4"/>
  <c r="AC868" i="4"/>
  <c r="AC869" i="4"/>
  <c r="AC870" i="4"/>
  <c r="AC871" i="4"/>
  <c r="AC872" i="4"/>
  <c r="AC873" i="4"/>
  <c r="AC874" i="4"/>
  <c r="AC875" i="4"/>
  <c r="AC876" i="4"/>
  <c r="AC877" i="4"/>
  <c r="AC878" i="4"/>
  <c r="AC879" i="4"/>
  <c r="AC880" i="4"/>
  <c r="AC881" i="4"/>
  <c r="AC882" i="4"/>
  <c r="AC883" i="4"/>
  <c r="AC884" i="4"/>
  <c r="AC885" i="4"/>
  <c r="AC886" i="4"/>
  <c r="AC887" i="4"/>
  <c r="AC888" i="4"/>
  <c r="AC889" i="4"/>
  <c r="AC890" i="4"/>
  <c r="AC891" i="4"/>
  <c r="AC892" i="4"/>
  <c r="AC893" i="4"/>
  <c r="AC894" i="4"/>
  <c r="AC895" i="4"/>
  <c r="AC896" i="4"/>
  <c r="AC897" i="4"/>
  <c r="AC898" i="4"/>
  <c r="AC899" i="4"/>
  <c r="AC900" i="4"/>
  <c r="AC901" i="4"/>
  <c r="AC902" i="4"/>
  <c r="AC903" i="4"/>
  <c r="AC904" i="4"/>
  <c r="AC905" i="4"/>
  <c r="AC906" i="4"/>
  <c r="AC907" i="4"/>
  <c r="AC908" i="4"/>
  <c r="AC909" i="4"/>
  <c r="AC910" i="4"/>
  <c r="AC911" i="4"/>
  <c r="AC912" i="4"/>
  <c r="AC913" i="4"/>
  <c r="AC914" i="4"/>
  <c r="AC915" i="4"/>
  <c r="AC916" i="4"/>
  <c r="AC917" i="4"/>
  <c r="AC918" i="4"/>
  <c r="AC919" i="4"/>
  <c r="AC920" i="4"/>
  <c r="AC921" i="4"/>
  <c r="AC922" i="4"/>
  <c r="AC923" i="4"/>
  <c r="AC924" i="4"/>
  <c r="AC925" i="4"/>
  <c r="AC926" i="4"/>
  <c r="AC927" i="4"/>
  <c r="AC928" i="4"/>
  <c r="AC929" i="4"/>
  <c r="AC930" i="4"/>
  <c r="AC931" i="4"/>
  <c r="AC932" i="4"/>
  <c r="AC933" i="4"/>
  <c r="AC934" i="4"/>
  <c r="AC935" i="4"/>
  <c r="AC936" i="4"/>
  <c r="AC937" i="4"/>
  <c r="AC938" i="4"/>
  <c r="AC939" i="4"/>
  <c r="AC940" i="4"/>
  <c r="AC941" i="4"/>
  <c r="AC942" i="4"/>
  <c r="AC943" i="4"/>
  <c r="AC944" i="4"/>
  <c r="AC945" i="4"/>
  <c r="AC946" i="4"/>
  <c r="AC947" i="4"/>
  <c r="AC948" i="4"/>
  <c r="AC949" i="4"/>
  <c r="AC950" i="4"/>
  <c r="AC951" i="4"/>
  <c r="AC952" i="4"/>
  <c r="AC953" i="4"/>
  <c r="AC954" i="4"/>
  <c r="AC955" i="4"/>
  <c r="AC956" i="4"/>
  <c r="AC957" i="4"/>
  <c r="AC958" i="4"/>
  <c r="AC959" i="4"/>
  <c r="AC960" i="4"/>
  <c r="AC961" i="4"/>
  <c r="AC962" i="4"/>
  <c r="AC963" i="4"/>
  <c r="AC964" i="4"/>
  <c r="AC965" i="4"/>
  <c r="AC966" i="4"/>
  <c r="AC967" i="4"/>
  <c r="AC968" i="4"/>
  <c r="AC969" i="4"/>
  <c r="AC970" i="4"/>
  <c r="AC971" i="4"/>
  <c r="AC972" i="4"/>
  <c r="AC973" i="4"/>
  <c r="AC974" i="4"/>
  <c r="AC975" i="4"/>
  <c r="AC976" i="4"/>
  <c r="AC977" i="4"/>
  <c r="AC978" i="4"/>
  <c r="AC979" i="4"/>
  <c r="AC980" i="4"/>
  <c r="AC981" i="4"/>
  <c r="AC982" i="4"/>
  <c r="AC983" i="4"/>
  <c r="AC984" i="4"/>
  <c r="AC985" i="4"/>
  <c r="AC986" i="4"/>
  <c r="AC987" i="4"/>
  <c r="AC988" i="4"/>
  <c r="AC989" i="4"/>
  <c r="AC990" i="4"/>
  <c r="AC991" i="4"/>
  <c r="AC992" i="4"/>
  <c r="AC993" i="4"/>
  <c r="AC994" i="4"/>
  <c r="AC995" i="4"/>
  <c r="AC996" i="4"/>
  <c r="AC997" i="4"/>
  <c r="AC998" i="4"/>
  <c r="AC999" i="4"/>
  <c r="AC1000" i="4"/>
  <c r="AC1001" i="4"/>
  <c r="AC1002" i="4"/>
  <c r="AC1003" i="4"/>
  <c r="AC1004" i="4"/>
  <c r="AC1005" i="4"/>
  <c r="AC1006" i="4"/>
  <c r="AC1007" i="4"/>
  <c r="AC1008" i="4"/>
  <c r="AC1009" i="4"/>
  <c r="AC1010" i="4"/>
  <c r="AC1011" i="4"/>
  <c r="AC512" i="4"/>
  <c r="AC212" i="4"/>
  <c r="AC213" i="4"/>
  <c r="AC214" i="4"/>
  <c r="AC215" i="4"/>
  <c r="AC216" i="4"/>
  <c r="AC217" i="4"/>
  <c r="AC218" i="4"/>
  <c r="AC219" i="4"/>
  <c r="AC220" i="4"/>
  <c r="AC221" i="4"/>
  <c r="AC222" i="4"/>
  <c r="AC223" i="4"/>
  <c r="AC224" i="4"/>
  <c r="AC225" i="4"/>
  <c r="AC226" i="4"/>
  <c r="AC227" i="4"/>
  <c r="AC228" i="4"/>
  <c r="AC229" i="4"/>
  <c r="AC230" i="4"/>
  <c r="AC231" i="4"/>
  <c r="AC232" i="4"/>
  <c r="AC233" i="4"/>
  <c r="AC234" i="4"/>
  <c r="AC235" i="4"/>
  <c r="AC236" i="4"/>
  <c r="AC237" i="4"/>
  <c r="AC238" i="4"/>
  <c r="AC239" i="4"/>
  <c r="AC240" i="4"/>
  <c r="AC241" i="4"/>
  <c r="AC242" i="4"/>
  <c r="AC243" i="4"/>
  <c r="AC244" i="4"/>
  <c r="AC245" i="4"/>
  <c r="AC246" i="4"/>
  <c r="AC247" i="4"/>
  <c r="AC248" i="4"/>
  <c r="AC249" i="4"/>
  <c r="AC250" i="4"/>
  <c r="AC251" i="4"/>
  <c r="AC252" i="4"/>
  <c r="AC253" i="4"/>
  <c r="AC254" i="4"/>
  <c r="AC255" i="4"/>
  <c r="AC256" i="4"/>
  <c r="AC257" i="4"/>
  <c r="AC258" i="4"/>
  <c r="AC259" i="4"/>
  <c r="AC260" i="4"/>
  <c r="AC261" i="4"/>
  <c r="AC262" i="4"/>
  <c r="AC263" i="4"/>
  <c r="AC264" i="4"/>
  <c r="AC265" i="4"/>
  <c r="AC266" i="4"/>
  <c r="AC267" i="4"/>
  <c r="AC268" i="4"/>
  <c r="AC269" i="4"/>
  <c r="AC270" i="4"/>
  <c r="AC271" i="4"/>
  <c r="AC272" i="4"/>
  <c r="AC273" i="4"/>
  <c r="AC274" i="4"/>
  <c r="AC275" i="4"/>
  <c r="AC276" i="4"/>
  <c r="AC277" i="4"/>
  <c r="AC278" i="4"/>
  <c r="AC279" i="4"/>
  <c r="AC280" i="4"/>
  <c r="AC281" i="4"/>
  <c r="AC282" i="4"/>
  <c r="AC283" i="4"/>
  <c r="AC284" i="4"/>
  <c r="AC285" i="4"/>
  <c r="AC286" i="4"/>
  <c r="AC287" i="4"/>
  <c r="AC288" i="4"/>
  <c r="AC289" i="4"/>
  <c r="AC290" i="4"/>
  <c r="AC291" i="4"/>
  <c r="AC292" i="4"/>
  <c r="AC293" i="4"/>
  <c r="AC294" i="4"/>
  <c r="AC295" i="4"/>
  <c r="AC296" i="4"/>
  <c r="AC297" i="4"/>
  <c r="AC298" i="4"/>
  <c r="AC299" i="4"/>
  <c r="AC300" i="4"/>
  <c r="AC301" i="4"/>
  <c r="AC302" i="4"/>
  <c r="AC303" i="4"/>
  <c r="AC304" i="4"/>
  <c r="AC305" i="4"/>
  <c r="AC306" i="4"/>
  <c r="AC307" i="4"/>
  <c r="AC308" i="4"/>
  <c r="AC309" i="4"/>
  <c r="AC310" i="4"/>
  <c r="AC311" i="4"/>
  <c r="AC312" i="4"/>
  <c r="AC313" i="4"/>
  <c r="AC314" i="4"/>
  <c r="AC315" i="4"/>
  <c r="AC316" i="4"/>
  <c r="AC317" i="4"/>
  <c r="AC318" i="4"/>
  <c r="AC319" i="4"/>
  <c r="AC320" i="4"/>
  <c r="AC321" i="4"/>
  <c r="AC322" i="4"/>
  <c r="AC323" i="4"/>
  <c r="AC324" i="4"/>
  <c r="AC325" i="4"/>
  <c r="AC326" i="4"/>
  <c r="AC327" i="4"/>
  <c r="AC328" i="4"/>
  <c r="AC329" i="4"/>
  <c r="AC330" i="4"/>
  <c r="AC331" i="4"/>
  <c r="AC332" i="4"/>
  <c r="AC333" i="4"/>
  <c r="AC334" i="4"/>
  <c r="AC335" i="4"/>
  <c r="AC336" i="4"/>
  <c r="AC337" i="4"/>
  <c r="AC338" i="4"/>
  <c r="AC339" i="4"/>
  <c r="AC340" i="4"/>
  <c r="AC341" i="4"/>
  <c r="AC342" i="4"/>
  <c r="AC343" i="4"/>
  <c r="AC344" i="4"/>
  <c r="AC345" i="4"/>
  <c r="AC346" i="4"/>
  <c r="AC347" i="4"/>
  <c r="AC348" i="4"/>
  <c r="AC349" i="4"/>
  <c r="AC350" i="4"/>
  <c r="AC351" i="4"/>
  <c r="AC352" i="4"/>
  <c r="AC353" i="4"/>
  <c r="AC354" i="4"/>
  <c r="AC355" i="4"/>
  <c r="AC356" i="4"/>
  <c r="AC357" i="4"/>
  <c r="AC358" i="4"/>
  <c r="AC359" i="4"/>
  <c r="AC360" i="4"/>
  <c r="AC361" i="4"/>
  <c r="AC362" i="4"/>
  <c r="AC363" i="4"/>
  <c r="AC364" i="4"/>
  <c r="AC365" i="4"/>
  <c r="AC366" i="4"/>
  <c r="AC367" i="4"/>
  <c r="AC368" i="4"/>
  <c r="AC369" i="4"/>
  <c r="AC370" i="4"/>
  <c r="AC371" i="4"/>
  <c r="AC372" i="4"/>
  <c r="AC373" i="4"/>
  <c r="AC374" i="4"/>
  <c r="AC375" i="4"/>
  <c r="AC376" i="4"/>
  <c r="AC377" i="4"/>
  <c r="AC378" i="4"/>
  <c r="AC379" i="4"/>
  <c r="AC380" i="4"/>
  <c r="AC381" i="4"/>
  <c r="AC382" i="4"/>
  <c r="AC383" i="4"/>
  <c r="AC384" i="4"/>
  <c r="AC385" i="4"/>
  <c r="AC386" i="4"/>
  <c r="AC387" i="4"/>
  <c r="AC388" i="4"/>
  <c r="AC389" i="4"/>
  <c r="AC390" i="4"/>
  <c r="AC391" i="4"/>
  <c r="AC392" i="4"/>
  <c r="AC393" i="4"/>
  <c r="AC394" i="4"/>
  <c r="AC395" i="4"/>
  <c r="AC396" i="4"/>
  <c r="AC397" i="4"/>
  <c r="AC398" i="4"/>
  <c r="AC399" i="4"/>
  <c r="AC400" i="4"/>
  <c r="AC401" i="4"/>
  <c r="AC402" i="4"/>
  <c r="AC403" i="4"/>
  <c r="AC404" i="4"/>
  <c r="AC405" i="4"/>
  <c r="AC406" i="4"/>
  <c r="AC407" i="4"/>
  <c r="AC408" i="4"/>
  <c r="AC409" i="4"/>
  <c r="AC410" i="4"/>
  <c r="AC411" i="4"/>
  <c r="AC412" i="4"/>
  <c r="AC413" i="4"/>
  <c r="AC414" i="4"/>
  <c r="AC415" i="4"/>
  <c r="AC416" i="4"/>
  <c r="AC417" i="4"/>
  <c r="AC418" i="4"/>
  <c r="AC419" i="4"/>
  <c r="AC420" i="4"/>
  <c r="AC421" i="4"/>
  <c r="AC422" i="4"/>
  <c r="AC423" i="4"/>
  <c r="AC424" i="4"/>
  <c r="AC425" i="4"/>
  <c r="AC426" i="4"/>
  <c r="AC427" i="4"/>
  <c r="AC428" i="4"/>
  <c r="AC429" i="4"/>
  <c r="AC430" i="4"/>
  <c r="AC431" i="4"/>
  <c r="AC432" i="4"/>
  <c r="AC433" i="4"/>
  <c r="AC434" i="4"/>
  <c r="AC435" i="4"/>
  <c r="AC436" i="4"/>
  <c r="AC437" i="4"/>
  <c r="AC438" i="4"/>
  <c r="AC439" i="4"/>
  <c r="AC440" i="4"/>
  <c r="AC441" i="4"/>
  <c r="AC442" i="4"/>
  <c r="AC443" i="4"/>
  <c r="AC444" i="4"/>
  <c r="AC445" i="4"/>
  <c r="AC446" i="4"/>
  <c r="AC447" i="4"/>
  <c r="AC448" i="4"/>
  <c r="AC449" i="4"/>
  <c r="AC450" i="4"/>
  <c r="AC451" i="4"/>
  <c r="AC452" i="4"/>
  <c r="AC453" i="4"/>
  <c r="AC454" i="4"/>
  <c r="AC455" i="4"/>
  <c r="AC456" i="4"/>
  <c r="AC457" i="4"/>
  <c r="AC458" i="4"/>
  <c r="AC459" i="4"/>
  <c r="AC460" i="4"/>
  <c r="AC461" i="4"/>
  <c r="AC462" i="4"/>
  <c r="AC463" i="4"/>
  <c r="AC464" i="4"/>
  <c r="AC465" i="4"/>
  <c r="AC466" i="4"/>
  <c r="AC467" i="4"/>
  <c r="AC468" i="4"/>
  <c r="AC469" i="4"/>
  <c r="AC470" i="4"/>
  <c r="AC471" i="4"/>
  <c r="AC472" i="4"/>
  <c r="AC473" i="4"/>
  <c r="AC474" i="4"/>
  <c r="AC475" i="4"/>
  <c r="AC476" i="4"/>
  <c r="AC477" i="4"/>
  <c r="AC478" i="4"/>
  <c r="AC479" i="4"/>
  <c r="AC480" i="4"/>
  <c r="AC481" i="4"/>
  <c r="AC482" i="4"/>
  <c r="AC483" i="4"/>
  <c r="AC484" i="4"/>
  <c r="AC485" i="4"/>
  <c r="AC486" i="4"/>
  <c r="AC487" i="4"/>
  <c r="AC488" i="4"/>
  <c r="AC489" i="4"/>
  <c r="AC490" i="4"/>
  <c r="AC491" i="4"/>
  <c r="AC492" i="4"/>
  <c r="AC493" i="4"/>
  <c r="AC494" i="4"/>
  <c r="AC495" i="4"/>
  <c r="AC496" i="4"/>
  <c r="AC497" i="4"/>
  <c r="AC498" i="4"/>
  <c r="AC499" i="4"/>
  <c r="AC500" i="4"/>
  <c r="AC501" i="4"/>
  <c r="AC502" i="4"/>
  <c r="AC503" i="4"/>
  <c r="AC504" i="4"/>
  <c r="AC505" i="4"/>
  <c r="AC506" i="4"/>
  <c r="AC507" i="4"/>
  <c r="AC508" i="4"/>
  <c r="AC509" i="4"/>
  <c r="AC510" i="4"/>
  <c r="AC211" i="4"/>
  <c r="AC15" i="4"/>
  <c r="AC17" i="4"/>
  <c r="AC18" i="4"/>
  <c r="AC19" i="4"/>
  <c r="AC20" i="4"/>
  <c r="AC21" i="4"/>
  <c r="AC22" i="4"/>
  <c r="AC23" i="4"/>
  <c r="AC24" i="4"/>
  <c r="AC25" i="4"/>
  <c r="AC26" i="4"/>
  <c r="AC27" i="4"/>
  <c r="AC28" i="4"/>
  <c r="AC29" i="4"/>
  <c r="AC30" i="4"/>
  <c r="AC31" i="4"/>
  <c r="AC32" i="4"/>
  <c r="AC33" i="4"/>
  <c r="AC34" i="4"/>
  <c r="AC35" i="4"/>
  <c r="AC36" i="4"/>
  <c r="AC37" i="4"/>
  <c r="AC38" i="4"/>
  <c r="AC39" i="4"/>
  <c r="AC40" i="4"/>
  <c r="AC41" i="4"/>
  <c r="AC42" i="4"/>
  <c r="AC43" i="4"/>
  <c r="AC44" i="4"/>
  <c r="AC45" i="4"/>
  <c r="AC46" i="4"/>
  <c r="AC47" i="4"/>
  <c r="AC48" i="4"/>
  <c r="AC49" i="4"/>
  <c r="AC50" i="4"/>
  <c r="AC51" i="4"/>
  <c r="AC52" i="4"/>
  <c r="AC53" i="4"/>
  <c r="AC54" i="4"/>
  <c r="AC55" i="4"/>
  <c r="AC56" i="4"/>
  <c r="AC57" i="4"/>
  <c r="AC58" i="4"/>
  <c r="AC59" i="4"/>
  <c r="AC60" i="4"/>
  <c r="AC61" i="4"/>
  <c r="AC62" i="4"/>
  <c r="AC63" i="4"/>
  <c r="AC64" i="4"/>
  <c r="AC65" i="4"/>
  <c r="AC66" i="4"/>
  <c r="AC67" i="4"/>
  <c r="AC68" i="4"/>
  <c r="AC69" i="4"/>
  <c r="AC70" i="4"/>
  <c r="AC71" i="4"/>
  <c r="AC72" i="4"/>
  <c r="AC73" i="4"/>
  <c r="AC74" i="4"/>
  <c r="AC75" i="4"/>
  <c r="AC76" i="4"/>
  <c r="AC77" i="4"/>
  <c r="AC78" i="4"/>
  <c r="AC79" i="4"/>
  <c r="AC80" i="4"/>
  <c r="AC81" i="4"/>
  <c r="AC82" i="4"/>
  <c r="AC83" i="4"/>
  <c r="AC84" i="4"/>
  <c r="AC85" i="4"/>
  <c r="AC86" i="4"/>
  <c r="AC87" i="4"/>
  <c r="AC88" i="4"/>
  <c r="AC89" i="4"/>
  <c r="AC90" i="4"/>
  <c r="AC91" i="4"/>
  <c r="AC92" i="4"/>
  <c r="AC93" i="4"/>
  <c r="AC94" i="4"/>
  <c r="AC95" i="4"/>
  <c r="AC96" i="4"/>
  <c r="AC97" i="4"/>
  <c r="AC98" i="4"/>
  <c r="AC99" i="4"/>
  <c r="AC100" i="4"/>
  <c r="AC101" i="4"/>
  <c r="AC102" i="4"/>
  <c r="AC103" i="4"/>
  <c r="AC104" i="4"/>
  <c r="AC105" i="4"/>
  <c r="AC106" i="4"/>
  <c r="AC107" i="4"/>
  <c r="AC108" i="4"/>
  <c r="AC109" i="4"/>
  <c r="AC110" i="4"/>
  <c r="AC111" i="4"/>
  <c r="AC112" i="4"/>
  <c r="AC113" i="4"/>
  <c r="AC114" i="4"/>
  <c r="AC115" i="4"/>
  <c r="AC116" i="4"/>
  <c r="AC117" i="4"/>
  <c r="AC118" i="4"/>
  <c r="AC119" i="4"/>
  <c r="AC120" i="4"/>
  <c r="AC121" i="4"/>
  <c r="AC122" i="4"/>
  <c r="AC123" i="4"/>
  <c r="AC124" i="4"/>
  <c r="AC125" i="4"/>
  <c r="AC126" i="4"/>
  <c r="AC127" i="4"/>
  <c r="AC128" i="4"/>
  <c r="AC129" i="4"/>
  <c r="AC130" i="4"/>
  <c r="AC131" i="4"/>
  <c r="AC132" i="4"/>
  <c r="AC133" i="4"/>
  <c r="AC134" i="4"/>
  <c r="AC135" i="4"/>
  <c r="AC136" i="4"/>
  <c r="AC137" i="4"/>
  <c r="AC138" i="4"/>
  <c r="AC139" i="4"/>
  <c r="AC140" i="4"/>
  <c r="AC141" i="4"/>
  <c r="AC142" i="4"/>
  <c r="AC143" i="4"/>
  <c r="AC144" i="4"/>
  <c r="AC145" i="4"/>
  <c r="AC146" i="4"/>
  <c r="AC147" i="4"/>
  <c r="AC148" i="4"/>
  <c r="AC149" i="4"/>
  <c r="AC150" i="4"/>
  <c r="AC151" i="4"/>
  <c r="AC152" i="4"/>
  <c r="AC153" i="4"/>
  <c r="AC154" i="4"/>
  <c r="AC155" i="4"/>
  <c r="AC156" i="4"/>
  <c r="AC157" i="4"/>
  <c r="AC158" i="4"/>
  <c r="AC159" i="4"/>
  <c r="AC160" i="4"/>
  <c r="AC161" i="4"/>
  <c r="AC162" i="4"/>
  <c r="AC163" i="4"/>
  <c r="AC164" i="4"/>
  <c r="AC165" i="4"/>
  <c r="AC166" i="4"/>
  <c r="AC167" i="4"/>
  <c r="AC168" i="4"/>
  <c r="AC169" i="4"/>
  <c r="AC170" i="4"/>
  <c r="AC171" i="4"/>
  <c r="AC172" i="4"/>
  <c r="AC173" i="4"/>
  <c r="AC174" i="4"/>
  <c r="AC175" i="4"/>
  <c r="AC176" i="4"/>
  <c r="AC177" i="4"/>
  <c r="AC178" i="4"/>
  <c r="AC179" i="4"/>
  <c r="AC180" i="4"/>
  <c r="AC181" i="4"/>
  <c r="AC182" i="4"/>
  <c r="AC183" i="4"/>
  <c r="AC184" i="4"/>
  <c r="AC185" i="4"/>
  <c r="AC186" i="4"/>
  <c r="AC187" i="4"/>
  <c r="AC188" i="4"/>
  <c r="AC189" i="4"/>
  <c r="AC190" i="4"/>
  <c r="AC191" i="4"/>
  <c r="AC192" i="4"/>
  <c r="AC193" i="4"/>
  <c r="AC194" i="4"/>
  <c r="AC195" i="4"/>
  <c r="AC196" i="4"/>
  <c r="AC197" i="4"/>
  <c r="AC198" i="4"/>
  <c r="AC199" i="4"/>
  <c r="AC200" i="4"/>
  <c r="AC201" i="4"/>
  <c r="AC202" i="4"/>
  <c r="AC203" i="4"/>
  <c r="AC204" i="4"/>
  <c r="AC205" i="4"/>
  <c r="AC206" i="4"/>
  <c r="AC207" i="4"/>
  <c r="AC208" i="4"/>
  <c r="AC209" i="4"/>
  <c r="X12" i="4" l="1"/>
  <c r="X13" i="4"/>
  <c r="X14" i="4"/>
  <c r="X15" i="4"/>
  <c r="X16" i="4"/>
  <c r="X17" i="4"/>
  <c r="X18" i="4"/>
  <c r="X19" i="4"/>
  <c r="X20" i="4"/>
  <c r="X21" i="4"/>
  <c r="X22" i="4"/>
  <c r="X23" i="4"/>
  <c r="X24" i="4"/>
  <c r="X25" i="4"/>
  <c r="X26" i="4"/>
  <c r="X27" i="4"/>
  <c r="X28" i="4"/>
  <c r="X29" i="4"/>
  <c r="X30" i="4"/>
  <c r="X31" i="4"/>
  <c r="X32" i="4"/>
  <c r="X33" i="4"/>
  <c r="X34" i="4"/>
  <c r="X35" i="4"/>
  <c r="X36" i="4"/>
  <c r="X37" i="4"/>
  <c r="X38" i="4"/>
  <c r="X39" i="4"/>
  <c r="X40" i="4"/>
  <c r="X41" i="4"/>
  <c r="X42" i="4"/>
  <c r="X43" i="4"/>
  <c r="X44" i="4"/>
  <c r="X45" i="4"/>
  <c r="X46" i="4"/>
  <c r="X47" i="4"/>
  <c r="X48" i="4"/>
  <c r="X49" i="4"/>
  <c r="X50" i="4"/>
  <c r="X51" i="4"/>
  <c r="X52" i="4"/>
  <c r="X53" i="4"/>
  <c r="X54" i="4"/>
  <c r="X55" i="4"/>
  <c r="X56" i="4"/>
  <c r="X57" i="4"/>
  <c r="X58" i="4"/>
  <c r="X59" i="4"/>
  <c r="X60" i="4"/>
  <c r="X61" i="4"/>
  <c r="X62" i="4"/>
  <c r="X63" i="4"/>
  <c r="X64" i="4"/>
  <c r="X65" i="4"/>
  <c r="X66" i="4"/>
  <c r="X67" i="4"/>
  <c r="X68" i="4"/>
  <c r="X69" i="4"/>
  <c r="X70" i="4"/>
  <c r="X71" i="4"/>
  <c r="X72" i="4"/>
  <c r="X73" i="4"/>
  <c r="X74" i="4"/>
  <c r="X75" i="4"/>
  <c r="X76" i="4"/>
  <c r="X77" i="4"/>
  <c r="X78" i="4"/>
  <c r="X79" i="4"/>
  <c r="X80" i="4"/>
  <c r="X81" i="4"/>
  <c r="X82" i="4"/>
  <c r="X83" i="4"/>
  <c r="X84" i="4"/>
  <c r="X85" i="4"/>
  <c r="X86" i="4"/>
  <c r="X87" i="4"/>
  <c r="X88" i="4"/>
  <c r="X89" i="4"/>
  <c r="X90" i="4"/>
  <c r="X91" i="4"/>
  <c r="X92" i="4"/>
  <c r="X93" i="4"/>
  <c r="X94" i="4"/>
  <c r="X95" i="4"/>
  <c r="X96" i="4"/>
  <c r="X97" i="4"/>
  <c r="X98" i="4"/>
  <c r="X99" i="4"/>
  <c r="X100" i="4"/>
  <c r="X101" i="4"/>
  <c r="X102" i="4"/>
  <c r="X103" i="4"/>
  <c r="X104" i="4"/>
  <c r="X105" i="4"/>
  <c r="X106" i="4"/>
  <c r="X107" i="4"/>
  <c r="X108" i="4"/>
  <c r="X109" i="4"/>
  <c r="X110" i="4"/>
  <c r="X111" i="4"/>
  <c r="X112" i="4"/>
  <c r="X113" i="4"/>
  <c r="X114" i="4"/>
  <c r="X115" i="4"/>
  <c r="X116" i="4"/>
  <c r="X117" i="4"/>
  <c r="X118" i="4"/>
  <c r="X119" i="4"/>
  <c r="X120" i="4"/>
  <c r="X121" i="4"/>
  <c r="X122" i="4"/>
  <c r="X123" i="4"/>
  <c r="X124" i="4"/>
  <c r="X125" i="4"/>
  <c r="X126" i="4"/>
  <c r="X127" i="4"/>
  <c r="X128" i="4"/>
  <c r="X129" i="4"/>
  <c r="X130" i="4"/>
  <c r="X131" i="4"/>
  <c r="X132" i="4"/>
  <c r="X133" i="4"/>
  <c r="X134" i="4"/>
  <c r="X135" i="4"/>
  <c r="X136" i="4"/>
  <c r="X137" i="4"/>
  <c r="X138" i="4"/>
  <c r="X139" i="4"/>
  <c r="X140" i="4"/>
  <c r="X141" i="4"/>
  <c r="X142" i="4"/>
  <c r="X143" i="4"/>
  <c r="X144" i="4"/>
  <c r="X145" i="4"/>
  <c r="X146" i="4"/>
  <c r="X147" i="4"/>
  <c r="X148" i="4"/>
  <c r="X149" i="4"/>
  <c r="X150" i="4"/>
  <c r="X151" i="4"/>
  <c r="X152" i="4"/>
  <c r="X153" i="4"/>
  <c r="X154" i="4"/>
  <c r="X155" i="4"/>
  <c r="X156" i="4"/>
  <c r="X157" i="4"/>
  <c r="X158" i="4"/>
  <c r="X159" i="4"/>
  <c r="X160" i="4"/>
  <c r="X161" i="4"/>
  <c r="X162" i="4"/>
  <c r="X163" i="4"/>
  <c r="X164" i="4"/>
  <c r="X165" i="4"/>
  <c r="X166" i="4"/>
  <c r="X167" i="4"/>
  <c r="X168" i="4"/>
  <c r="X169" i="4"/>
  <c r="X170" i="4"/>
  <c r="X171" i="4"/>
  <c r="X172" i="4"/>
  <c r="X173" i="4"/>
  <c r="X174" i="4"/>
  <c r="X175" i="4"/>
  <c r="X176" i="4"/>
  <c r="X177" i="4"/>
  <c r="X178" i="4"/>
  <c r="X179" i="4"/>
  <c r="X180" i="4"/>
  <c r="X181" i="4"/>
  <c r="X182" i="4"/>
  <c r="X183" i="4"/>
  <c r="X184" i="4"/>
  <c r="X185" i="4"/>
  <c r="X186" i="4"/>
  <c r="X187" i="4"/>
  <c r="X188" i="4"/>
  <c r="X189" i="4"/>
  <c r="X190" i="4"/>
  <c r="X191" i="4"/>
  <c r="X192" i="4"/>
  <c r="X193" i="4"/>
  <c r="X194" i="4"/>
  <c r="X195" i="4"/>
  <c r="X196" i="4"/>
  <c r="X197" i="4"/>
  <c r="X198" i="4"/>
  <c r="X199" i="4"/>
  <c r="X200" i="4"/>
  <c r="X201" i="4"/>
  <c r="X202" i="4"/>
  <c r="X203" i="4"/>
  <c r="X204" i="4"/>
  <c r="X205" i="4"/>
  <c r="X206" i="4"/>
  <c r="X207" i="4"/>
  <c r="X208" i="4"/>
  <c r="X209" i="4"/>
  <c r="X210" i="4"/>
  <c r="X211" i="4"/>
  <c r="X212" i="4"/>
  <c r="X213" i="4"/>
  <c r="X214" i="4"/>
  <c r="X215" i="4"/>
  <c r="X216" i="4"/>
  <c r="X217" i="4"/>
  <c r="X218" i="4"/>
  <c r="X219" i="4"/>
  <c r="X220" i="4"/>
  <c r="X221" i="4"/>
  <c r="X222" i="4"/>
  <c r="X223" i="4"/>
  <c r="X224" i="4"/>
  <c r="X225" i="4"/>
  <c r="X226" i="4"/>
  <c r="X227" i="4"/>
  <c r="X228" i="4"/>
  <c r="X229" i="4"/>
  <c r="X230" i="4"/>
  <c r="X231" i="4"/>
  <c r="X232" i="4"/>
  <c r="X233" i="4"/>
  <c r="X234" i="4"/>
  <c r="X235" i="4"/>
  <c r="X236" i="4"/>
  <c r="X237" i="4"/>
  <c r="X238" i="4"/>
  <c r="X239" i="4"/>
  <c r="X240" i="4"/>
  <c r="X241" i="4"/>
  <c r="X242" i="4"/>
  <c r="X243" i="4"/>
  <c r="X244" i="4"/>
  <c r="X245" i="4"/>
  <c r="X246" i="4"/>
  <c r="X247" i="4"/>
  <c r="X248" i="4"/>
  <c r="X249" i="4"/>
  <c r="X250" i="4"/>
  <c r="X251" i="4"/>
  <c r="X252" i="4"/>
  <c r="X253" i="4"/>
  <c r="X254" i="4"/>
  <c r="X255" i="4"/>
  <c r="X256" i="4"/>
  <c r="X257" i="4"/>
  <c r="X258" i="4"/>
  <c r="X259" i="4"/>
  <c r="X260" i="4"/>
  <c r="X261" i="4"/>
  <c r="X262" i="4"/>
  <c r="X263" i="4"/>
  <c r="X264" i="4"/>
  <c r="X265" i="4"/>
  <c r="X266" i="4"/>
  <c r="X267" i="4"/>
  <c r="X268" i="4"/>
  <c r="X269" i="4"/>
  <c r="X270" i="4"/>
  <c r="X271" i="4"/>
  <c r="X272" i="4"/>
  <c r="X273" i="4"/>
  <c r="X274" i="4"/>
  <c r="X275" i="4"/>
  <c r="X276" i="4"/>
  <c r="X277" i="4"/>
  <c r="X278" i="4"/>
  <c r="X279" i="4"/>
  <c r="X280" i="4"/>
  <c r="X281" i="4"/>
  <c r="X282" i="4"/>
  <c r="X283" i="4"/>
  <c r="X284" i="4"/>
  <c r="X285" i="4"/>
  <c r="X286" i="4"/>
  <c r="X287" i="4"/>
  <c r="X288" i="4"/>
  <c r="X289" i="4"/>
  <c r="X290" i="4"/>
  <c r="X291" i="4"/>
  <c r="X292" i="4"/>
  <c r="X293" i="4"/>
  <c r="X294" i="4"/>
  <c r="X295" i="4"/>
  <c r="X296" i="4"/>
  <c r="X297" i="4"/>
  <c r="X298" i="4"/>
  <c r="X299" i="4"/>
  <c r="X300" i="4"/>
  <c r="X301" i="4"/>
  <c r="X302" i="4"/>
  <c r="X303" i="4"/>
  <c r="X304" i="4"/>
  <c r="X305" i="4"/>
  <c r="X306" i="4"/>
  <c r="X307" i="4"/>
  <c r="X308" i="4"/>
  <c r="X309" i="4"/>
  <c r="X310" i="4"/>
  <c r="X311" i="4"/>
  <c r="X312" i="4"/>
  <c r="X313" i="4"/>
  <c r="X314" i="4"/>
  <c r="X315" i="4"/>
  <c r="X316" i="4"/>
  <c r="X317" i="4"/>
  <c r="X318" i="4"/>
  <c r="X319" i="4"/>
  <c r="X320" i="4"/>
  <c r="X321" i="4"/>
  <c r="X322" i="4"/>
  <c r="X323" i="4"/>
  <c r="X324" i="4"/>
  <c r="X325" i="4"/>
  <c r="X326" i="4"/>
  <c r="X327" i="4"/>
  <c r="X328" i="4"/>
  <c r="X329" i="4"/>
  <c r="X330" i="4"/>
  <c r="X331" i="4"/>
  <c r="X332" i="4"/>
  <c r="X333" i="4"/>
  <c r="X334" i="4"/>
  <c r="X335" i="4"/>
  <c r="X336" i="4"/>
  <c r="X337" i="4"/>
  <c r="X338" i="4"/>
  <c r="X339" i="4"/>
  <c r="X340" i="4"/>
  <c r="X341" i="4"/>
  <c r="X342" i="4"/>
  <c r="X343" i="4"/>
  <c r="X344" i="4"/>
  <c r="X345" i="4"/>
  <c r="X346" i="4"/>
  <c r="X347" i="4"/>
  <c r="X348" i="4"/>
  <c r="X349" i="4"/>
  <c r="X350" i="4"/>
  <c r="X351" i="4"/>
  <c r="X352" i="4"/>
  <c r="X353" i="4"/>
  <c r="X354" i="4"/>
  <c r="X355" i="4"/>
  <c r="X356" i="4"/>
  <c r="X357" i="4"/>
  <c r="X358" i="4"/>
  <c r="X359" i="4"/>
  <c r="X360" i="4"/>
  <c r="X361" i="4"/>
  <c r="X362" i="4"/>
  <c r="X363" i="4"/>
  <c r="X364" i="4"/>
  <c r="X365" i="4"/>
  <c r="X366" i="4"/>
  <c r="X367" i="4"/>
  <c r="X368" i="4"/>
  <c r="X369" i="4"/>
  <c r="X370" i="4"/>
  <c r="X371" i="4"/>
  <c r="X372" i="4"/>
  <c r="X373" i="4"/>
  <c r="X374" i="4"/>
  <c r="X375" i="4"/>
  <c r="X376" i="4"/>
  <c r="X377" i="4"/>
  <c r="X378" i="4"/>
  <c r="X379" i="4"/>
  <c r="X380" i="4"/>
  <c r="X381" i="4"/>
  <c r="X382" i="4"/>
  <c r="X383" i="4"/>
  <c r="X384" i="4"/>
  <c r="X385" i="4"/>
  <c r="X386" i="4"/>
  <c r="X387" i="4"/>
  <c r="X388" i="4"/>
  <c r="X389" i="4"/>
  <c r="X390" i="4"/>
  <c r="X391" i="4"/>
  <c r="X392" i="4"/>
  <c r="X393" i="4"/>
  <c r="X394" i="4"/>
  <c r="X395" i="4"/>
  <c r="X396" i="4"/>
  <c r="X397" i="4"/>
  <c r="X398" i="4"/>
  <c r="X399" i="4"/>
  <c r="X400" i="4"/>
  <c r="X401" i="4"/>
  <c r="X402" i="4"/>
  <c r="X403" i="4"/>
  <c r="X404" i="4"/>
  <c r="X405" i="4"/>
  <c r="X406" i="4"/>
  <c r="X407" i="4"/>
  <c r="X408" i="4"/>
  <c r="X409" i="4"/>
  <c r="X410" i="4"/>
  <c r="X411" i="4"/>
  <c r="X412" i="4"/>
  <c r="X413" i="4"/>
  <c r="X414" i="4"/>
  <c r="X415" i="4"/>
  <c r="X416" i="4"/>
  <c r="X417" i="4"/>
  <c r="X418" i="4"/>
  <c r="X419" i="4"/>
  <c r="X420" i="4"/>
  <c r="X421" i="4"/>
  <c r="X422" i="4"/>
  <c r="X423" i="4"/>
  <c r="X424" i="4"/>
  <c r="X425" i="4"/>
  <c r="X426" i="4"/>
  <c r="X427" i="4"/>
  <c r="X428" i="4"/>
  <c r="X429" i="4"/>
  <c r="X430" i="4"/>
  <c r="X431" i="4"/>
  <c r="X432" i="4"/>
  <c r="X433" i="4"/>
  <c r="X434" i="4"/>
  <c r="X435" i="4"/>
  <c r="X436" i="4"/>
  <c r="X437" i="4"/>
  <c r="X438" i="4"/>
  <c r="X439" i="4"/>
  <c r="X440" i="4"/>
  <c r="X441" i="4"/>
  <c r="X442" i="4"/>
  <c r="X443" i="4"/>
  <c r="X444" i="4"/>
  <c r="X445" i="4"/>
  <c r="X446" i="4"/>
  <c r="X447" i="4"/>
  <c r="X448" i="4"/>
  <c r="X449" i="4"/>
  <c r="X450" i="4"/>
  <c r="X451" i="4"/>
  <c r="X452" i="4"/>
  <c r="X453" i="4"/>
  <c r="X454" i="4"/>
  <c r="X455" i="4"/>
  <c r="X456" i="4"/>
  <c r="X457" i="4"/>
  <c r="X458" i="4"/>
  <c r="X459" i="4"/>
  <c r="X460" i="4"/>
  <c r="X461" i="4"/>
  <c r="X462" i="4"/>
  <c r="X463" i="4"/>
  <c r="X464" i="4"/>
  <c r="X465" i="4"/>
  <c r="X466" i="4"/>
  <c r="X467" i="4"/>
  <c r="X468" i="4"/>
  <c r="X469" i="4"/>
  <c r="X470" i="4"/>
  <c r="X471" i="4"/>
  <c r="X472" i="4"/>
  <c r="X473" i="4"/>
  <c r="X474" i="4"/>
  <c r="X475" i="4"/>
  <c r="X476" i="4"/>
  <c r="X477" i="4"/>
  <c r="X478" i="4"/>
  <c r="X479" i="4"/>
  <c r="X480" i="4"/>
  <c r="X481" i="4"/>
  <c r="X482" i="4"/>
  <c r="X483" i="4"/>
  <c r="X484" i="4"/>
  <c r="X485" i="4"/>
  <c r="X486" i="4"/>
  <c r="X487" i="4"/>
  <c r="X488" i="4"/>
  <c r="X489" i="4"/>
  <c r="X490" i="4"/>
  <c r="X491" i="4"/>
  <c r="X492" i="4"/>
  <c r="X493" i="4"/>
  <c r="X494" i="4"/>
  <c r="X495" i="4"/>
  <c r="X496" i="4"/>
  <c r="X497" i="4"/>
  <c r="X498" i="4"/>
  <c r="X499" i="4"/>
  <c r="X500" i="4"/>
  <c r="X501" i="4"/>
  <c r="X502" i="4"/>
  <c r="X503" i="4"/>
  <c r="X504" i="4"/>
  <c r="X505" i="4"/>
  <c r="X506" i="4"/>
  <c r="X507" i="4"/>
  <c r="X508" i="4"/>
  <c r="X509" i="4"/>
  <c r="X510" i="4"/>
  <c r="X511" i="4"/>
  <c r="X512" i="4"/>
  <c r="X513" i="4"/>
  <c r="X514" i="4"/>
  <c r="X515" i="4"/>
  <c r="X516" i="4"/>
  <c r="X517" i="4"/>
  <c r="X518" i="4"/>
  <c r="X519" i="4"/>
  <c r="X520" i="4"/>
  <c r="X521" i="4"/>
  <c r="X522" i="4"/>
  <c r="X523" i="4"/>
  <c r="X524" i="4"/>
  <c r="X525" i="4"/>
  <c r="X526" i="4"/>
  <c r="X527" i="4"/>
  <c r="X528" i="4"/>
  <c r="X529" i="4"/>
  <c r="X530" i="4"/>
  <c r="X531" i="4"/>
  <c r="X532" i="4"/>
  <c r="X533" i="4"/>
  <c r="X534" i="4"/>
  <c r="X535" i="4"/>
  <c r="X536" i="4"/>
  <c r="X537" i="4"/>
  <c r="X538" i="4"/>
  <c r="X539" i="4"/>
  <c r="X540" i="4"/>
  <c r="X541" i="4"/>
  <c r="X542" i="4"/>
  <c r="X543" i="4"/>
  <c r="X544" i="4"/>
  <c r="X545" i="4"/>
  <c r="X546" i="4"/>
  <c r="X547" i="4"/>
  <c r="X548" i="4"/>
  <c r="X549" i="4"/>
  <c r="X550" i="4"/>
  <c r="X551" i="4"/>
  <c r="X552" i="4"/>
  <c r="X553" i="4"/>
  <c r="X554" i="4"/>
  <c r="X555" i="4"/>
  <c r="X556" i="4"/>
  <c r="X557" i="4"/>
  <c r="X558" i="4"/>
  <c r="X559" i="4"/>
  <c r="X560" i="4"/>
  <c r="X561" i="4"/>
  <c r="X562" i="4"/>
  <c r="X563" i="4"/>
  <c r="X564" i="4"/>
  <c r="X565" i="4"/>
  <c r="X566" i="4"/>
  <c r="X567" i="4"/>
  <c r="X568" i="4"/>
  <c r="X569" i="4"/>
  <c r="X570" i="4"/>
  <c r="X571" i="4"/>
  <c r="X572" i="4"/>
  <c r="X573" i="4"/>
  <c r="X574" i="4"/>
  <c r="X575" i="4"/>
  <c r="X576" i="4"/>
  <c r="X577" i="4"/>
  <c r="X578" i="4"/>
  <c r="X579" i="4"/>
  <c r="X580" i="4"/>
  <c r="X581" i="4"/>
  <c r="X582" i="4"/>
  <c r="X583" i="4"/>
  <c r="X584" i="4"/>
  <c r="X585" i="4"/>
  <c r="X586" i="4"/>
  <c r="X587" i="4"/>
  <c r="X588" i="4"/>
  <c r="X589" i="4"/>
  <c r="X590" i="4"/>
  <c r="X591" i="4"/>
  <c r="X592" i="4"/>
  <c r="X593" i="4"/>
  <c r="X594" i="4"/>
  <c r="X595" i="4"/>
  <c r="X596" i="4"/>
  <c r="X597" i="4"/>
  <c r="X598" i="4"/>
  <c r="X599" i="4"/>
  <c r="X600" i="4"/>
  <c r="X601" i="4"/>
  <c r="X602" i="4"/>
  <c r="X603" i="4"/>
  <c r="X604" i="4"/>
  <c r="X605" i="4"/>
  <c r="X606" i="4"/>
  <c r="X607" i="4"/>
  <c r="X608" i="4"/>
  <c r="X609" i="4"/>
  <c r="X610" i="4"/>
  <c r="X611" i="4"/>
  <c r="X612" i="4"/>
  <c r="X613" i="4"/>
  <c r="X614" i="4"/>
  <c r="X615" i="4"/>
  <c r="X616" i="4"/>
  <c r="X617" i="4"/>
  <c r="X618" i="4"/>
  <c r="X619" i="4"/>
  <c r="X620" i="4"/>
  <c r="X621" i="4"/>
  <c r="X622" i="4"/>
  <c r="X623" i="4"/>
  <c r="X624" i="4"/>
  <c r="X625" i="4"/>
  <c r="X626" i="4"/>
  <c r="X627" i="4"/>
  <c r="X628" i="4"/>
  <c r="X629" i="4"/>
  <c r="X630" i="4"/>
  <c r="X631" i="4"/>
  <c r="X632" i="4"/>
  <c r="X633" i="4"/>
  <c r="X634" i="4"/>
  <c r="X635" i="4"/>
  <c r="X636" i="4"/>
  <c r="X637" i="4"/>
  <c r="X638" i="4"/>
  <c r="X639" i="4"/>
  <c r="X640" i="4"/>
  <c r="X641" i="4"/>
  <c r="X642" i="4"/>
  <c r="X643" i="4"/>
  <c r="X644" i="4"/>
  <c r="X645" i="4"/>
  <c r="X646" i="4"/>
  <c r="X647" i="4"/>
  <c r="X648" i="4"/>
  <c r="X649" i="4"/>
  <c r="X650" i="4"/>
  <c r="X651" i="4"/>
  <c r="X652" i="4"/>
  <c r="X653" i="4"/>
  <c r="X654" i="4"/>
  <c r="X655" i="4"/>
  <c r="X656" i="4"/>
  <c r="X657" i="4"/>
  <c r="X658" i="4"/>
  <c r="X659" i="4"/>
  <c r="X660" i="4"/>
  <c r="X661" i="4"/>
  <c r="X662" i="4"/>
  <c r="X663" i="4"/>
  <c r="X664" i="4"/>
  <c r="X665" i="4"/>
  <c r="X666" i="4"/>
  <c r="X667" i="4"/>
  <c r="X668" i="4"/>
  <c r="X669" i="4"/>
  <c r="X670" i="4"/>
  <c r="X671" i="4"/>
  <c r="X672" i="4"/>
  <c r="X673" i="4"/>
  <c r="X674" i="4"/>
  <c r="X675" i="4"/>
  <c r="X676" i="4"/>
  <c r="X677" i="4"/>
  <c r="X678" i="4"/>
  <c r="X679" i="4"/>
  <c r="X680" i="4"/>
  <c r="X681" i="4"/>
  <c r="X682" i="4"/>
  <c r="X683" i="4"/>
  <c r="X684" i="4"/>
  <c r="X685" i="4"/>
  <c r="X686" i="4"/>
  <c r="X687" i="4"/>
  <c r="X688" i="4"/>
  <c r="X689" i="4"/>
  <c r="X690" i="4"/>
  <c r="X691" i="4"/>
  <c r="X692" i="4"/>
  <c r="X693" i="4"/>
  <c r="X694" i="4"/>
  <c r="X695" i="4"/>
  <c r="X696" i="4"/>
  <c r="X697" i="4"/>
  <c r="X698" i="4"/>
  <c r="X699" i="4"/>
  <c r="X700" i="4"/>
  <c r="X701" i="4"/>
  <c r="X702" i="4"/>
  <c r="X703" i="4"/>
  <c r="X704" i="4"/>
  <c r="X705" i="4"/>
  <c r="X706" i="4"/>
  <c r="X707" i="4"/>
  <c r="X708" i="4"/>
  <c r="X709" i="4"/>
  <c r="X710" i="4"/>
  <c r="X711" i="4"/>
  <c r="X712" i="4"/>
  <c r="X713" i="4"/>
  <c r="X714" i="4"/>
  <c r="X715" i="4"/>
  <c r="X716" i="4"/>
  <c r="X717" i="4"/>
  <c r="X718" i="4"/>
  <c r="X719" i="4"/>
  <c r="X720" i="4"/>
  <c r="X721" i="4"/>
  <c r="X722" i="4"/>
  <c r="X723" i="4"/>
  <c r="X724" i="4"/>
  <c r="X725" i="4"/>
  <c r="X726" i="4"/>
  <c r="X727" i="4"/>
  <c r="X728" i="4"/>
  <c r="X729" i="4"/>
  <c r="X730" i="4"/>
  <c r="X731" i="4"/>
  <c r="X732" i="4"/>
  <c r="X733" i="4"/>
  <c r="X734" i="4"/>
  <c r="X735" i="4"/>
  <c r="X736" i="4"/>
  <c r="X737" i="4"/>
  <c r="X738" i="4"/>
  <c r="X739" i="4"/>
  <c r="X740" i="4"/>
  <c r="X741" i="4"/>
  <c r="X742" i="4"/>
  <c r="X743" i="4"/>
  <c r="X744" i="4"/>
  <c r="X745" i="4"/>
  <c r="X746" i="4"/>
  <c r="X747" i="4"/>
  <c r="X748" i="4"/>
  <c r="X749" i="4"/>
  <c r="X750" i="4"/>
  <c r="X751" i="4"/>
  <c r="X752" i="4"/>
  <c r="X753" i="4"/>
  <c r="X754" i="4"/>
  <c r="X755" i="4"/>
  <c r="X756" i="4"/>
  <c r="X757" i="4"/>
  <c r="X758" i="4"/>
  <c r="X759" i="4"/>
  <c r="X760" i="4"/>
  <c r="X761" i="4"/>
  <c r="X762" i="4"/>
  <c r="X763" i="4"/>
  <c r="X764" i="4"/>
  <c r="X765" i="4"/>
  <c r="X766" i="4"/>
  <c r="X767" i="4"/>
  <c r="X768" i="4"/>
  <c r="X769" i="4"/>
  <c r="X770" i="4"/>
  <c r="X771" i="4"/>
  <c r="X772" i="4"/>
  <c r="X773" i="4"/>
  <c r="X774" i="4"/>
  <c r="X775" i="4"/>
  <c r="X776" i="4"/>
  <c r="X777" i="4"/>
  <c r="X778" i="4"/>
  <c r="X779" i="4"/>
  <c r="X780" i="4"/>
  <c r="X781" i="4"/>
  <c r="X782" i="4"/>
  <c r="X783" i="4"/>
  <c r="X784" i="4"/>
  <c r="X785" i="4"/>
  <c r="X786" i="4"/>
  <c r="X787" i="4"/>
  <c r="X788" i="4"/>
  <c r="X789" i="4"/>
  <c r="X790" i="4"/>
  <c r="X791" i="4"/>
  <c r="X792" i="4"/>
  <c r="X793" i="4"/>
  <c r="X794" i="4"/>
  <c r="X795" i="4"/>
  <c r="X796" i="4"/>
  <c r="X797" i="4"/>
  <c r="X798" i="4"/>
  <c r="X799" i="4"/>
  <c r="X800" i="4"/>
  <c r="X801" i="4"/>
  <c r="X802" i="4"/>
  <c r="X803" i="4"/>
  <c r="X804" i="4"/>
  <c r="X805" i="4"/>
  <c r="X806" i="4"/>
  <c r="X807" i="4"/>
  <c r="X808" i="4"/>
  <c r="X809" i="4"/>
  <c r="X810" i="4"/>
  <c r="X811" i="4"/>
  <c r="X812" i="4"/>
  <c r="X813" i="4"/>
  <c r="X814" i="4"/>
  <c r="X815" i="4"/>
  <c r="X816" i="4"/>
  <c r="X817" i="4"/>
  <c r="X818" i="4"/>
  <c r="X819" i="4"/>
  <c r="X820" i="4"/>
  <c r="X821" i="4"/>
  <c r="X822" i="4"/>
  <c r="X823" i="4"/>
  <c r="X824" i="4"/>
  <c r="X825" i="4"/>
  <c r="X826" i="4"/>
  <c r="X827" i="4"/>
  <c r="X828" i="4"/>
  <c r="X829" i="4"/>
  <c r="X830" i="4"/>
  <c r="X831" i="4"/>
  <c r="X832" i="4"/>
  <c r="X833" i="4"/>
  <c r="X834" i="4"/>
  <c r="X835" i="4"/>
  <c r="X836" i="4"/>
  <c r="X837" i="4"/>
  <c r="X838" i="4"/>
  <c r="X839" i="4"/>
  <c r="X840" i="4"/>
  <c r="X841" i="4"/>
  <c r="X842" i="4"/>
  <c r="X843" i="4"/>
  <c r="X844" i="4"/>
  <c r="X845" i="4"/>
  <c r="X846" i="4"/>
  <c r="X847" i="4"/>
  <c r="X848" i="4"/>
  <c r="X849" i="4"/>
  <c r="X850" i="4"/>
  <c r="X851" i="4"/>
  <c r="X852" i="4"/>
  <c r="X853" i="4"/>
  <c r="X854" i="4"/>
  <c r="X855" i="4"/>
  <c r="X856" i="4"/>
  <c r="X857" i="4"/>
  <c r="X858" i="4"/>
  <c r="X859" i="4"/>
  <c r="X860" i="4"/>
  <c r="X861" i="4"/>
  <c r="X862" i="4"/>
  <c r="X863" i="4"/>
  <c r="X864" i="4"/>
  <c r="X865" i="4"/>
  <c r="X866" i="4"/>
  <c r="X867" i="4"/>
  <c r="X868" i="4"/>
  <c r="X869" i="4"/>
  <c r="X870" i="4"/>
  <c r="X871" i="4"/>
  <c r="X872" i="4"/>
  <c r="X873" i="4"/>
  <c r="X874" i="4"/>
  <c r="X875" i="4"/>
  <c r="X876" i="4"/>
  <c r="X877" i="4"/>
  <c r="X878" i="4"/>
  <c r="X879" i="4"/>
  <c r="X880" i="4"/>
  <c r="X881" i="4"/>
  <c r="X882" i="4"/>
  <c r="X883" i="4"/>
  <c r="X884" i="4"/>
  <c r="X885" i="4"/>
  <c r="X886" i="4"/>
  <c r="X887" i="4"/>
  <c r="X888" i="4"/>
  <c r="X889" i="4"/>
  <c r="X890" i="4"/>
  <c r="X891" i="4"/>
  <c r="X892" i="4"/>
  <c r="X893" i="4"/>
  <c r="X894" i="4"/>
  <c r="X895" i="4"/>
  <c r="X896" i="4"/>
  <c r="X897" i="4"/>
  <c r="X898" i="4"/>
  <c r="X899" i="4"/>
  <c r="X900" i="4"/>
  <c r="X901" i="4"/>
  <c r="X902" i="4"/>
  <c r="X903" i="4"/>
  <c r="X904" i="4"/>
  <c r="X905" i="4"/>
  <c r="X906" i="4"/>
  <c r="X907" i="4"/>
  <c r="X908" i="4"/>
  <c r="X909" i="4"/>
  <c r="X910" i="4"/>
  <c r="X911" i="4"/>
  <c r="X912" i="4"/>
  <c r="X913" i="4"/>
  <c r="X914" i="4"/>
  <c r="X915" i="4"/>
  <c r="X916" i="4"/>
  <c r="X917" i="4"/>
  <c r="X918" i="4"/>
  <c r="X919" i="4"/>
  <c r="X920" i="4"/>
  <c r="X921" i="4"/>
  <c r="X922" i="4"/>
  <c r="X923" i="4"/>
  <c r="X924" i="4"/>
  <c r="X925" i="4"/>
  <c r="X926" i="4"/>
  <c r="X927" i="4"/>
  <c r="X928" i="4"/>
  <c r="X929" i="4"/>
  <c r="X930" i="4"/>
  <c r="X931" i="4"/>
  <c r="X932" i="4"/>
  <c r="X933" i="4"/>
  <c r="X934" i="4"/>
  <c r="X935" i="4"/>
  <c r="X936" i="4"/>
  <c r="X937" i="4"/>
  <c r="X938" i="4"/>
  <c r="X939" i="4"/>
  <c r="X940" i="4"/>
  <c r="X941" i="4"/>
  <c r="X942" i="4"/>
  <c r="X943" i="4"/>
  <c r="X944" i="4"/>
  <c r="X945" i="4"/>
  <c r="X946" i="4"/>
  <c r="X947" i="4"/>
  <c r="X948" i="4"/>
  <c r="X949" i="4"/>
  <c r="X950" i="4"/>
  <c r="X951" i="4"/>
  <c r="X952" i="4"/>
  <c r="X953" i="4"/>
  <c r="X954" i="4"/>
  <c r="X955" i="4"/>
  <c r="X956" i="4"/>
  <c r="X957" i="4"/>
  <c r="X958" i="4"/>
  <c r="X959" i="4"/>
  <c r="X960" i="4"/>
  <c r="X961" i="4"/>
  <c r="X962" i="4"/>
  <c r="X963" i="4"/>
  <c r="X964" i="4"/>
  <c r="X965" i="4"/>
  <c r="X966" i="4"/>
  <c r="X967" i="4"/>
  <c r="X968" i="4"/>
  <c r="X969" i="4"/>
  <c r="X970" i="4"/>
  <c r="X971" i="4"/>
  <c r="X972" i="4"/>
  <c r="X973" i="4"/>
  <c r="X974" i="4"/>
  <c r="X975" i="4"/>
  <c r="X976" i="4"/>
  <c r="X977" i="4"/>
  <c r="X978" i="4"/>
  <c r="X979" i="4"/>
  <c r="X980" i="4"/>
  <c r="X981" i="4"/>
  <c r="X982" i="4"/>
  <c r="X983" i="4"/>
  <c r="X984" i="4"/>
  <c r="X985" i="4"/>
  <c r="X986" i="4"/>
  <c r="X987" i="4"/>
  <c r="X988" i="4"/>
  <c r="X989" i="4"/>
  <c r="X990" i="4"/>
  <c r="X991" i="4"/>
  <c r="X992" i="4"/>
  <c r="X993" i="4"/>
  <c r="X994" i="4"/>
  <c r="X995" i="4"/>
  <c r="X996" i="4"/>
  <c r="X997" i="4"/>
  <c r="X998" i="4"/>
  <c r="X999" i="4"/>
  <c r="X1000" i="4"/>
  <c r="X1001" i="4"/>
  <c r="X1002" i="4"/>
  <c r="X1003" i="4"/>
  <c r="X1004" i="4"/>
  <c r="X1005" i="4"/>
  <c r="X1006" i="4"/>
  <c r="X1007" i="4"/>
  <c r="X1008" i="4"/>
  <c r="X1009" i="4"/>
  <c r="X1010" i="4"/>
  <c r="X1011" i="4"/>
  <c r="X1012" i="4"/>
  <c r="AB10" i="4" l="1"/>
  <c r="N7" i="11" s="1"/>
  <c r="AB12" i="4"/>
  <c r="AB13" i="4"/>
  <c r="AB14" i="4"/>
  <c r="AB16" i="4"/>
  <c r="AB17" i="4"/>
  <c r="AB18" i="4"/>
  <c r="AB19" i="4"/>
  <c r="AB20" i="4"/>
  <c r="AB21" i="4"/>
  <c r="AB22" i="4"/>
  <c r="AB23" i="4"/>
  <c r="AB24" i="4"/>
  <c r="AB25" i="4"/>
  <c r="AB26" i="4"/>
  <c r="AB27" i="4"/>
  <c r="AB28" i="4"/>
  <c r="AB29" i="4"/>
  <c r="AB30" i="4"/>
  <c r="AB31" i="4"/>
  <c r="AB32" i="4"/>
  <c r="AB33" i="4"/>
  <c r="AB34" i="4"/>
  <c r="AB35" i="4"/>
  <c r="AB36" i="4"/>
  <c r="AB37" i="4"/>
  <c r="AB38" i="4"/>
  <c r="AB39" i="4"/>
  <c r="AB40" i="4"/>
  <c r="AB41" i="4"/>
  <c r="AB42" i="4"/>
  <c r="AB43" i="4"/>
  <c r="AB44" i="4"/>
  <c r="AB45" i="4"/>
  <c r="AB46" i="4"/>
  <c r="AB47" i="4"/>
  <c r="AB48" i="4"/>
  <c r="AB49" i="4"/>
  <c r="AB50" i="4"/>
  <c r="AB51" i="4"/>
  <c r="AB52" i="4"/>
  <c r="AB53" i="4"/>
  <c r="AB54" i="4"/>
  <c r="AB55" i="4"/>
  <c r="AB56" i="4"/>
  <c r="AB57" i="4"/>
  <c r="AB58" i="4"/>
  <c r="AB59" i="4"/>
  <c r="AB60" i="4"/>
  <c r="AB61" i="4"/>
  <c r="AB62" i="4"/>
  <c r="AB63" i="4"/>
  <c r="AB64" i="4"/>
  <c r="AB65" i="4"/>
  <c r="AB66" i="4"/>
  <c r="AB67" i="4"/>
  <c r="AB68" i="4"/>
  <c r="AB69" i="4"/>
  <c r="AB70" i="4"/>
  <c r="AB71" i="4"/>
  <c r="AB72" i="4"/>
  <c r="AB73" i="4"/>
  <c r="AB74" i="4"/>
  <c r="AB75" i="4"/>
  <c r="AB76" i="4"/>
  <c r="AB77" i="4"/>
  <c r="AB78" i="4"/>
  <c r="AB79" i="4"/>
  <c r="AB80" i="4"/>
  <c r="AB81" i="4"/>
  <c r="AB82" i="4"/>
  <c r="AB83" i="4"/>
  <c r="AB84" i="4"/>
  <c r="AB85" i="4"/>
  <c r="AB86" i="4"/>
  <c r="AB87" i="4"/>
  <c r="AB88" i="4"/>
  <c r="AB89" i="4"/>
  <c r="AB90" i="4"/>
  <c r="AB91" i="4"/>
  <c r="AB92" i="4"/>
  <c r="AB93" i="4"/>
  <c r="AB94" i="4"/>
  <c r="AB95" i="4"/>
  <c r="AB96" i="4"/>
  <c r="AB97" i="4"/>
  <c r="AB98" i="4"/>
  <c r="AB99" i="4"/>
  <c r="AB100" i="4"/>
  <c r="AB101" i="4"/>
  <c r="AB102" i="4"/>
  <c r="AB103" i="4"/>
  <c r="AB104" i="4"/>
  <c r="AB105" i="4"/>
  <c r="AB106" i="4"/>
  <c r="AB107" i="4"/>
  <c r="AB108" i="4"/>
  <c r="AB109" i="4"/>
  <c r="AB110" i="4"/>
  <c r="AB111" i="4"/>
  <c r="AB112" i="4"/>
  <c r="AB113" i="4"/>
  <c r="AB114" i="4"/>
  <c r="AB115" i="4"/>
  <c r="AB116" i="4"/>
  <c r="AB117" i="4"/>
  <c r="AB118" i="4"/>
  <c r="AB119" i="4"/>
  <c r="AB120" i="4"/>
  <c r="AB121" i="4"/>
  <c r="AB122" i="4"/>
  <c r="AB123" i="4"/>
  <c r="AB124" i="4"/>
  <c r="AB125" i="4"/>
  <c r="AB126" i="4"/>
  <c r="AB127" i="4"/>
  <c r="AB128" i="4"/>
  <c r="AB129" i="4"/>
  <c r="AB130" i="4"/>
  <c r="AB131" i="4"/>
  <c r="AB132" i="4"/>
  <c r="AB133" i="4"/>
  <c r="AB134" i="4"/>
  <c r="AB135" i="4"/>
  <c r="AB136" i="4"/>
  <c r="AB137" i="4"/>
  <c r="AB138" i="4"/>
  <c r="AB139" i="4"/>
  <c r="AB140" i="4"/>
  <c r="AB141" i="4"/>
  <c r="AB142" i="4"/>
  <c r="AB143" i="4"/>
  <c r="AB144" i="4"/>
  <c r="AB145" i="4"/>
  <c r="AB146" i="4"/>
  <c r="AB147" i="4"/>
  <c r="AB148" i="4"/>
  <c r="AB149" i="4"/>
  <c r="AB150" i="4"/>
  <c r="AB151" i="4"/>
  <c r="AB152" i="4"/>
  <c r="AB153" i="4"/>
  <c r="AB154" i="4"/>
  <c r="AB155" i="4"/>
  <c r="AB156" i="4"/>
  <c r="AB157" i="4"/>
  <c r="AB158" i="4"/>
  <c r="AB159" i="4"/>
  <c r="AB160" i="4"/>
  <c r="AB161" i="4"/>
  <c r="AB162" i="4"/>
  <c r="AB163" i="4"/>
  <c r="AB164" i="4"/>
  <c r="AB165" i="4"/>
  <c r="AB166" i="4"/>
  <c r="AB167" i="4"/>
  <c r="AB168" i="4"/>
  <c r="AB169" i="4"/>
  <c r="AB170" i="4"/>
  <c r="AB171" i="4"/>
  <c r="AB172" i="4"/>
  <c r="AB173" i="4"/>
  <c r="AB174" i="4"/>
  <c r="AB175" i="4"/>
  <c r="AB176" i="4"/>
  <c r="AB177" i="4"/>
  <c r="AB178" i="4"/>
  <c r="AB179" i="4"/>
  <c r="AB180" i="4"/>
  <c r="AB181" i="4"/>
  <c r="AB182" i="4"/>
  <c r="AB183" i="4"/>
  <c r="AB184" i="4"/>
  <c r="AB185" i="4"/>
  <c r="AB186" i="4"/>
  <c r="AB187" i="4"/>
  <c r="AB188" i="4"/>
  <c r="AB189" i="4"/>
  <c r="AB190" i="4"/>
  <c r="AB191" i="4"/>
  <c r="AB192" i="4"/>
  <c r="AB193" i="4"/>
  <c r="AB194" i="4"/>
  <c r="AB195" i="4"/>
  <c r="AB196" i="4"/>
  <c r="AB197" i="4"/>
  <c r="AB198" i="4"/>
  <c r="AB199" i="4"/>
  <c r="AB200" i="4"/>
  <c r="AB201" i="4"/>
  <c r="AB202" i="4"/>
  <c r="AB203" i="4"/>
  <c r="AB204" i="4"/>
  <c r="AB205" i="4"/>
  <c r="AB206" i="4"/>
  <c r="AB207" i="4"/>
  <c r="AB208" i="4"/>
  <c r="AB209" i="4"/>
  <c r="AB211" i="4"/>
  <c r="AB212" i="4"/>
  <c r="AB213" i="4"/>
  <c r="AB214" i="4"/>
  <c r="AB215" i="4"/>
  <c r="AB216" i="4"/>
  <c r="AB217" i="4"/>
  <c r="AB218" i="4"/>
  <c r="AB219" i="4"/>
  <c r="AB220" i="4"/>
  <c r="AB221" i="4"/>
  <c r="AB222" i="4"/>
  <c r="AB223" i="4"/>
  <c r="AB224" i="4"/>
  <c r="AB225" i="4"/>
  <c r="AB226" i="4"/>
  <c r="AB227" i="4"/>
  <c r="AB228" i="4"/>
  <c r="AB229" i="4"/>
  <c r="AB230" i="4"/>
  <c r="AB231" i="4"/>
  <c r="AB232" i="4"/>
  <c r="AB233" i="4"/>
  <c r="AB234" i="4"/>
  <c r="AB235" i="4"/>
  <c r="AB236" i="4"/>
  <c r="AB237" i="4"/>
  <c r="AB238" i="4"/>
  <c r="AB239" i="4"/>
  <c r="AB240" i="4"/>
  <c r="AB241" i="4"/>
  <c r="AB242" i="4"/>
  <c r="AB243" i="4"/>
  <c r="AB244" i="4"/>
  <c r="AB245" i="4"/>
  <c r="AB246" i="4"/>
  <c r="AB247" i="4"/>
  <c r="AB248" i="4"/>
  <c r="AB249" i="4"/>
  <c r="AB250" i="4"/>
  <c r="AB251" i="4"/>
  <c r="AB252" i="4"/>
  <c r="AB253" i="4"/>
  <c r="AB254" i="4"/>
  <c r="AB255" i="4"/>
  <c r="AB256" i="4"/>
  <c r="AB257" i="4"/>
  <c r="AB258" i="4"/>
  <c r="AB259" i="4"/>
  <c r="AB260" i="4"/>
  <c r="AB261" i="4"/>
  <c r="AB262" i="4"/>
  <c r="AB263" i="4"/>
  <c r="AB264" i="4"/>
  <c r="AB265" i="4"/>
  <c r="AB266" i="4"/>
  <c r="AB267" i="4"/>
  <c r="AB268" i="4"/>
  <c r="AB269" i="4"/>
  <c r="AB270" i="4"/>
  <c r="AB271" i="4"/>
  <c r="AB272" i="4"/>
  <c r="AB273" i="4"/>
  <c r="AB274" i="4"/>
  <c r="AB275" i="4"/>
  <c r="AB276" i="4"/>
  <c r="AB277" i="4"/>
  <c r="AB278" i="4"/>
  <c r="AB279" i="4"/>
  <c r="AB280" i="4"/>
  <c r="AB281" i="4"/>
  <c r="AB282" i="4"/>
  <c r="AB283" i="4"/>
  <c r="AB284" i="4"/>
  <c r="AB285" i="4"/>
  <c r="AB286" i="4"/>
  <c r="AB287" i="4"/>
  <c r="AB288" i="4"/>
  <c r="AB289" i="4"/>
  <c r="AB290" i="4"/>
  <c r="AB291" i="4"/>
  <c r="AB292" i="4"/>
  <c r="AB293" i="4"/>
  <c r="AB294" i="4"/>
  <c r="AB295" i="4"/>
  <c r="AB296" i="4"/>
  <c r="AB297" i="4"/>
  <c r="AB298" i="4"/>
  <c r="AB299" i="4"/>
  <c r="AB300" i="4"/>
  <c r="AB301" i="4"/>
  <c r="AB302" i="4"/>
  <c r="AB303" i="4"/>
  <c r="AB304" i="4"/>
  <c r="AB305" i="4"/>
  <c r="AB306" i="4"/>
  <c r="AB307" i="4"/>
  <c r="AB308" i="4"/>
  <c r="AB309" i="4"/>
  <c r="AB310" i="4"/>
  <c r="AB311" i="4"/>
  <c r="AB312" i="4"/>
  <c r="AB313" i="4"/>
  <c r="AB314" i="4"/>
  <c r="AB315" i="4"/>
  <c r="AB316" i="4"/>
  <c r="AB317" i="4"/>
  <c r="AB318" i="4"/>
  <c r="AB319" i="4"/>
  <c r="AB320" i="4"/>
  <c r="AB321" i="4"/>
  <c r="AB322" i="4"/>
  <c r="AB323" i="4"/>
  <c r="AB324" i="4"/>
  <c r="AB325" i="4"/>
  <c r="AB326" i="4"/>
  <c r="AB327" i="4"/>
  <c r="AB328" i="4"/>
  <c r="AB329" i="4"/>
  <c r="AB330" i="4"/>
  <c r="AB331" i="4"/>
  <c r="AB332" i="4"/>
  <c r="AB333" i="4"/>
  <c r="AB334" i="4"/>
  <c r="AB335" i="4"/>
  <c r="AB336" i="4"/>
  <c r="AB337" i="4"/>
  <c r="AB338" i="4"/>
  <c r="AB339" i="4"/>
  <c r="AB340" i="4"/>
  <c r="AB341" i="4"/>
  <c r="AB342" i="4"/>
  <c r="AB343" i="4"/>
  <c r="AB344" i="4"/>
  <c r="AB345" i="4"/>
  <c r="AB346" i="4"/>
  <c r="AB347" i="4"/>
  <c r="AB348" i="4"/>
  <c r="AB349" i="4"/>
  <c r="AB350" i="4"/>
  <c r="AB351" i="4"/>
  <c r="AB352" i="4"/>
  <c r="AB353" i="4"/>
  <c r="AB354" i="4"/>
  <c r="AB355" i="4"/>
  <c r="AB356" i="4"/>
  <c r="AB357" i="4"/>
  <c r="AB358" i="4"/>
  <c r="AB359" i="4"/>
  <c r="AB360" i="4"/>
  <c r="AB361" i="4"/>
  <c r="AB362" i="4"/>
  <c r="AB363" i="4"/>
  <c r="AB364" i="4"/>
  <c r="AB365" i="4"/>
  <c r="AB366" i="4"/>
  <c r="AB367" i="4"/>
  <c r="AB368" i="4"/>
  <c r="AB369" i="4"/>
  <c r="AB370" i="4"/>
  <c r="AB371" i="4"/>
  <c r="AB372" i="4"/>
  <c r="AB373" i="4"/>
  <c r="AB374" i="4"/>
  <c r="AB375" i="4"/>
  <c r="AB376" i="4"/>
  <c r="AB377" i="4"/>
  <c r="AB378" i="4"/>
  <c r="AB379" i="4"/>
  <c r="AB380" i="4"/>
  <c r="AB381" i="4"/>
  <c r="AB382" i="4"/>
  <c r="AB383" i="4"/>
  <c r="AB384" i="4"/>
  <c r="AB385" i="4"/>
  <c r="AB386" i="4"/>
  <c r="AB387" i="4"/>
  <c r="AB388" i="4"/>
  <c r="AB389" i="4"/>
  <c r="AB390" i="4"/>
  <c r="AB391" i="4"/>
  <c r="AB392" i="4"/>
  <c r="AB393" i="4"/>
  <c r="AB394" i="4"/>
  <c r="AB395" i="4"/>
  <c r="AB396" i="4"/>
  <c r="AB397" i="4"/>
  <c r="AB398" i="4"/>
  <c r="AB399" i="4"/>
  <c r="AB400" i="4"/>
  <c r="AB401" i="4"/>
  <c r="AB402" i="4"/>
  <c r="AB403" i="4"/>
  <c r="AB404" i="4"/>
  <c r="AB405" i="4"/>
  <c r="AB406" i="4"/>
  <c r="AB407" i="4"/>
  <c r="AB408" i="4"/>
  <c r="AB409" i="4"/>
  <c r="AB410" i="4"/>
  <c r="AB411" i="4"/>
  <c r="AB412" i="4"/>
  <c r="AB413" i="4"/>
  <c r="AB414" i="4"/>
  <c r="AB415" i="4"/>
  <c r="AB416" i="4"/>
  <c r="AB417" i="4"/>
  <c r="AB418" i="4"/>
  <c r="AB419" i="4"/>
  <c r="AB420" i="4"/>
  <c r="AB421" i="4"/>
  <c r="AB422" i="4"/>
  <c r="AB423" i="4"/>
  <c r="AB424" i="4"/>
  <c r="AB425" i="4"/>
  <c r="AB426" i="4"/>
  <c r="AB427" i="4"/>
  <c r="AB428" i="4"/>
  <c r="AB429" i="4"/>
  <c r="AB430" i="4"/>
  <c r="AB431" i="4"/>
  <c r="AB432" i="4"/>
  <c r="AB433" i="4"/>
  <c r="AB434" i="4"/>
  <c r="AB435" i="4"/>
  <c r="AB436" i="4"/>
  <c r="AB437" i="4"/>
  <c r="AB438" i="4"/>
  <c r="AB439" i="4"/>
  <c r="AB440" i="4"/>
  <c r="AB441" i="4"/>
  <c r="AB442" i="4"/>
  <c r="AB443" i="4"/>
  <c r="AB444" i="4"/>
  <c r="AB445" i="4"/>
  <c r="AB446" i="4"/>
  <c r="AB447" i="4"/>
  <c r="AB448" i="4"/>
  <c r="AB449" i="4"/>
  <c r="AB450" i="4"/>
  <c r="AB451" i="4"/>
  <c r="AB452" i="4"/>
  <c r="AB453" i="4"/>
  <c r="AB454" i="4"/>
  <c r="AB455" i="4"/>
  <c r="AB456" i="4"/>
  <c r="AB457" i="4"/>
  <c r="AB458" i="4"/>
  <c r="AB459" i="4"/>
  <c r="AB460" i="4"/>
  <c r="AB461" i="4"/>
  <c r="AB462" i="4"/>
  <c r="AB463" i="4"/>
  <c r="AB464" i="4"/>
  <c r="AB465" i="4"/>
  <c r="AB466" i="4"/>
  <c r="AB467" i="4"/>
  <c r="AB468" i="4"/>
  <c r="AB469" i="4"/>
  <c r="AB470" i="4"/>
  <c r="AB471" i="4"/>
  <c r="AB472" i="4"/>
  <c r="AB473" i="4"/>
  <c r="AB474" i="4"/>
  <c r="AB475" i="4"/>
  <c r="AB476" i="4"/>
  <c r="AB477" i="4"/>
  <c r="AB478" i="4"/>
  <c r="AB479" i="4"/>
  <c r="AB480" i="4"/>
  <c r="AB481" i="4"/>
  <c r="AB482" i="4"/>
  <c r="AB483" i="4"/>
  <c r="AB484" i="4"/>
  <c r="AB485" i="4"/>
  <c r="AB486" i="4"/>
  <c r="AB487" i="4"/>
  <c r="AB488" i="4"/>
  <c r="AB489" i="4"/>
  <c r="AB490" i="4"/>
  <c r="AB491" i="4"/>
  <c r="AB492" i="4"/>
  <c r="AB493" i="4"/>
  <c r="AB494" i="4"/>
  <c r="AB495" i="4"/>
  <c r="AB496" i="4"/>
  <c r="AB497" i="4"/>
  <c r="AB498" i="4"/>
  <c r="AB499" i="4"/>
  <c r="AB500" i="4"/>
  <c r="AB501" i="4"/>
  <c r="AB502" i="4"/>
  <c r="AB503" i="4"/>
  <c r="AB504" i="4"/>
  <c r="AB505" i="4"/>
  <c r="AB506" i="4"/>
  <c r="AB507" i="4"/>
  <c r="AB508" i="4"/>
  <c r="AB509" i="4"/>
  <c r="AB510" i="4"/>
  <c r="AB512" i="4"/>
  <c r="AB513" i="4"/>
  <c r="AB514" i="4"/>
  <c r="AB515" i="4"/>
  <c r="AB516" i="4"/>
  <c r="AB517" i="4"/>
  <c r="AB518" i="4"/>
  <c r="AB519" i="4"/>
  <c r="AB520" i="4"/>
  <c r="AB521" i="4"/>
  <c r="AB522" i="4"/>
  <c r="AB523" i="4"/>
  <c r="AB524" i="4"/>
  <c r="AB525" i="4"/>
  <c r="AB526" i="4"/>
  <c r="AB527" i="4"/>
  <c r="AB528" i="4"/>
  <c r="AB529" i="4"/>
  <c r="AB530" i="4"/>
  <c r="AB531" i="4"/>
  <c r="AB532" i="4"/>
  <c r="AB533" i="4"/>
  <c r="AB534" i="4"/>
  <c r="AB535" i="4"/>
  <c r="AB536" i="4"/>
  <c r="AB537" i="4"/>
  <c r="AB538" i="4"/>
  <c r="AB539" i="4"/>
  <c r="AB540" i="4"/>
  <c r="AB541" i="4"/>
  <c r="AB542" i="4"/>
  <c r="AB543" i="4"/>
  <c r="AB544" i="4"/>
  <c r="AB545" i="4"/>
  <c r="AB546" i="4"/>
  <c r="AB547" i="4"/>
  <c r="AB548" i="4"/>
  <c r="AB549" i="4"/>
  <c r="AB550" i="4"/>
  <c r="AB551" i="4"/>
  <c r="AB552" i="4"/>
  <c r="AB553" i="4"/>
  <c r="AB554" i="4"/>
  <c r="AB555" i="4"/>
  <c r="AB556" i="4"/>
  <c r="AB557" i="4"/>
  <c r="AB558" i="4"/>
  <c r="AB559" i="4"/>
  <c r="AB560" i="4"/>
  <c r="AB561" i="4"/>
  <c r="AB562" i="4"/>
  <c r="AB563" i="4"/>
  <c r="AB564" i="4"/>
  <c r="AB565" i="4"/>
  <c r="AB566" i="4"/>
  <c r="AB567" i="4"/>
  <c r="AB568" i="4"/>
  <c r="AB569" i="4"/>
  <c r="AB570" i="4"/>
  <c r="AB571" i="4"/>
  <c r="AB572" i="4"/>
  <c r="AB573" i="4"/>
  <c r="AB574" i="4"/>
  <c r="AB575" i="4"/>
  <c r="AB576" i="4"/>
  <c r="AB577" i="4"/>
  <c r="AB578" i="4"/>
  <c r="AB579" i="4"/>
  <c r="AB580" i="4"/>
  <c r="AB581" i="4"/>
  <c r="AB582" i="4"/>
  <c r="AB583" i="4"/>
  <c r="AB584" i="4"/>
  <c r="AB585" i="4"/>
  <c r="AB586" i="4"/>
  <c r="AB587" i="4"/>
  <c r="AB588" i="4"/>
  <c r="AB589" i="4"/>
  <c r="AB590" i="4"/>
  <c r="AB591" i="4"/>
  <c r="AB592" i="4"/>
  <c r="AB593" i="4"/>
  <c r="AB594" i="4"/>
  <c r="AB595" i="4"/>
  <c r="AB596" i="4"/>
  <c r="AB597" i="4"/>
  <c r="AB598" i="4"/>
  <c r="AB599" i="4"/>
  <c r="AB600" i="4"/>
  <c r="AB601" i="4"/>
  <c r="AB602" i="4"/>
  <c r="AB603" i="4"/>
  <c r="AB604" i="4"/>
  <c r="AB605" i="4"/>
  <c r="AB606" i="4"/>
  <c r="AB607" i="4"/>
  <c r="AB608" i="4"/>
  <c r="AB609" i="4"/>
  <c r="AB610" i="4"/>
  <c r="AB611" i="4"/>
  <c r="AB612" i="4"/>
  <c r="AB613" i="4"/>
  <c r="AB614" i="4"/>
  <c r="AB615" i="4"/>
  <c r="AB616" i="4"/>
  <c r="AB617" i="4"/>
  <c r="AB618" i="4"/>
  <c r="AB619" i="4"/>
  <c r="AB620" i="4"/>
  <c r="AB621" i="4"/>
  <c r="AB622" i="4"/>
  <c r="AB623" i="4"/>
  <c r="AB624" i="4"/>
  <c r="AB625" i="4"/>
  <c r="AB626" i="4"/>
  <c r="AB627" i="4"/>
  <c r="AB628" i="4"/>
  <c r="AB629" i="4"/>
  <c r="AB630" i="4"/>
  <c r="AB631" i="4"/>
  <c r="AB632" i="4"/>
  <c r="AB633" i="4"/>
  <c r="AB634" i="4"/>
  <c r="AB635" i="4"/>
  <c r="AB636" i="4"/>
  <c r="AB637" i="4"/>
  <c r="AB638" i="4"/>
  <c r="AB639" i="4"/>
  <c r="AB640" i="4"/>
  <c r="AB641" i="4"/>
  <c r="AB642" i="4"/>
  <c r="AB643" i="4"/>
  <c r="AB644" i="4"/>
  <c r="AB645" i="4"/>
  <c r="AB646" i="4"/>
  <c r="AB647" i="4"/>
  <c r="AB648" i="4"/>
  <c r="AB649" i="4"/>
  <c r="AB650" i="4"/>
  <c r="AB651" i="4"/>
  <c r="AB652" i="4"/>
  <c r="AB653" i="4"/>
  <c r="AB654" i="4"/>
  <c r="AB655" i="4"/>
  <c r="AB656" i="4"/>
  <c r="AB657" i="4"/>
  <c r="AB658" i="4"/>
  <c r="AB659" i="4"/>
  <c r="AB660" i="4"/>
  <c r="AB661" i="4"/>
  <c r="AB662" i="4"/>
  <c r="AB663" i="4"/>
  <c r="AB664" i="4"/>
  <c r="AB665" i="4"/>
  <c r="AB666" i="4"/>
  <c r="AB667" i="4"/>
  <c r="AB668" i="4"/>
  <c r="AB669" i="4"/>
  <c r="AB670" i="4"/>
  <c r="AB671" i="4"/>
  <c r="AB672" i="4"/>
  <c r="AB673" i="4"/>
  <c r="AB674" i="4"/>
  <c r="AB675" i="4"/>
  <c r="AB676" i="4"/>
  <c r="AB677" i="4"/>
  <c r="AB678" i="4"/>
  <c r="AB679" i="4"/>
  <c r="AB680" i="4"/>
  <c r="AB681" i="4"/>
  <c r="AB682" i="4"/>
  <c r="AB683" i="4"/>
  <c r="AB684" i="4"/>
  <c r="AB685" i="4"/>
  <c r="AB686" i="4"/>
  <c r="AB687" i="4"/>
  <c r="AB688" i="4"/>
  <c r="AB689" i="4"/>
  <c r="AB690" i="4"/>
  <c r="AB691" i="4"/>
  <c r="AB692" i="4"/>
  <c r="AB693" i="4"/>
  <c r="AB694" i="4"/>
  <c r="AB695" i="4"/>
  <c r="AB696" i="4"/>
  <c r="AB697" i="4"/>
  <c r="AB698" i="4"/>
  <c r="AB699" i="4"/>
  <c r="AB700" i="4"/>
  <c r="AB701" i="4"/>
  <c r="AB702" i="4"/>
  <c r="AB703" i="4"/>
  <c r="AB704" i="4"/>
  <c r="AB705" i="4"/>
  <c r="AB706" i="4"/>
  <c r="AB707" i="4"/>
  <c r="AB708" i="4"/>
  <c r="AB709" i="4"/>
  <c r="AB710" i="4"/>
  <c r="AB711" i="4"/>
  <c r="AB712" i="4"/>
  <c r="AB713" i="4"/>
  <c r="AB714" i="4"/>
  <c r="AB715" i="4"/>
  <c r="AB716" i="4"/>
  <c r="AB717" i="4"/>
  <c r="AB718" i="4"/>
  <c r="AB719" i="4"/>
  <c r="AB720" i="4"/>
  <c r="AB721" i="4"/>
  <c r="AB722" i="4"/>
  <c r="AB723" i="4"/>
  <c r="AB724" i="4"/>
  <c r="AB725" i="4"/>
  <c r="AB726" i="4"/>
  <c r="AB727" i="4"/>
  <c r="AB728" i="4"/>
  <c r="AB729" i="4"/>
  <c r="AB730" i="4"/>
  <c r="AB731" i="4"/>
  <c r="AB732" i="4"/>
  <c r="AB733" i="4"/>
  <c r="AB734" i="4"/>
  <c r="AB735" i="4"/>
  <c r="AB736" i="4"/>
  <c r="AB737" i="4"/>
  <c r="AB738" i="4"/>
  <c r="AB739" i="4"/>
  <c r="AB740" i="4"/>
  <c r="AB741" i="4"/>
  <c r="AB742" i="4"/>
  <c r="AB743" i="4"/>
  <c r="AB744" i="4"/>
  <c r="AB745" i="4"/>
  <c r="AB746" i="4"/>
  <c r="AB747" i="4"/>
  <c r="AB748" i="4"/>
  <c r="AB749" i="4"/>
  <c r="AB750" i="4"/>
  <c r="AB751" i="4"/>
  <c r="AB752" i="4"/>
  <c r="AB753" i="4"/>
  <c r="AB754" i="4"/>
  <c r="AB755" i="4"/>
  <c r="AB756" i="4"/>
  <c r="AB757" i="4"/>
  <c r="AB758" i="4"/>
  <c r="AB759" i="4"/>
  <c r="AB760" i="4"/>
  <c r="AB761" i="4"/>
  <c r="AB762" i="4"/>
  <c r="AB763" i="4"/>
  <c r="AB764" i="4"/>
  <c r="AB765" i="4"/>
  <c r="AB766" i="4"/>
  <c r="AB767" i="4"/>
  <c r="AB768" i="4"/>
  <c r="AB769" i="4"/>
  <c r="AB770" i="4"/>
  <c r="AB771" i="4"/>
  <c r="AB772" i="4"/>
  <c r="AB773" i="4"/>
  <c r="AB774" i="4"/>
  <c r="AB775" i="4"/>
  <c r="AB776" i="4"/>
  <c r="AB777" i="4"/>
  <c r="AB778" i="4"/>
  <c r="AB779" i="4"/>
  <c r="AB780" i="4"/>
  <c r="AB781" i="4"/>
  <c r="AB782" i="4"/>
  <c r="AB783" i="4"/>
  <c r="AB784" i="4"/>
  <c r="AB785" i="4"/>
  <c r="AB786" i="4"/>
  <c r="AB787" i="4"/>
  <c r="AB788" i="4"/>
  <c r="AB789" i="4"/>
  <c r="AB790" i="4"/>
  <c r="AB791" i="4"/>
  <c r="AB792" i="4"/>
  <c r="AB793" i="4"/>
  <c r="AB794" i="4"/>
  <c r="AB795" i="4"/>
  <c r="AB796" i="4"/>
  <c r="AB797" i="4"/>
  <c r="AB798" i="4"/>
  <c r="AB799" i="4"/>
  <c r="AB800" i="4"/>
  <c r="AB801" i="4"/>
  <c r="AB802" i="4"/>
  <c r="AB803" i="4"/>
  <c r="AB804" i="4"/>
  <c r="AB805" i="4"/>
  <c r="AB806" i="4"/>
  <c r="AB807" i="4"/>
  <c r="AB808" i="4"/>
  <c r="AB809" i="4"/>
  <c r="AB810" i="4"/>
  <c r="AB811" i="4"/>
  <c r="AB812" i="4"/>
  <c r="AB813" i="4"/>
  <c r="AB814" i="4"/>
  <c r="AB815" i="4"/>
  <c r="AB816" i="4"/>
  <c r="AB817" i="4"/>
  <c r="AB818" i="4"/>
  <c r="AB819" i="4"/>
  <c r="AB820" i="4"/>
  <c r="AB821" i="4"/>
  <c r="AB822" i="4"/>
  <c r="AB823" i="4"/>
  <c r="AB824" i="4"/>
  <c r="AB825" i="4"/>
  <c r="AB826" i="4"/>
  <c r="AB827" i="4"/>
  <c r="AB828" i="4"/>
  <c r="AB829" i="4"/>
  <c r="AB830" i="4"/>
  <c r="AB831" i="4"/>
  <c r="AB832" i="4"/>
  <c r="AB833" i="4"/>
  <c r="AB834" i="4"/>
  <c r="AB835" i="4"/>
  <c r="AB836" i="4"/>
  <c r="AB837" i="4"/>
  <c r="AB838" i="4"/>
  <c r="AB839" i="4"/>
  <c r="AB840" i="4"/>
  <c r="AB841" i="4"/>
  <c r="AB842" i="4"/>
  <c r="AB843" i="4"/>
  <c r="AB844" i="4"/>
  <c r="AB845" i="4"/>
  <c r="AB846" i="4"/>
  <c r="AB847" i="4"/>
  <c r="AB848" i="4"/>
  <c r="AB849" i="4"/>
  <c r="AB850" i="4"/>
  <c r="AB851" i="4"/>
  <c r="AB852" i="4"/>
  <c r="AB853" i="4"/>
  <c r="AB854" i="4"/>
  <c r="AB855" i="4"/>
  <c r="AB856" i="4"/>
  <c r="AB857" i="4"/>
  <c r="AB858" i="4"/>
  <c r="AB859" i="4"/>
  <c r="AB860" i="4"/>
  <c r="AB861" i="4"/>
  <c r="AB862" i="4"/>
  <c r="AB863" i="4"/>
  <c r="AB864" i="4"/>
  <c r="AB865" i="4"/>
  <c r="AB866" i="4"/>
  <c r="AB867" i="4"/>
  <c r="AB868" i="4"/>
  <c r="AB869" i="4"/>
  <c r="AB870" i="4"/>
  <c r="AB871" i="4"/>
  <c r="AB872" i="4"/>
  <c r="AB873" i="4"/>
  <c r="AB874" i="4"/>
  <c r="AB875" i="4"/>
  <c r="AB876" i="4"/>
  <c r="AB877" i="4"/>
  <c r="AB878" i="4"/>
  <c r="AB879" i="4"/>
  <c r="AB880" i="4"/>
  <c r="AB881" i="4"/>
  <c r="AB882" i="4"/>
  <c r="AB883" i="4"/>
  <c r="AB884" i="4"/>
  <c r="AB885" i="4"/>
  <c r="AB886" i="4"/>
  <c r="AB887" i="4"/>
  <c r="AB888" i="4"/>
  <c r="AB889" i="4"/>
  <c r="AB890" i="4"/>
  <c r="AB891" i="4"/>
  <c r="AB892" i="4"/>
  <c r="AB893" i="4"/>
  <c r="AB894" i="4"/>
  <c r="AB895" i="4"/>
  <c r="AB896" i="4"/>
  <c r="AB897" i="4"/>
  <c r="AB898" i="4"/>
  <c r="AB899" i="4"/>
  <c r="AB900" i="4"/>
  <c r="AB901" i="4"/>
  <c r="AB902" i="4"/>
  <c r="AB903" i="4"/>
  <c r="AB904" i="4"/>
  <c r="AB905" i="4"/>
  <c r="AB906" i="4"/>
  <c r="AB907" i="4"/>
  <c r="AB908" i="4"/>
  <c r="AB909" i="4"/>
  <c r="AB910" i="4"/>
  <c r="AB911" i="4"/>
  <c r="AB912" i="4"/>
  <c r="AB913" i="4"/>
  <c r="AB914" i="4"/>
  <c r="AB915" i="4"/>
  <c r="AB916" i="4"/>
  <c r="AB917" i="4"/>
  <c r="AB918" i="4"/>
  <c r="AB919" i="4"/>
  <c r="AB920" i="4"/>
  <c r="AB921" i="4"/>
  <c r="AB922" i="4"/>
  <c r="AB923" i="4"/>
  <c r="AB924" i="4"/>
  <c r="AB925" i="4"/>
  <c r="AB926" i="4"/>
  <c r="AB927" i="4"/>
  <c r="AB928" i="4"/>
  <c r="AB929" i="4"/>
  <c r="AB930" i="4"/>
  <c r="AB931" i="4"/>
  <c r="AB932" i="4"/>
  <c r="AB933" i="4"/>
  <c r="AB934" i="4"/>
  <c r="AB935" i="4"/>
  <c r="AB936" i="4"/>
  <c r="AB937" i="4"/>
  <c r="AB938" i="4"/>
  <c r="AB939" i="4"/>
  <c r="AB940" i="4"/>
  <c r="AB941" i="4"/>
  <c r="AB942" i="4"/>
  <c r="AB943" i="4"/>
  <c r="AB944" i="4"/>
  <c r="AB945" i="4"/>
  <c r="AB946" i="4"/>
  <c r="AB947" i="4"/>
  <c r="AB948" i="4"/>
  <c r="AB949" i="4"/>
  <c r="AB950" i="4"/>
  <c r="AB951" i="4"/>
  <c r="AB952" i="4"/>
  <c r="AB953" i="4"/>
  <c r="AB954" i="4"/>
  <c r="AB955" i="4"/>
  <c r="AB956" i="4"/>
  <c r="AB957" i="4"/>
  <c r="AB958" i="4"/>
  <c r="AB959" i="4"/>
  <c r="AB960" i="4"/>
  <c r="AB961" i="4"/>
  <c r="AB962" i="4"/>
  <c r="AB963" i="4"/>
  <c r="AB964" i="4"/>
  <c r="AB965" i="4"/>
  <c r="AB966" i="4"/>
  <c r="AB967" i="4"/>
  <c r="AB968" i="4"/>
  <c r="AB969" i="4"/>
  <c r="AB970" i="4"/>
  <c r="AB971" i="4"/>
  <c r="AB972" i="4"/>
  <c r="AB973" i="4"/>
  <c r="AB974" i="4"/>
  <c r="AB975" i="4"/>
  <c r="AB976" i="4"/>
  <c r="AB977" i="4"/>
  <c r="AB978" i="4"/>
  <c r="AB979" i="4"/>
  <c r="AB980" i="4"/>
  <c r="AB981" i="4"/>
  <c r="AB982" i="4"/>
  <c r="AB983" i="4"/>
  <c r="AB984" i="4"/>
  <c r="AB985" i="4"/>
  <c r="AB986" i="4"/>
  <c r="AB987" i="4"/>
  <c r="AB988" i="4"/>
  <c r="AB989" i="4"/>
  <c r="AB990" i="4"/>
  <c r="AB991" i="4"/>
  <c r="AB992" i="4"/>
  <c r="AB993" i="4"/>
  <c r="AB994" i="4"/>
  <c r="AB995" i="4"/>
  <c r="AB996" i="4"/>
  <c r="AB997" i="4"/>
  <c r="AB998" i="4"/>
  <c r="AB999" i="4"/>
  <c r="AB1000" i="4"/>
  <c r="AB1001" i="4"/>
  <c r="AB1002" i="4"/>
  <c r="AB1003" i="4"/>
  <c r="AB1004" i="4"/>
  <c r="AB1005" i="4"/>
  <c r="AB1006" i="4"/>
  <c r="AB1007" i="4"/>
  <c r="AB1008" i="4"/>
  <c r="AB1009" i="4"/>
  <c r="AB1010" i="4"/>
  <c r="AB1011" i="4"/>
  <c r="AA11" i="4"/>
  <c r="AA12" i="4"/>
  <c r="AA13" i="4"/>
  <c r="AA14"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5" i="4"/>
  <c r="AA86" i="4"/>
  <c r="AA87" i="4"/>
  <c r="AA88" i="4"/>
  <c r="AA89" i="4"/>
  <c r="AA90" i="4"/>
  <c r="AA91" i="4"/>
  <c r="AA92" i="4"/>
  <c r="AA93" i="4"/>
  <c r="AA94" i="4"/>
  <c r="AA95" i="4"/>
  <c r="AA96" i="4"/>
  <c r="AA97" i="4"/>
  <c r="AA98" i="4"/>
  <c r="AA99" i="4"/>
  <c r="AA100" i="4"/>
  <c r="AA101" i="4"/>
  <c r="AA102" i="4"/>
  <c r="AA103" i="4"/>
  <c r="AA104" i="4"/>
  <c r="AA105" i="4"/>
  <c r="AA106" i="4"/>
  <c r="AA107" i="4"/>
  <c r="AA108" i="4"/>
  <c r="AA109" i="4"/>
  <c r="AA110" i="4"/>
  <c r="AA111" i="4"/>
  <c r="AA112" i="4"/>
  <c r="AA113" i="4"/>
  <c r="AA114" i="4"/>
  <c r="AA115" i="4"/>
  <c r="AA116" i="4"/>
  <c r="AA117" i="4"/>
  <c r="AA118" i="4"/>
  <c r="AA119" i="4"/>
  <c r="AA120" i="4"/>
  <c r="AA121" i="4"/>
  <c r="AA122" i="4"/>
  <c r="AA123" i="4"/>
  <c r="AA124" i="4"/>
  <c r="AA125" i="4"/>
  <c r="AA126" i="4"/>
  <c r="AA127" i="4"/>
  <c r="AA128" i="4"/>
  <c r="AA129" i="4"/>
  <c r="AA130" i="4"/>
  <c r="AA131" i="4"/>
  <c r="AA132" i="4"/>
  <c r="AA133" i="4"/>
  <c r="AA134" i="4"/>
  <c r="AA135" i="4"/>
  <c r="AA136" i="4"/>
  <c r="AA137" i="4"/>
  <c r="AA138" i="4"/>
  <c r="AA139" i="4"/>
  <c r="AA140" i="4"/>
  <c r="AA141" i="4"/>
  <c r="AA142" i="4"/>
  <c r="AA143" i="4"/>
  <c r="AA144" i="4"/>
  <c r="AA145" i="4"/>
  <c r="AA146" i="4"/>
  <c r="AA147" i="4"/>
  <c r="AA148" i="4"/>
  <c r="AA149" i="4"/>
  <c r="AA150" i="4"/>
  <c r="AA151" i="4"/>
  <c r="AA152" i="4"/>
  <c r="AA153" i="4"/>
  <c r="AA154" i="4"/>
  <c r="AA155" i="4"/>
  <c r="AA156" i="4"/>
  <c r="AA157" i="4"/>
  <c r="AA158" i="4"/>
  <c r="AA159" i="4"/>
  <c r="AA160" i="4"/>
  <c r="AA161" i="4"/>
  <c r="AA162" i="4"/>
  <c r="AA163" i="4"/>
  <c r="AA164" i="4"/>
  <c r="AA165" i="4"/>
  <c r="AA166" i="4"/>
  <c r="AA167" i="4"/>
  <c r="AA168" i="4"/>
  <c r="AA169" i="4"/>
  <c r="AA170" i="4"/>
  <c r="AA171" i="4"/>
  <c r="AA172" i="4"/>
  <c r="AA173" i="4"/>
  <c r="AA174" i="4"/>
  <c r="AA175" i="4"/>
  <c r="AA176" i="4"/>
  <c r="AA177" i="4"/>
  <c r="AA178" i="4"/>
  <c r="AA179" i="4"/>
  <c r="AA180" i="4"/>
  <c r="AA181" i="4"/>
  <c r="AA182" i="4"/>
  <c r="AA183" i="4"/>
  <c r="AA184" i="4"/>
  <c r="AA185" i="4"/>
  <c r="AA186" i="4"/>
  <c r="AA187" i="4"/>
  <c r="AA188" i="4"/>
  <c r="AA189" i="4"/>
  <c r="AA190" i="4"/>
  <c r="AA191" i="4"/>
  <c r="AA192" i="4"/>
  <c r="AA193" i="4"/>
  <c r="AA194" i="4"/>
  <c r="AA195" i="4"/>
  <c r="AA196" i="4"/>
  <c r="AA197" i="4"/>
  <c r="AA198" i="4"/>
  <c r="AA199" i="4"/>
  <c r="AA200" i="4"/>
  <c r="AA201" i="4"/>
  <c r="AA202" i="4"/>
  <c r="AA203" i="4"/>
  <c r="AA204" i="4"/>
  <c r="AA205" i="4"/>
  <c r="AA206" i="4"/>
  <c r="AA207" i="4"/>
  <c r="AA208" i="4"/>
  <c r="AA209" i="4"/>
  <c r="AA211" i="4"/>
  <c r="AA212" i="4"/>
  <c r="AA213" i="4"/>
  <c r="AA214" i="4"/>
  <c r="AA215" i="4"/>
  <c r="AA216" i="4"/>
  <c r="AA217" i="4"/>
  <c r="AA218" i="4"/>
  <c r="AA219" i="4"/>
  <c r="AA220" i="4"/>
  <c r="AA221" i="4"/>
  <c r="AA222" i="4"/>
  <c r="AA223" i="4"/>
  <c r="AA224" i="4"/>
  <c r="AA225" i="4"/>
  <c r="AA226" i="4"/>
  <c r="AA227" i="4"/>
  <c r="AA228" i="4"/>
  <c r="AA229" i="4"/>
  <c r="AA230" i="4"/>
  <c r="AA231" i="4"/>
  <c r="AA232" i="4"/>
  <c r="AA233" i="4"/>
  <c r="AA234" i="4"/>
  <c r="AA235" i="4"/>
  <c r="AA236" i="4"/>
  <c r="AA237" i="4"/>
  <c r="AA238" i="4"/>
  <c r="AA239" i="4"/>
  <c r="AA240" i="4"/>
  <c r="AA241" i="4"/>
  <c r="AA242" i="4"/>
  <c r="AA243" i="4"/>
  <c r="AA244" i="4"/>
  <c r="AA245" i="4"/>
  <c r="AA246" i="4"/>
  <c r="AA247" i="4"/>
  <c r="AA248" i="4"/>
  <c r="AA249" i="4"/>
  <c r="AA250" i="4"/>
  <c r="AA251" i="4"/>
  <c r="AA252" i="4"/>
  <c r="AA253" i="4"/>
  <c r="AA254" i="4"/>
  <c r="AA255" i="4"/>
  <c r="AA256" i="4"/>
  <c r="AA257" i="4"/>
  <c r="AA258" i="4"/>
  <c r="AA259" i="4"/>
  <c r="AA260" i="4"/>
  <c r="AA261" i="4"/>
  <c r="AA262" i="4"/>
  <c r="AA263" i="4"/>
  <c r="AA264" i="4"/>
  <c r="AA265" i="4"/>
  <c r="AA266" i="4"/>
  <c r="AA267" i="4"/>
  <c r="AA268" i="4"/>
  <c r="AA269" i="4"/>
  <c r="AA270" i="4"/>
  <c r="AA271" i="4"/>
  <c r="AA272" i="4"/>
  <c r="AA273" i="4"/>
  <c r="AA274" i="4"/>
  <c r="AA275" i="4"/>
  <c r="AA276" i="4"/>
  <c r="AA277" i="4"/>
  <c r="AA278" i="4"/>
  <c r="AA279" i="4"/>
  <c r="AA280" i="4"/>
  <c r="AA281" i="4"/>
  <c r="AA282" i="4"/>
  <c r="AA283" i="4"/>
  <c r="AA284" i="4"/>
  <c r="AA285" i="4"/>
  <c r="AA286" i="4"/>
  <c r="AA287" i="4"/>
  <c r="AA288" i="4"/>
  <c r="AA289" i="4"/>
  <c r="AA290" i="4"/>
  <c r="AA291" i="4"/>
  <c r="AA292" i="4"/>
  <c r="AA293" i="4"/>
  <c r="AA294" i="4"/>
  <c r="AA295" i="4"/>
  <c r="AA296" i="4"/>
  <c r="AA297" i="4"/>
  <c r="AA298" i="4"/>
  <c r="AA299" i="4"/>
  <c r="AA300" i="4"/>
  <c r="AA301" i="4"/>
  <c r="AA302" i="4"/>
  <c r="AA303" i="4"/>
  <c r="AA304" i="4"/>
  <c r="AA305" i="4"/>
  <c r="AA306" i="4"/>
  <c r="AA307" i="4"/>
  <c r="AA308" i="4"/>
  <c r="AA309" i="4"/>
  <c r="AA310" i="4"/>
  <c r="AA311" i="4"/>
  <c r="AA312" i="4"/>
  <c r="AA313" i="4"/>
  <c r="AA314" i="4"/>
  <c r="AA315" i="4"/>
  <c r="AA316" i="4"/>
  <c r="AA317" i="4"/>
  <c r="AA318" i="4"/>
  <c r="AA319" i="4"/>
  <c r="AA320" i="4"/>
  <c r="AA321" i="4"/>
  <c r="AA322" i="4"/>
  <c r="AA323" i="4"/>
  <c r="AA324" i="4"/>
  <c r="AA325" i="4"/>
  <c r="AA326" i="4"/>
  <c r="AA327" i="4"/>
  <c r="AA328" i="4"/>
  <c r="AA329" i="4"/>
  <c r="AA330" i="4"/>
  <c r="AA331" i="4"/>
  <c r="AA332" i="4"/>
  <c r="AA333" i="4"/>
  <c r="AA334" i="4"/>
  <c r="AA335" i="4"/>
  <c r="AA336" i="4"/>
  <c r="AA337" i="4"/>
  <c r="AA338" i="4"/>
  <c r="AA339" i="4"/>
  <c r="AA340" i="4"/>
  <c r="AA341" i="4"/>
  <c r="AA342" i="4"/>
  <c r="AA343" i="4"/>
  <c r="AA344" i="4"/>
  <c r="AA345" i="4"/>
  <c r="AA346" i="4"/>
  <c r="AA347" i="4"/>
  <c r="AA348" i="4"/>
  <c r="AA349" i="4"/>
  <c r="AA350" i="4"/>
  <c r="AA351" i="4"/>
  <c r="AA352" i="4"/>
  <c r="AA353" i="4"/>
  <c r="AA354" i="4"/>
  <c r="AA355" i="4"/>
  <c r="AA356" i="4"/>
  <c r="AA357" i="4"/>
  <c r="AA358" i="4"/>
  <c r="AA359" i="4"/>
  <c r="AA360" i="4"/>
  <c r="AA361" i="4"/>
  <c r="AA362" i="4"/>
  <c r="AA363" i="4"/>
  <c r="AA364" i="4"/>
  <c r="AA365" i="4"/>
  <c r="AA366" i="4"/>
  <c r="AA367" i="4"/>
  <c r="AA368" i="4"/>
  <c r="AA369" i="4"/>
  <c r="AA370" i="4"/>
  <c r="AA371" i="4"/>
  <c r="AA372" i="4"/>
  <c r="AA373" i="4"/>
  <c r="AA374" i="4"/>
  <c r="AA375" i="4"/>
  <c r="AA376" i="4"/>
  <c r="AA377" i="4"/>
  <c r="AA378" i="4"/>
  <c r="AA379" i="4"/>
  <c r="AA380" i="4"/>
  <c r="AA381" i="4"/>
  <c r="AA382" i="4"/>
  <c r="AA383" i="4"/>
  <c r="AA384" i="4"/>
  <c r="AA385" i="4"/>
  <c r="AA386" i="4"/>
  <c r="AA387" i="4"/>
  <c r="AA388" i="4"/>
  <c r="AA389" i="4"/>
  <c r="AA390" i="4"/>
  <c r="AA391" i="4"/>
  <c r="AA392" i="4"/>
  <c r="AA393" i="4"/>
  <c r="AA394" i="4"/>
  <c r="AA395" i="4"/>
  <c r="AA396" i="4"/>
  <c r="AA397" i="4"/>
  <c r="AA398" i="4"/>
  <c r="AA399" i="4"/>
  <c r="AA400" i="4"/>
  <c r="AA401" i="4"/>
  <c r="AA402" i="4"/>
  <c r="AA403" i="4"/>
  <c r="AA404" i="4"/>
  <c r="AA405" i="4"/>
  <c r="AA406" i="4"/>
  <c r="AA407" i="4"/>
  <c r="AA408" i="4"/>
  <c r="AA409" i="4"/>
  <c r="AA410" i="4"/>
  <c r="AA411" i="4"/>
  <c r="AA412" i="4"/>
  <c r="AA413" i="4"/>
  <c r="AA414" i="4"/>
  <c r="AA415" i="4"/>
  <c r="AA416" i="4"/>
  <c r="AA417" i="4"/>
  <c r="AA418" i="4"/>
  <c r="AA419" i="4"/>
  <c r="AA420" i="4"/>
  <c r="AA421" i="4"/>
  <c r="AA422" i="4"/>
  <c r="AA423" i="4"/>
  <c r="AA424" i="4"/>
  <c r="AA425" i="4"/>
  <c r="AA426" i="4"/>
  <c r="AA427" i="4"/>
  <c r="AA428" i="4"/>
  <c r="AA429" i="4"/>
  <c r="AA430" i="4"/>
  <c r="AA431" i="4"/>
  <c r="AA432" i="4"/>
  <c r="AA433" i="4"/>
  <c r="AA434" i="4"/>
  <c r="AA435" i="4"/>
  <c r="AA436" i="4"/>
  <c r="AA437" i="4"/>
  <c r="AA438" i="4"/>
  <c r="AA439" i="4"/>
  <c r="AA440" i="4"/>
  <c r="AA441" i="4"/>
  <c r="AA442" i="4"/>
  <c r="AA443" i="4"/>
  <c r="AA444" i="4"/>
  <c r="AA445" i="4"/>
  <c r="AA446" i="4"/>
  <c r="AA447" i="4"/>
  <c r="AA448" i="4"/>
  <c r="AA449" i="4"/>
  <c r="AA450" i="4"/>
  <c r="AA451" i="4"/>
  <c r="AA452" i="4"/>
  <c r="AA453" i="4"/>
  <c r="AA454" i="4"/>
  <c r="AA455" i="4"/>
  <c r="AA456" i="4"/>
  <c r="AA457" i="4"/>
  <c r="AA458" i="4"/>
  <c r="AA459" i="4"/>
  <c r="AA460" i="4"/>
  <c r="AA461" i="4"/>
  <c r="AA462" i="4"/>
  <c r="AA463" i="4"/>
  <c r="AA464" i="4"/>
  <c r="AA465" i="4"/>
  <c r="AA466" i="4"/>
  <c r="AA467" i="4"/>
  <c r="AA468" i="4"/>
  <c r="AA469" i="4"/>
  <c r="AA470" i="4"/>
  <c r="AA471" i="4"/>
  <c r="AA472" i="4"/>
  <c r="AA473" i="4"/>
  <c r="AA474" i="4"/>
  <c r="AA475" i="4"/>
  <c r="AA476" i="4"/>
  <c r="AA477" i="4"/>
  <c r="AA478" i="4"/>
  <c r="AA479" i="4"/>
  <c r="AA480" i="4"/>
  <c r="AA481" i="4"/>
  <c r="AA482" i="4"/>
  <c r="AA483" i="4"/>
  <c r="AA484" i="4"/>
  <c r="AA485" i="4"/>
  <c r="AA486" i="4"/>
  <c r="AA487" i="4"/>
  <c r="AA488" i="4"/>
  <c r="AA489" i="4"/>
  <c r="AA490" i="4"/>
  <c r="AA491" i="4"/>
  <c r="AA492" i="4"/>
  <c r="AA493" i="4"/>
  <c r="AA494" i="4"/>
  <c r="AA495" i="4"/>
  <c r="AA496" i="4"/>
  <c r="AA497" i="4"/>
  <c r="AA498" i="4"/>
  <c r="AA499" i="4"/>
  <c r="AA500" i="4"/>
  <c r="AA501" i="4"/>
  <c r="AA502" i="4"/>
  <c r="AA503" i="4"/>
  <c r="AA504" i="4"/>
  <c r="AA505" i="4"/>
  <c r="AA506" i="4"/>
  <c r="AA507" i="4"/>
  <c r="AA508" i="4"/>
  <c r="AA509" i="4"/>
  <c r="AA510" i="4"/>
  <c r="AA512" i="4"/>
  <c r="AA513" i="4"/>
  <c r="AA514" i="4"/>
  <c r="AA515" i="4"/>
  <c r="AA516" i="4"/>
  <c r="AA517" i="4"/>
  <c r="AA518" i="4"/>
  <c r="AA519" i="4"/>
  <c r="AA520" i="4"/>
  <c r="AA521" i="4"/>
  <c r="AA522" i="4"/>
  <c r="AA523" i="4"/>
  <c r="AA524" i="4"/>
  <c r="AA525" i="4"/>
  <c r="AA526" i="4"/>
  <c r="AA527" i="4"/>
  <c r="AA528" i="4"/>
  <c r="AA529" i="4"/>
  <c r="AA530" i="4"/>
  <c r="AA531" i="4"/>
  <c r="AA532" i="4"/>
  <c r="AA533" i="4"/>
  <c r="AA534" i="4"/>
  <c r="AA535" i="4"/>
  <c r="AA536" i="4"/>
  <c r="AA537" i="4"/>
  <c r="AA538" i="4"/>
  <c r="AA539" i="4"/>
  <c r="AA540" i="4"/>
  <c r="AA541" i="4"/>
  <c r="AA542" i="4"/>
  <c r="AA543" i="4"/>
  <c r="AA544" i="4"/>
  <c r="AA545" i="4"/>
  <c r="AA546" i="4"/>
  <c r="AA547" i="4"/>
  <c r="AA548" i="4"/>
  <c r="AA549" i="4"/>
  <c r="AA550" i="4"/>
  <c r="AA551" i="4"/>
  <c r="AA552" i="4"/>
  <c r="AA553" i="4"/>
  <c r="AA554" i="4"/>
  <c r="AA555" i="4"/>
  <c r="AA556" i="4"/>
  <c r="AA557" i="4"/>
  <c r="AA558" i="4"/>
  <c r="AA559" i="4"/>
  <c r="AA560" i="4"/>
  <c r="AA561" i="4"/>
  <c r="AA562" i="4"/>
  <c r="AA563" i="4"/>
  <c r="AA564" i="4"/>
  <c r="AA565" i="4"/>
  <c r="AA566" i="4"/>
  <c r="AA567" i="4"/>
  <c r="AA568" i="4"/>
  <c r="AA569" i="4"/>
  <c r="AA570" i="4"/>
  <c r="AA571" i="4"/>
  <c r="AA572" i="4"/>
  <c r="AA573" i="4"/>
  <c r="AA574" i="4"/>
  <c r="AA575" i="4"/>
  <c r="AA576" i="4"/>
  <c r="AA577" i="4"/>
  <c r="AA578" i="4"/>
  <c r="AA579" i="4"/>
  <c r="AA580" i="4"/>
  <c r="AA581" i="4"/>
  <c r="AA582" i="4"/>
  <c r="AA583" i="4"/>
  <c r="AA584" i="4"/>
  <c r="AA585" i="4"/>
  <c r="AA586" i="4"/>
  <c r="AA587" i="4"/>
  <c r="AA588" i="4"/>
  <c r="AA589" i="4"/>
  <c r="AA590" i="4"/>
  <c r="AA591" i="4"/>
  <c r="AA592" i="4"/>
  <c r="AA593" i="4"/>
  <c r="AA594" i="4"/>
  <c r="AA595" i="4"/>
  <c r="AA596" i="4"/>
  <c r="AA597" i="4"/>
  <c r="AA598" i="4"/>
  <c r="AA599" i="4"/>
  <c r="AA600" i="4"/>
  <c r="AA601" i="4"/>
  <c r="AA602" i="4"/>
  <c r="AA603" i="4"/>
  <c r="AA604" i="4"/>
  <c r="AA605" i="4"/>
  <c r="AA606" i="4"/>
  <c r="AA607" i="4"/>
  <c r="AA608" i="4"/>
  <c r="AA609" i="4"/>
  <c r="AA610" i="4"/>
  <c r="AA611" i="4"/>
  <c r="AA612" i="4"/>
  <c r="AA613" i="4"/>
  <c r="AA614" i="4"/>
  <c r="AA615" i="4"/>
  <c r="AA616" i="4"/>
  <c r="AA617" i="4"/>
  <c r="AA618" i="4"/>
  <c r="AA619" i="4"/>
  <c r="AA620" i="4"/>
  <c r="AA621" i="4"/>
  <c r="AA622" i="4"/>
  <c r="AA623" i="4"/>
  <c r="AA624" i="4"/>
  <c r="AA625" i="4"/>
  <c r="AA626" i="4"/>
  <c r="AA627" i="4"/>
  <c r="AA628" i="4"/>
  <c r="AA629" i="4"/>
  <c r="AA630" i="4"/>
  <c r="AA631" i="4"/>
  <c r="AA632" i="4"/>
  <c r="AA633" i="4"/>
  <c r="AA634" i="4"/>
  <c r="AA635" i="4"/>
  <c r="AA636" i="4"/>
  <c r="AA637" i="4"/>
  <c r="AA638" i="4"/>
  <c r="AA639" i="4"/>
  <c r="AA640" i="4"/>
  <c r="AA641" i="4"/>
  <c r="AA642" i="4"/>
  <c r="AA643" i="4"/>
  <c r="AA644" i="4"/>
  <c r="AA645" i="4"/>
  <c r="AA646" i="4"/>
  <c r="AA647" i="4"/>
  <c r="AA648" i="4"/>
  <c r="AA649" i="4"/>
  <c r="AA650" i="4"/>
  <c r="AA651" i="4"/>
  <c r="AA652" i="4"/>
  <c r="AA653" i="4"/>
  <c r="AA654" i="4"/>
  <c r="AA655" i="4"/>
  <c r="AA656" i="4"/>
  <c r="AA657" i="4"/>
  <c r="AA658" i="4"/>
  <c r="AA659" i="4"/>
  <c r="AA660" i="4"/>
  <c r="AA661" i="4"/>
  <c r="AA662" i="4"/>
  <c r="AA663" i="4"/>
  <c r="AA664" i="4"/>
  <c r="AA665" i="4"/>
  <c r="AA666" i="4"/>
  <c r="AA667" i="4"/>
  <c r="AA668" i="4"/>
  <c r="AA669" i="4"/>
  <c r="AA670" i="4"/>
  <c r="AA671" i="4"/>
  <c r="AA672" i="4"/>
  <c r="AA673" i="4"/>
  <c r="AA674" i="4"/>
  <c r="AA675" i="4"/>
  <c r="AA676" i="4"/>
  <c r="AA677" i="4"/>
  <c r="AA678" i="4"/>
  <c r="AA679" i="4"/>
  <c r="AA680" i="4"/>
  <c r="AA681" i="4"/>
  <c r="AA682" i="4"/>
  <c r="AA683" i="4"/>
  <c r="AA684" i="4"/>
  <c r="AA685" i="4"/>
  <c r="AA686" i="4"/>
  <c r="AA687" i="4"/>
  <c r="AA688" i="4"/>
  <c r="AA689" i="4"/>
  <c r="AA690" i="4"/>
  <c r="AA691" i="4"/>
  <c r="AA692" i="4"/>
  <c r="AA693" i="4"/>
  <c r="AA694" i="4"/>
  <c r="AA695" i="4"/>
  <c r="AA696" i="4"/>
  <c r="AA697" i="4"/>
  <c r="AA698" i="4"/>
  <c r="AA699" i="4"/>
  <c r="AA700" i="4"/>
  <c r="AA701" i="4"/>
  <c r="AA702" i="4"/>
  <c r="AA703" i="4"/>
  <c r="AA704" i="4"/>
  <c r="AA705" i="4"/>
  <c r="AA706" i="4"/>
  <c r="AA707" i="4"/>
  <c r="AA708" i="4"/>
  <c r="AA709" i="4"/>
  <c r="AA710" i="4"/>
  <c r="AA711" i="4"/>
  <c r="AA712" i="4"/>
  <c r="AA713" i="4"/>
  <c r="AA714" i="4"/>
  <c r="AA715" i="4"/>
  <c r="AA716" i="4"/>
  <c r="AA717" i="4"/>
  <c r="AA718" i="4"/>
  <c r="AA719" i="4"/>
  <c r="AA720" i="4"/>
  <c r="AA721" i="4"/>
  <c r="AA722" i="4"/>
  <c r="AA723" i="4"/>
  <c r="AA724" i="4"/>
  <c r="AA725" i="4"/>
  <c r="AA726" i="4"/>
  <c r="AA727" i="4"/>
  <c r="AA728" i="4"/>
  <c r="AA729" i="4"/>
  <c r="AA730" i="4"/>
  <c r="AA731" i="4"/>
  <c r="AA732" i="4"/>
  <c r="AA733" i="4"/>
  <c r="AA734" i="4"/>
  <c r="AA735" i="4"/>
  <c r="AA736" i="4"/>
  <c r="AA737" i="4"/>
  <c r="AA738" i="4"/>
  <c r="AA739" i="4"/>
  <c r="AA740" i="4"/>
  <c r="AA741" i="4"/>
  <c r="AA742" i="4"/>
  <c r="AA743" i="4"/>
  <c r="AA744" i="4"/>
  <c r="AA745" i="4"/>
  <c r="AA746" i="4"/>
  <c r="AA747" i="4"/>
  <c r="AA748" i="4"/>
  <c r="AA749" i="4"/>
  <c r="AA750" i="4"/>
  <c r="AA751" i="4"/>
  <c r="AA752" i="4"/>
  <c r="AA753" i="4"/>
  <c r="AA754" i="4"/>
  <c r="AA755" i="4"/>
  <c r="AA756" i="4"/>
  <c r="AA757" i="4"/>
  <c r="AA758" i="4"/>
  <c r="AA759" i="4"/>
  <c r="AA760" i="4"/>
  <c r="AA761" i="4"/>
  <c r="AA762" i="4"/>
  <c r="AA763" i="4"/>
  <c r="AA764" i="4"/>
  <c r="AA765" i="4"/>
  <c r="AA766" i="4"/>
  <c r="AA767" i="4"/>
  <c r="AA768" i="4"/>
  <c r="AA769" i="4"/>
  <c r="AA770" i="4"/>
  <c r="AA771" i="4"/>
  <c r="AA772" i="4"/>
  <c r="AA773" i="4"/>
  <c r="AA774" i="4"/>
  <c r="AA775" i="4"/>
  <c r="AA776" i="4"/>
  <c r="AA777" i="4"/>
  <c r="AA778" i="4"/>
  <c r="AA779" i="4"/>
  <c r="AA780" i="4"/>
  <c r="AA781" i="4"/>
  <c r="AA782" i="4"/>
  <c r="AA783" i="4"/>
  <c r="AA784" i="4"/>
  <c r="AA785" i="4"/>
  <c r="AA786" i="4"/>
  <c r="AA787" i="4"/>
  <c r="AA788" i="4"/>
  <c r="AA789" i="4"/>
  <c r="AA790" i="4"/>
  <c r="AA791" i="4"/>
  <c r="AA792" i="4"/>
  <c r="AA793" i="4"/>
  <c r="AA794" i="4"/>
  <c r="AA795" i="4"/>
  <c r="AA796" i="4"/>
  <c r="AA797" i="4"/>
  <c r="AA798" i="4"/>
  <c r="AA799" i="4"/>
  <c r="AA800" i="4"/>
  <c r="AA801" i="4"/>
  <c r="AA802" i="4"/>
  <c r="AA803" i="4"/>
  <c r="AA804" i="4"/>
  <c r="AA805" i="4"/>
  <c r="AA806" i="4"/>
  <c r="AA807" i="4"/>
  <c r="AA808" i="4"/>
  <c r="AA809" i="4"/>
  <c r="AA810" i="4"/>
  <c r="AA811" i="4"/>
  <c r="AA812" i="4"/>
  <c r="AA813" i="4"/>
  <c r="AA814" i="4"/>
  <c r="AA815" i="4"/>
  <c r="AA816" i="4"/>
  <c r="AA817" i="4"/>
  <c r="AA818" i="4"/>
  <c r="AA819" i="4"/>
  <c r="AA820" i="4"/>
  <c r="AA821" i="4"/>
  <c r="AA822" i="4"/>
  <c r="AA823" i="4"/>
  <c r="AA824" i="4"/>
  <c r="AA825" i="4"/>
  <c r="AA826" i="4"/>
  <c r="AA827" i="4"/>
  <c r="AA828" i="4"/>
  <c r="AA829" i="4"/>
  <c r="AA830" i="4"/>
  <c r="AA831" i="4"/>
  <c r="AA832" i="4"/>
  <c r="AA833" i="4"/>
  <c r="AA834" i="4"/>
  <c r="AA835" i="4"/>
  <c r="AA836" i="4"/>
  <c r="AA837" i="4"/>
  <c r="AA838" i="4"/>
  <c r="AA839" i="4"/>
  <c r="AA840" i="4"/>
  <c r="AA841" i="4"/>
  <c r="AA842" i="4"/>
  <c r="AA843" i="4"/>
  <c r="AA844" i="4"/>
  <c r="AA845" i="4"/>
  <c r="AA846" i="4"/>
  <c r="AA847" i="4"/>
  <c r="AA848" i="4"/>
  <c r="AA849" i="4"/>
  <c r="AA850" i="4"/>
  <c r="AA851" i="4"/>
  <c r="AA852" i="4"/>
  <c r="AA853" i="4"/>
  <c r="AA854" i="4"/>
  <c r="AA855" i="4"/>
  <c r="AA856" i="4"/>
  <c r="AA857" i="4"/>
  <c r="AA858" i="4"/>
  <c r="AA859" i="4"/>
  <c r="AA860" i="4"/>
  <c r="AA861" i="4"/>
  <c r="AA862" i="4"/>
  <c r="AA863" i="4"/>
  <c r="AA864" i="4"/>
  <c r="AA865" i="4"/>
  <c r="AA866" i="4"/>
  <c r="AA867" i="4"/>
  <c r="AA868" i="4"/>
  <c r="AA869" i="4"/>
  <c r="AA870" i="4"/>
  <c r="AA871" i="4"/>
  <c r="AA872" i="4"/>
  <c r="AA873" i="4"/>
  <c r="AA874" i="4"/>
  <c r="AA875" i="4"/>
  <c r="AA876" i="4"/>
  <c r="AA877" i="4"/>
  <c r="AA878" i="4"/>
  <c r="AA879" i="4"/>
  <c r="AA880" i="4"/>
  <c r="AA881" i="4"/>
  <c r="AA882" i="4"/>
  <c r="AA883" i="4"/>
  <c r="AA884" i="4"/>
  <c r="AA885" i="4"/>
  <c r="AA886" i="4"/>
  <c r="AA887" i="4"/>
  <c r="AA888" i="4"/>
  <c r="AA889" i="4"/>
  <c r="AA890" i="4"/>
  <c r="AA891" i="4"/>
  <c r="AA892" i="4"/>
  <c r="AA893" i="4"/>
  <c r="AA894" i="4"/>
  <c r="AA895" i="4"/>
  <c r="AA896" i="4"/>
  <c r="AA897" i="4"/>
  <c r="AA898" i="4"/>
  <c r="AA899" i="4"/>
  <c r="AA900" i="4"/>
  <c r="AA901" i="4"/>
  <c r="AA902" i="4"/>
  <c r="AA903" i="4"/>
  <c r="AA904" i="4"/>
  <c r="AA905" i="4"/>
  <c r="AA906" i="4"/>
  <c r="AA907" i="4"/>
  <c r="AA908" i="4"/>
  <c r="AA909" i="4"/>
  <c r="AA910" i="4"/>
  <c r="AA911" i="4"/>
  <c r="AA912" i="4"/>
  <c r="AA913" i="4"/>
  <c r="AA914" i="4"/>
  <c r="AA915" i="4"/>
  <c r="AA916" i="4"/>
  <c r="AA917" i="4"/>
  <c r="AA918" i="4"/>
  <c r="AA919" i="4"/>
  <c r="AA920" i="4"/>
  <c r="AA921" i="4"/>
  <c r="AA922" i="4"/>
  <c r="AA923" i="4"/>
  <c r="AA924" i="4"/>
  <c r="AA925" i="4"/>
  <c r="AA926" i="4"/>
  <c r="AA927" i="4"/>
  <c r="AA928" i="4"/>
  <c r="AA929" i="4"/>
  <c r="AA930" i="4"/>
  <c r="AA931" i="4"/>
  <c r="AA932" i="4"/>
  <c r="AA933" i="4"/>
  <c r="AA934" i="4"/>
  <c r="AA935" i="4"/>
  <c r="AA936" i="4"/>
  <c r="AA937" i="4"/>
  <c r="AA938" i="4"/>
  <c r="AA939" i="4"/>
  <c r="AA940" i="4"/>
  <c r="AA941" i="4"/>
  <c r="AA942" i="4"/>
  <c r="AA943" i="4"/>
  <c r="AA944" i="4"/>
  <c r="AA945" i="4"/>
  <c r="AA946" i="4"/>
  <c r="AA947" i="4"/>
  <c r="AA948" i="4"/>
  <c r="AA949" i="4"/>
  <c r="AA950" i="4"/>
  <c r="AA951" i="4"/>
  <c r="AA952" i="4"/>
  <c r="AA953" i="4"/>
  <c r="AA954" i="4"/>
  <c r="AA955" i="4"/>
  <c r="AA956" i="4"/>
  <c r="AA957" i="4"/>
  <c r="AA958" i="4"/>
  <c r="AA959" i="4"/>
  <c r="AA960" i="4"/>
  <c r="AA961" i="4"/>
  <c r="AA962" i="4"/>
  <c r="AA963" i="4"/>
  <c r="AA964" i="4"/>
  <c r="AA965" i="4"/>
  <c r="AA966" i="4"/>
  <c r="AA967" i="4"/>
  <c r="AA968" i="4"/>
  <c r="AA969" i="4"/>
  <c r="AA970" i="4"/>
  <c r="AA971" i="4"/>
  <c r="AA972" i="4"/>
  <c r="AA973" i="4"/>
  <c r="AA974" i="4"/>
  <c r="AA975" i="4"/>
  <c r="AA976" i="4"/>
  <c r="AA977" i="4"/>
  <c r="AA978" i="4"/>
  <c r="AA979" i="4"/>
  <c r="AA980" i="4"/>
  <c r="AA981" i="4"/>
  <c r="AA982" i="4"/>
  <c r="AA983" i="4"/>
  <c r="AA984" i="4"/>
  <c r="AA985" i="4"/>
  <c r="AA986" i="4"/>
  <c r="AA987" i="4"/>
  <c r="AA988" i="4"/>
  <c r="AA989" i="4"/>
  <c r="AA990" i="4"/>
  <c r="AA991" i="4"/>
  <c r="AA992" i="4"/>
  <c r="AA993" i="4"/>
  <c r="AA994" i="4"/>
  <c r="AA995" i="4"/>
  <c r="AA996" i="4"/>
  <c r="AA997" i="4"/>
  <c r="AA998" i="4"/>
  <c r="AA999" i="4"/>
  <c r="AA1000" i="4"/>
  <c r="AA1001" i="4"/>
  <c r="AA1002" i="4"/>
  <c r="AA1003" i="4"/>
  <c r="AA1004" i="4"/>
  <c r="AA1005" i="4"/>
  <c r="AA1006" i="4"/>
  <c r="AA1007" i="4"/>
  <c r="AA1008" i="4"/>
  <c r="AA1009" i="4"/>
  <c r="AA1010" i="4"/>
  <c r="AA1011" i="4"/>
  <c r="AA10" i="4"/>
  <c r="P4" i="4" l="1"/>
  <c r="N6" i="11"/>
  <c r="N13" i="11"/>
  <c r="N12" i="11"/>
  <c r="J5" i="10"/>
  <c r="AN28" i="4" s="1"/>
  <c r="J6" i="10"/>
  <c r="AN29" i="4" s="1"/>
  <c r="J7" i="10"/>
  <c r="AN30" i="4" s="1"/>
  <c r="J8" i="10"/>
  <c r="AN31" i="4" s="1"/>
  <c r="J9" i="10"/>
  <c r="AN32" i="4" s="1"/>
  <c r="J10" i="10"/>
  <c r="AN33" i="4" s="1"/>
  <c r="J11" i="10"/>
  <c r="AN34" i="4" s="1"/>
  <c r="J12" i="10"/>
  <c r="AN35" i="4" s="1"/>
  <c r="J13" i="10"/>
  <c r="AN36" i="4" s="1"/>
  <c r="J4" i="10"/>
  <c r="AN27" i="4" s="1"/>
  <c r="I8" i="10"/>
  <c r="D36" i="10" s="1"/>
  <c r="I9" i="10"/>
  <c r="D37" i="10" s="1"/>
  <c r="I10" i="10"/>
  <c r="AM33" i="4" s="1"/>
  <c r="I11" i="10"/>
  <c r="AM34" i="4" s="1"/>
  <c r="I12" i="10"/>
  <c r="D40" i="10" s="1"/>
  <c r="I13" i="10"/>
  <c r="D41" i="10" s="1"/>
  <c r="D7" i="10"/>
  <c r="AH30" i="4" s="1"/>
  <c r="D8" i="10"/>
  <c r="AH31" i="4" s="1"/>
  <c r="D9" i="10"/>
  <c r="AH32" i="4" s="1"/>
  <c r="D10" i="10"/>
  <c r="AH33" i="4" s="1"/>
  <c r="D11" i="10"/>
  <c r="AH34" i="4" s="1"/>
  <c r="D12" i="10"/>
  <c r="AH35" i="4" s="1"/>
  <c r="D13" i="10"/>
  <c r="AH36" i="4" s="1"/>
  <c r="D14" i="10"/>
  <c r="AH37" i="4" s="1"/>
  <c r="D15" i="10"/>
  <c r="AH38" i="4" s="1"/>
  <c r="D16" i="10"/>
  <c r="AH39" i="4" s="1"/>
  <c r="D17" i="10"/>
  <c r="AH40" i="4" s="1"/>
  <c r="D18" i="10"/>
  <c r="AH41" i="4" s="1"/>
  <c r="D19" i="10"/>
  <c r="AH42" i="4" s="1"/>
  <c r="D20" i="10"/>
  <c r="AH43" i="4" s="1"/>
  <c r="D21" i="10"/>
  <c r="AH44" i="4" s="1"/>
  <c r="D22" i="10"/>
  <c r="AH45" i="4" s="1"/>
  <c r="D23" i="10"/>
  <c r="AH46" i="4" s="1"/>
  <c r="F5" i="10"/>
  <c r="AJ28" i="4" s="1"/>
  <c r="F6" i="10"/>
  <c r="AJ29" i="4" s="1"/>
  <c r="F7" i="10"/>
  <c r="AJ30" i="4" s="1"/>
  <c r="F8" i="10"/>
  <c r="AJ31" i="4" s="1"/>
  <c r="F9" i="10"/>
  <c r="AJ32" i="4" s="1"/>
  <c r="F10" i="10"/>
  <c r="AJ33" i="4" s="1"/>
  <c r="F11" i="10"/>
  <c r="AJ34" i="4" s="1"/>
  <c r="F12" i="10"/>
  <c r="AJ35" i="4" s="1"/>
  <c r="F13" i="10"/>
  <c r="AJ36" i="4" s="1"/>
  <c r="F14" i="10"/>
  <c r="AJ37" i="4" s="1"/>
  <c r="F15" i="10"/>
  <c r="AJ38" i="4" s="1"/>
  <c r="F16" i="10"/>
  <c r="AJ39" i="4" s="1"/>
  <c r="F17" i="10"/>
  <c r="AJ40" i="4" s="1"/>
  <c r="F18" i="10"/>
  <c r="AJ41" i="4" s="1"/>
  <c r="F19" i="10"/>
  <c r="AJ42" i="4" s="1"/>
  <c r="F20" i="10"/>
  <c r="AJ43" i="4" s="1"/>
  <c r="F21" i="10"/>
  <c r="AJ44" i="4" s="1"/>
  <c r="F22" i="10"/>
  <c r="AJ45" i="4" s="1"/>
  <c r="F23" i="10"/>
  <c r="AJ46" i="4" s="1"/>
  <c r="F4" i="10"/>
  <c r="AJ27" i="4" s="1"/>
  <c r="AJ47" i="4" l="1"/>
  <c r="AI18" i="4" s="1"/>
  <c r="AN37" i="4"/>
  <c r="AJ16" i="4" s="1"/>
  <c r="D39" i="10"/>
  <c r="AM32" i="4"/>
  <c r="D38" i="10"/>
  <c r="AM31" i="4"/>
  <c r="AM36" i="4"/>
  <c r="AM35" i="4"/>
  <c r="E5" i="10" l="1"/>
  <c r="AI28" i="4" s="1"/>
  <c r="E6" i="10"/>
  <c r="AI29" i="4" s="1"/>
  <c r="E7" i="10"/>
  <c r="AI30" i="4" s="1"/>
  <c r="E8" i="10"/>
  <c r="AI31" i="4" s="1"/>
  <c r="E9" i="10"/>
  <c r="AI32" i="4" s="1"/>
  <c r="E10" i="10"/>
  <c r="AI33" i="4" s="1"/>
  <c r="E11" i="10"/>
  <c r="AI34" i="4" s="1"/>
  <c r="E12" i="10"/>
  <c r="AI35" i="4" s="1"/>
  <c r="E13" i="10"/>
  <c r="AI36" i="4" s="1"/>
  <c r="E14" i="10"/>
  <c r="AI37" i="4" s="1"/>
  <c r="E15" i="10"/>
  <c r="AI38" i="4" s="1"/>
  <c r="E16" i="10"/>
  <c r="AI39" i="4" s="1"/>
  <c r="E17" i="10"/>
  <c r="AI40" i="4" s="1"/>
  <c r="E18" i="10"/>
  <c r="AI41" i="4" s="1"/>
  <c r="E19" i="10"/>
  <c r="AI42" i="4" s="1"/>
  <c r="E20" i="10"/>
  <c r="AI43" i="4" s="1"/>
  <c r="E21" i="10"/>
  <c r="AI44" i="4" s="1"/>
  <c r="E22" i="10"/>
  <c r="AI45" i="4" s="1"/>
  <c r="E23" i="10"/>
  <c r="AI46" i="4" s="1"/>
  <c r="E4" i="10"/>
  <c r="AI27" i="4" s="1"/>
  <c r="AI47" i="4" l="1"/>
  <c r="AI16" i="4" s="1"/>
  <c r="J10" i="4"/>
  <c r="P10" i="4" l="1"/>
  <c r="D4" i="10"/>
  <c r="J14" i="4"/>
  <c r="D30" i="11"/>
  <c r="D29" i="11"/>
  <c r="D28" i="11"/>
  <c r="D27" i="11"/>
  <c r="D26" i="11"/>
  <c r="D25" i="11"/>
  <c r="D24" i="11"/>
  <c r="D23" i="11"/>
  <c r="D22" i="11"/>
  <c r="D21" i="11"/>
  <c r="O513" i="4"/>
  <c r="O514" i="4"/>
  <c r="O515" i="4"/>
  <c r="O516" i="4"/>
  <c r="O517" i="4"/>
  <c r="O518" i="4"/>
  <c r="O519" i="4"/>
  <c r="O520" i="4"/>
  <c r="O521" i="4"/>
  <c r="O522" i="4"/>
  <c r="O523" i="4"/>
  <c r="O524" i="4"/>
  <c r="O525" i="4"/>
  <c r="O526" i="4"/>
  <c r="O527" i="4"/>
  <c r="O528" i="4"/>
  <c r="O529" i="4"/>
  <c r="O530" i="4"/>
  <c r="O531" i="4"/>
  <c r="O532" i="4"/>
  <c r="O533" i="4"/>
  <c r="O534" i="4"/>
  <c r="O535" i="4"/>
  <c r="O536" i="4"/>
  <c r="O537" i="4"/>
  <c r="O538" i="4"/>
  <c r="O539" i="4"/>
  <c r="O540" i="4"/>
  <c r="O541" i="4"/>
  <c r="O542" i="4"/>
  <c r="O543" i="4"/>
  <c r="O544" i="4"/>
  <c r="O545" i="4"/>
  <c r="O546" i="4"/>
  <c r="O547" i="4"/>
  <c r="O548" i="4"/>
  <c r="O549" i="4"/>
  <c r="O550" i="4"/>
  <c r="O551" i="4"/>
  <c r="O552" i="4"/>
  <c r="O553" i="4"/>
  <c r="O554" i="4"/>
  <c r="O555" i="4"/>
  <c r="O556" i="4"/>
  <c r="O557" i="4"/>
  <c r="O558" i="4"/>
  <c r="O559" i="4"/>
  <c r="O560" i="4"/>
  <c r="O561" i="4"/>
  <c r="O562" i="4"/>
  <c r="O563" i="4"/>
  <c r="O564" i="4"/>
  <c r="O565" i="4"/>
  <c r="O566" i="4"/>
  <c r="O567" i="4"/>
  <c r="O568" i="4"/>
  <c r="O569" i="4"/>
  <c r="O570" i="4"/>
  <c r="O571" i="4"/>
  <c r="O572" i="4"/>
  <c r="O573" i="4"/>
  <c r="O574" i="4"/>
  <c r="O575" i="4"/>
  <c r="O576" i="4"/>
  <c r="O577" i="4"/>
  <c r="O578" i="4"/>
  <c r="O579" i="4"/>
  <c r="O580" i="4"/>
  <c r="O581" i="4"/>
  <c r="O582" i="4"/>
  <c r="O583" i="4"/>
  <c r="O584" i="4"/>
  <c r="O585" i="4"/>
  <c r="O586" i="4"/>
  <c r="O587" i="4"/>
  <c r="O588" i="4"/>
  <c r="O589" i="4"/>
  <c r="O590" i="4"/>
  <c r="O591" i="4"/>
  <c r="O592" i="4"/>
  <c r="O593" i="4"/>
  <c r="O594" i="4"/>
  <c r="O595" i="4"/>
  <c r="O596" i="4"/>
  <c r="O597" i="4"/>
  <c r="O598" i="4"/>
  <c r="O599" i="4"/>
  <c r="O600" i="4"/>
  <c r="O601" i="4"/>
  <c r="O602" i="4"/>
  <c r="O603" i="4"/>
  <c r="O604" i="4"/>
  <c r="O605" i="4"/>
  <c r="O606" i="4"/>
  <c r="O607" i="4"/>
  <c r="O608" i="4"/>
  <c r="O609" i="4"/>
  <c r="O610" i="4"/>
  <c r="O611" i="4"/>
  <c r="O612" i="4"/>
  <c r="O613" i="4"/>
  <c r="O614" i="4"/>
  <c r="O615" i="4"/>
  <c r="O616" i="4"/>
  <c r="O617" i="4"/>
  <c r="O618" i="4"/>
  <c r="O619" i="4"/>
  <c r="O620" i="4"/>
  <c r="O621" i="4"/>
  <c r="O622" i="4"/>
  <c r="O623" i="4"/>
  <c r="O624" i="4"/>
  <c r="O625" i="4"/>
  <c r="O626" i="4"/>
  <c r="O627" i="4"/>
  <c r="O628" i="4"/>
  <c r="O629" i="4"/>
  <c r="O630" i="4"/>
  <c r="O631" i="4"/>
  <c r="O632" i="4"/>
  <c r="O633" i="4"/>
  <c r="O634" i="4"/>
  <c r="O635" i="4"/>
  <c r="O636" i="4"/>
  <c r="O637" i="4"/>
  <c r="O638" i="4"/>
  <c r="O639" i="4"/>
  <c r="O640" i="4"/>
  <c r="O641" i="4"/>
  <c r="O642" i="4"/>
  <c r="O643" i="4"/>
  <c r="O644" i="4"/>
  <c r="O645" i="4"/>
  <c r="O646" i="4"/>
  <c r="O647" i="4"/>
  <c r="O648" i="4"/>
  <c r="O649" i="4"/>
  <c r="O650" i="4"/>
  <c r="O651" i="4"/>
  <c r="O652" i="4"/>
  <c r="O653" i="4"/>
  <c r="O654" i="4"/>
  <c r="O655" i="4"/>
  <c r="O656" i="4"/>
  <c r="O657" i="4"/>
  <c r="O658" i="4"/>
  <c r="O659" i="4"/>
  <c r="O660" i="4"/>
  <c r="O661" i="4"/>
  <c r="O662" i="4"/>
  <c r="O663" i="4"/>
  <c r="O664" i="4"/>
  <c r="O665" i="4"/>
  <c r="O666" i="4"/>
  <c r="O667" i="4"/>
  <c r="O668" i="4"/>
  <c r="O669" i="4"/>
  <c r="O670" i="4"/>
  <c r="O671" i="4"/>
  <c r="O672" i="4"/>
  <c r="O673" i="4"/>
  <c r="O674" i="4"/>
  <c r="O675" i="4"/>
  <c r="O676" i="4"/>
  <c r="O677" i="4"/>
  <c r="O678" i="4"/>
  <c r="O679" i="4"/>
  <c r="O680" i="4"/>
  <c r="O681" i="4"/>
  <c r="O682" i="4"/>
  <c r="O683" i="4"/>
  <c r="O684" i="4"/>
  <c r="O685" i="4"/>
  <c r="O686" i="4"/>
  <c r="O687" i="4"/>
  <c r="O688" i="4"/>
  <c r="O689" i="4"/>
  <c r="O690" i="4"/>
  <c r="O691" i="4"/>
  <c r="O692" i="4"/>
  <c r="O693" i="4"/>
  <c r="O694" i="4"/>
  <c r="O695" i="4"/>
  <c r="O696" i="4"/>
  <c r="O697" i="4"/>
  <c r="O698" i="4"/>
  <c r="O699" i="4"/>
  <c r="O700" i="4"/>
  <c r="O701" i="4"/>
  <c r="O702" i="4"/>
  <c r="O703" i="4"/>
  <c r="O704" i="4"/>
  <c r="O705" i="4"/>
  <c r="O706" i="4"/>
  <c r="O707" i="4"/>
  <c r="O708" i="4"/>
  <c r="O709" i="4"/>
  <c r="O710" i="4"/>
  <c r="O711" i="4"/>
  <c r="O712" i="4"/>
  <c r="O713" i="4"/>
  <c r="O714" i="4"/>
  <c r="O715" i="4"/>
  <c r="O716" i="4"/>
  <c r="O717" i="4"/>
  <c r="O718" i="4"/>
  <c r="O719" i="4"/>
  <c r="O720" i="4"/>
  <c r="O721" i="4"/>
  <c r="O722" i="4"/>
  <c r="O723" i="4"/>
  <c r="O724" i="4"/>
  <c r="O725" i="4"/>
  <c r="O726" i="4"/>
  <c r="O727" i="4"/>
  <c r="O728" i="4"/>
  <c r="O729" i="4"/>
  <c r="O730" i="4"/>
  <c r="O731" i="4"/>
  <c r="O732" i="4"/>
  <c r="O733" i="4"/>
  <c r="O734" i="4"/>
  <c r="O735" i="4"/>
  <c r="O736" i="4"/>
  <c r="O737" i="4"/>
  <c r="O738" i="4"/>
  <c r="O739" i="4"/>
  <c r="O740" i="4"/>
  <c r="O741" i="4"/>
  <c r="O742" i="4"/>
  <c r="O743" i="4"/>
  <c r="O744" i="4"/>
  <c r="O745" i="4"/>
  <c r="O746" i="4"/>
  <c r="O747" i="4"/>
  <c r="O748" i="4"/>
  <c r="O749" i="4"/>
  <c r="O750" i="4"/>
  <c r="O751" i="4"/>
  <c r="O752" i="4"/>
  <c r="O753" i="4"/>
  <c r="O754" i="4"/>
  <c r="O755" i="4"/>
  <c r="O756" i="4"/>
  <c r="O757" i="4"/>
  <c r="O758" i="4"/>
  <c r="O759" i="4"/>
  <c r="O760" i="4"/>
  <c r="O761" i="4"/>
  <c r="O762" i="4"/>
  <c r="O763" i="4"/>
  <c r="O764" i="4"/>
  <c r="O765" i="4"/>
  <c r="O766" i="4"/>
  <c r="O767" i="4"/>
  <c r="O768" i="4"/>
  <c r="O769" i="4"/>
  <c r="O770" i="4"/>
  <c r="O771" i="4"/>
  <c r="O772" i="4"/>
  <c r="O773" i="4"/>
  <c r="O774" i="4"/>
  <c r="O775" i="4"/>
  <c r="O776" i="4"/>
  <c r="O777" i="4"/>
  <c r="O778" i="4"/>
  <c r="O779" i="4"/>
  <c r="O780" i="4"/>
  <c r="O781" i="4"/>
  <c r="O782" i="4"/>
  <c r="O783" i="4"/>
  <c r="O784" i="4"/>
  <c r="O785" i="4"/>
  <c r="O786" i="4"/>
  <c r="O787" i="4"/>
  <c r="O788" i="4"/>
  <c r="O789" i="4"/>
  <c r="O790" i="4"/>
  <c r="O791" i="4"/>
  <c r="O792" i="4"/>
  <c r="O793" i="4"/>
  <c r="O794" i="4"/>
  <c r="O795" i="4"/>
  <c r="O796" i="4"/>
  <c r="O797" i="4"/>
  <c r="O798" i="4"/>
  <c r="O799" i="4"/>
  <c r="O800" i="4"/>
  <c r="O801" i="4"/>
  <c r="O802" i="4"/>
  <c r="O803" i="4"/>
  <c r="O804" i="4"/>
  <c r="O805" i="4"/>
  <c r="O806" i="4"/>
  <c r="O807" i="4"/>
  <c r="O808" i="4"/>
  <c r="O809" i="4"/>
  <c r="O810" i="4"/>
  <c r="O811" i="4"/>
  <c r="O812" i="4"/>
  <c r="O813" i="4"/>
  <c r="O814" i="4"/>
  <c r="O815" i="4"/>
  <c r="O816" i="4"/>
  <c r="O817" i="4"/>
  <c r="O818" i="4"/>
  <c r="O819" i="4"/>
  <c r="O820" i="4"/>
  <c r="O821" i="4"/>
  <c r="O822" i="4"/>
  <c r="O823" i="4"/>
  <c r="O824" i="4"/>
  <c r="O825" i="4"/>
  <c r="O826" i="4"/>
  <c r="O827" i="4"/>
  <c r="O828" i="4"/>
  <c r="O829" i="4"/>
  <c r="O830" i="4"/>
  <c r="O831" i="4"/>
  <c r="O832" i="4"/>
  <c r="O833" i="4"/>
  <c r="O834" i="4"/>
  <c r="O835" i="4"/>
  <c r="O836" i="4"/>
  <c r="O837" i="4"/>
  <c r="O838" i="4"/>
  <c r="O839" i="4"/>
  <c r="O840" i="4"/>
  <c r="O841" i="4"/>
  <c r="O842" i="4"/>
  <c r="O843" i="4"/>
  <c r="O844" i="4"/>
  <c r="O845" i="4"/>
  <c r="O846" i="4"/>
  <c r="O847" i="4"/>
  <c r="O848" i="4"/>
  <c r="O849" i="4"/>
  <c r="O850" i="4"/>
  <c r="O851" i="4"/>
  <c r="O852" i="4"/>
  <c r="O853" i="4"/>
  <c r="O854" i="4"/>
  <c r="O855" i="4"/>
  <c r="O856" i="4"/>
  <c r="O857" i="4"/>
  <c r="O858" i="4"/>
  <c r="O859" i="4"/>
  <c r="O860" i="4"/>
  <c r="O861" i="4"/>
  <c r="O862" i="4"/>
  <c r="O863" i="4"/>
  <c r="O864" i="4"/>
  <c r="O865" i="4"/>
  <c r="O866" i="4"/>
  <c r="O867" i="4"/>
  <c r="O868" i="4"/>
  <c r="O869" i="4"/>
  <c r="O870" i="4"/>
  <c r="O871" i="4"/>
  <c r="O872" i="4"/>
  <c r="O873" i="4"/>
  <c r="O874" i="4"/>
  <c r="O875" i="4"/>
  <c r="O876" i="4"/>
  <c r="O877" i="4"/>
  <c r="O878" i="4"/>
  <c r="O879" i="4"/>
  <c r="O880" i="4"/>
  <c r="O881" i="4"/>
  <c r="O882" i="4"/>
  <c r="O883" i="4"/>
  <c r="O884" i="4"/>
  <c r="O885" i="4"/>
  <c r="O886" i="4"/>
  <c r="O887" i="4"/>
  <c r="O888" i="4"/>
  <c r="O889" i="4"/>
  <c r="O890" i="4"/>
  <c r="O891" i="4"/>
  <c r="O892" i="4"/>
  <c r="O893" i="4"/>
  <c r="O894" i="4"/>
  <c r="O895" i="4"/>
  <c r="O896" i="4"/>
  <c r="O897" i="4"/>
  <c r="O898" i="4"/>
  <c r="O899" i="4"/>
  <c r="O900" i="4"/>
  <c r="O901" i="4"/>
  <c r="O902" i="4"/>
  <c r="O903" i="4"/>
  <c r="O904" i="4"/>
  <c r="O905" i="4"/>
  <c r="O906" i="4"/>
  <c r="O907" i="4"/>
  <c r="O908" i="4"/>
  <c r="O909" i="4"/>
  <c r="O910" i="4"/>
  <c r="O911" i="4"/>
  <c r="O912" i="4"/>
  <c r="O913" i="4"/>
  <c r="O914" i="4"/>
  <c r="O915" i="4"/>
  <c r="O916" i="4"/>
  <c r="O917" i="4"/>
  <c r="O918" i="4"/>
  <c r="O919" i="4"/>
  <c r="O920" i="4"/>
  <c r="O921" i="4"/>
  <c r="O922" i="4"/>
  <c r="O923" i="4"/>
  <c r="O924" i="4"/>
  <c r="O925" i="4"/>
  <c r="O926" i="4"/>
  <c r="O927" i="4"/>
  <c r="O928" i="4"/>
  <c r="O929" i="4"/>
  <c r="O930" i="4"/>
  <c r="O931" i="4"/>
  <c r="O932" i="4"/>
  <c r="O933" i="4"/>
  <c r="O934" i="4"/>
  <c r="O935" i="4"/>
  <c r="O936" i="4"/>
  <c r="O937" i="4"/>
  <c r="O938" i="4"/>
  <c r="O939" i="4"/>
  <c r="O940" i="4"/>
  <c r="O941" i="4"/>
  <c r="O942" i="4"/>
  <c r="O943" i="4"/>
  <c r="O944" i="4"/>
  <c r="O945" i="4"/>
  <c r="O946" i="4"/>
  <c r="O947" i="4"/>
  <c r="O948" i="4"/>
  <c r="O949" i="4"/>
  <c r="O950" i="4"/>
  <c r="O951" i="4"/>
  <c r="O952" i="4"/>
  <c r="O953" i="4"/>
  <c r="O954" i="4"/>
  <c r="O955" i="4"/>
  <c r="O956" i="4"/>
  <c r="O957" i="4"/>
  <c r="O958" i="4"/>
  <c r="O959" i="4"/>
  <c r="O960" i="4"/>
  <c r="O961" i="4"/>
  <c r="O962" i="4"/>
  <c r="O963" i="4"/>
  <c r="O964" i="4"/>
  <c r="O965" i="4"/>
  <c r="O966" i="4"/>
  <c r="O967" i="4"/>
  <c r="O968" i="4"/>
  <c r="O969" i="4"/>
  <c r="O970" i="4"/>
  <c r="O971" i="4"/>
  <c r="O972" i="4"/>
  <c r="O973" i="4"/>
  <c r="O974" i="4"/>
  <c r="O975" i="4"/>
  <c r="O976" i="4"/>
  <c r="O977" i="4"/>
  <c r="O978" i="4"/>
  <c r="O979" i="4"/>
  <c r="O980" i="4"/>
  <c r="O981" i="4"/>
  <c r="O982" i="4"/>
  <c r="O983" i="4"/>
  <c r="O984" i="4"/>
  <c r="O985" i="4"/>
  <c r="O986" i="4"/>
  <c r="O987" i="4"/>
  <c r="O988" i="4"/>
  <c r="O989" i="4"/>
  <c r="O990" i="4"/>
  <c r="O991" i="4"/>
  <c r="O992" i="4"/>
  <c r="O993" i="4"/>
  <c r="O994" i="4"/>
  <c r="O995" i="4"/>
  <c r="O996" i="4"/>
  <c r="O997" i="4"/>
  <c r="O998" i="4"/>
  <c r="O999" i="4"/>
  <c r="O1000" i="4"/>
  <c r="O1001" i="4"/>
  <c r="O1002" i="4"/>
  <c r="O1003" i="4"/>
  <c r="O1004" i="4"/>
  <c r="O1005" i="4"/>
  <c r="O1006" i="4"/>
  <c r="O1007" i="4"/>
  <c r="O1008" i="4"/>
  <c r="O1009" i="4"/>
  <c r="O1010" i="4"/>
  <c r="O1011" i="4"/>
  <c r="O512" i="4"/>
  <c r="O212" i="4"/>
  <c r="O213" i="4"/>
  <c r="O214" i="4"/>
  <c r="O215" i="4"/>
  <c r="O216" i="4"/>
  <c r="O217" i="4"/>
  <c r="O218" i="4"/>
  <c r="O219" i="4"/>
  <c r="O220" i="4"/>
  <c r="O221" i="4"/>
  <c r="O222" i="4"/>
  <c r="O223" i="4"/>
  <c r="O224" i="4"/>
  <c r="O225" i="4"/>
  <c r="O226" i="4"/>
  <c r="O227" i="4"/>
  <c r="O228" i="4"/>
  <c r="O229" i="4"/>
  <c r="O230" i="4"/>
  <c r="O231" i="4"/>
  <c r="O232" i="4"/>
  <c r="O233" i="4"/>
  <c r="O234" i="4"/>
  <c r="O235" i="4"/>
  <c r="O236" i="4"/>
  <c r="O237" i="4"/>
  <c r="O238" i="4"/>
  <c r="O239" i="4"/>
  <c r="O240" i="4"/>
  <c r="O241" i="4"/>
  <c r="O242" i="4"/>
  <c r="O243" i="4"/>
  <c r="O244" i="4"/>
  <c r="O245" i="4"/>
  <c r="O246" i="4"/>
  <c r="O247" i="4"/>
  <c r="O248" i="4"/>
  <c r="O249" i="4"/>
  <c r="O250" i="4"/>
  <c r="O251" i="4"/>
  <c r="O252" i="4"/>
  <c r="O253" i="4"/>
  <c r="O254" i="4"/>
  <c r="O255" i="4"/>
  <c r="O256" i="4"/>
  <c r="O257" i="4"/>
  <c r="O258" i="4"/>
  <c r="O259" i="4"/>
  <c r="O260" i="4"/>
  <c r="O261" i="4"/>
  <c r="O262" i="4"/>
  <c r="O263" i="4"/>
  <c r="O264" i="4"/>
  <c r="O265" i="4"/>
  <c r="O266" i="4"/>
  <c r="O267" i="4"/>
  <c r="O268" i="4"/>
  <c r="O269" i="4"/>
  <c r="O270" i="4"/>
  <c r="O271" i="4"/>
  <c r="O272" i="4"/>
  <c r="O273" i="4"/>
  <c r="O274" i="4"/>
  <c r="O275" i="4"/>
  <c r="O276" i="4"/>
  <c r="O277" i="4"/>
  <c r="O278" i="4"/>
  <c r="O279" i="4"/>
  <c r="O280" i="4"/>
  <c r="O281" i="4"/>
  <c r="O282" i="4"/>
  <c r="O283" i="4"/>
  <c r="O284" i="4"/>
  <c r="O285" i="4"/>
  <c r="O286" i="4"/>
  <c r="O287" i="4"/>
  <c r="O288" i="4"/>
  <c r="O289" i="4"/>
  <c r="O290" i="4"/>
  <c r="O291" i="4"/>
  <c r="O292" i="4"/>
  <c r="O293" i="4"/>
  <c r="O294" i="4"/>
  <c r="O295" i="4"/>
  <c r="O296" i="4"/>
  <c r="O297" i="4"/>
  <c r="O298" i="4"/>
  <c r="O299" i="4"/>
  <c r="O300" i="4"/>
  <c r="O301" i="4"/>
  <c r="O302" i="4"/>
  <c r="O303" i="4"/>
  <c r="O304" i="4"/>
  <c r="O305" i="4"/>
  <c r="O306" i="4"/>
  <c r="O307" i="4"/>
  <c r="O308" i="4"/>
  <c r="O309" i="4"/>
  <c r="O310" i="4"/>
  <c r="O311" i="4"/>
  <c r="O312" i="4"/>
  <c r="O313" i="4"/>
  <c r="O314" i="4"/>
  <c r="O315" i="4"/>
  <c r="O316" i="4"/>
  <c r="O317" i="4"/>
  <c r="O318" i="4"/>
  <c r="O319" i="4"/>
  <c r="O320" i="4"/>
  <c r="O321" i="4"/>
  <c r="O322" i="4"/>
  <c r="O323" i="4"/>
  <c r="O324" i="4"/>
  <c r="O325" i="4"/>
  <c r="O326" i="4"/>
  <c r="O327" i="4"/>
  <c r="O328" i="4"/>
  <c r="O329" i="4"/>
  <c r="O330" i="4"/>
  <c r="O331" i="4"/>
  <c r="O332" i="4"/>
  <c r="O333" i="4"/>
  <c r="O334" i="4"/>
  <c r="O335" i="4"/>
  <c r="O336" i="4"/>
  <c r="O337" i="4"/>
  <c r="O338" i="4"/>
  <c r="O339" i="4"/>
  <c r="O340" i="4"/>
  <c r="O341" i="4"/>
  <c r="O342" i="4"/>
  <c r="O343" i="4"/>
  <c r="O344" i="4"/>
  <c r="O345" i="4"/>
  <c r="O346" i="4"/>
  <c r="O347" i="4"/>
  <c r="O348" i="4"/>
  <c r="O349" i="4"/>
  <c r="O350" i="4"/>
  <c r="O351" i="4"/>
  <c r="O352" i="4"/>
  <c r="O353" i="4"/>
  <c r="O354" i="4"/>
  <c r="O355" i="4"/>
  <c r="O356" i="4"/>
  <c r="O357" i="4"/>
  <c r="O358" i="4"/>
  <c r="O359" i="4"/>
  <c r="O360" i="4"/>
  <c r="O361" i="4"/>
  <c r="O362" i="4"/>
  <c r="O363" i="4"/>
  <c r="O364" i="4"/>
  <c r="O365" i="4"/>
  <c r="O366" i="4"/>
  <c r="O367" i="4"/>
  <c r="O368" i="4"/>
  <c r="O369" i="4"/>
  <c r="O370" i="4"/>
  <c r="O371" i="4"/>
  <c r="O372" i="4"/>
  <c r="O373" i="4"/>
  <c r="O374" i="4"/>
  <c r="O375" i="4"/>
  <c r="O376" i="4"/>
  <c r="O377" i="4"/>
  <c r="O378" i="4"/>
  <c r="O379" i="4"/>
  <c r="O380" i="4"/>
  <c r="O381" i="4"/>
  <c r="O382" i="4"/>
  <c r="O383" i="4"/>
  <c r="O384" i="4"/>
  <c r="O385" i="4"/>
  <c r="O386" i="4"/>
  <c r="O387" i="4"/>
  <c r="O388" i="4"/>
  <c r="O389" i="4"/>
  <c r="O390" i="4"/>
  <c r="O391" i="4"/>
  <c r="O392" i="4"/>
  <c r="O393" i="4"/>
  <c r="O394" i="4"/>
  <c r="O395" i="4"/>
  <c r="O396" i="4"/>
  <c r="O397" i="4"/>
  <c r="O398" i="4"/>
  <c r="O399" i="4"/>
  <c r="O400" i="4"/>
  <c r="O401" i="4"/>
  <c r="O402" i="4"/>
  <c r="O403" i="4"/>
  <c r="O404" i="4"/>
  <c r="O405" i="4"/>
  <c r="O406" i="4"/>
  <c r="O407" i="4"/>
  <c r="O408" i="4"/>
  <c r="O409" i="4"/>
  <c r="O410" i="4"/>
  <c r="O411" i="4"/>
  <c r="O412" i="4"/>
  <c r="O413" i="4"/>
  <c r="O414" i="4"/>
  <c r="O415" i="4"/>
  <c r="O416" i="4"/>
  <c r="O417" i="4"/>
  <c r="O418" i="4"/>
  <c r="O419" i="4"/>
  <c r="O420" i="4"/>
  <c r="O421" i="4"/>
  <c r="O422" i="4"/>
  <c r="O423" i="4"/>
  <c r="O424" i="4"/>
  <c r="O425" i="4"/>
  <c r="O426" i="4"/>
  <c r="O427" i="4"/>
  <c r="O428" i="4"/>
  <c r="O429" i="4"/>
  <c r="O430" i="4"/>
  <c r="O431" i="4"/>
  <c r="O432" i="4"/>
  <c r="O433" i="4"/>
  <c r="O434" i="4"/>
  <c r="O435" i="4"/>
  <c r="O436" i="4"/>
  <c r="O437" i="4"/>
  <c r="O438" i="4"/>
  <c r="O439" i="4"/>
  <c r="O440" i="4"/>
  <c r="O441" i="4"/>
  <c r="O442" i="4"/>
  <c r="O443" i="4"/>
  <c r="O444" i="4"/>
  <c r="O445" i="4"/>
  <c r="O446" i="4"/>
  <c r="O447" i="4"/>
  <c r="O448" i="4"/>
  <c r="O449" i="4"/>
  <c r="O450" i="4"/>
  <c r="O451" i="4"/>
  <c r="O452" i="4"/>
  <c r="O453" i="4"/>
  <c r="O454" i="4"/>
  <c r="O455" i="4"/>
  <c r="O456" i="4"/>
  <c r="O457" i="4"/>
  <c r="O458" i="4"/>
  <c r="O459" i="4"/>
  <c r="O460" i="4"/>
  <c r="O461" i="4"/>
  <c r="O462" i="4"/>
  <c r="O463" i="4"/>
  <c r="O464" i="4"/>
  <c r="O465" i="4"/>
  <c r="O466" i="4"/>
  <c r="O467" i="4"/>
  <c r="O468" i="4"/>
  <c r="O469" i="4"/>
  <c r="O470" i="4"/>
  <c r="O471" i="4"/>
  <c r="O472" i="4"/>
  <c r="O473" i="4"/>
  <c r="O474" i="4"/>
  <c r="O475" i="4"/>
  <c r="O476" i="4"/>
  <c r="O477" i="4"/>
  <c r="O478" i="4"/>
  <c r="O479" i="4"/>
  <c r="O480" i="4"/>
  <c r="O481" i="4"/>
  <c r="O482" i="4"/>
  <c r="O483" i="4"/>
  <c r="O484" i="4"/>
  <c r="O485" i="4"/>
  <c r="O486" i="4"/>
  <c r="O487" i="4"/>
  <c r="O488" i="4"/>
  <c r="O489" i="4"/>
  <c r="O490" i="4"/>
  <c r="O491" i="4"/>
  <c r="O492" i="4"/>
  <c r="O493" i="4"/>
  <c r="O494" i="4"/>
  <c r="O495" i="4"/>
  <c r="O496" i="4"/>
  <c r="O497" i="4"/>
  <c r="O498" i="4"/>
  <c r="O499" i="4"/>
  <c r="O500" i="4"/>
  <c r="O501" i="4"/>
  <c r="O502" i="4"/>
  <c r="O503" i="4"/>
  <c r="O504" i="4"/>
  <c r="O505" i="4"/>
  <c r="O506" i="4"/>
  <c r="O507" i="4"/>
  <c r="O508" i="4"/>
  <c r="O509" i="4"/>
  <c r="O510" i="4"/>
  <c r="O211"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O121" i="4"/>
  <c r="O122" i="4"/>
  <c r="O123" i="4"/>
  <c r="O124" i="4"/>
  <c r="O125" i="4"/>
  <c r="O126" i="4"/>
  <c r="O127" i="4"/>
  <c r="O128" i="4"/>
  <c r="O129" i="4"/>
  <c r="O130" i="4"/>
  <c r="O131"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O177" i="4"/>
  <c r="O178" i="4"/>
  <c r="O179" i="4"/>
  <c r="O180" i="4"/>
  <c r="O181" i="4"/>
  <c r="O182" i="4"/>
  <c r="O183" i="4"/>
  <c r="O184" i="4"/>
  <c r="O185" i="4"/>
  <c r="O186" i="4"/>
  <c r="O187" i="4"/>
  <c r="O188" i="4"/>
  <c r="O189" i="4"/>
  <c r="O190" i="4"/>
  <c r="O191" i="4"/>
  <c r="O192" i="4"/>
  <c r="O193" i="4"/>
  <c r="O194" i="4"/>
  <c r="O195" i="4"/>
  <c r="O196" i="4"/>
  <c r="O197" i="4"/>
  <c r="O198" i="4"/>
  <c r="O199" i="4"/>
  <c r="O200" i="4"/>
  <c r="O201" i="4"/>
  <c r="O202" i="4"/>
  <c r="O203" i="4"/>
  <c r="O204" i="4"/>
  <c r="O205" i="4"/>
  <c r="O206" i="4"/>
  <c r="O207" i="4"/>
  <c r="O208" i="4"/>
  <c r="O209" i="4"/>
  <c r="N10" i="4"/>
  <c r="AC10" i="4" l="1"/>
  <c r="D6" i="10"/>
  <c r="AH29" i="4" s="1"/>
  <c r="X10" i="4"/>
  <c r="D31" i="11"/>
  <c r="E24" i="10"/>
  <c r="F24" i="10"/>
  <c r="J14" i="10"/>
  <c r="N8" i="11" l="1"/>
  <c r="N9" i="11" s="1"/>
  <c r="AA4" i="4" s="1"/>
  <c r="J513" i="4"/>
  <c r="J514" i="4"/>
  <c r="J515" i="4"/>
  <c r="J516" i="4"/>
  <c r="J517" i="4"/>
  <c r="J518" i="4"/>
  <c r="J519" i="4"/>
  <c r="J520" i="4"/>
  <c r="J521" i="4"/>
  <c r="J522" i="4"/>
  <c r="J523" i="4"/>
  <c r="J524" i="4"/>
  <c r="J525" i="4"/>
  <c r="J526" i="4"/>
  <c r="J527" i="4"/>
  <c r="J528" i="4"/>
  <c r="J529" i="4"/>
  <c r="J530" i="4"/>
  <c r="J531" i="4"/>
  <c r="J532" i="4"/>
  <c r="J533" i="4"/>
  <c r="J534" i="4"/>
  <c r="J535" i="4"/>
  <c r="J536" i="4"/>
  <c r="J537" i="4"/>
  <c r="J538" i="4"/>
  <c r="J539" i="4"/>
  <c r="J540" i="4"/>
  <c r="J541" i="4"/>
  <c r="J542" i="4"/>
  <c r="J543" i="4"/>
  <c r="J544" i="4"/>
  <c r="J545" i="4"/>
  <c r="J546" i="4"/>
  <c r="J547" i="4"/>
  <c r="J548" i="4"/>
  <c r="J549" i="4"/>
  <c r="J550" i="4"/>
  <c r="J551" i="4"/>
  <c r="J552" i="4"/>
  <c r="J553" i="4"/>
  <c r="J554" i="4"/>
  <c r="J555" i="4"/>
  <c r="J556" i="4"/>
  <c r="J557" i="4"/>
  <c r="J558" i="4"/>
  <c r="J559" i="4"/>
  <c r="J560" i="4"/>
  <c r="J561" i="4"/>
  <c r="J562" i="4"/>
  <c r="J563" i="4"/>
  <c r="J564" i="4"/>
  <c r="J565" i="4"/>
  <c r="J566" i="4"/>
  <c r="J567" i="4"/>
  <c r="J568" i="4"/>
  <c r="J569" i="4"/>
  <c r="J570" i="4"/>
  <c r="J571" i="4"/>
  <c r="J572" i="4"/>
  <c r="J573" i="4"/>
  <c r="J574" i="4"/>
  <c r="J575" i="4"/>
  <c r="J576" i="4"/>
  <c r="J577" i="4"/>
  <c r="J578" i="4"/>
  <c r="J579" i="4"/>
  <c r="J580" i="4"/>
  <c r="J581" i="4"/>
  <c r="J582" i="4"/>
  <c r="J583" i="4"/>
  <c r="J584" i="4"/>
  <c r="J585" i="4"/>
  <c r="J586" i="4"/>
  <c r="J587" i="4"/>
  <c r="J588" i="4"/>
  <c r="J589" i="4"/>
  <c r="J590" i="4"/>
  <c r="J591" i="4"/>
  <c r="J592" i="4"/>
  <c r="J593" i="4"/>
  <c r="J594" i="4"/>
  <c r="J595" i="4"/>
  <c r="J596" i="4"/>
  <c r="J597" i="4"/>
  <c r="J598" i="4"/>
  <c r="J599" i="4"/>
  <c r="J600" i="4"/>
  <c r="J601" i="4"/>
  <c r="J602" i="4"/>
  <c r="J603" i="4"/>
  <c r="J604" i="4"/>
  <c r="J605" i="4"/>
  <c r="J606" i="4"/>
  <c r="J607" i="4"/>
  <c r="J608" i="4"/>
  <c r="J609" i="4"/>
  <c r="J610" i="4"/>
  <c r="J611" i="4"/>
  <c r="J612" i="4"/>
  <c r="J613" i="4"/>
  <c r="J614" i="4"/>
  <c r="J615" i="4"/>
  <c r="J616" i="4"/>
  <c r="J617" i="4"/>
  <c r="J618" i="4"/>
  <c r="J619" i="4"/>
  <c r="J620" i="4"/>
  <c r="J621" i="4"/>
  <c r="J622" i="4"/>
  <c r="J623" i="4"/>
  <c r="J624" i="4"/>
  <c r="J625" i="4"/>
  <c r="J626" i="4"/>
  <c r="J627" i="4"/>
  <c r="J628" i="4"/>
  <c r="J629" i="4"/>
  <c r="J630" i="4"/>
  <c r="J631" i="4"/>
  <c r="J632" i="4"/>
  <c r="J633" i="4"/>
  <c r="J634" i="4"/>
  <c r="J635" i="4"/>
  <c r="J636" i="4"/>
  <c r="J637" i="4"/>
  <c r="J638" i="4"/>
  <c r="J639" i="4"/>
  <c r="J640" i="4"/>
  <c r="J641" i="4"/>
  <c r="J642" i="4"/>
  <c r="J643" i="4"/>
  <c r="J644" i="4"/>
  <c r="J645" i="4"/>
  <c r="J646" i="4"/>
  <c r="J647" i="4"/>
  <c r="J648" i="4"/>
  <c r="J649" i="4"/>
  <c r="J650" i="4"/>
  <c r="J651" i="4"/>
  <c r="J652" i="4"/>
  <c r="J653" i="4"/>
  <c r="J654" i="4"/>
  <c r="J655" i="4"/>
  <c r="J656" i="4"/>
  <c r="J657" i="4"/>
  <c r="J658" i="4"/>
  <c r="J659" i="4"/>
  <c r="J660" i="4"/>
  <c r="J661" i="4"/>
  <c r="J662" i="4"/>
  <c r="J663" i="4"/>
  <c r="J664" i="4"/>
  <c r="J665" i="4"/>
  <c r="J666" i="4"/>
  <c r="J667" i="4"/>
  <c r="J668" i="4"/>
  <c r="J669" i="4"/>
  <c r="J670" i="4"/>
  <c r="J671" i="4"/>
  <c r="J672" i="4"/>
  <c r="J673" i="4"/>
  <c r="J674" i="4"/>
  <c r="J675" i="4"/>
  <c r="J676" i="4"/>
  <c r="J677" i="4"/>
  <c r="J678" i="4"/>
  <c r="J679" i="4"/>
  <c r="J680" i="4"/>
  <c r="J681" i="4"/>
  <c r="J682" i="4"/>
  <c r="J683" i="4"/>
  <c r="J684" i="4"/>
  <c r="J685" i="4"/>
  <c r="J686" i="4"/>
  <c r="J687" i="4"/>
  <c r="J688" i="4"/>
  <c r="J689" i="4"/>
  <c r="J690" i="4"/>
  <c r="J691" i="4"/>
  <c r="J692" i="4"/>
  <c r="J693" i="4"/>
  <c r="J694" i="4"/>
  <c r="J695" i="4"/>
  <c r="J696" i="4"/>
  <c r="J697" i="4"/>
  <c r="J698" i="4"/>
  <c r="J699" i="4"/>
  <c r="J700" i="4"/>
  <c r="J701" i="4"/>
  <c r="J702" i="4"/>
  <c r="J703" i="4"/>
  <c r="J704" i="4"/>
  <c r="J705" i="4"/>
  <c r="J706" i="4"/>
  <c r="J707" i="4"/>
  <c r="J708" i="4"/>
  <c r="J709" i="4"/>
  <c r="J710" i="4"/>
  <c r="J711" i="4"/>
  <c r="J712" i="4"/>
  <c r="J713" i="4"/>
  <c r="J714" i="4"/>
  <c r="J715" i="4"/>
  <c r="J716" i="4"/>
  <c r="J717" i="4"/>
  <c r="J718" i="4"/>
  <c r="J719" i="4"/>
  <c r="J720" i="4"/>
  <c r="J721" i="4"/>
  <c r="J722" i="4"/>
  <c r="J723" i="4"/>
  <c r="J724" i="4"/>
  <c r="J725" i="4"/>
  <c r="J726" i="4"/>
  <c r="J727" i="4"/>
  <c r="J728" i="4"/>
  <c r="J729" i="4"/>
  <c r="J730" i="4"/>
  <c r="J731" i="4"/>
  <c r="J732" i="4"/>
  <c r="J733" i="4"/>
  <c r="J734" i="4"/>
  <c r="J735" i="4"/>
  <c r="J736" i="4"/>
  <c r="J737" i="4"/>
  <c r="J738" i="4"/>
  <c r="J739" i="4"/>
  <c r="J740" i="4"/>
  <c r="J741" i="4"/>
  <c r="J742" i="4"/>
  <c r="J743" i="4"/>
  <c r="J744" i="4"/>
  <c r="J745" i="4"/>
  <c r="J746" i="4"/>
  <c r="J747" i="4"/>
  <c r="J748" i="4"/>
  <c r="J749" i="4"/>
  <c r="J750" i="4"/>
  <c r="J751" i="4"/>
  <c r="J752" i="4"/>
  <c r="J753" i="4"/>
  <c r="J754" i="4"/>
  <c r="J755" i="4"/>
  <c r="J756" i="4"/>
  <c r="J757" i="4"/>
  <c r="J758" i="4"/>
  <c r="J759" i="4"/>
  <c r="J760" i="4"/>
  <c r="J761" i="4"/>
  <c r="J762" i="4"/>
  <c r="J763" i="4"/>
  <c r="J764" i="4"/>
  <c r="J765" i="4"/>
  <c r="J766" i="4"/>
  <c r="J767" i="4"/>
  <c r="J768" i="4"/>
  <c r="J769" i="4"/>
  <c r="J770" i="4"/>
  <c r="J771" i="4"/>
  <c r="J772" i="4"/>
  <c r="J773" i="4"/>
  <c r="J774" i="4"/>
  <c r="J775" i="4"/>
  <c r="J776" i="4"/>
  <c r="J777" i="4"/>
  <c r="J778" i="4"/>
  <c r="J779" i="4"/>
  <c r="J780" i="4"/>
  <c r="J781" i="4"/>
  <c r="J782" i="4"/>
  <c r="J783" i="4"/>
  <c r="J784" i="4"/>
  <c r="J785" i="4"/>
  <c r="J786" i="4"/>
  <c r="J787" i="4"/>
  <c r="J788" i="4"/>
  <c r="J789" i="4"/>
  <c r="J790" i="4"/>
  <c r="J791" i="4"/>
  <c r="J792" i="4"/>
  <c r="J793" i="4"/>
  <c r="J794" i="4"/>
  <c r="J795" i="4"/>
  <c r="J796" i="4"/>
  <c r="J797" i="4"/>
  <c r="J798" i="4"/>
  <c r="J799" i="4"/>
  <c r="J800" i="4"/>
  <c r="J801" i="4"/>
  <c r="J802" i="4"/>
  <c r="J803" i="4"/>
  <c r="J804" i="4"/>
  <c r="J805" i="4"/>
  <c r="J806" i="4"/>
  <c r="J807" i="4"/>
  <c r="J808" i="4"/>
  <c r="J809" i="4"/>
  <c r="J810" i="4"/>
  <c r="J811" i="4"/>
  <c r="J812" i="4"/>
  <c r="J813" i="4"/>
  <c r="J814" i="4"/>
  <c r="J815" i="4"/>
  <c r="J816" i="4"/>
  <c r="J817" i="4"/>
  <c r="J818" i="4"/>
  <c r="J819" i="4"/>
  <c r="J820" i="4"/>
  <c r="J821" i="4"/>
  <c r="J822" i="4"/>
  <c r="J823" i="4"/>
  <c r="J824" i="4"/>
  <c r="J825" i="4"/>
  <c r="J826" i="4"/>
  <c r="J827" i="4"/>
  <c r="J828" i="4"/>
  <c r="J829" i="4"/>
  <c r="J830" i="4"/>
  <c r="J831" i="4"/>
  <c r="J832" i="4"/>
  <c r="J833" i="4"/>
  <c r="J834" i="4"/>
  <c r="J835" i="4"/>
  <c r="J836" i="4"/>
  <c r="J837" i="4"/>
  <c r="J838" i="4"/>
  <c r="J839" i="4"/>
  <c r="J840" i="4"/>
  <c r="J841" i="4"/>
  <c r="J842" i="4"/>
  <c r="J843" i="4"/>
  <c r="J844" i="4"/>
  <c r="J845" i="4"/>
  <c r="J846" i="4"/>
  <c r="J847" i="4"/>
  <c r="J848" i="4"/>
  <c r="J849" i="4"/>
  <c r="J850" i="4"/>
  <c r="J851" i="4"/>
  <c r="J852" i="4"/>
  <c r="J853" i="4"/>
  <c r="J854" i="4"/>
  <c r="J855" i="4"/>
  <c r="J856" i="4"/>
  <c r="J857" i="4"/>
  <c r="J858" i="4"/>
  <c r="J859" i="4"/>
  <c r="J860" i="4"/>
  <c r="J861" i="4"/>
  <c r="J862" i="4"/>
  <c r="J863" i="4"/>
  <c r="J864" i="4"/>
  <c r="J865" i="4"/>
  <c r="J866" i="4"/>
  <c r="J867" i="4"/>
  <c r="J868" i="4"/>
  <c r="J869" i="4"/>
  <c r="J870" i="4"/>
  <c r="J871" i="4"/>
  <c r="J872" i="4"/>
  <c r="J873" i="4"/>
  <c r="J874" i="4"/>
  <c r="J875" i="4"/>
  <c r="J876" i="4"/>
  <c r="J877" i="4"/>
  <c r="J878" i="4"/>
  <c r="J879" i="4"/>
  <c r="J880" i="4"/>
  <c r="J881" i="4"/>
  <c r="J882" i="4"/>
  <c r="J883" i="4"/>
  <c r="J884" i="4"/>
  <c r="J885" i="4"/>
  <c r="J886" i="4"/>
  <c r="J887" i="4"/>
  <c r="J888" i="4"/>
  <c r="J889" i="4"/>
  <c r="J890" i="4"/>
  <c r="J891" i="4"/>
  <c r="J892" i="4"/>
  <c r="J893" i="4"/>
  <c r="J894" i="4"/>
  <c r="J895" i="4"/>
  <c r="J896" i="4"/>
  <c r="J897" i="4"/>
  <c r="J898" i="4"/>
  <c r="J899" i="4"/>
  <c r="J900" i="4"/>
  <c r="J901" i="4"/>
  <c r="J902" i="4"/>
  <c r="J903" i="4"/>
  <c r="J904" i="4"/>
  <c r="J905" i="4"/>
  <c r="J906" i="4"/>
  <c r="J907" i="4"/>
  <c r="J908" i="4"/>
  <c r="J909" i="4"/>
  <c r="J910" i="4"/>
  <c r="J911" i="4"/>
  <c r="J912" i="4"/>
  <c r="J913" i="4"/>
  <c r="J914" i="4"/>
  <c r="J915" i="4"/>
  <c r="J916" i="4"/>
  <c r="J917" i="4"/>
  <c r="J918" i="4"/>
  <c r="J919" i="4"/>
  <c r="J920" i="4"/>
  <c r="J921" i="4"/>
  <c r="J922" i="4"/>
  <c r="J923" i="4"/>
  <c r="J924" i="4"/>
  <c r="J925" i="4"/>
  <c r="J926" i="4"/>
  <c r="J927" i="4"/>
  <c r="J928" i="4"/>
  <c r="J929" i="4"/>
  <c r="J930" i="4"/>
  <c r="J931" i="4"/>
  <c r="J932" i="4"/>
  <c r="J933" i="4"/>
  <c r="J934" i="4"/>
  <c r="J935" i="4"/>
  <c r="J936" i="4"/>
  <c r="J937" i="4"/>
  <c r="J938" i="4"/>
  <c r="J939" i="4"/>
  <c r="J940" i="4"/>
  <c r="J941" i="4"/>
  <c r="J942" i="4"/>
  <c r="J943" i="4"/>
  <c r="J944" i="4"/>
  <c r="J945" i="4"/>
  <c r="J946" i="4"/>
  <c r="J947" i="4"/>
  <c r="J948" i="4"/>
  <c r="J949" i="4"/>
  <c r="J950" i="4"/>
  <c r="J951" i="4"/>
  <c r="J952" i="4"/>
  <c r="J953" i="4"/>
  <c r="J954" i="4"/>
  <c r="J955" i="4"/>
  <c r="J956" i="4"/>
  <c r="J957" i="4"/>
  <c r="J958" i="4"/>
  <c r="J959" i="4"/>
  <c r="J960" i="4"/>
  <c r="J961" i="4"/>
  <c r="J962" i="4"/>
  <c r="J963" i="4"/>
  <c r="J964" i="4"/>
  <c r="J965" i="4"/>
  <c r="J966" i="4"/>
  <c r="J967" i="4"/>
  <c r="J968" i="4"/>
  <c r="J969" i="4"/>
  <c r="J970" i="4"/>
  <c r="J971" i="4"/>
  <c r="J972" i="4"/>
  <c r="J973" i="4"/>
  <c r="J974" i="4"/>
  <c r="J975" i="4"/>
  <c r="J976" i="4"/>
  <c r="J977" i="4"/>
  <c r="J978" i="4"/>
  <c r="J979" i="4"/>
  <c r="J980" i="4"/>
  <c r="J981" i="4"/>
  <c r="J982" i="4"/>
  <c r="J983" i="4"/>
  <c r="J984" i="4"/>
  <c r="J985" i="4"/>
  <c r="J986" i="4"/>
  <c r="J987" i="4"/>
  <c r="J988" i="4"/>
  <c r="J989" i="4"/>
  <c r="J990" i="4"/>
  <c r="J991" i="4"/>
  <c r="J992" i="4"/>
  <c r="J993" i="4"/>
  <c r="J994" i="4"/>
  <c r="J995" i="4"/>
  <c r="J996" i="4"/>
  <c r="J997" i="4"/>
  <c r="J998" i="4"/>
  <c r="J999" i="4"/>
  <c r="J1000" i="4"/>
  <c r="J1001" i="4"/>
  <c r="J1002" i="4"/>
  <c r="J1003" i="4"/>
  <c r="J1004" i="4"/>
  <c r="J1005" i="4"/>
  <c r="J1006" i="4"/>
  <c r="J1007" i="4"/>
  <c r="J1008" i="4"/>
  <c r="J1009" i="4"/>
  <c r="J1010" i="4"/>
  <c r="J1011" i="4"/>
  <c r="J512"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497" i="4"/>
  <c r="J498" i="4"/>
  <c r="J499" i="4"/>
  <c r="J500" i="4"/>
  <c r="J501" i="4"/>
  <c r="J502" i="4"/>
  <c r="J503" i="4"/>
  <c r="J504" i="4"/>
  <c r="J505" i="4"/>
  <c r="J506" i="4"/>
  <c r="J507" i="4"/>
  <c r="J508" i="4"/>
  <c r="J509" i="4"/>
  <c r="J510" i="4"/>
  <c r="J211" i="4"/>
  <c r="J11" i="4"/>
  <c r="J13" i="4"/>
  <c r="J15" i="4"/>
  <c r="J16" i="4"/>
  <c r="J17" i="4"/>
  <c r="I7" i="10" s="1"/>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I5" i="10" l="1"/>
  <c r="D33" i="10" s="1"/>
  <c r="AC12" i="4"/>
  <c r="P12" i="4"/>
  <c r="D35" i="10"/>
  <c r="AM30" i="4"/>
  <c r="I6" i="10"/>
  <c r="D34" i="10" s="1"/>
  <c r="P15" i="4"/>
  <c r="AH27" i="4"/>
  <c r="D5" i="10"/>
  <c r="AH28" i="4" s="1"/>
  <c r="P11" i="4"/>
  <c r="AC11" i="4" s="1"/>
  <c r="I4" i="10"/>
  <c r="D32" i="10" s="1"/>
  <c r="G1329" i="4"/>
  <c r="AS1328" i="4"/>
  <c r="AR1328" i="4"/>
  <c r="AS1327" i="4"/>
  <c r="AR1327" i="4"/>
  <c r="AS1326" i="4"/>
  <c r="AR1326" i="4"/>
  <c r="AS1325" i="4"/>
  <c r="AR1325" i="4"/>
  <c r="AS1324" i="4"/>
  <c r="AR1324" i="4"/>
  <c r="AS1323" i="4"/>
  <c r="AR1323" i="4"/>
  <c r="AS1322" i="4"/>
  <c r="AR1322" i="4"/>
  <c r="AS1321" i="4"/>
  <c r="AR1321" i="4"/>
  <c r="AS1320" i="4"/>
  <c r="AR1320" i="4"/>
  <c r="AS1319" i="4"/>
  <c r="AR1319" i="4"/>
  <c r="AS1318" i="4"/>
  <c r="AR1318" i="4"/>
  <c r="AS1317" i="4"/>
  <c r="AR1317" i="4"/>
  <c r="AS1316" i="4"/>
  <c r="AR1316" i="4"/>
  <c r="AS1315" i="4"/>
  <c r="AR1315" i="4"/>
  <c r="AS1314" i="4"/>
  <c r="AR1314" i="4"/>
  <c r="AS1313" i="4"/>
  <c r="AR1313" i="4"/>
  <c r="AS1312" i="4"/>
  <c r="AR1312" i="4"/>
  <c r="AS1311" i="4"/>
  <c r="AR1311" i="4"/>
  <c r="AS1310" i="4"/>
  <c r="AR1310" i="4"/>
  <c r="AS1309" i="4"/>
  <c r="AR1309" i="4"/>
  <c r="AS1308" i="4"/>
  <c r="AR1308" i="4"/>
  <c r="AS1307" i="4"/>
  <c r="AR1307" i="4"/>
  <c r="AS1306" i="4"/>
  <c r="AR1306" i="4"/>
  <c r="AS1305" i="4"/>
  <c r="AR1305" i="4"/>
  <c r="AS1304" i="4"/>
  <c r="AR1304" i="4"/>
  <c r="AS1303" i="4"/>
  <c r="AR1303" i="4"/>
  <c r="AS1302" i="4"/>
  <c r="AR1302" i="4"/>
  <c r="AS1301" i="4"/>
  <c r="AR1301" i="4"/>
  <c r="AS1300" i="4"/>
  <c r="AR1300" i="4"/>
  <c r="AS1299" i="4"/>
  <c r="AR1299" i="4"/>
  <c r="AS1298" i="4"/>
  <c r="AR1298" i="4"/>
  <c r="AS1297" i="4"/>
  <c r="AR1297" i="4"/>
  <c r="AS1296" i="4"/>
  <c r="AR1296" i="4"/>
  <c r="AS1295" i="4"/>
  <c r="AR1295" i="4"/>
  <c r="AS1294" i="4"/>
  <c r="AR1294" i="4"/>
  <c r="AS1293" i="4"/>
  <c r="AR1293" i="4"/>
  <c r="AS1292" i="4"/>
  <c r="AR1292" i="4"/>
  <c r="AS1291" i="4"/>
  <c r="AR1291" i="4"/>
  <c r="AS1290" i="4"/>
  <c r="AR1290" i="4"/>
  <c r="AS1289" i="4"/>
  <c r="AR1289" i="4"/>
  <c r="AS1288" i="4"/>
  <c r="AR1288" i="4"/>
  <c r="AS1287" i="4"/>
  <c r="AR1287" i="4"/>
  <c r="AS1286" i="4"/>
  <c r="AR1286" i="4"/>
  <c r="AS1285" i="4"/>
  <c r="AR1285" i="4"/>
  <c r="AS1284" i="4"/>
  <c r="AR1284" i="4"/>
  <c r="AS1283" i="4"/>
  <c r="AR1283" i="4"/>
  <c r="AS1282" i="4"/>
  <c r="AR1282" i="4"/>
  <c r="AS1281" i="4"/>
  <c r="AR1281" i="4"/>
  <c r="AS1280" i="4"/>
  <c r="AR1280" i="4"/>
  <c r="AS1279" i="4"/>
  <c r="AR1279" i="4"/>
  <c r="AS1278" i="4"/>
  <c r="AR1278" i="4"/>
  <c r="AS1277" i="4"/>
  <c r="AR1277" i="4"/>
  <c r="AS1276" i="4"/>
  <c r="AR1276" i="4"/>
  <c r="AS1275" i="4"/>
  <c r="AR1275" i="4"/>
  <c r="AS1274" i="4"/>
  <c r="AR1274" i="4"/>
  <c r="AS1273" i="4"/>
  <c r="AR1273" i="4"/>
  <c r="AS1272" i="4"/>
  <c r="AR1272" i="4"/>
  <c r="AS1271" i="4"/>
  <c r="AR1271" i="4"/>
  <c r="AS1270" i="4"/>
  <c r="AR1270" i="4"/>
  <c r="AS1269" i="4"/>
  <c r="AR1269" i="4"/>
  <c r="AS1268" i="4"/>
  <c r="AR1268" i="4"/>
  <c r="AS1267" i="4"/>
  <c r="AR1267" i="4"/>
  <c r="AS1266" i="4"/>
  <c r="AR1266" i="4"/>
  <c r="AS1265" i="4"/>
  <c r="AR1265" i="4"/>
  <c r="AS1264" i="4"/>
  <c r="AR1264" i="4"/>
  <c r="AS1263" i="4"/>
  <c r="AR1263" i="4"/>
  <c r="AS1262" i="4"/>
  <c r="AR1262" i="4"/>
  <c r="AS1261" i="4"/>
  <c r="AR1261" i="4"/>
  <c r="AS1260" i="4"/>
  <c r="AR1260" i="4"/>
  <c r="AS1259" i="4"/>
  <c r="AR1259" i="4"/>
  <c r="AS1258" i="4"/>
  <c r="AR1258" i="4"/>
  <c r="AS1257" i="4"/>
  <c r="AR1257" i="4"/>
  <c r="AS1256" i="4"/>
  <c r="AR1256" i="4"/>
  <c r="AS1255" i="4"/>
  <c r="AR1255" i="4"/>
  <c r="AS1254" i="4"/>
  <c r="AR1254" i="4"/>
  <c r="AS1253" i="4"/>
  <c r="AR1253" i="4"/>
  <c r="AS1252" i="4"/>
  <c r="AR1252" i="4"/>
  <c r="AS1251" i="4"/>
  <c r="AR1251" i="4"/>
  <c r="AS1250" i="4"/>
  <c r="AR1250" i="4"/>
  <c r="AS1249" i="4"/>
  <c r="AR1249" i="4"/>
  <c r="AS1248" i="4"/>
  <c r="AR1248" i="4"/>
  <c r="AS1247" i="4"/>
  <c r="AR1247" i="4"/>
  <c r="AS1246" i="4"/>
  <c r="AR1246" i="4"/>
  <c r="AS1245" i="4"/>
  <c r="AR1245" i="4"/>
  <c r="AS1244" i="4"/>
  <c r="AR1244" i="4"/>
  <c r="AS1243" i="4"/>
  <c r="AR1243" i="4"/>
  <c r="AS1242" i="4"/>
  <c r="AR1242" i="4"/>
  <c r="AS1241" i="4"/>
  <c r="AR1241" i="4"/>
  <c r="AS1240" i="4"/>
  <c r="AR1240" i="4"/>
  <c r="AS1239" i="4"/>
  <c r="AR1239" i="4"/>
  <c r="AS1238" i="4"/>
  <c r="AR1238" i="4"/>
  <c r="AS1237" i="4"/>
  <c r="AR1237" i="4"/>
  <c r="AS1236" i="4"/>
  <c r="AR1236" i="4"/>
  <c r="AS1235" i="4"/>
  <c r="AR1235" i="4"/>
  <c r="AS1234" i="4"/>
  <c r="AR1234" i="4"/>
  <c r="AS1233" i="4"/>
  <c r="AR1233" i="4"/>
  <c r="AS1232" i="4"/>
  <c r="AR1232" i="4"/>
  <c r="AS1231" i="4"/>
  <c r="AR1231" i="4"/>
  <c r="AS1230" i="4"/>
  <c r="AR1230" i="4"/>
  <c r="AS1229" i="4"/>
  <c r="AR1229" i="4"/>
  <c r="AS1228" i="4"/>
  <c r="AR1228" i="4"/>
  <c r="B1228" i="4"/>
  <c r="B1229" i="4" s="1"/>
  <c r="B1230" i="4" s="1"/>
  <c r="B1231" i="4" s="1"/>
  <c r="B1232" i="4" s="1"/>
  <c r="B1233" i="4" s="1"/>
  <c r="B1234" i="4" s="1"/>
  <c r="B1235" i="4" s="1"/>
  <c r="B1236" i="4" s="1"/>
  <c r="B1237" i="4" s="1"/>
  <c r="B1238" i="4" s="1"/>
  <c r="B1239" i="4" s="1"/>
  <c r="B1240" i="4" s="1"/>
  <c r="B1241" i="4" s="1"/>
  <c r="B1242" i="4" s="1"/>
  <c r="B1243" i="4" s="1"/>
  <c r="B1244" i="4" s="1"/>
  <c r="B1245" i="4" s="1"/>
  <c r="B1246" i="4" s="1"/>
  <c r="B1247" i="4" s="1"/>
  <c r="B1248" i="4" s="1"/>
  <c r="B1249" i="4" s="1"/>
  <c r="B1250" i="4" s="1"/>
  <c r="B1251" i="4" s="1"/>
  <c r="B1252" i="4" s="1"/>
  <c r="B1253" i="4" s="1"/>
  <c r="B1254" i="4" s="1"/>
  <c r="B1255" i="4" s="1"/>
  <c r="B1256" i="4" s="1"/>
  <c r="B1257" i="4" s="1"/>
  <c r="B1258" i="4" s="1"/>
  <c r="B1259" i="4" s="1"/>
  <c r="B1260" i="4" s="1"/>
  <c r="B1261" i="4" s="1"/>
  <c r="B1262" i="4" s="1"/>
  <c r="B1263" i="4" s="1"/>
  <c r="B1264" i="4" s="1"/>
  <c r="B1265" i="4" s="1"/>
  <c r="B1266" i="4" s="1"/>
  <c r="B1267" i="4" s="1"/>
  <c r="B1268" i="4" s="1"/>
  <c r="B1269" i="4" s="1"/>
  <c r="B1270" i="4" s="1"/>
  <c r="B1271" i="4" s="1"/>
  <c r="B1272" i="4" s="1"/>
  <c r="B1273" i="4" s="1"/>
  <c r="B1274" i="4" s="1"/>
  <c r="B1275" i="4" s="1"/>
  <c r="B1276" i="4" s="1"/>
  <c r="B1278" i="4" s="1"/>
  <c r="B1279" i="4" s="1"/>
  <c r="B1280" i="4" s="1"/>
  <c r="B1281" i="4" s="1"/>
  <c r="B1282" i="4" s="1"/>
  <c r="B1283" i="4" s="1"/>
  <c r="B1284" i="4" s="1"/>
  <c r="B1285" i="4" s="1"/>
  <c r="B1286" i="4" s="1"/>
  <c r="B1287" i="4" s="1"/>
  <c r="B1288" i="4" s="1"/>
  <c r="B1289" i="4" s="1"/>
  <c r="B1290" i="4" s="1"/>
  <c r="B1291" i="4" s="1"/>
  <c r="B1292" i="4" s="1"/>
  <c r="B1293" i="4" s="1"/>
  <c r="B1294" i="4" s="1"/>
  <c r="B1295" i="4" s="1"/>
  <c r="B1296" i="4" s="1"/>
  <c r="B1297" i="4" s="1"/>
  <c r="B1298" i="4" s="1"/>
  <c r="B1299" i="4" s="1"/>
  <c r="B1300" i="4" s="1"/>
  <c r="B1301" i="4" s="1"/>
  <c r="B1302" i="4" s="1"/>
  <c r="B1303" i="4" s="1"/>
  <c r="B1304" i="4" s="1"/>
  <c r="B1305" i="4" s="1"/>
  <c r="B1306" i="4" s="1"/>
  <c r="B1307" i="4" s="1"/>
  <c r="B1308" i="4" s="1"/>
  <c r="B1309" i="4" s="1"/>
  <c r="B1310" i="4" s="1"/>
  <c r="B1311" i="4" s="1"/>
  <c r="B1312" i="4" s="1"/>
  <c r="B1313" i="4" s="1"/>
  <c r="B1314" i="4" s="1"/>
  <c r="B1315" i="4" s="1"/>
  <c r="B1316" i="4" s="1"/>
  <c r="B1317" i="4" s="1"/>
  <c r="B1318" i="4" s="1"/>
  <c r="B1319" i="4" s="1"/>
  <c r="B1320" i="4" s="1"/>
  <c r="B1321" i="4" s="1"/>
  <c r="B1322" i="4" s="1"/>
  <c r="B1323" i="4" s="1"/>
  <c r="B1324" i="4" s="1"/>
  <c r="B1325" i="4" s="1"/>
  <c r="B1326" i="4" s="1"/>
  <c r="B1327" i="4" s="1"/>
  <c r="AS1227" i="4"/>
  <c r="G1221" i="4"/>
  <c r="AS1220" i="4"/>
  <c r="AR1220" i="4"/>
  <c r="AS1219" i="4"/>
  <c r="AR1219" i="4"/>
  <c r="AS1218" i="4"/>
  <c r="AR1218" i="4"/>
  <c r="AS1217" i="4"/>
  <c r="AR1217" i="4"/>
  <c r="AS1216" i="4"/>
  <c r="AR1216" i="4"/>
  <c r="AS1215" i="4"/>
  <c r="AR1215" i="4"/>
  <c r="AS1214" i="4"/>
  <c r="AR1214" i="4"/>
  <c r="AS1213" i="4"/>
  <c r="AR1213" i="4"/>
  <c r="AS1212" i="4"/>
  <c r="AR1212" i="4"/>
  <c r="AS1211" i="4"/>
  <c r="AR1211" i="4"/>
  <c r="AS1210" i="4"/>
  <c r="AR1210" i="4"/>
  <c r="AS1209" i="4"/>
  <c r="AR1209" i="4"/>
  <c r="AS1208" i="4"/>
  <c r="AR1208" i="4"/>
  <c r="AS1207" i="4"/>
  <c r="AR1207" i="4"/>
  <c r="AS1206" i="4"/>
  <c r="AR1206" i="4"/>
  <c r="AS1205" i="4"/>
  <c r="AR1205" i="4"/>
  <c r="AS1204" i="4"/>
  <c r="AR1204" i="4"/>
  <c r="AS1203" i="4"/>
  <c r="AR1203" i="4"/>
  <c r="AS1202" i="4"/>
  <c r="AR1202" i="4"/>
  <c r="AS1201" i="4"/>
  <c r="AR1201" i="4"/>
  <c r="AS1200" i="4"/>
  <c r="AR1200" i="4"/>
  <c r="AS1199" i="4"/>
  <c r="AR1199" i="4"/>
  <c r="AS1198" i="4"/>
  <c r="AR1198" i="4"/>
  <c r="AS1197" i="4"/>
  <c r="AR1197" i="4"/>
  <c r="AS1196" i="4"/>
  <c r="AR1196" i="4"/>
  <c r="AS1195" i="4"/>
  <c r="AR1195" i="4"/>
  <c r="AS1194" i="4"/>
  <c r="AR1194" i="4"/>
  <c r="AS1193" i="4"/>
  <c r="AR1193" i="4"/>
  <c r="AS1192" i="4"/>
  <c r="AR1192" i="4"/>
  <c r="AS1191" i="4"/>
  <c r="AR1191" i="4"/>
  <c r="AS1190" i="4"/>
  <c r="AR1190" i="4"/>
  <c r="AS1189" i="4"/>
  <c r="AR1189" i="4"/>
  <c r="AS1188" i="4"/>
  <c r="AR1188" i="4"/>
  <c r="AS1187" i="4"/>
  <c r="AR1187" i="4"/>
  <c r="AS1186" i="4"/>
  <c r="AR1186" i="4"/>
  <c r="AS1185" i="4"/>
  <c r="AR1185" i="4"/>
  <c r="AS1184" i="4"/>
  <c r="AR1184" i="4"/>
  <c r="AS1183" i="4"/>
  <c r="AR1183" i="4"/>
  <c r="AS1182" i="4"/>
  <c r="AR1182" i="4"/>
  <c r="AS1181" i="4"/>
  <c r="AR1181" i="4"/>
  <c r="AS1180" i="4"/>
  <c r="AR1180" i="4"/>
  <c r="AS1179" i="4"/>
  <c r="AR1179" i="4"/>
  <c r="AS1178" i="4"/>
  <c r="AR1178" i="4"/>
  <c r="AS1177" i="4"/>
  <c r="AR1177" i="4"/>
  <c r="AS1176" i="4"/>
  <c r="AR1176" i="4"/>
  <c r="AS1175" i="4"/>
  <c r="AR1175" i="4"/>
  <c r="AS1174" i="4"/>
  <c r="AR1174" i="4"/>
  <c r="AS1173" i="4"/>
  <c r="AR1173" i="4"/>
  <c r="AS1172" i="4"/>
  <c r="AR1172" i="4"/>
  <c r="AS1171" i="4"/>
  <c r="AR1171" i="4"/>
  <c r="AS1170" i="4"/>
  <c r="AR1170" i="4"/>
  <c r="AS1169" i="4"/>
  <c r="AR1169" i="4"/>
  <c r="AS1168" i="4"/>
  <c r="AR1168" i="4"/>
  <c r="AS1167" i="4"/>
  <c r="AR1167" i="4"/>
  <c r="AS1166" i="4"/>
  <c r="AR1166" i="4"/>
  <c r="AS1165" i="4"/>
  <c r="AR1165" i="4"/>
  <c r="AS1164" i="4"/>
  <c r="AR1164" i="4"/>
  <c r="AS1163" i="4"/>
  <c r="AR1163" i="4"/>
  <c r="AS1162" i="4"/>
  <c r="AR1162" i="4"/>
  <c r="AS1161" i="4"/>
  <c r="AR1161" i="4"/>
  <c r="AS1160" i="4"/>
  <c r="AR1160" i="4"/>
  <c r="AS1159" i="4"/>
  <c r="AR1159" i="4"/>
  <c r="AS1158" i="4"/>
  <c r="AR1158" i="4"/>
  <c r="AS1157" i="4"/>
  <c r="AR1157" i="4"/>
  <c r="AS1156" i="4"/>
  <c r="AR1156" i="4"/>
  <c r="AS1155" i="4"/>
  <c r="AR1155" i="4"/>
  <c r="AS1154" i="4"/>
  <c r="AR1154" i="4"/>
  <c r="AS1153" i="4"/>
  <c r="AR1153" i="4"/>
  <c r="AS1152" i="4"/>
  <c r="AR1152" i="4"/>
  <c r="AS1151" i="4"/>
  <c r="AR1151" i="4"/>
  <c r="AS1150" i="4"/>
  <c r="AR1150" i="4"/>
  <c r="AS1149" i="4"/>
  <c r="AR1149" i="4"/>
  <c r="AS1148" i="4"/>
  <c r="AR1148" i="4"/>
  <c r="AS1147" i="4"/>
  <c r="AR1147" i="4"/>
  <c r="AS1146" i="4"/>
  <c r="AR1146" i="4"/>
  <c r="AS1145" i="4"/>
  <c r="AR1145" i="4"/>
  <c r="AS1144" i="4"/>
  <c r="AR1144" i="4"/>
  <c r="AS1143" i="4"/>
  <c r="AR1143" i="4"/>
  <c r="AS1142" i="4"/>
  <c r="AR1142" i="4"/>
  <c r="AS1141" i="4"/>
  <c r="AR1141" i="4"/>
  <c r="AS1140" i="4"/>
  <c r="AR1140" i="4"/>
  <c r="AS1139" i="4"/>
  <c r="AR1139" i="4"/>
  <c r="AS1138" i="4"/>
  <c r="AR1138" i="4"/>
  <c r="AS1137" i="4"/>
  <c r="AR1137" i="4"/>
  <c r="AS1136" i="4"/>
  <c r="AR1136" i="4"/>
  <c r="AS1135" i="4"/>
  <c r="AR1135" i="4"/>
  <c r="AS1134" i="4"/>
  <c r="AR1134" i="4"/>
  <c r="AS1133" i="4"/>
  <c r="AR1133" i="4"/>
  <c r="AS1132" i="4"/>
  <c r="AR1132" i="4"/>
  <c r="AS1131" i="4"/>
  <c r="AR1131" i="4"/>
  <c r="AS1130" i="4"/>
  <c r="AR1130" i="4"/>
  <c r="AS1129" i="4"/>
  <c r="AR1129" i="4"/>
  <c r="AS1128" i="4"/>
  <c r="AR1128" i="4"/>
  <c r="AS1127" i="4"/>
  <c r="AR1127" i="4"/>
  <c r="AS1126" i="4"/>
  <c r="AR1126" i="4"/>
  <c r="AS1125" i="4"/>
  <c r="AR1125" i="4"/>
  <c r="AS1124" i="4"/>
  <c r="AR1124" i="4"/>
  <c r="AS1123" i="4"/>
  <c r="AR1123" i="4"/>
  <c r="AS1122" i="4"/>
  <c r="AR1122" i="4"/>
  <c r="AS1121" i="4"/>
  <c r="AR1121" i="4"/>
  <c r="AS1120" i="4"/>
  <c r="AR1120" i="4"/>
  <c r="AS1119" i="4"/>
  <c r="AR1119" i="4"/>
  <c r="AS1118" i="4"/>
  <c r="AR1118" i="4"/>
  <c r="AS1117" i="4"/>
  <c r="AR1117" i="4"/>
  <c r="AS1116" i="4"/>
  <c r="AR1116" i="4"/>
  <c r="AS1115" i="4"/>
  <c r="AR1115" i="4"/>
  <c r="AS1114" i="4"/>
  <c r="AR1114" i="4"/>
  <c r="AS1113" i="4"/>
  <c r="AR1113" i="4"/>
  <c r="AS1112" i="4"/>
  <c r="AR1112" i="4"/>
  <c r="AS1111" i="4"/>
  <c r="AR1111" i="4"/>
  <c r="AS1110" i="4"/>
  <c r="AR1110" i="4"/>
  <c r="AS1109" i="4"/>
  <c r="AR1109" i="4"/>
  <c r="AS1108" i="4"/>
  <c r="AR1108" i="4"/>
  <c r="AS1107" i="4"/>
  <c r="AR1107" i="4"/>
  <c r="AS1106" i="4"/>
  <c r="AR1106" i="4"/>
  <c r="AS1105" i="4"/>
  <c r="AR1105" i="4"/>
  <c r="AS1104" i="4"/>
  <c r="AR1104" i="4"/>
  <c r="AS1103" i="4"/>
  <c r="AR1103" i="4"/>
  <c r="AS1102" i="4"/>
  <c r="AR1102" i="4"/>
  <c r="AS1101" i="4"/>
  <c r="AR1101" i="4"/>
  <c r="AS1100" i="4"/>
  <c r="AR1100" i="4"/>
  <c r="AS1099" i="4"/>
  <c r="AR1099" i="4"/>
  <c r="AS1098" i="4"/>
  <c r="AR1098" i="4"/>
  <c r="AS1097" i="4"/>
  <c r="AR1097" i="4"/>
  <c r="AS1096" i="4"/>
  <c r="AR1096" i="4"/>
  <c r="AS1095" i="4"/>
  <c r="AR1095" i="4"/>
  <c r="AS1094" i="4"/>
  <c r="AR1094" i="4"/>
  <c r="AS1093" i="4"/>
  <c r="AR1093" i="4"/>
  <c r="AS1092" i="4"/>
  <c r="AR1092" i="4"/>
  <c r="AS1091" i="4"/>
  <c r="AR1091" i="4"/>
  <c r="AS1090" i="4"/>
  <c r="AR1090" i="4"/>
  <c r="AS1089" i="4"/>
  <c r="AR1089" i="4"/>
  <c r="AS1088" i="4"/>
  <c r="AR1088" i="4"/>
  <c r="AS1087" i="4"/>
  <c r="AR1087" i="4"/>
  <c r="AS1086" i="4"/>
  <c r="AR1086" i="4"/>
  <c r="AS1085" i="4"/>
  <c r="AR1085" i="4"/>
  <c r="AS1084" i="4"/>
  <c r="AR1084" i="4"/>
  <c r="AS1083" i="4"/>
  <c r="AR1083" i="4"/>
  <c r="AS1082" i="4"/>
  <c r="AR1082" i="4"/>
  <c r="AS1081" i="4"/>
  <c r="AR1081" i="4"/>
  <c r="AS1080" i="4"/>
  <c r="AR1080" i="4"/>
  <c r="AS1079" i="4"/>
  <c r="AR1079" i="4"/>
  <c r="AS1078" i="4"/>
  <c r="AR1078" i="4"/>
  <c r="AS1077" i="4"/>
  <c r="AR1077" i="4"/>
  <c r="AS1076" i="4"/>
  <c r="AR1076" i="4"/>
  <c r="AS1075" i="4"/>
  <c r="AR1075" i="4"/>
  <c r="AS1074" i="4"/>
  <c r="AR1074" i="4"/>
  <c r="AS1073" i="4"/>
  <c r="AR1073" i="4"/>
  <c r="AS1072" i="4"/>
  <c r="AR1072" i="4"/>
  <c r="AS1071" i="4"/>
  <c r="AR1071" i="4"/>
  <c r="AS1070" i="4"/>
  <c r="AR1070" i="4"/>
  <c r="AS1069" i="4"/>
  <c r="AR1069" i="4"/>
  <c r="AS1068" i="4"/>
  <c r="AR1068" i="4"/>
  <c r="AS1067" i="4"/>
  <c r="AR1067" i="4"/>
  <c r="AS1066" i="4"/>
  <c r="AR1066" i="4"/>
  <c r="AS1065" i="4"/>
  <c r="AR1065" i="4"/>
  <c r="AS1064" i="4"/>
  <c r="AR1064" i="4"/>
  <c r="AS1063" i="4"/>
  <c r="AR1063" i="4"/>
  <c r="AS1062" i="4"/>
  <c r="AR1062" i="4"/>
  <c r="AS1061" i="4"/>
  <c r="AR1061" i="4"/>
  <c r="AS1060" i="4"/>
  <c r="AR1060" i="4"/>
  <c r="AS1059" i="4"/>
  <c r="AR1059" i="4"/>
  <c r="AS1058" i="4"/>
  <c r="AR1058" i="4"/>
  <c r="AS1057" i="4"/>
  <c r="AR1057" i="4"/>
  <c r="AS1056" i="4"/>
  <c r="AR1056" i="4"/>
  <c r="AS1055" i="4"/>
  <c r="AR1055" i="4"/>
  <c r="AS1054" i="4"/>
  <c r="AR1054" i="4"/>
  <c r="AS1053" i="4"/>
  <c r="AR1053" i="4"/>
  <c r="AS1052" i="4"/>
  <c r="AR1052" i="4"/>
  <c r="AS1051" i="4"/>
  <c r="AR1051" i="4"/>
  <c r="AS1050" i="4"/>
  <c r="AR1050" i="4"/>
  <c r="AS1049" i="4"/>
  <c r="AR1049" i="4"/>
  <c r="AS1048" i="4"/>
  <c r="AR1048" i="4"/>
  <c r="AS1047" i="4"/>
  <c r="AR1047" i="4"/>
  <c r="AS1046" i="4"/>
  <c r="AR1046" i="4"/>
  <c r="AS1045" i="4"/>
  <c r="AR1045" i="4"/>
  <c r="AS1044" i="4"/>
  <c r="AR1044" i="4"/>
  <c r="AS1043" i="4"/>
  <c r="AR1043" i="4"/>
  <c r="AS1042" i="4"/>
  <c r="AR1042" i="4"/>
  <c r="AS1041" i="4"/>
  <c r="AR1041" i="4"/>
  <c r="AS1040" i="4"/>
  <c r="AR1040" i="4"/>
  <c r="AS1039" i="4"/>
  <c r="AR1039" i="4"/>
  <c r="AS1038" i="4"/>
  <c r="AR1038" i="4"/>
  <c r="AS1037" i="4"/>
  <c r="AR1037" i="4"/>
  <c r="AS1036" i="4"/>
  <c r="AR1036" i="4"/>
  <c r="AS1035" i="4"/>
  <c r="AR1035" i="4"/>
  <c r="AS1034" i="4"/>
  <c r="AR1034" i="4"/>
  <c r="AS1033" i="4"/>
  <c r="AR1033" i="4"/>
  <c r="AS1032" i="4"/>
  <c r="AR1032" i="4"/>
  <c r="AS1031" i="4"/>
  <c r="AR1031" i="4"/>
  <c r="AS1030" i="4"/>
  <c r="AR1030" i="4"/>
  <c r="AS1029" i="4"/>
  <c r="AR1029" i="4"/>
  <c r="AS1028" i="4"/>
  <c r="AR1028" i="4"/>
  <c r="AS1027" i="4"/>
  <c r="AR1027" i="4"/>
  <c r="AS1026" i="4"/>
  <c r="AR1026" i="4"/>
  <c r="AS1025" i="4"/>
  <c r="AR1025" i="4"/>
  <c r="AS1024" i="4"/>
  <c r="AR1024" i="4"/>
  <c r="AS1023" i="4"/>
  <c r="AR1023" i="4"/>
  <c r="AS1022" i="4"/>
  <c r="AR1022" i="4"/>
  <c r="AS1021" i="4"/>
  <c r="AR1021" i="4"/>
  <c r="AR1020" i="4"/>
  <c r="B1020" i="4"/>
  <c r="B1021" i="4" s="1"/>
  <c r="B1022" i="4" s="1"/>
  <c r="B1023" i="4" s="1"/>
  <c r="B1024" i="4" s="1"/>
  <c r="B1025" i="4" s="1"/>
  <c r="B1026" i="4" s="1"/>
  <c r="B1027" i="4" s="1"/>
  <c r="B1028" i="4" s="1"/>
  <c r="B1029" i="4" s="1"/>
  <c r="B1030" i="4" s="1"/>
  <c r="B1031" i="4" s="1"/>
  <c r="B1032" i="4" s="1"/>
  <c r="B1033" i="4" s="1"/>
  <c r="B1034" i="4" s="1"/>
  <c r="B1035" i="4" s="1"/>
  <c r="B1036" i="4" s="1"/>
  <c r="B1037" i="4" s="1"/>
  <c r="B1038" i="4" s="1"/>
  <c r="B1039" i="4" s="1"/>
  <c r="B1040" i="4" s="1"/>
  <c r="B1041" i="4" s="1"/>
  <c r="B1042" i="4" s="1"/>
  <c r="B1043" i="4" s="1"/>
  <c r="B1044" i="4" s="1"/>
  <c r="B1045" i="4" s="1"/>
  <c r="B1046" i="4" s="1"/>
  <c r="B1047" i="4" s="1"/>
  <c r="B1048" i="4" s="1"/>
  <c r="B1049" i="4" s="1"/>
  <c r="B1050" i="4" s="1"/>
  <c r="B1051" i="4" s="1"/>
  <c r="B1052" i="4" s="1"/>
  <c r="B1053" i="4" s="1"/>
  <c r="B1054" i="4" s="1"/>
  <c r="B1055" i="4" s="1"/>
  <c r="B1056" i="4" s="1"/>
  <c r="B1057" i="4" s="1"/>
  <c r="B1058" i="4" s="1"/>
  <c r="B1059" i="4" s="1"/>
  <c r="B1060" i="4" s="1"/>
  <c r="B1061" i="4" s="1"/>
  <c r="B1062" i="4" s="1"/>
  <c r="B1063" i="4" s="1"/>
  <c r="B1064" i="4" s="1"/>
  <c r="B1065" i="4" s="1"/>
  <c r="B1066" i="4" s="1"/>
  <c r="B1067" i="4" s="1"/>
  <c r="B1068" i="4" s="1"/>
  <c r="B1069" i="4" s="1"/>
  <c r="B1070" i="4" s="1"/>
  <c r="B1071" i="4" s="1"/>
  <c r="B1072" i="4" s="1"/>
  <c r="B1073" i="4" s="1"/>
  <c r="B1074" i="4" s="1"/>
  <c r="B1075" i="4" s="1"/>
  <c r="B1076" i="4" s="1"/>
  <c r="B1077" i="4" s="1"/>
  <c r="B1078" i="4" s="1"/>
  <c r="B1079" i="4" s="1"/>
  <c r="B1080" i="4" s="1"/>
  <c r="B1081" i="4" s="1"/>
  <c r="B1082" i="4" s="1"/>
  <c r="B1083" i="4" s="1"/>
  <c r="B1084" i="4" s="1"/>
  <c r="B1085" i="4" s="1"/>
  <c r="B1086" i="4" s="1"/>
  <c r="B1087" i="4" s="1"/>
  <c r="B1088" i="4" s="1"/>
  <c r="B1089" i="4" s="1"/>
  <c r="B1090" i="4" s="1"/>
  <c r="B1091" i="4" s="1"/>
  <c r="B1092" i="4" s="1"/>
  <c r="B1093" i="4" s="1"/>
  <c r="B1094" i="4" s="1"/>
  <c r="B1095" i="4" s="1"/>
  <c r="B1096" i="4" s="1"/>
  <c r="B1097" i="4" s="1"/>
  <c r="B1098" i="4" s="1"/>
  <c r="B1099" i="4" s="1"/>
  <c r="B1100" i="4" s="1"/>
  <c r="B1101" i="4" s="1"/>
  <c r="B1102" i="4" s="1"/>
  <c r="B1103" i="4" s="1"/>
  <c r="B1104" i="4" s="1"/>
  <c r="B1105" i="4" s="1"/>
  <c r="B1106" i="4" s="1"/>
  <c r="B1107" i="4" s="1"/>
  <c r="B1108" i="4" s="1"/>
  <c r="B1109" i="4" s="1"/>
  <c r="B1110" i="4" s="1"/>
  <c r="B1111" i="4" s="1"/>
  <c r="B1112" i="4" s="1"/>
  <c r="B1113" i="4" s="1"/>
  <c r="B1114" i="4" s="1"/>
  <c r="B1115" i="4" s="1"/>
  <c r="B1116" i="4" s="1"/>
  <c r="B1117" i="4" s="1"/>
  <c r="B1118" i="4" s="1"/>
  <c r="B1120" i="4" s="1"/>
  <c r="B1121" i="4" s="1"/>
  <c r="B1122" i="4" s="1"/>
  <c r="B1123" i="4" s="1"/>
  <c r="B1124" i="4" s="1"/>
  <c r="B1125" i="4" s="1"/>
  <c r="B1126" i="4" s="1"/>
  <c r="B1127" i="4" s="1"/>
  <c r="B1128" i="4" s="1"/>
  <c r="B1129" i="4" s="1"/>
  <c r="B1130" i="4" s="1"/>
  <c r="B1131" i="4" s="1"/>
  <c r="B1132" i="4" s="1"/>
  <c r="B1133" i="4" s="1"/>
  <c r="B1134" i="4" s="1"/>
  <c r="B1135" i="4" s="1"/>
  <c r="B1136" i="4" s="1"/>
  <c r="B1137" i="4" s="1"/>
  <c r="B1138" i="4" s="1"/>
  <c r="B1139" i="4" s="1"/>
  <c r="B1140" i="4" s="1"/>
  <c r="B1141" i="4" s="1"/>
  <c r="B1142" i="4" s="1"/>
  <c r="B1143" i="4" s="1"/>
  <c r="B1144" i="4" s="1"/>
  <c r="B1145" i="4" s="1"/>
  <c r="B1146" i="4" s="1"/>
  <c r="B1147" i="4" s="1"/>
  <c r="B1148" i="4" s="1"/>
  <c r="B1149" i="4" s="1"/>
  <c r="B1150" i="4" s="1"/>
  <c r="B1151" i="4" s="1"/>
  <c r="B1152" i="4" s="1"/>
  <c r="B1153" i="4" s="1"/>
  <c r="B1154" i="4" s="1"/>
  <c r="B1155" i="4" s="1"/>
  <c r="B1156" i="4" s="1"/>
  <c r="B1157" i="4" s="1"/>
  <c r="B1158" i="4" s="1"/>
  <c r="B1159" i="4" s="1"/>
  <c r="B1160" i="4" s="1"/>
  <c r="B1161" i="4" s="1"/>
  <c r="B1162" i="4" s="1"/>
  <c r="B1163" i="4" s="1"/>
  <c r="B1164" i="4" s="1"/>
  <c r="B1165" i="4" s="1"/>
  <c r="B1166" i="4" s="1"/>
  <c r="B1167" i="4" s="1"/>
  <c r="B1168" i="4" s="1"/>
  <c r="B1169" i="4" s="1"/>
  <c r="B1170" i="4" s="1"/>
  <c r="B1171" i="4" s="1"/>
  <c r="B1172" i="4" s="1"/>
  <c r="B1173" i="4" s="1"/>
  <c r="B1174" i="4" s="1"/>
  <c r="B1175" i="4" s="1"/>
  <c r="B1176" i="4" s="1"/>
  <c r="B1177" i="4" s="1"/>
  <c r="B1178" i="4" s="1"/>
  <c r="B1179" i="4" s="1"/>
  <c r="B1180" i="4" s="1"/>
  <c r="B1181" i="4" s="1"/>
  <c r="B1182" i="4" s="1"/>
  <c r="B1183" i="4" s="1"/>
  <c r="B1184" i="4" s="1"/>
  <c r="B1185" i="4" s="1"/>
  <c r="B1186" i="4" s="1"/>
  <c r="B1187" i="4" s="1"/>
  <c r="B1188" i="4" s="1"/>
  <c r="B1189" i="4" s="1"/>
  <c r="B1190" i="4" s="1"/>
  <c r="B1191" i="4" s="1"/>
  <c r="B1192" i="4" s="1"/>
  <c r="B1193" i="4" s="1"/>
  <c r="B1194" i="4" s="1"/>
  <c r="B1195" i="4" s="1"/>
  <c r="B1196" i="4" s="1"/>
  <c r="B1197" i="4" s="1"/>
  <c r="B1198" i="4" s="1"/>
  <c r="B1199" i="4" s="1"/>
  <c r="B1200" i="4" s="1"/>
  <c r="B1201" i="4" s="1"/>
  <c r="B1202" i="4" s="1"/>
  <c r="B1203" i="4" s="1"/>
  <c r="B1204" i="4" s="1"/>
  <c r="B1205" i="4" s="1"/>
  <c r="B1206" i="4" s="1"/>
  <c r="B1207" i="4" s="1"/>
  <c r="B1208" i="4" s="1"/>
  <c r="B1209" i="4" s="1"/>
  <c r="B1210" i="4" s="1"/>
  <c r="B1211" i="4" s="1"/>
  <c r="B1212" i="4" s="1"/>
  <c r="B1213" i="4" s="1"/>
  <c r="B1214" i="4" s="1"/>
  <c r="B1215" i="4" s="1"/>
  <c r="B1216" i="4" s="1"/>
  <c r="B1217" i="4" s="1"/>
  <c r="B1218" i="4" s="1"/>
  <c r="B1219" i="4" s="1"/>
  <c r="AS1019" i="4"/>
  <c r="N11" i="4"/>
  <c r="S57" i="13" a="1"/>
  <c r="S305" i="13" a="1"/>
  <c r="S718" i="13" a="1"/>
  <c r="S106" i="13" a="1"/>
  <c r="S610" i="13" a="1"/>
  <c r="S739" i="13" a="1"/>
  <c r="S777" i="13" a="1"/>
  <c r="S696" i="13" a="1"/>
  <c r="S900" i="13" a="1"/>
  <c r="S69" i="13" a="1"/>
  <c r="S332" i="13" a="1"/>
  <c r="S239" i="13" a="1"/>
  <c r="S37" i="13" a="1"/>
  <c r="S586" i="13" a="1"/>
  <c r="S999" i="13" a="1"/>
  <c r="S815" i="13" a="1"/>
  <c r="S396" i="13" a="1"/>
  <c r="S70" i="13" a="1"/>
  <c r="S403" i="13" a="1"/>
  <c r="S580" i="13" a="1"/>
  <c r="S581" i="13" a="1"/>
  <c r="S407" i="13" a="1"/>
  <c r="S649" i="13" a="1"/>
  <c r="S149" i="13" a="1"/>
  <c r="S668" i="13" a="1"/>
  <c r="S664" i="13" a="1"/>
  <c r="S234" i="13" a="1"/>
  <c r="S545" i="13" a="1"/>
  <c r="S445" i="13" a="1"/>
  <c r="S965" i="13" a="1"/>
  <c r="S269" i="13" a="1"/>
  <c r="S913" i="13" a="1"/>
  <c r="S471" i="13" a="1"/>
  <c r="S452" i="13" a="1"/>
  <c r="S876" i="13" a="1"/>
  <c r="S794" i="13" a="1"/>
  <c r="S30" i="13" a="1"/>
  <c r="S888" i="13" a="1"/>
  <c r="S373" i="13" a="1"/>
  <c r="S897" i="13" a="1"/>
  <c r="S371" i="13" a="1"/>
  <c r="S77" i="13" a="1"/>
  <c r="S494" i="13" a="1"/>
  <c r="S426" i="13" a="1"/>
  <c r="S504" i="13" a="1"/>
  <c r="S393" i="13" a="1"/>
  <c r="S671" i="13" a="1"/>
  <c r="S227" i="13" a="1"/>
  <c r="S256" i="13" a="1"/>
  <c r="S788" i="13" a="1"/>
  <c r="S143" i="13" a="1"/>
  <c r="S111" i="13" a="1"/>
  <c r="S594" i="13" a="1"/>
  <c r="S326" i="13" a="1"/>
  <c r="S455" i="13" a="1"/>
  <c r="S675" i="13" a="1"/>
  <c r="S10" i="13" a="1"/>
  <c r="S775" i="13" a="1"/>
  <c r="S583" i="13" a="1"/>
  <c r="S541" i="13" a="1"/>
  <c r="S439" i="13" a="1"/>
  <c r="S820" i="13" a="1"/>
  <c r="S791" i="13" a="1"/>
  <c r="S18" i="13" a="1"/>
  <c r="S735" i="13" a="1"/>
  <c r="S896" i="13" a="1"/>
  <c r="S231" i="13" a="1"/>
  <c r="S741" i="13" a="1"/>
  <c r="S193" i="13" a="1"/>
  <c r="S422" i="13" a="1"/>
  <c r="S612" i="13" a="1"/>
  <c r="S374" i="13" a="1"/>
  <c r="S577" i="13" a="1"/>
  <c r="S21" i="13" a="1"/>
  <c r="S237" i="13" a="1"/>
  <c r="S286" i="13" a="1"/>
  <c r="S968" i="13" a="1"/>
  <c r="S548" i="13" a="1"/>
  <c r="S495" i="13" a="1"/>
  <c r="S776" i="13" a="1"/>
  <c r="S978" i="13" a="1"/>
  <c r="S563" i="13" a="1"/>
  <c r="S783" i="13" a="1"/>
  <c r="S634" i="13" a="1"/>
  <c r="S201" i="13" a="1"/>
  <c r="S210" i="13" a="1"/>
  <c r="S476" i="13" a="1"/>
  <c r="S281" i="13" a="1"/>
  <c r="S655" i="13" a="1"/>
  <c r="S947" i="13" a="1"/>
  <c r="S674" i="13" a="1"/>
  <c r="S375" i="13" a="1"/>
  <c r="S749" i="13" a="1"/>
  <c r="S434" i="13" a="1"/>
  <c r="S953" i="13" a="1"/>
  <c r="S53" i="13" a="1"/>
  <c r="S792" i="13" a="1"/>
  <c r="S938" i="13" a="1"/>
  <c r="S308" i="13" a="1"/>
  <c r="S720" i="13" a="1"/>
  <c r="S647" i="13" a="1"/>
  <c r="S950" i="13" a="1"/>
  <c r="S321" i="13" a="1"/>
  <c r="S667" i="13" a="1"/>
  <c r="S245" i="13" a="1"/>
  <c r="S901" i="13" a="1"/>
  <c r="S68" i="13" a="1"/>
  <c r="S872" i="13" a="1"/>
  <c r="S380" i="13" a="1"/>
  <c r="S402" i="13" a="1"/>
  <c r="S744" i="13" a="1"/>
  <c r="S945" i="13" a="1"/>
  <c r="S320" i="13" a="1"/>
  <c r="S185" i="13" a="1"/>
  <c r="S222" i="13" a="1"/>
  <c r="S181" i="13" a="1"/>
  <c r="S80" i="13" a="1"/>
  <c r="S719" i="13" a="1"/>
  <c r="S847" i="13" a="1"/>
  <c r="S437" i="13" a="1"/>
  <c r="S632" i="13" a="1"/>
  <c r="S44" i="13" a="1"/>
  <c r="S473" i="13" a="1"/>
  <c r="S451" i="13" a="1"/>
  <c r="S200" i="13" a="1"/>
  <c r="S899" i="13" a="1"/>
  <c r="S322" i="13" a="1"/>
  <c r="S514" i="13" a="1"/>
  <c r="S767" i="13" a="1"/>
  <c r="S599" i="13" a="1"/>
  <c r="S367" i="13" a="1"/>
  <c r="S186" i="13" a="1"/>
  <c r="S89" i="13" a="1"/>
  <c r="S726" i="13" a="1"/>
  <c r="S969" i="13" a="1"/>
  <c r="S72" i="13" a="1"/>
  <c r="S230" i="13" a="1"/>
  <c r="S24" i="13" a="1"/>
  <c r="S615" i="13" a="1"/>
  <c r="S382" i="13" a="1"/>
  <c r="S479" i="13" a="1"/>
  <c r="S621" i="13" a="1"/>
  <c r="S995" i="13" a="1"/>
  <c r="S802" i="13" a="1"/>
  <c r="S263" i="13" a="1"/>
  <c r="S682" i="13" a="1"/>
  <c r="S623" i="13" a="1"/>
  <c r="S750" i="13" a="1"/>
  <c r="S661" i="13" a="1"/>
  <c r="S948" i="13" a="1"/>
  <c r="S293" i="13" a="1"/>
  <c r="S492" i="13" a="1"/>
  <c r="S134" i="13" a="1"/>
  <c r="S55" i="13" a="1"/>
  <c r="S430" i="13" a="1"/>
  <c r="S196" i="13" a="1"/>
  <c r="S391" i="13" a="1"/>
  <c r="S221" i="13" a="1"/>
  <c r="S241" i="13" a="1"/>
  <c r="S395" i="13" a="1"/>
  <c r="S892" i="13" a="1"/>
  <c r="S462" i="13" a="1"/>
  <c r="S340" i="13" a="1"/>
  <c r="S740" i="13" a="1"/>
  <c r="S818" i="13" a="1"/>
  <c r="S927" i="13" a="1"/>
  <c r="S870" i="13" a="1"/>
  <c r="S704" i="13" a="1"/>
  <c r="S366" i="13" a="1"/>
  <c r="S963" i="13" a="1"/>
  <c r="S865" i="13" a="1"/>
  <c r="S608" i="13" a="1"/>
  <c r="S827" i="13" a="1"/>
  <c r="S973" i="13" a="1"/>
  <c r="S603" i="13" a="1"/>
  <c r="S15" i="13" a="1"/>
  <c r="S934" i="13" a="1"/>
  <c r="S691" i="13" a="1"/>
  <c r="S180" i="13" a="1"/>
  <c r="S115" i="13" a="1"/>
  <c r="S678" i="13" a="1"/>
  <c r="S183" i="13" a="1"/>
  <c r="S31" i="13" a="1"/>
  <c r="S153" i="13" a="1"/>
  <c r="S506" i="13" a="1"/>
  <c r="S852" i="13" a="1"/>
  <c r="S838" i="13" a="1"/>
  <c r="S152" i="13" a="1"/>
  <c r="S292" i="13" a="1"/>
  <c r="S502" i="13" a="1"/>
  <c r="S108" i="13" a="1"/>
  <c r="S368" i="13" a="1"/>
  <c r="S244" i="13" a="1"/>
  <c r="S813" i="13" a="1"/>
  <c r="S893" i="13" a="1"/>
  <c r="S86" i="13" a="1"/>
  <c r="S208" i="13" a="1"/>
  <c r="S92" i="13" a="1"/>
  <c r="S981" i="13" a="1"/>
  <c r="S817" i="13" a="1"/>
  <c r="S323" i="13" a="1"/>
  <c r="S386" i="13" a="1"/>
  <c r="S130" i="13" a="1"/>
  <c r="S909" i="13" a="1"/>
  <c r="S727" i="13" a="1"/>
  <c r="S36" i="13" a="1"/>
  <c r="S35" i="13" a="1"/>
  <c r="S986" i="13" a="1"/>
  <c r="S335" i="13" a="1"/>
  <c r="S474" i="13" a="1"/>
  <c r="S171" i="13" a="1"/>
  <c r="S282" i="13" a="1"/>
  <c r="S758" i="13" a="1"/>
  <c r="S954" i="13" a="1"/>
  <c r="S163" i="13" a="1"/>
  <c r="S641" i="13" a="1"/>
  <c r="S748" i="13" a="1"/>
  <c r="S990" i="13" a="1"/>
  <c r="S850" i="13" a="1"/>
  <c r="S503" i="13" a="1"/>
  <c r="S378" i="13" a="1"/>
  <c r="S381" i="13" a="1"/>
  <c r="S582" i="13" a="1"/>
  <c r="S456" i="13" a="1"/>
  <c r="S869" i="13" a="1"/>
  <c r="S722" i="13" a="1"/>
  <c r="S687" i="13" a="1"/>
  <c r="S755" i="13" a="1"/>
  <c r="S505" i="13" a="1"/>
  <c r="S188" i="13" a="1"/>
  <c r="S236" i="13" a="1"/>
  <c r="S449" i="13" a="1"/>
  <c r="S979" i="13" a="1"/>
  <c r="S424" i="13" a="1"/>
  <c r="S530" i="13" a="1"/>
  <c r="S915" i="13" a="1"/>
  <c r="S232" i="13" a="1"/>
  <c r="S129" i="13" a="1"/>
  <c r="S76" i="13" a="1"/>
  <c r="S343" i="13" a="1"/>
  <c r="S693" i="13" a="1"/>
  <c r="S683" i="13" a="1"/>
  <c r="S164" i="13" a="1"/>
  <c r="S781" i="13" a="1"/>
  <c r="S470" i="13" a="1"/>
  <c r="S880" i="13" a="1"/>
  <c r="S477" i="13" a="1"/>
  <c r="S101" i="13" a="1"/>
  <c r="S319" i="13" a="1"/>
  <c r="S951" i="13" a="1"/>
  <c r="S199" i="13" a="1"/>
  <c r="S52" i="13" a="1"/>
  <c r="S214" i="13" a="1"/>
  <c r="S625" i="13" a="1"/>
  <c r="S317" i="13" a="1"/>
  <c r="S501" i="13" a="1"/>
  <c r="S742" i="13" a="1"/>
  <c r="S837" i="13" a="1"/>
  <c r="S384" i="13" a="1"/>
  <c r="S463" i="13" a="1"/>
  <c r="S659" i="13" a="1"/>
  <c r="S274" i="13" a="1"/>
  <c r="S811" i="13" a="1"/>
  <c r="S410" i="13" a="1"/>
  <c r="S866" i="13" a="1"/>
  <c r="S810" i="13" a="1"/>
  <c r="S627" i="13" a="1"/>
  <c r="S536" i="13" a="1"/>
  <c r="S480" i="13" a="1"/>
  <c r="S264" i="13" a="1"/>
  <c r="S67" i="13" a="1"/>
  <c r="S617" i="13" a="1"/>
  <c r="S341" i="13" a="1"/>
  <c r="S787" i="13" a="1"/>
  <c r="S914" i="13" a="1"/>
  <c r="S268" i="13" a="1"/>
  <c r="S515" i="13" a="1"/>
  <c r="S275" i="13" a="1"/>
  <c r="S259" i="13" a="1"/>
  <c r="S509" i="13" a="1"/>
  <c r="S483" i="13" a="1"/>
  <c r="S611" i="13" a="1"/>
  <c r="S626" i="13" a="1"/>
  <c r="S98" i="13" a="1"/>
  <c r="S82" i="13" a="1"/>
  <c r="S298" i="13" a="1"/>
  <c r="S824" i="13" a="1"/>
  <c r="S779" i="13" a="1"/>
  <c r="S604" i="13" a="1"/>
  <c r="S33" i="13" a="1"/>
  <c r="S450" i="13" a="1"/>
  <c r="S848" i="13" a="1"/>
  <c r="S654" i="13" a="1"/>
  <c r="S168" i="13" a="1"/>
  <c r="S960" i="13" a="1"/>
  <c r="S976" i="13" a="1"/>
  <c r="S533" i="13" a="1"/>
  <c r="S843" i="13" a="1"/>
  <c r="S192" i="13" a="1"/>
  <c r="S859" i="13" a="1"/>
  <c r="S349" i="13" a="1"/>
  <c r="S895" i="13" a="1"/>
  <c r="S250" i="13" a="1"/>
  <c r="S304" i="13" a="1"/>
  <c r="S348" i="13" a="1"/>
  <c r="S737" i="13" a="1"/>
  <c r="S816" i="13" a="1"/>
  <c r="S932" i="13" a="1"/>
  <c r="S701" i="13" a="1"/>
  <c r="S414" i="13" a="1"/>
  <c r="S819" i="13" a="1"/>
  <c r="S991" i="13" a="1"/>
  <c r="S943" i="13" a="1"/>
  <c r="S972" i="13" a="1"/>
  <c r="S423" i="13" a="1"/>
  <c r="S140" i="13" a="1"/>
  <c r="S520" i="13" a="1"/>
  <c r="S826" i="13" a="1"/>
  <c r="S906" i="13" a="1"/>
  <c r="S917" i="13" a="1"/>
  <c r="S475" i="13" a="1"/>
  <c r="S6" i="13" a="1"/>
  <c r="S916" i="13" a="1"/>
  <c r="S400" i="13" a="1"/>
  <c r="S187" i="13" a="1"/>
  <c r="S215" i="13" a="1"/>
  <c r="S94" i="13" a="1"/>
  <c r="S261" i="13" a="1"/>
  <c r="S329" i="13" a="1"/>
  <c r="S760" i="13" a="1"/>
  <c r="S684" i="13" a="1"/>
  <c r="S412" i="13" a="1"/>
  <c r="S336" i="13" a="1"/>
  <c r="S772" i="13" a="1"/>
  <c r="S707" i="13" a="1"/>
  <c r="S805" i="13" a="1"/>
  <c r="S926" i="13" a="1"/>
  <c r="S397" i="13" a="1"/>
  <c r="S790" i="13" a="1"/>
  <c r="S162" i="13" a="1"/>
  <c r="S725" i="13" a="1"/>
  <c r="S828" i="13" a="1"/>
  <c r="S575" i="13" a="1"/>
  <c r="S512" i="13" a="1"/>
  <c r="S51" i="13" a="1"/>
  <c r="S167" i="13" a="1"/>
  <c r="S365" i="13" a="1"/>
  <c r="S970" i="13" a="1"/>
  <c r="S408" i="13" a="1"/>
  <c r="S417" i="13" a="1"/>
  <c r="S26" i="13" a="1"/>
  <c r="S307" i="13" a="1"/>
  <c r="S992" i="13" a="1"/>
  <c r="S911" i="13" a="1"/>
  <c r="S7" i="13" a="1"/>
  <c r="S532" i="13" a="1"/>
  <c r="S309" i="13" a="1"/>
  <c r="S546" i="13" a="1"/>
  <c r="S158" i="13" a="1"/>
  <c r="S751" i="13" a="1"/>
  <c r="S984" i="13" a="1"/>
  <c r="S488" i="13" a="1"/>
  <c r="S175" i="13" a="1"/>
  <c r="S962" i="13" a="1"/>
  <c r="S561" i="13" a="1"/>
  <c r="S270" i="13" a="1"/>
  <c r="S567" i="13" a="1"/>
  <c r="S910" i="13" a="1"/>
  <c r="S607" i="13" a="1"/>
  <c r="S50" i="13" a="1"/>
  <c r="S142" i="13" a="1"/>
  <c r="S184" i="13" a="1"/>
  <c r="S280" i="13" a="1"/>
  <c r="S151" i="13" a="1"/>
  <c r="S940" i="13" a="1"/>
  <c r="S681" i="13" a="1"/>
  <c r="S405" i="13" a="1"/>
  <c r="S338" i="13" a="1"/>
  <c r="S356" i="13" a="1"/>
  <c r="S217" i="13" a="1"/>
  <c r="S724" i="13" a="1"/>
  <c r="S565" i="13" a="1"/>
  <c r="S736" i="13" a="1"/>
  <c r="S630" i="13" a="1"/>
  <c r="S562" i="13" a="1"/>
  <c r="S862" i="13" a="1"/>
  <c r="S131" i="13" a="1"/>
  <c r="S904" i="13" a="1"/>
  <c r="S27" i="13" a="1"/>
  <c r="S645" i="13" a="1"/>
  <c r="S249" i="13" a="1"/>
  <c r="S100" i="13" a="1"/>
  <c r="S706" i="13" a="1"/>
  <c r="S840" i="13" a="1"/>
  <c r="S785" i="13" a="1"/>
  <c r="S549" i="13" a="1"/>
  <c r="S141" i="13" a="1"/>
  <c r="S316" i="13" a="1"/>
  <c r="S942" i="13" a="1"/>
  <c r="S420" i="13" a="1"/>
  <c r="S809" i="13" a="1"/>
  <c r="S202" i="13" a="1"/>
  <c r="S294" i="13" a="1"/>
  <c r="S467" i="13" a="1"/>
  <c r="S624" i="13" a="1"/>
  <c r="S107" i="13" a="1"/>
  <c r="S370" i="13" a="1"/>
  <c r="S795" i="13" a="1"/>
  <c r="S830" i="13" a="1"/>
  <c r="S765" i="13" a="1"/>
  <c r="S145" i="13" a="1"/>
  <c r="S572" i="13" a="1"/>
  <c r="S527" i="13" a="1"/>
  <c r="S560" i="13" a="1"/>
  <c r="S734" i="13" a="1"/>
  <c r="S392" i="13" a="1"/>
  <c r="S278" i="13" a="1"/>
  <c r="S939" i="13" a="1"/>
  <c r="S224" i="13" a="1"/>
  <c r="S300" i="13" a="1"/>
  <c r="S729" i="13" a="1"/>
  <c r="S886" i="13" a="1"/>
  <c r="S919" i="13" a="1"/>
  <c r="S137" i="13" a="1"/>
  <c r="S257" i="13" a="1"/>
  <c r="S761" i="13" a="1"/>
  <c r="S170" i="13" a="1"/>
  <c r="S849" i="13" a="1"/>
  <c r="S834" i="13" a="1"/>
  <c r="S923" i="13" a="1"/>
  <c r="S879" i="13" a="1"/>
  <c r="S85" i="13" a="1"/>
  <c r="S861" i="13" a="1"/>
  <c r="S453" i="13" a="1"/>
  <c r="S260" i="13" a="1"/>
  <c r="S694" i="13" a="1"/>
  <c r="S271" i="13" a="1"/>
  <c r="S172" i="13" a="1"/>
  <c r="S117" i="13" a="1"/>
  <c r="S398" i="13" a="1"/>
  <c r="S212" i="13" a="1"/>
  <c r="S315" i="13" a="1"/>
  <c r="S539" i="13" a="1"/>
  <c r="S980" i="13" a="1"/>
  <c r="S552" i="13" a="1"/>
  <c r="S460" i="13" a="1"/>
  <c r="S875" i="13" a="1"/>
  <c r="S390" i="13" a="1"/>
  <c r="S63" i="13" a="1"/>
  <c r="S756" i="13" a="1"/>
  <c r="S597" i="13" a="1"/>
  <c r="S1001" i="13" a="1"/>
  <c r="S841" i="13" a="1"/>
  <c r="S666" i="13" a="1"/>
  <c r="S61" i="13" a="1"/>
  <c r="S956" i="13" a="1"/>
  <c r="S863" i="13" a="1"/>
  <c r="S71" i="13" a="1"/>
  <c r="S698" i="13" a="1"/>
  <c r="S1004" i="13" a="1"/>
  <c r="S885" i="13" a="1"/>
  <c r="S807" i="13" a="1"/>
  <c r="S191" i="13" a="1"/>
  <c r="S265" i="13" a="1"/>
  <c r="S571" i="13" a="1"/>
  <c r="S273" i="13" a="1"/>
  <c r="S457" i="13" a="1"/>
  <c r="S907" i="13" a="1"/>
  <c r="S829" i="13" a="1"/>
  <c r="S832" i="13" a="1"/>
  <c r="S165" i="13" a="1"/>
  <c r="S84" i="13" a="1"/>
  <c r="S174" i="13" a="1"/>
  <c r="S302" i="13" a="1"/>
  <c r="S103" i="13" a="1"/>
  <c r="S618" i="13" a="1"/>
  <c r="S606" i="13" a="1"/>
  <c r="S971" i="13" a="1"/>
  <c r="S568" i="13" a="1"/>
  <c r="S379" i="13" a="1"/>
  <c r="S799" i="13" a="1"/>
  <c r="S334" i="13" a="1"/>
  <c r="S413" i="13" a="1"/>
  <c r="S114" i="13" a="1"/>
  <c r="S48" i="13" a="1"/>
  <c r="S203" i="13" a="1"/>
  <c r="S673" i="13" a="1"/>
  <c r="S466" i="13" a="1"/>
  <c r="S248" i="13" a="1"/>
  <c r="S419" i="13" a="1"/>
  <c r="S110" i="13" a="1"/>
  <c r="S62" i="13" a="1"/>
  <c r="S429" i="13" a="1"/>
  <c r="S955" i="13" a="1"/>
  <c r="S459" i="13" a="1"/>
  <c r="S20" i="13" a="1"/>
  <c r="S258" i="13" a="1"/>
  <c r="S60" i="13" a="1"/>
  <c r="S225" i="13" a="1"/>
  <c r="S747" i="13" a="1"/>
  <c r="S874" i="13" a="1"/>
  <c r="S831" i="13" a="1"/>
  <c r="S745" i="13" a="1"/>
  <c r="S544" i="13" a="1"/>
  <c r="S894" i="13" a="1"/>
  <c r="S952" i="13" a="1"/>
  <c r="S672" i="13" a="1"/>
  <c r="S853" i="13" a="1"/>
  <c r="S324" i="13" a="1"/>
  <c r="S856" i="13" a="1"/>
  <c r="S235" i="13" a="1"/>
  <c r="S303" i="13" a="1"/>
  <c r="S178" i="13" a="1"/>
  <c r="S864" i="13" a="1"/>
  <c r="S32" i="13" a="1"/>
  <c r="S540" i="13" a="1"/>
  <c r="S447" i="13" a="1"/>
  <c r="S360" i="13" a="1"/>
  <c r="S354" i="13" a="1"/>
  <c r="S769" i="13" a="1"/>
  <c r="S242" i="13" a="1"/>
  <c r="S428" i="13" a="1"/>
  <c r="S313" i="13" a="1"/>
  <c r="S804" i="13" a="1"/>
  <c r="S116" i="13" a="1"/>
  <c r="S658" i="13" a="1"/>
  <c r="S425" i="13" a="1"/>
  <c r="S240" i="13" a="1"/>
  <c r="S762" i="13" a="1"/>
  <c r="S796" i="13" a="1"/>
  <c r="S247" i="13" a="1"/>
  <c r="S351" i="13" a="1"/>
  <c r="S440" i="13" a="1"/>
  <c r="S651" i="13" a="1"/>
  <c r="S846" i="13" a="1"/>
  <c r="S882" i="13" a="1"/>
  <c r="S173" i="13" a="1"/>
  <c r="S766" i="13" a="1"/>
  <c r="S652" i="13" a="1"/>
  <c r="S56" i="13" a="1"/>
  <c r="S871" i="13" a="1"/>
  <c r="S959" i="13" a="1"/>
  <c r="S166" i="13" a="1"/>
  <c r="S43" i="13" a="1"/>
  <c r="S228" i="13" a="1"/>
  <c r="S299" i="13" a="1"/>
  <c r="S881" i="13" a="1"/>
  <c r="S267" i="13" a="1"/>
  <c r="S310" i="13" a="1"/>
  <c r="S601" i="13" a="1"/>
  <c r="S243" i="13" a="1"/>
  <c r="S855" i="13" a="1"/>
  <c r="S74" i="13" a="1"/>
  <c r="S388" i="13" a="1"/>
  <c r="S556" i="13" a="1"/>
  <c r="S784" i="13" a="1"/>
  <c r="S415" i="13" a="1"/>
  <c r="S613" i="13" a="1"/>
  <c r="S559" i="13" a="1"/>
  <c r="S38" i="13" a="1"/>
  <c r="S135" i="13" a="1"/>
  <c r="S511" i="13" a="1"/>
  <c r="S347" i="13" a="1"/>
  <c r="S903" i="13" a="1"/>
  <c r="S949" i="13" a="1"/>
  <c r="S458" i="13" a="1"/>
  <c r="S45" i="13" a="1"/>
  <c r="S721" i="13" a="1"/>
  <c r="S854" i="13" a="1"/>
  <c r="S558" i="13" a="1"/>
  <c r="S873" i="13" a="1"/>
  <c r="S988" i="13" a="1"/>
  <c r="S638" i="13" a="1"/>
  <c r="S596" i="13" a="1"/>
  <c r="S277" i="13" a="1"/>
  <c r="S643" i="13" a="1"/>
  <c r="S421" i="13" a="1"/>
  <c r="S169" i="13" a="1"/>
  <c r="S857" i="13" a="1"/>
  <c r="S376" i="13" a="1"/>
  <c r="S189" i="13" a="1"/>
  <c r="S717" i="13" a="1"/>
  <c r="S653" i="13" a="1"/>
  <c r="S528" i="13" a="1"/>
  <c r="S306" i="13" a="1"/>
  <c r="S285" i="13" a="1"/>
  <c r="S531" i="13" a="1"/>
  <c r="S156" i="13" a="1"/>
  <c r="S442" i="13" a="1"/>
  <c r="S157" i="13" a="1"/>
  <c r="S822" i="13" a="1"/>
  <c r="S432" i="13" a="1"/>
  <c r="S272" i="13" a="1"/>
  <c r="S312" i="13" a="1"/>
  <c r="S697" i="13" a="1"/>
  <c r="S620" i="13" a="1"/>
  <c r="S138" i="13" a="1"/>
  <c r="S753" i="13" a="1"/>
  <c r="S614" i="13" a="1"/>
  <c r="S262" i="13" a="1"/>
  <c r="S109" i="13" a="1"/>
  <c r="S964" i="13" a="1"/>
  <c r="S8" i="13" a="1"/>
  <c r="S160" i="13" a="1"/>
  <c r="S233" i="13" a="1"/>
  <c r="S42" i="13" a="1"/>
  <c r="S223" i="13" a="1"/>
  <c r="S226" i="13" a="1"/>
  <c r="S887" i="13" a="1"/>
  <c r="S821" i="13" a="1"/>
  <c r="S121" i="13" a="1"/>
  <c r="S702" i="13" a="1"/>
  <c r="S793" i="13" a="1"/>
  <c r="S344" i="13" a="1"/>
  <c r="S339" i="13" a="1"/>
  <c r="S692" i="13" a="1"/>
  <c r="S47" i="13" a="1"/>
  <c r="S924" i="13" a="1"/>
  <c r="S83" i="13" a="1"/>
  <c r="S369" i="13" a="1"/>
  <c r="S587" i="13" a="1"/>
  <c r="S941" i="13" a="1"/>
  <c r="S609" i="13" a="1"/>
  <c r="S602" i="13" a="1"/>
  <c r="S573" i="13" a="1"/>
  <c r="S28" i="13" a="1"/>
  <c r="S1002" i="13" a="1"/>
  <c r="S333" i="13" a="1"/>
  <c r="S352" i="13" a="1"/>
  <c r="S648" i="13" a="1"/>
  <c r="S921" i="13" a="1"/>
  <c r="S39" i="13" a="1"/>
  <c r="S928" i="13" a="1"/>
  <c r="S814" i="13" a="1"/>
  <c r="S868" i="13" a="1"/>
  <c r="S469" i="13" a="1"/>
  <c r="S574" i="13" a="1"/>
  <c r="S699" i="13" a="1"/>
  <c r="S318" i="13" a="1"/>
  <c r="S211" i="13" a="1"/>
  <c r="S974" i="13" a="1"/>
  <c r="S890" i="13" a="1"/>
  <c r="S550" i="13" a="1"/>
  <c r="S78" i="13" a="1"/>
  <c r="S752" i="13" a="1"/>
  <c r="S983" i="13" a="1"/>
  <c r="S579" i="13" a="1"/>
  <c r="S844" i="13" a="1"/>
  <c r="S461" i="13" a="1"/>
  <c r="S686" i="13" a="1"/>
  <c r="S497" i="13" a="1"/>
  <c r="S105" i="13" a="1"/>
  <c r="S705" i="13" a="1"/>
  <c r="S29" i="13" a="1"/>
  <c r="S778" i="13" a="1"/>
  <c r="S95" i="13" a="1"/>
  <c r="S521" i="13" a="1"/>
  <c r="S657" i="13" a="1"/>
  <c r="S925" i="13" a="1"/>
  <c r="S12" i="13" a="1"/>
  <c r="S507" i="13" a="1"/>
  <c r="S584" i="13" a="1"/>
  <c r="S588" i="13" a="1"/>
  <c r="S358" i="13" a="1"/>
  <c r="S493" i="13" a="1"/>
  <c r="S254" i="13" a="1"/>
  <c r="S836" i="13" a="1"/>
  <c r="S569" i="13" a="1"/>
  <c r="S803" i="13" a="1"/>
  <c r="S411" i="13" a="1"/>
  <c r="S284" i="13" a="1"/>
  <c r="S538" i="13" a="1"/>
  <c r="S40" i="13" a="1"/>
  <c r="S679" i="13" a="1"/>
  <c r="S132" i="13" a="1"/>
  <c r="S633" i="13" a="1"/>
  <c r="S229" i="13" a="1"/>
  <c r="S782" i="13" a="1"/>
  <c r="S276" i="13" a="1"/>
  <c r="S529" i="13" a="1"/>
  <c r="S629" i="13" a="1"/>
  <c r="S436" i="13" a="1"/>
  <c r="S355" i="13" a="1"/>
  <c r="S878" i="13" a="1"/>
  <c r="S416" i="13" a="1"/>
  <c r="S330" i="13" a="1"/>
  <c r="S377" i="13" a="1"/>
  <c r="S585" i="13" a="1"/>
  <c r="S331" i="13" a="1"/>
  <c r="S295" i="13" a="1"/>
  <c r="S399" i="13" a="1"/>
  <c r="S985" i="13" a="1"/>
  <c r="S372" i="13" a="1"/>
  <c r="S389" i="13" a="1"/>
  <c r="S714" i="13" a="1"/>
  <c r="S534" i="13" a="1"/>
  <c r="S547" i="13" a="1"/>
  <c r="S884" i="13" a="1"/>
  <c r="S564" i="13" a="1"/>
  <c r="S688" i="13" a="1"/>
  <c r="S337" i="13" a="1"/>
  <c r="S296" i="13" a="1"/>
  <c r="S977" i="13" a="1"/>
  <c r="S731" i="13" a="1"/>
  <c r="S589" i="13" a="1"/>
  <c r="S663" i="13" a="1"/>
  <c r="S73" i="13" a="1"/>
  <c r="S543" i="13" a="1"/>
  <c r="S523" i="13" a="1"/>
  <c r="S147" i="13" a="1"/>
  <c r="S357" i="13" a="1"/>
  <c r="S728" i="13" a="1"/>
  <c r="S510" i="13" a="1"/>
  <c r="S485" i="13" a="1"/>
  <c r="S362" i="13" a="1"/>
  <c r="S49" i="13" a="1"/>
  <c r="S639" i="13" a="1"/>
  <c r="S733" i="13" a="1"/>
  <c r="S301" i="13" a="1"/>
  <c r="S676" i="13" a="1"/>
  <c r="S482" i="13" a="1"/>
  <c r="S746" i="13" a="1"/>
  <c r="S670" i="13" a="1"/>
  <c r="S891" i="13" a="1"/>
  <c r="S922" i="13" a="1"/>
  <c r="S808" i="13" a="1"/>
  <c r="S435" i="13" a="1"/>
  <c r="S905" i="13" a="1"/>
  <c r="S590" i="13" a="1"/>
  <c r="S689" i="13" a="1"/>
  <c r="S93" i="13" a="1"/>
  <c r="S176" i="13" a="1"/>
  <c r="S935" i="13" a="1"/>
  <c r="S535" i="13" a="1"/>
  <c r="S508" i="13" a="1"/>
  <c r="S825" i="13" a="1"/>
  <c r="S593" i="13" a="1"/>
  <c r="S622" i="13" a="1"/>
  <c r="S798" i="13" a="1"/>
  <c r="S812" i="13" a="1"/>
  <c r="S637" i="13" a="1"/>
  <c r="S877" i="13" a="1"/>
  <c r="S700" i="13" a="1"/>
  <c r="S34" i="13" a="1"/>
  <c r="S90" i="13" a="1"/>
  <c r="S690" i="13" a="1"/>
  <c r="S252" i="13" a="1"/>
  <c r="S759" i="13" a="1"/>
  <c r="S125" i="13" a="1"/>
  <c r="S998" i="13" a="1"/>
  <c r="S16" i="13" a="1"/>
  <c r="S104" i="13" a="1"/>
  <c r="S524" i="13" a="1"/>
  <c r="S219" i="13" a="1"/>
  <c r="S446" i="13" a="1"/>
  <c r="S966" i="13" a="1"/>
  <c r="S297" i="13" a="1"/>
  <c r="S139" i="13" a="1"/>
  <c r="S478" i="13" a="1"/>
  <c r="S600" i="13" a="1"/>
  <c r="S555" i="13" a="1"/>
  <c r="S431" i="13" a="1"/>
  <c r="S58" i="13" a="1"/>
  <c r="S287" i="13" a="1"/>
  <c r="S930" i="13" a="1"/>
  <c r="S251" i="13" a="1"/>
  <c r="S346" i="13" a="1"/>
  <c r="S489" i="13" a="1"/>
  <c r="S636" i="13" a="1"/>
  <c r="S823" i="13" a="1"/>
  <c r="S350" i="13" a="1"/>
  <c r="S5" i="13" a="1"/>
  <c r="S220" i="13" a="1"/>
  <c r="S279" i="13" a="1"/>
  <c r="S576" i="13" a="1"/>
  <c r="S860" i="13" a="1"/>
  <c r="S640" i="13" a="1"/>
  <c r="S194" i="13" a="1"/>
  <c r="S409" i="13" a="1"/>
  <c r="S770" i="13" a="1"/>
  <c r="S553" i="13" a="1"/>
  <c r="S961" i="13" a="1"/>
  <c r="S516" i="13" a="1"/>
  <c r="S833" i="13" a="1"/>
  <c r="S25" i="13" a="1"/>
  <c r="S958" i="13" a="1"/>
  <c r="S363" i="13" a="1"/>
  <c r="S537" i="13" a="1"/>
  <c r="S427" i="13" a="1"/>
  <c r="S660" i="13" a="1"/>
  <c r="S246" i="13" a="1"/>
  <c r="S14" i="13" a="1"/>
  <c r="S118" i="13" a="1"/>
  <c r="S19" i="13" a="1"/>
  <c r="S124" i="13" a="1"/>
  <c r="S650" i="13" a="1"/>
  <c r="S578" i="13" a="1"/>
  <c r="S66" i="13" a="1"/>
  <c r="S712" i="13" a="1"/>
  <c r="S605" i="13" a="1"/>
  <c r="S472" i="13" a="1"/>
  <c r="S498" i="13" a="1"/>
  <c r="S929" i="13" a="1"/>
  <c r="S41" i="13" a="1"/>
  <c r="S773" i="13" a="1"/>
  <c r="S743" i="13" a="1"/>
  <c r="S716" i="13" a="1"/>
  <c r="S387" i="13" a="1"/>
  <c r="S996" i="13" a="1"/>
  <c r="S931" i="13" a="1"/>
  <c r="S993" i="13" a="1"/>
  <c r="S677" i="13" a="1"/>
  <c r="S328" i="13" a="1"/>
  <c r="S680" i="13" a="1"/>
  <c r="S288" i="13" a="1"/>
  <c r="S997" i="13" a="1"/>
  <c r="S920" i="13" a="1"/>
  <c r="S800" i="13" a="1"/>
  <c r="S513" i="13" a="1"/>
  <c r="S646" i="13" a="1"/>
  <c r="S146" i="13" a="1"/>
  <c r="S557" i="13" a="1"/>
  <c r="S484" i="13" a="1"/>
  <c r="S908" i="13" a="1"/>
  <c r="S266" i="13" a="1"/>
  <c r="S126" i="13" a="1"/>
  <c r="S982" i="13" a="1"/>
  <c r="S148" i="13" a="1"/>
  <c r="S987" i="13" a="1"/>
  <c r="S127" i="13" a="1"/>
  <c r="S361" i="13" a="1"/>
  <c r="S522" i="13" a="1"/>
  <c r="S418" i="13" a="1"/>
  <c r="S454" i="13" a="1"/>
  <c r="S628" i="13" a="1"/>
  <c r="S401" i="13" a="1"/>
  <c r="S144" i="13" a="1"/>
  <c r="S468" i="13" a="1"/>
  <c r="S112" i="13" a="1"/>
  <c r="S710" i="13" a="1"/>
  <c r="S133" i="13" a="1"/>
  <c r="S944" i="13" a="1"/>
  <c r="S754" i="13" a="1"/>
  <c r="S88" i="13" a="1"/>
  <c r="S486" i="13" a="1"/>
  <c r="S383" i="13" a="1"/>
  <c r="S206" i="13" a="1"/>
  <c r="S500" i="13" a="1"/>
  <c r="S732" i="13" a="1"/>
  <c r="S481" i="13" a="1"/>
  <c r="S359" i="13" a="1"/>
  <c r="S496" i="13" a="1"/>
  <c r="S327" i="13" a="1"/>
  <c r="S842" i="13" a="1"/>
  <c r="S491" i="13" a="1"/>
  <c r="S17" i="13" a="1"/>
  <c r="S218" i="13" a="1"/>
  <c r="S385" i="13" a="1"/>
  <c r="S937" i="13" a="1"/>
  <c r="S120" i="13" a="1"/>
  <c r="S255" i="13" a="1"/>
  <c r="S851" i="13" a="1"/>
  <c r="S685" i="13" a="1"/>
  <c r="S918" i="13" a="1"/>
  <c r="S570" i="13" a="1"/>
  <c r="S87" i="13" a="1"/>
  <c r="S517" i="13" a="1"/>
  <c r="S858" i="13" a="1"/>
  <c r="S46" i="13" a="1"/>
  <c r="S325" i="13" a="1"/>
  <c r="S22" i="13" a="1"/>
  <c r="S207" i="13" a="1"/>
  <c r="S182" i="13" a="1"/>
  <c r="S290" i="13" a="1"/>
  <c r="S662" i="13" a="1"/>
  <c r="S957" i="13" a="1"/>
  <c r="S946" i="13" a="1"/>
  <c r="S465" i="13" a="1"/>
  <c r="S283" i="13" a="1"/>
  <c r="S711" i="13" a="1"/>
  <c r="S644" i="13" a="1"/>
  <c r="S96" i="13" a="1"/>
  <c r="S443" i="13" a="1"/>
  <c r="S345" i="13" a="1"/>
  <c r="S464" i="13" a="1"/>
  <c r="S967" i="13" a="1"/>
  <c r="S789" i="13" a="1"/>
  <c r="S902" i="13" a="1"/>
  <c r="S771" i="13" a="1"/>
  <c r="S394" i="13" a="1"/>
  <c r="S99" i="13" a="1"/>
  <c r="S525" i="13" a="1"/>
  <c r="S102" i="13" a="1"/>
  <c r="S91" i="13" a="1"/>
  <c r="S75" i="13" a="1"/>
  <c r="S713" i="13" a="1"/>
  <c r="S723" i="13" a="1"/>
  <c r="S598" i="13" a="1"/>
  <c r="S526" i="13" a="1"/>
  <c r="S883" i="13" a="1"/>
  <c r="S786" i="13" a="1"/>
  <c r="S216" i="13" a="1"/>
  <c r="S554" i="13" a="1"/>
  <c r="S566" i="13" a="1"/>
  <c r="S989" i="13" a="1"/>
  <c r="S774" i="13" a="1"/>
  <c r="S631" i="13" a="1"/>
  <c r="S898" i="13" a="1"/>
  <c r="S656" i="13" a="1"/>
  <c r="S708" i="13" a="1"/>
  <c r="S13" i="13" a="1"/>
  <c r="S768" i="13" a="1"/>
  <c r="S912" i="13" a="1"/>
  <c r="S780" i="13" a="1"/>
  <c r="S23" i="13" a="1"/>
  <c r="S314" i="13" a="1"/>
  <c r="S551" i="13" a="1"/>
  <c r="S490" i="13" a="1"/>
  <c r="S518" i="13" a="1"/>
  <c r="S933" i="13" a="1"/>
  <c r="S444" i="13" a="1"/>
  <c r="S438" i="13" a="1"/>
  <c r="S845" i="13" a="1"/>
  <c r="S204" i="13" a="1"/>
  <c r="S190" i="13" a="1"/>
  <c r="S136" i="13" a="1"/>
  <c r="S364" i="13" a="1"/>
  <c r="S161" i="13" a="1"/>
  <c r="S801" i="13" a="1"/>
  <c r="S289" i="13" a="1"/>
  <c r="S592" i="13" a="1"/>
  <c r="S179" i="13" a="1"/>
  <c r="S635" i="13" a="1"/>
  <c r="S198" i="13" a="1"/>
  <c r="S150" i="13" a="1"/>
  <c r="S994" i="13" a="1"/>
  <c r="S119" i="13" a="1"/>
  <c r="S665" i="13" a="1"/>
  <c r="S113" i="13" a="1"/>
  <c r="S619" i="13" a="1"/>
  <c r="S433" i="13" a="1"/>
  <c r="S81" i="13" a="1"/>
  <c r="S764" i="13" a="1"/>
  <c r="S975" i="13" a="1"/>
  <c r="S595" i="13" a="1"/>
  <c r="S715" i="13" a="1"/>
  <c r="S122" i="13" a="1"/>
  <c r="S867" i="13" a="1"/>
  <c r="S353" i="13" a="1"/>
  <c r="S97" i="13" a="1"/>
  <c r="S54" i="13" a="1"/>
  <c r="S542" i="13" a="1"/>
  <c r="S404" i="13" a="1"/>
  <c r="S177" i="13" a="1"/>
  <c r="S123" i="13" a="1"/>
  <c r="S342" i="13" a="1"/>
  <c r="S197" i="13" a="1"/>
  <c r="S591" i="13" a="1"/>
  <c r="S11" i="13" a="1"/>
  <c r="S703" i="13" a="1"/>
  <c r="S763" i="13" a="1"/>
  <c r="S64" i="13" a="1"/>
  <c r="S65" i="13" a="1"/>
  <c r="S1000" i="13" a="1"/>
  <c r="S253" i="13" a="1"/>
  <c r="S797" i="13" a="1"/>
  <c r="S642" i="13" a="1"/>
  <c r="S839" i="13" a="1"/>
  <c r="S291" i="13" a="1"/>
  <c r="S128" i="13" a="1"/>
  <c r="S154" i="13" a="1"/>
  <c r="S889" i="13" a="1"/>
  <c r="S9" i="13" a="1"/>
  <c r="S709" i="13" a="1"/>
  <c r="S205" i="13" a="1"/>
  <c r="S311" i="13" a="1"/>
  <c r="S155" i="13" a="1"/>
  <c r="S406" i="13" a="1"/>
  <c r="S238" i="13" a="1"/>
  <c r="S695" i="13" a="1"/>
  <c r="S1003" i="13" a="1"/>
  <c r="S806" i="13" a="1"/>
  <c r="S448" i="13" a="1"/>
  <c r="S616" i="13" a="1"/>
  <c r="S213" i="13" a="1"/>
  <c r="S730" i="13" a="1"/>
  <c r="S79" i="13" a="1"/>
  <c r="S209" i="13" a="1"/>
  <c r="S936" i="13" a="1"/>
  <c r="S499" i="13" a="1"/>
  <c r="S487" i="13" a="1"/>
  <c r="S441" i="13" a="1"/>
  <c r="S195" i="13" a="1"/>
  <c r="S59" i="13" a="1"/>
  <c r="S669" i="13" a="1"/>
  <c r="S519" i="13" a="1"/>
  <c r="S757" i="13" a="1"/>
  <c r="S835" i="13" a="1"/>
  <c r="S738" i="13" a="1"/>
  <c r="S159" i="13" a="1"/>
  <c r="S159" i="13" l="1"/>
  <c r="S738" i="13"/>
  <c r="S835" i="13"/>
  <c r="S757" i="13"/>
  <c r="S519" i="13"/>
  <c r="S669" i="13"/>
  <c r="S59" i="13"/>
  <c r="S195" i="13"/>
  <c r="S441" i="13"/>
  <c r="S487" i="13"/>
  <c r="S499" i="13"/>
  <c r="S936" i="13"/>
  <c r="S209" i="13"/>
  <c r="S79" i="13"/>
  <c r="S730" i="13"/>
  <c r="S213" i="13"/>
  <c r="S616" i="13"/>
  <c r="S448" i="13"/>
  <c r="S806" i="13"/>
  <c r="S1003" i="13"/>
  <c r="S695" i="13"/>
  <c r="S238" i="13"/>
  <c r="S406" i="13"/>
  <c r="S155" i="13"/>
  <c r="S311" i="13"/>
  <c r="S205" i="13"/>
  <c r="S709" i="13"/>
  <c r="S9" i="13"/>
  <c r="T9" i="13" s="1"/>
  <c r="S889" i="13"/>
  <c r="S154" i="13"/>
  <c r="S128" i="13"/>
  <c r="S291" i="13"/>
  <c r="S839" i="13"/>
  <c r="S642" i="13"/>
  <c r="S797" i="13"/>
  <c r="S253" i="13"/>
  <c r="S1000" i="13"/>
  <c r="S65" i="13"/>
  <c r="S64" i="13"/>
  <c r="S763" i="13"/>
  <c r="S703" i="13"/>
  <c r="S11" i="13"/>
  <c r="S591" i="13"/>
  <c r="S197" i="13"/>
  <c r="S342" i="13"/>
  <c r="S123" i="13"/>
  <c r="S177" i="13"/>
  <c r="S404" i="13"/>
  <c r="S542" i="13"/>
  <c r="S54" i="13"/>
  <c r="S97" i="13"/>
  <c r="S353" i="13"/>
  <c r="S867" i="13"/>
  <c r="S122" i="13"/>
  <c r="S715" i="13"/>
  <c r="S595" i="13"/>
  <c r="S975" i="13"/>
  <c r="S764" i="13"/>
  <c r="S81" i="13"/>
  <c r="S433" i="13"/>
  <c r="S619" i="13"/>
  <c r="S113" i="13"/>
  <c r="S665" i="13"/>
  <c r="S119" i="13"/>
  <c r="S994" i="13"/>
  <c r="S150" i="13"/>
  <c r="S198" i="13"/>
  <c r="S635" i="13"/>
  <c r="S179" i="13"/>
  <c r="S592" i="13"/>
  <c r="S289" i="13"/>
  <c r="S801" i="13"/>
  <c r="S161" i="13"/>
  <c r="S364" i="13"/>
  <c r="S136" i="13"/>
  <c r="S190" i="13"/>
  <c r="S204" i="13"/>
  <c r="S845" i="13"/>
  <c r="S438" i="13"/>
  <c r="S444" i="13"/>
  <c r="S933" i="13"/>
  <c r="S518" i="13"/>
  <c r="S490" i="13"/>
  <c r="S551" i="13"/>
  <c r="S314" i="13"/>
  <c r="S23" i="13"/>
  <c r="S780" i="13"/>
  <c r="S912" i="13"/>
  <c r="S768" i="13"/>
  <c r="S13" i="13"/>
  <c r="S708" i="13"/>
  <c r="S656" i="13"/>
  <c r="S898" i="13"/>
  <c r="S631" i="13"/>
  <c r="S774" i="13"/>
  <c r="S989" i="13"/>
  <c r="S566" i="13"/>
  <c r="S554" i="13"/>
  <c r="S216" i="13"/>
  <c r="S786" i="13"/>
  <c r="S883" i="13"/>
  <c r="S526" i="13"/>
  <c r="S598" i="13"/>
  <c r="S723" i="13"/>
  <c r="S713" i="13"/>
  <c r="S75" i="13"/>
  <c r="S91" i="13"/>
  <c r="S102" i="13"/>
  <c r="S525" i="13"/>
  <c r="S99" i="13"/>
  <c r="S394" i="13"/>
  <c r="S771" i="13"/>
  <c r="S902" i="13"/>
  <c r="S789" i="13"/>
  <c r="S967" i="13"/>
  <c r="S464" i="13"/>
  <c r="S345" i="13"/>
  <c r="S443" i="13"/>
  <c r="S96" i="13"/>
  <c r="S644" i="13"/>
  <c r="S711" i="13"/>
  <c r="S283" i="13"/>
  <c r="S465" i="13"/>
  <c r="S946" i="13"/>
  <c r="S957" i="13"/>
  <c r="S662" i="13"/>
  <c r="S290" i="13"/>
  <c r="S182" i="13"/>
  <c r="S207" i="13"/>
  <c r="S22" i="13"/>
  <c r="S325" i="13"/>
  <c r="S46" i="13"/>
  <c r="S858" i="13"/>
  <c r="S517" i="13"/>
  <c r="S87" i="13"/>
  <c r="S570" i="13"/>
  <c r="S918" i="13"/>
  <c r="S685" i="13"/>
  <c r="S851" i="13"/>
  <c r="S255" i="13"/>
  <c r="S120" i="13"/>
  <c r="S937" i="13"/>
  <c r="S385" i="13"/>
  <c r="S218" i="13"/>
  <c r="S17" i="13"/>
  <c r="S491" i="13"/>
  <c r="S842" i="13"/>
  <c r="S327" i="13"/>
  <c r="S496" i="13"/>
  <c r="S359" i="13"/>
  <c r="S481" i="13"/>
  <c r="S732" i="13"/>
  <c r="S500" i="13"/>
  <c r="S206" i="13"/>
  <c r="S383" i="13"/>
  <c r="S486" i="13"/>
  <c r="S88" i="13"/>
  <c r="S754" i="13"/>
  <c r="S944" i="13"/>
  <c r="S133" i="13"/>
  <c r="S710" i="13"/>
  <c r="S112" i="13"/>
  <c r="S468" i="13"/>
  <c r="S144" i="13"/>
  <c r="S401" i="13"/>
  <c r="S628" i="13"/>
  <c r="S454" i="13"/>
  <c r="S418" i="13"/>
  <c r="S522" i="13"/>
  <c r="S361" i="13"/>
  <c r="S127" i="13"/>
  <c r="S987" i="13"/>
  <c r="S148" i="13"/>
  <c r="S982" i="13"/>
  <c r="S126" i="13"/>
  <c r="S266" i="13"/>
  <c r="S908" i="13"/>
  <c r="S484" i="13"/>
  <c r="S557" i="13"/>
  <c r="S146" i="13"/>
  <c r="S646" i="13"/>
  <c r="S513" i="13"/>
  <c r="S800" i="13"/>
  <c r="S920" i="13"/>
  <c r="S997" i="13"/>
  <c r="S288" i="13"/>
  <c r="S680" i="13"/>
  <c r="S328" i="13"/>
  <c r="S677" i="13"/>
  <c r="S993" i="13"/>
  <c r="S931" i="13"/>
  <c r="S996" i="13"/>
  <c r="S387" i="13"/>
  <c r="S716" i="13"/>
  <c r="S743" i="13"/>
  <c r="S773" i="13"/>
  <c r="S41" i="13"/>
  <c r="S929" i="13"/>
  <c r="S498" i="13"/>
  <c r="S472" i="13"/>
  <c r="S605" i="13"/>
  <c r="S712" i="13"/>
  <c r="S66" i="13"/>
  <c r="S578" i="13"/>
  <c r="S650" i="13"/>
  <c r="S124" i="13"/>
  <c r="S19" i="13"/>
  <c r="S118" i="13"/>
  <c r="S14" i="13"/>
  <c r="S246" i="13"/>
  <c r="S660" i="13"/>
  <c r="S427" i="13"/>
  <c r="S537" i="13"/>
  <c r="S363" i="13"/>
  <c r="S958" i="13"/>
  <c r="S25" i="13"/>
  <c r="S833" i="13"/>
  <c r="S516" i="13"/>
  <c r="S961" i="13"/>
  <c r="S553" i="13"/>
  <c r="S770" i="13"/>
  <c r="S409" i="13"/>
  <c r="S194" i="13"/>
  <c r="S640" i="13"/>
  <c r="S860" i="13"/>
  <c r="S576" i="13"/>
  <c r="S279" i="13"/>
  <c r="S220" i="13"/>
  <c r="S5" i="13"/>
  <c r="S350" i="13"/>
  <c r="S823" i="13"/>
  <c r="S636" i="13"/>
  <c r="S489" i="13"/>
  <c r="S346" i="13"/>
  <c r="S251" i="13"/>
  <c r="S930" i="13"/>
  <c r="S287" i="13"/>
  <c r="S58" i="13"/>
  <c r="S431" i="13"/>
  <c r="S555" i="13"/>
  <c r="S600" i="13"/>
  <c r="S478" i="13"/>
  <c r="S139" i="13"/>
  <c r="S297" i="13"/>
  <c r="S966" i="13"/>
  <c r="S446" i="13"/>
  <c r="S219" i="13"/>
  <c r="S524" i="13"/>
  <c r="S104" i="13"/>
  <c r="S16" i="13"/>
  <c r="S998" i="13"/>
  <c r="S125" i="13"/>
  <c r="S759" i="13"/>
  <c r="S252" i="13"/>
  <c r="S690" i="13"/>
  <c r="S90" i="13"/>
  <c r="S34" i="13"/>
  <c r="S700" i="13"/>
  <c r="S877" i="13"/>
  <c r="S637" i="13"/>
  <c r="S812" i="13"/>
  <c r="S798" i="13"/>
  <c r="S622" i="13"/>
  <c r="S593" i="13"/>
  <c r="S825" i="13"/>
  <c r="S508" i="13"/>
  <c r="S535" i="13"/>
  <c r="S935" i="13"/>
  <c r="S176" i="13"/>
  <c r="S93" i="13"/>
  <c r="S689" i="13"/>
  <c r="S590" i="13"/>
  <c r="S905" i="13"/>
  <c r="S435" i="13"/>
  <c r="S808" i="13"/>
  <c r="S922" i="13"/>
  <c r="S891" i="13"/>
  <c r="S670" i="13"/>
  <c r="S746" i="13"/>
  <c r="S482" i="13"/>
  <c r="S676" i="13"/>
  <c r="S301" i="13"/>
  <c r="S733" i="13"/>
  <c r="S639" i="13"/>
  <c r="S49" i="13"/>
  <c r="S362" i="13"/>
  <c r="S485" i="13"/>
  <c r="S510" i="13"/>
  <c r="S728" i="13"/>
  <c r="S357" i="13"/>
  <c r="S147" i="13"/>
  <c r="S523" i="13"/>
  <c r="S543" i="13"/>
  <c r="S73" i="13"/>
  <c r="S663" i="13"/>
  <c r="S589" i="13"/>
  <c r="S731" i="13"/>
  <c r="S977" i="13"/>
  <c r="S296" i="13"/>
  <c r="S337" i="13"/>
  <c r="S688" i="13"/>
  <c r="S564" i="13"/>
  <c r="S884" i="13"/>
  <c r="S547" i="13"/>
  <c r="S534" i="13"/>
  <c r="S714" i="13"/>
  <c r="S389" i="13"/>
  <c r="S372" i="13"/>
  <c r="S985" i="13"/>
  <c r="S399" i="13"/>
  <c r="S295" i="13"/>
  <c r="S331" i="13"/>
  <c r="S585" i="13"/>
  <c r="S377" i="13"/>
  <c r="S330" i="13"/>
  <c r="S416" i="13"/>
  <c r="S878" i="13"/>
  <c r="S355" i="13"/>
  <c r="S436" i="13"/>
  <c r="S629" i="13"/>
  <c r="S529" i="13"/>
  <c r="S276" i="13"/>
  <c r="S782" i="13"/>
  <c r="S229" i="13"/>
  <c r="S633" i="13"/>
  <c r="S132" i="13"/>
  <c r="S679" i="13"/>
  <c r="S40" i="13"/>
  <c r="S538" i="13"/>
  <c r="S284" i="13"/>
  <c r="S411" i="13"/>
  <c r="S803" i="13"/>
  <c r="S569" i="13"/>
  <c r="S836" i="13"/>
  <c r="S254" i="13"/>
  <c r="S493" i="13"/>
  <c r="S358" i="13"/>
  <c r="S588" i="13"/>
  <c r="S584" i="13"/>
  <c r="S507" i="13"/>
  <c r="S12" i="13"/>
  <c r="S925" i="13"/>
  <c r="S657" i="13"/>
  <c r="S521" i="13"/>
  <c r="S95" i="13"/>
  <c r="S778" i="13"/>
  <c r="S29" i="13"/>
  <c r="S705" i="13"/>
  <c r="S105" i="13"/>
  <c r="S497" i="13"/>
  <c r="S686" i="13"/>
  <c r="S461" i="13"/>
  <c r="S844" i="13"/>
  <c r="S579" i="13"/>
  <c r="S983" i="13"/>
  <c r="S752" i="13"/>
  <c r="S78" i="13"/>
  <c r="S550" i="13"/>
  <c r="S890" i="13"/>
  <c r="S974" i="13"/>
  <c r="S211" i="13"/>
  <c r="S318" i="13"/>
  <c r="S699" i="13"/>
  <c r="S574" i="13"/>
  <c r="S469" i="13"/>
  <c r="S868" i="13"/>
  <c r="S814" i="13"/>
  <c r="S928" i="13"/>
  <c r="S39" i="13"/>
  <c r="S921" i="13"/>
  <c r="S648" i="13"/>
  <c r="S352" i="13"/>
  <c r="S333" i="13"/>
  <c r="S1002" i="13"/>
  <c r="S28" i="13"/>
  <c r="S573" i="13"/>
  <c r="S602" i="13"/>
  <c r="S609" i="13"/>
  <c r="S941" i="13"/>
  <c r="S587" i="13"/>
  <c r="S369" i="13"/>
  <c r="S83" i="13"/>
  <c r="S924" i="13"/>
  <c r="S47" i="13"/>
  <c r="S692" i="13"/>
  <c r="S339" i="13"/>
  <c r="S344" i="13"/>
  <c r="S793" i="13"/>
  <c r="S702" i="13"/>
  <c r="S121" i="13"/>
  <c r="S821" i="13"/>
  <c r="S887" i="13"/>
  <c r="S226" i="13"/>
  <c r="S223" i="13"/>
  <c r="S42" i="13"/>
  <c r="S233" i="13"/>
  <c r="S160" i="13"/>
  <c r="S8" i="13"/>
  <c r="S964" i="13"/>
  <c r="S109" i="13"/>
  <c r="S262" i="13"/>
  <c r="S614" i="13"/>
  <c r="S753" i="13"/>
  <c r="S138" i="13"/>
  <c r="S620" i="13"/>
  <c r="S697" i="13"/>
  <c r="S312" i="13"/>
  <c r="S272" i="13"/>
  <c r="S432" i="13"/>
  <c r="S822" i="13"/>
  <c r="S157" i="13"/>
  <c r="S442" i="13"/>
  <c r="S156" i="13"/>
  <c r="S531" i="13"/>
  <c r="S285" i="13"/>
  <c r="S306" i="13"/>
  <c r="S528" i="13"/>
  <c r="S653" i="13"/>
  <c r="S717" i="13"/>
  <c r="S189" i="13"/>
  <c r="S376" i="13"/>
  <c r="S857" i="13"/>
  <c r="S169" i="13"/>
  <c r="S421" i="13"/>
  <c r="S643" i="13"/>
  <c r="S277" i="13"/>
  <c r="S596" i="13"/>
  <c r="S638" i="13"/>
  <c r="S988" i="13"/>
  <c r="S873" i="13"/>
  <c r="S558" i="13"/>
  <c r="S854" i="13"/>
  <c r="S721" i="13"/>
  <c r="S45" i="13"/>
  <c r="S458" i="13"/>
  <c r="S949" i="13"/>
  <c r="S903" i="13"/>
  <c r="S347" i="13"/>
  <c r="S511" i="13"/>
  <c r="S135" i="13"/>
  <c r="S38" i="13"/>
  <c r="S559" i="13"/>
  <c r="S613" i="13"/>
  <c r="S415" i="13"/>
  <c r="S784" i="13"/>
  <c r="S556" i="13"/>
  <c r="S388" i="13"/>
  <c r="S74" i="13"/>
  <c r="S855" i="13"/>
  <c r="S243" i="13"/>
  <c r="S601" i="13"/>
  <c r="S310" i="13"/>
  <c r="S267" i="13"/>
  <c r="S881" i="13"/>
  <c r="S299" i="13"/>
  <c r="S228" i="13"/>
  <c r="S43" i="13"/>
  <c r="S166" i="13"/>
  <c r="S959" i="13"/>
  <c r="S871" i="13"/>
  <c r="S56" i="13"/>
  <c r="S652" i="13"/>
  <c r="S766" i="13"/>
  <c r="S173" i="13"/>
  <c r="S882" i="13"/>
  <c r="S846" i="13"/>
  <c r="S651" i="13"/>
  <c r="S440" i="13"/>
  <c r="S351" i="13"/>
  <c r="S247" i="13"/>
  <c r="S796" i="13"/>
  <c r="S762" i="13"/>
  <c r="S240" i="13"/>
  <c r="S425" i="13"/>
  <c r="S658" i="13"/>
  <c r="S116" i="13"/>
  <c r="S804" i="13"/>
  <c r="S313" i="13"/>
  <c r="S428" i="13"/>
  <c r="S242" i="13"/>
  <c r="S769" i="13"/>
  <c r="S354" i="13"/>
  <c r="S360" i="13"/>
  <c r="S447" i="13"/>
  <c r="S540" i="13"/>
  <c r="S32" i="13"/>
  <c r="S864" i="13"/>
  <c r="S178" i="13"/>
  <c r="S303" i="13"/>
  <c r="S235" i="13"/>
  <c r="S856" i="13"/>
  <c r="S324" i="13"/>
  <c r="S853" i="13"/>
  <c r="S672" i="13"/>
  <c r="S952" i="13"/>
  <c r="S894" i="13"/>
  <c r="S544" i="13"/>
  <c r="S745" i="13"/>
  <c r="S831" i="13"/>
  <c r="S874" i="13"/>
  <c r="S747" i="13"/>
  <c r="S225" i="13"/>
  <c r="S60" i="13"/>
  <c r="S258" i="13"/>
  <c r="S20" i="13"/>
  <c r="S459" i="13"/>
  <c r="S955" i="13"/>
  <c r="S429" i="13"/>
  <c r="S62" i="13"/>
  <c r="S110" i="13"/>
  <c r="S419" i="13"/>
  <c r="S248" i="13"/>
  <c r="S466" i="13"/>
  <c r="S673" i="13"/>
  <c r="S203" i="13"/>
  <c r="S48" i="13"/>
  <c r="S114" i="13"/>
  <c r="S413" i="13"/>
  <c r="S334" i="13"/>
  <c r="S799" i="13"/>
  <c r="S379" i="13"/>
  <c r="S568" i="13"/>
  <c r="S971" i="13"/>
  <c r="S606" i="13"/>
  <c r="S618" i="13"/>
  <c r="S103" i="13"/>
  <c r="S302" i="13"/>
  <c r="S174" i="13"/>
  <c r="S84" i="13"/>
  <c r="S165" i="13"/>
  <c r="S832" i="13"/>
  <c r="S829" i="13"/>
  <c r="S907" i="13"/>
  <c r="S457" i="13"/>
  <c r="S273" i="13"/>
  <c r="S571" i="13"/>
  <c r="S265" i="13"/>
  <c r="S191" i="13"/>
  <c r="S807" i="13"/>
  <c r="S885" i="13"/>
  <c r="S1004" i="13"/>
  <c r="S698" i="13"/>
  <c r="S71" i="13"/>
  <c r="S863" i="13"/>
  <c r="S956" i="13"/>
  <c r="S61" i="13"/>
  <c r="S666" i="13"/>
  <c r="S841" i="13"/>
  <c r="S1001" i="13"/>
  <c r="S597" i="13"/>
  <c r="S756" i="13"/>
  <c r="S63" i="13"/>
  <c r="S390" i="13"/>
  <c r="S875" i="13"/>
  <c r="S460" i="13"/>
  <c r="S552" i="13"/>
  <c r="S980" i="13"/>
  <c r="S539" i="13"/>
  <c r="S315" i="13"/>
  <c r="S212" i="13"/>
  <c r="S398" i="13"/>
  <c r="S117" i="13"/>
  <c r="S172" i="13"/>
  <c r="S271" i="13"/>
  <c r="S694" i="13"/>
  <c r="S260" i="13"/>
  <c r="S453" i="13"/>
  <c r="S861" i="13"/>
  <c r="S85" i="13"/>
  <c r="S879" i="13"/>
  <c r="S923" i="13"/>
  <c r="S834" i="13"/>
  <c r="S849" i="13"/>
  <c r="S170" i="13"/>
  <c r="S761" i="13"/>
  <c r="S257" i="13"/>
  <c r="S137" i="13"/>
  <c r="S919" i="13"/>
  <c r="S886" i="13"/>
  <c r="S729" i="13"/>
  <c r="S300" i="13"/>
  <c r="S224" i="13"/>
  <c r="S939" i="13"/>
  <c r="S278" i="13"/>
  <c r="S392" i="13"/>
  <c r="S734" i="13"/>
  <c r="S560" i="13"/>
  <c r="S527" i="13"/>
  <c r="S572" i="13"/>
  <c r="S145" i="13"/>
  <c r="S765" i="13"/>
  <c r="S830" i="13"/>
  <c r="S795" i="13"/>
  <c r="S370" i="13"/>
  <c r="S107" i="13"/>
  <c r="S624" i="13"/>
  <c r="S467" i="13"/>
  <c r="S294" i="13"/>
  <c r="S202" i="13"/>
  <c r="S809" i="13"/>
  <c r="S420" i="13"/>
  <c r="S942" i="13"/>
  <c r="S316" i="13"/>
  <c r="S141" i="13"/>
  <c r="S549" i="13"/>
  <c r="S785" i="13"/>
  <c r="S840" i="13"/>
  <c r="S706" i="13"/>
  <c r="S100" i="13"/>
  <c r="S249" i="13"/>
  <c r="S645" i="13"/>
  <c r="S27" i="13"/>
  <c r="S904" i="13"/>
  <c r="S131" i="13"/>
  <c r="S862" i="13"/>
  <c r="S562" i="13"/>
  <c r="S630" i="13"/>
  <c r="S736" i="13"/>
  <c r="S565" i="13"/>
  <c r="S724" i="13"/>
  <c r="S217" i="13"/>
  <c r="S356" i="13"/>
  <c r="S338" i="13"/>
  <c r="S405" i="13"/>
  <c r="S681" i="13"/>
  <c r="S940" i="13"/>
  <c r="S151" i="13"/>
  <c r="S280" i="13"/>
  <c r="S184" i="13"/>
  <c r="S142" i="13"/>
  <c r="S50" i="13"/>
  <c r="S607" i="13"/>
  <c r="S910" i="13"/>
  <c r="S567" i="13"/>
  <c r="S270" i="13"/>
  <c r="S561" i="13"/>
  <c r="S962" i="13"/>
  <c r="S175" i="13"/>
  <c r="S488" i="13"/>
  <c r="S984" i="13"/>
  <c r="S751" i="13"/>
  <c r="S158" i="13"/>
  <c r="S546" i="13"/>
  <c r="S309" i="13"/>
  <c r="S532" i="13"/>
  <c r="S7" i="13"/>
  <c r="S911" i="13"/>
  <c r="S992" i="13"/>
  <c r="S307" i="13"/>
  <c r="S26" i="13"/>
  <c r="S417" i="13"/>
  <c r="S408" i="13"/>
  <c r="S970" i="13"/>
  <c r="S365" i="13"/>
  <c r="S167" i="13"/>
  <c r="S51" i="13"/>
  <c r="S512" i="13"/>
  <c r="S575" i="13"/>
  <c r="S828" i="13"/>
  <c r="S725" i="13"/>
  <c r="S162" i="13"/>
  <c r="S790" i="13"/>
  <c r="S397" i="13"/>
  <c r="S926" i="13"/>
  <c r="S805" i="13"/>
  <c r="S707" i="13"/>
  <c r="S772" i="13"/>
  <c r="S336" i="13"/>
  <c r="S412" i="13"/>
  <c r="S684" i="13"/>
  <c r="S760" i="13"/>
  <c r="S329" i="13"/>
  <c r="S261" i="13"/>
  <c r="S94" i="13"/>
  <c r="S215" i="13"/>
  <c r="S187" i="13"/>
  <c r="S400" i="13"/>
  <c r="S916" i="13"/>
  <c r="S6" i="13"/>
  <c r="S475" i="13"/>
  <c r="S917" i="13"/>
  <c r="S906" i="13"/>
  <c r="S826" i="13"/>
  <c r="S520" i="13"/>
  <c r="S140" i="13"/>
  <c r="S423" i="13"/>
  <c r="S972" i="13"/>
  <c r="S943" i="13"/>
  <c r="S991" i="13"/>
  <c r="S819" i="13"/>
  <c r="S414" i="13"/>
  <c r="S701" i="13"/>
  <c r="S932" i="13"/>
  <c r="S816" i="13"/>
  <c r="S737" i="13"/>
  <c r="S348" i="13"/>
  <c r="S304" i="13"/>
  <c r="S250" i="13"/>
  <c r="S895" i="13"/>
  <c r="S349" i="13"/>
  <c r="S859" i="13"/>
  <c r="S192" i="13"/>
  <c r="S843" i="13"/>
  <c r="S533" i="13"/>
  <c r="S976" i="13"/>
  <c r="S960" i="13"/>
  <c r="S168" i="13"/>
  <c r="S654" i="13"/>
  <c r="S848" i="13"/>
  <c r="S450" i="13"/>
  <c r="S33" i="13"/>
  <c r="S604" i="13"/>
  <c r="S779" i="13"/>
  <c r="S824" i="13"/>
  <c r="S298" i="13"/>
  <c r="S82" i="13"/>
  <c r="S98" i="13"/>
  <c r="S626" i="13"/>
  <c r="S611" i="13"/>
  <c r="S483" i="13"/>
  <c r="S509" i="13"/>
  <c r="S259" i="13"/>
  <c r="S275" i="13"/>
  <c r="S515" i="13"/>
  <c r="S268" i="13"/>
  <c r="S914" i="13"/>
  <c r="S787" i="13"/>
  <c r="S341" i="13"/>
  <c r="S617" i="13"/>
  <c r="S67" i="13"/>
  <c r="S264" i="13"/>
  <c r="S480" i="13"/>
  <c r="S536" i="13"/>
  <c r="S627" i="13"/>
  <c r="S810" i="13"/>
  <c r="S866" i="13"/>
  <c r="S410" i="13"/>
  <c r="S811" i="13"/>
  <c r="S274" i="13"/>
  <c r="S659" i="13"/>
  <c r="S463" i="13"/>
  <c r="S384" i="13"/>
  <c r="S837" i="13"/>
  <c r="S742" i="13"/>
  <c r="S501" i="13"/>
  <c r="S317" i="13"/>
  <c r="S625" i="13"/>
  <c r="S214" i="13"/>
  <c r="S52" i="13"/>
  <c r="S199" i="13"/>
  <c r="S951" i="13"/>
  <c r="S319" i="13"/>
  <c r="S101" i="13"/>
  <c r="S477" i="13"/>
  <c r="S880" i="13"/>
  <c r="S470" i="13"/>
  <c r="S781" i="13"/>
  <c r="S164" i="13"/>
  <c r="S683" i="13"/>
  <c r="S693" i="13"/>
  <c r="S343" i="13"/>
  <c r="S76" i="13"/>
  <c r="S129" i="13"/>
  <c r="S232" i="13"/>
  <c r="S915" i="13"/>
  <c r="S530" i="13"/>
  <c r="S424" i="13"/>
  <c r="S979" i="13"/>
  <c r="S449" i="13"/>
  <c r="S236" i="13"/>
  <c r="S188" i="13"/>
  <c r="S505" i="13"/>
  <c r="S755" i="13"/>
  <c r="S687" i="13"/>
  <c r="S722" i="13"/>
  <c r="S869" i="13"/>
  <c r="S456" i="13"/>
  <c r="S582" i="13"/>
  <c r="S381" i="13"/>
  <c r="S378" i="13"/>
  <c r="S503" i="13"/>
  <c r="S850" i="13"/>
  <c r="S990" i="13"/>
  <c r="S748" i="13"/>
  <c r="S641" i="13"/>
  <c r="S163" i="13"/>
  <c r="S954" i="13"/>
  <c r="S758" i="13"/>
  <c r="S282" i="13"/>
  <c r="S171" i="13"/>
  <c r="S474" i="13"/>
  <c r="S335" i="13"/>
  <c r="S986" i="13"/>
  <c r="S35" i="13"/>
  <c r="S36" i="13"/>
  <c r="S727" i="13"/>
  <c r="S909" i="13"/>
  <c r="S130" i="13"/>
  <c r="S386" i="13"/>
  <c r="S323" i="13"/>
  <c r="S817" i="13"/>
  <c r="S981" i="13"/>
  <c r="S92" i="13"/>
  <c r="S208" i="13"/>
  <c r="S86" i="13"/>
  <c r="S893" i="13"/>
  <c r="S813" i="13"/>
  <c r="S244" i="13"/>
  <c r="S368" i="13"/>
  <c r="S108" i="13"/>
  <c r="S502" i="13"/>
  <c r="S292" i="13"/>
  <c r="S152" i="13"/>
  <c r="S838" i="13"/>
  <c r="S852" i="13"/>
  <c r="S506" i="13"/>
  <c r="S153" i="13"/>
  <c r="S31" i="13"/>
  <c r="S183" i="13"/>
  <c r="S678" i="13"/>
  <c r="S115" i="13"/>
  <c r="S180" i="13"/>
  <c r="S691" i="13"/>
  <c r="S934" i="13"/>
  <c r="S15" i="13"/>
  <c r="S603" i="13"/>
  <c r="S973" i="13"/>
  <c r="S827" i="13"/>
  <c r="S608" i="13"/>
  <c r="S865" i="13"/>
  <c r="S963" i="13"/>
  <c r="S366" i="13"/>
  <c r="S704" i="13"/>
  <c r="S870" i="13"/>
  <c r="S927" i="13"/>
  <c r="S818" i="13"/>
  <c r="S740" i="13"/>
  <c r="S340" i="13"/>
  <c r="S462" i="13"/>
  <c r="S892" i="13"/>
  <c r="S395" i="13"/>
  <c r="S241" i="13"/>
  <c r="S221" i="13"/>
  <c r="S391" i="13"/>
  <c r="S196" i="13"/>
  <c r="S430" i="13"/>
  <c r="S55" i="13"/>
  <c r="S134" i="13"/>
  <c r="S492" i="13"/>
  <c r="S293" i="13"/>
  <c r="S948" i="13"/>
  <c r="S661" i="13"/>
  <c r="S750" i="13"/>
  <c r="S623" i="13"/>
  <c r="S682" i="13"/>
  <c r="S263" i="13"/>
  <c r="S802" i="13"/>
  <c r="S995" i="13"/>
  <c r="S621" i="13"/>
  <c r="S479" i="13"/>
  <c r="S382" i="13"/>
  <c r="S615" i="13"/>
  <c r="S24" i="13"/>
  <c r="S230" i="13"/>
  <c r="S72" i="13"/>
  <c r="S969" i="13"/>
  <c r="S726" i="13"/>
  <c r="S89" i="13"/>
  <c r="S186" i="13"/>
  <c r="S367" i="13"/>
  <c r="S599" i="13"/>
  <c r="S767" i="13"/>
  <c r="S514" i="13"/>
  <c r="S322" i="13"/>
  <c r="S899" i="13"/>
  <c r="S200" i="13"/>
  <c r="S451" i="13"/>
  <c r="S473" i="13"/>
  <c r="S44" i="13"/>
  <c r="S632" i="13"/>
  <c r="S437" i="13"/>
  <c r="S847" i="13"/>
  <c r="S719" i="13"/>
  <c r="S80" i="13"/>
  <c r="S181" i="13"/>
  <c r="S222" i="13"/>
  <c r="S185" i="13"/>
  <c r="S320" i="13"/>
  <c r="S945" i="13"/>
  <c r="S744" i="13"/>
  <c r="S402" i="13"/>
  <c r="S380" i="13"/>
  <c r="S872" i="13"/>
  <c r="S68" i="13"/>
  <c r="S901" i="13"/>
  <c r="S245" i="13"/>
  <c r="S667" i="13"/>
  <c r="S321" i="13"/>
  <c r="S950" i="13"/>
  <c r="S647" i="13"/>
  <c r="S720" i="13"/>
  <c r="S308" i="13"/>
  <c r="S938" i="13"/>
  <c r="S792" i="13"/>
  <c r="S53" i="13"/>
  <c r="S953" i="13"/>
  <c r="S434" i="13"/>
  <c r="S749" i="13"/>
  <c r="S375" i="13"/>
  <c r="S674" i="13"/>
  <c r="S947" i="13"/>
  <c r="S655" i="13"/>
  <c r="S281" i="13"/>
  <c r="S476" i="13"/>
  <c r="S210" i="13"/>
  <c r="S201" i="13"/>
  <c r="S634" i="13"/>
  <c r="S783" i="13"/>
  <c r="S563" i="13"/>
  <c r="S978" i="13"/>
  <c r="S776" i="13"/>
  <c r="S495" i="13"/>
  <c r="S548" i="13"/>
  <c r="S968" i="13"/>
  <c r="S286" i="13"/>
  <c r="S237" i="13"/>
  <c r="S21" i="13"/>
  <c r="S577" i="13"/>
  <c r="S374" i="13"/>
  <c r="S612" i="13"/>
  <c r="S422" i="13"/>
  <c r="S193" i="13"/>
  <c r="S741" i="13"/>
  <c r="S231" i="13"/>
  <c r="S896" i="13"/>
  <c r="S735" i="13"/>
  <c r="S18" i="13"/>
  <c r="S791" i="13"/>
  <c r="S820" i="13"/>
  <c r="S439" i="13"/>
  <c r="S541" i="13"/>
  <c r="S583" i="13"/>
  <c r="S775" i="13"/>
  <c r="S10" i="13"/>
  <c r="S675" i="13"/>
  <c r="S455" i="13"/>
  <c r="S326" i="13"/>
  <c r="S594" i="13"/>
  <c r="S111" i="13"/>
  <c r="S143" i="13"/>
  <c r="S788" i="13"/>
  <c r="S256" i="13"/>
  <c r="S227" i="13"/>
  <c r="S671" i="13"/>
  <c r="S393" i="13"/>
  <c r="S504" i="13"/>
  <c r="S426" i="13"/>
  <c r="S494" i="13"/>
  <c r="S77" i="13"/>
  <c r="S371" i="13"/>
  <c r="S897" i="13"/>
  <c r="S373" i="13"/>
  <c r="S888" i="13"/>
  <c r="S30" i="13"/>
  <c r="S794" i="13"/>
  <c r="S876" i="13"/>
  <c r="S452" i="13"/>
  <c r="S471" i="13"/>
  <c r="S913" i="13"/>
  <c r="S269" i="13"/>
  <c r="S965" i="13"/>
  <c r="S445" i="13"/>
  <c r="S545" i="13"/>
  <c r="S234" i="13"/>
  <c r="S664" i="13"/>
  <c r="S668" i="13"/>
  <c r="S149" i="13"/>
  <c r="S649" i="13"/>
  <c r="S407" i="13"/>
  <c r="S581" i="13"/>
  <c r="S580" i="13"/>
  <c r="S403" i="13"/>
  <c r="S70" i="13"/>
  <c r="S396" i="13"/>
  <c r="S815" i="13"/>
  <c r="S999" i="13"/>
  <c r="S586" i="13"/>
  <c r="S37" i="13"/>
  <c r="S239" i="13"/>
  <c r="S332" i="13"/>
  <c r="S69" i="13"/>
  <c r="S900" i="13"/>
  <c r="S696" i="13"/>
  <c r="S777" i="13"/>
  <c r="S739" i="13"/>
  <c r="S610" i="13"/>
  <c r="S106" i="13"/>
  <c r="S718" i="13"/>
  <c r="S305" i="13"/>
  <c r="S57" i="13"/>
  <c r="AK16" i="4"/>
  <c r="D4" i="11"/>
  <c r="N10" i="11"/>
  <c r="AM28" i="4"/>
  <c r="AK18" i="4"/>
  <c r="AM29" i="4"/>
  <c r="D42" i="10"/>
  <c r="AH47" i="4"/>
  <c r="AI15" i="4" s="1"/>
  <c r="AI21" i="4" s="1"/>
  <c r="R4" i="4" s="1"/>
  <c r="D24" i="10"/>
  <c r="AM27" i="4"/>
  <c r="I14" i="10"/>
  <c r="N12" i="4"/>
  <c r="J1013" i="4"/>
  <c r="P6" i="4" l="1"/>
  <c r="AM37" i="4"/>
  <c r="AJ15" i="4" s="1"/>
  <c r="AJ17" i="4" s="1"/>
  <c r="AI17" i="4"/>
  <c r="N13" i="4"/>
  <c r="N14" i="4" l="1"/>
  <c r="N15" i="4" l="1"/>
  <c r="N16" i="4" l="1"/>
  <c r="N17" i="4" l="1"/>
  <c r="N18" i="4" l="1"/>
  <c r="N19" i="4" l="1"/>
  <c r="N20" i="4" l="1"/>
  <c r="N21" i="4" l="1"/>
  <c r="N22" i="4" l="1"/>
  <c r="N23" i="4" l="1"/>
  <c r="N24" i="4" l="1"/>
  <c r="N25" i="4" l="1"/>
  <c r="N26" i="4" l="1"/>
  <c r="N27" i="4" l="1"/>
  <c r="N28" i="4" l="1"/>
  <c r="N29" i="4" l="1"/>
  <c r="N30" i="4" l="1"/>
  <c r="N31" i="4" l="1"/>
  <c r="N32" i="4" l="1"/>
  <c r="N33" i="4" l="1"/>
  <c r="N34" i="4" l="1"/>
  <c r="N35" i="4" l="1"/>
  <c r="N36" i="4" l="1"/>
  <c r="N37" i="4" l="1"/>
  <c r="N38" i="4" l="1"/>
  <c r="N39" i="4" l="1"/>
  <c r="N40" i="4" l="1"/>
  <c r="N41" i="4" l="1"/>
  <c r="N42" i="4" l="1"/>
  <c r="N43" i="4" l="1"/>
  <c r="N44" i="4" l="1"/>
  <c r="N45" i="4" l="1"/>
  <c r="N46" i="4" l="1"/>
  <c r="N47" i="4" l="1"/>
  <c r="N48" i="4" l="1"/>
  <c r="N49" i="4" l="1"/>
  <c r="N50" i="4" l="1"/>
  <c r="N51" i="4" l="1"/>
  <c r="N52" i="4" l="1"/>
  <c r="N53" i="4" l="1"/>
  <c r="N54" i="4" l="1"/>
  <c r="N55" i="4" l="1"/>
  <c r="N56" i="4" l="1"/>
  <c r="N57" i="4" l="1"/>
  <c r="N58" i="4" l="1"/>
  <c r="P513" i="4" l="1"/>
  <c r="P521" i="4"/>
  <c r="P529" i="4"/>
  <c r="P537" i="4"/>
  <c r="P545" i="4"/>
  <c r="P553" i="4"/>
  <c r="P561" i="4"/>
  <c r="P569" i="4"/>
  <c r="P577" i="4"/>
  <c r="P585" i="4"/>
  <c r="P593" i="4"/>
  <c r="P601" i="4"/>
  <c r="P609" i="4"/>
  <c r="P617" i="4"/>
  <c r="P625" i="4"/>
  <c r="P633" i="4"/>
  <c r="P641" i="4"/>
  <c r="P649" i="4"/>
  <c r="P657" i="4"/>
  <c r="P665" i="4"/>
  <c r="P673" i="4"/>
  <c r="P681" i="4"/>
  <c r="P689" i="4"/>
  <c r="P697" i="4"/>
  <c r="P705" i="4"/>
  <c r="P713" i="4"/>
  <c r="P721" i="4"/>
  <c r="P729" i="4"/>
  <c r="P737" i="4"/>
  <c r="P745" i="4"/>
  <c r="P753" i="4"/>
  <c r="P761" i="4"/>
  <c r="P769" i="4"/>
  <c r="P777" i="4"/>
  <c r="P785" i="4"/>
  <c r="P793" i="4"/>
  <c r="P801" i="4"/>
  <c r="P809" i="4"/>
  <c r="P817" i="4"/>
  <c r="P825" i="4"/>
  <c r="P833" i="4"/>
  <c r="P841" i="4"/>
  <c r="P849" i="4"/>
  <c r="P857" i="4"/>
  <c r="P865" i="4"/>
  <c r="P873" i="4"/>
  <c r="P881" i="4"/>
  <c r="P889" i="4"/>
  <c r="P897" i="4"/>
  <c r="P905" i="4"/>
  <c r="P913" i="4"/>
  <c r="P921" i="4"/>
  <c r="P929" i="4"/>
  <c r="P937" i="4"/>
  <c r="P945" i="4"/>
  <c r="P953" i="4"/>
  <c r="P961" i="4"/>
  <c r="P969" i="4"/>
  <c r="P977" i="4"/>
  <c r="P985" i="4"/>
  <c r="P993" i="4"/>
  <c r="P1001" i="4"/>
  <c r="P1009" i="4"/>
  <c r="P576" i="4"/>
  <c r="P664" i="4"/>
  <c r="P704" i="4"/>
  <c r="P752" i="4"/>
  <c r="P816" i="4"/>
  <c r="P872" i="4"/>
  <c r="P928" i="4"/>
  <c r="P984" i="4"/>
  <c r="P514" i="4"/>
  <c r="P522" i="4"/>
  <c r="P530" i="4"/>
  <c r="P538" i="4"/>
  <c r="P546" i="4"/>
  <c r="P554" i="4"/>
  <c r="P562" i="4"/>
  <c r="P570" i="4"/>
  <c r="P578" i="4"/>
  <c r="P586" i="4"/>
  <c r="P594" i="4"/>
  <c r="P602" i="4"/>
  <c r="P610" i="4"/>
  <c r="P618" i="4"/>
  <c r="P626" i="4"/>
  <c r="P634" i="4"/>
  <c r="P642" i="4"/>
  <c r="P650" i="4"/>
  <c r="P658" i="4"/>
  <c r="P666" i="4"/>
  <c r="P674" i="4"/>
  <c r="P682" i="4"/>
  <c r="P690" i="4"/>
  <c r="P698" i="4"/>
  <c r="P706" i="4"/>
  <c r="P714" i="4"/>
  <c r="P722" i="4"/>
  <c r="P730" i="4"/>
  <c r="P738" i="4"/>
  <c r="P746" i="4"/>
  <c r="P754" i="4"/>
  <c r="P762" i="4"/>
  <c r="P770" i="4"/>
  <c r="P778" i="4"/>
  <c r="P786" i="4"/>
  <c r="P794" i="4"/>
  <c r="P802" i="4"/>
  <c r="P810" i="4"/>
  <c r="P818" i="4"/>
  <c r="P826" i="4"/>
  <c r="P834" i="4"/>
  <c r="P842" i="4"/>
  <c r="P850" i="4"/>
  <c r="P858" i="4"/>
  <c r="P866" i="4"/>
  <c r="P874" i="4"/>
  <c r="P882" i="4"/>
  <c r="P890" i="4"/>
  <c r="P898" i="4"/>
  <c r="P906" i="4"/>
  <c r="P914" i="4"/>
  <c r="P922" i="4"/>
  <c r="P930" i="4"/>
  <c r="P938" i="4"/>
  <c r="P946" i="4"/>
  <c r="P954" i="4"/>
  <c r="P962" i="4"/>
  <c r="P970" i="4"/>
  <c r="P978" i="4"/>
  <c r="P986" i="4"/>
  <c r="P994" i="4"/>
  <c r="P1002" i="4"/>
  <c r="P1010" i="4"/>
  <c r="P536" i="4"/>
  <c r="P616" i="4"/>
  <c r="P656" i="4"/>
  <c r="P680" i="4"/>
  <c r="P728" i="4"/>
  <c r="P792" i="4"/>
  <c r="P856" i="4"/>
  <c r="P896" i="4"/>
  <c r="P952" i="4"/>
  <c r="P515" i="4"/>
  <c r="P523" i="4"/>
  <c r="P531" i="4"/>
  <c r="P539" i="4"/>
  <c r="P547" i="4"/>
  <c r="P555" i="4"/>
  <c r="P563" i="4"/>
  <c r="P571" i="4"/>
  <c r="P579" i="4"/>
  <c r="P587" i="4"/>
  <c r="P595" i="4"/>
  <c r="P603" i="4"/>
  <c r="P611" i="4"/>
  <c r="P619" i="4"/>
  <c r="P627" i="4"/>
  <c r="P635" i="4"/>
  <c r="P643" i="4"/>
  <c r="P651" i="4"/>
  <c r="P659" i="4"/>
  <c r="P667" i="4"/>
  <c r="P675" i="4"/>
  <c r="P683" i="4"/>
  <c r="P691" i="4"/>
  <c r="P699" i="4"/>
  <c r="P707" i="4"/>
  <c r="P715" i="4"/>
  <c r="P723" i="4"/>
  <c r="P731" i="4"/>
  <c r="P739" i="4"/>
  <c r="P747" i="4"/>
  <c r="P755" i="4"/>
  <c r="P763" i="4"/>
  <c r="P771" i="4"/>
  <c r="P779" i="4"/>
  <c r="P787" i="4"/>
  <c r="P795" i="4"/>
  <c r="P803" i="4"/>
  <c r="P811" i="4"/>
  <c r="P819" i="4"/>
  <c r="P827" i="4"/>
  <c r="P835" i="4"/>
  <c r="P843" i="4"/>
  <c r="P851" i="4"/>
  <c r="P859" i="4"/>
  <c r="P867" i="4"/>
  <c r="P875" i="4"/>
  <c r="P883" i="4"/>
  <c r="P891" i="4"/>
  <c r="P899" i="4"/>
  <c r="P907" i="4"/>
  <c r="P915" i="4"/>
  <c r="P923" i="4"/>
  <c r="P931" i="4"/>
  <c r="P939" i="4"/>
  <c r="P947" i="4"/>
  <c r="P955" i="4"/>
  <c r="P963" i="4"/>
  <c r="P971" i="4"/>
  <c r="P979" i="4"/>
  <c r="P987" i="4"/>
  <c r="P995" i="4"/>
  <c r="P1003" i="4"/>
  <c r="P1011" i="4"/>
  <c r="P1005" i="4"/>
  <c r="P560" i="4"/>
  <c r="P600" i="4"/>
  <c r="P648" i="4"/>
  <c r="P672" i="4"/>
  <c r="P744" i="4"/>
  <c r="P800" i="4"/>
  <c r="P864" i="4"/>
  <c r="P920" i="4"/>
  <c r="P968" i="4"/>
  <c r="P1008" i="4"/>
  <c r="P516" i="4"/>
  <c r="P524" i="4"/>
  <c r="P532" i="4"/>
  <c r="P540" i="4"/>
  <c r="P548" i="4"/>
  <c r="P556" i="4"/>
  <c r="P564" i="4"/>
  <c r="P572" i="4"/>
  <c r="P580" i="4"/>
  <c r="P588" i="4"/>
  <c r="P596" i="4"/>
  <c r="P604" i="4"/>
  <c r="P612" i="4"/>
  <c r="P620" i="4"/>
  <c r="P628" i="4"/>
  <c r="P636" i="4"/>
  <c r="P644" i="4"/>
  <c r="P652" i="4"/>
  <c r="P660" i="4"/>
  <c r="P668" i="4"/>
  <c r="P676" i="4"/>
  <c r="P684" i="4"/>
  <c r="P692" i="4"/>
  <c r="P700" i="4"/>
  <c r="P708" i="4"/>
  <c r="P716" i="4"/>
  <c r="P724" i="4"/>
  <c r="P732" i="4"/>
  <c r="P740" i="4"/>
  <c r="P748" i="4"/>
  <c r="P756" i="4"/>
  <c r="P764" i="4"/>
  <c r="P772" i="4"/>
  <c r="P780" i="4"/>
  <c r="P788" i="4"/>
  <c r="P796" i="4"/>
  <c r="P804" i="4"/>
  <c r="P812" i="4"/>
  <c r="P820" i="4"/>
  <c r="P828" i="4"/>
  <c r="P836" i="4"/>
  <c r="P844" i="4"/>
  <c r="P852" i="4"/>
  <c r="P860" i="4"/>
  <c r="P868" i="4"/>
  <c r="P876" i="4"/>
  <c r="P884" i="4"/>
  <c r="P892" i="4"/>
  <c r="P900" i="4"/>
  <c r="P908" i="4"/>
  <c r="P916" i="4"/>
  <c r="P924" i="4"/>
  <c r="P932" i="4"/>
  <c r="P940" i="4"/>
  <c r="P948" i="4"/>
  <c r="P956" i="4"/>
  <c r="P964" i="4"/>
  <c r="P972" i="4"/>
  <c r="P980" i="4"/>
  <c r="P988" i="4"/>
  <c r="P996" i="4"/>
  <c r="P1004" i="4"/>
  <c r="P989" i="4"/>
  <c r="P544" i="4"/>
  <c r="P608" i="4"/>
  <c r="P712" i="4"/>
  <c r="P760" i="4"/>
  <c r="P808" i="4"/>
  <c r="P848" i="4"/>
  <c r="P936" i="4"/>
  <c r="P517" i="4"/>
  <c r="P525" i="4"/>
  <c r="P533" i="4"/>
  <c r="P541" i="4"/>
  <c r="P549" i="4"/>
  <c r="P557" i="4"/>
  <c r="P565" i="4"/>
  <c r="P573" i="4"/>
  <c r="P581" i="4"/>
  <c r="P589" i="4"/>
  <c r="P597" i="4"/>
  <c r="P605" i="4"/>
  <c r="P613" i="4"/>
  <c r="P621" i="4"/>
  <c r="P629" i="4"/>
  <c r="P637" i="4"/>
  <c r="P645" i="4"/>
  <c r="P653" i="4"/>
  <c r="P661" i="4"/>
  <c r="P669" i="4"/>
  <c r="P677" i="4"/>
  <c r="P685" i="4"/>
  <c r="P693" i="4"/>
  <c r="P701" i="4"/>
  <c r="P709" i="4"/>
  <c r="P717" i="4"/>
  <c r="P725" i="4"/>
  <c r="P733" i="4"/>
  <c r="P741" i="4"/>
  <c r="P749" i="4"/>
  <c r="P757" i="4"/>
  <c r="P765" i="4"/>
  <c r="P773" i="4"/>
  <c r="P781" i="4"/>
  <c r="P789" i="4"/>
  <c r="P797" i="4"/>
  <c r="P805" i="4"/>
  <c r="P813" i="4"/>
  <c r="P821" i="4"/>
  <c r="P829" i="4"/>
  <c r="P837" i="4"/>
  <c r="P845" i="4"/>
  <c r="P853" i="4"/>
  <c r="P861" i="4"/>
  <c r="P869" i="4"/>
  <c r="P877" i="4"/>
  <c r="P885" i="4"/>
  <c r="P893" i="4"/>
  <c r="P901" i="4"/>
  <c r="P909" i="4"/>
  <c r="P917" i="4"/>
  <c r="P925" i="4"/>
  <c r="P933" i="4"/>
  <c r="P941" i="4"/>
  <c r="P949" i="4"/>
  <c r="P957" i="4"/>
  <c r="P965" i="4"/>
  <c r="P973" i="4"/>
  <c r="P981" i="4"/>
  <c r="P997" i="4"/>
  <c r="P552" i="4"/>
  <c r="P568" i="4"/>
  <c r="P584" i="4"/>
  <c r="P592" i="4"/>
  <c r="P624" i="4"/>
  <c r="P720" i="4"/>
  <c r="P776" i="4"/>
  <c r="P832" i="4"/>
  <c r="P888" i="4"/>
  <c r="P944" i="4"/>
  <c r="P976" i="4"/>
  <c r="P518" i="4"/>
  <c r="P526" i="4"/>
  <c r="P534" i="4"/>
  <c r="P542" i="4"/>
  <c r="P550" i="4"/>
  <c r="P558" i="4"/>
  <c r="P566" i="4"/>
  <c r="P574" i="4"/>
  <c r="P582" i="4"/>
  <c r="P590" i="4"/>
  <c r="P598" i="4"/>
  <c r="P606" i="4"/>
  <c r="P614" i="4"/>
  <c r="P622" i="4"/>
  <c r="P630" i="4"/>
  <c r="P638" i="4"/>
  <c r="P646" i="4"/>
  <c r="P654" i="4"/>
  <c r="P662" i="4"/>
  <c r="P670" i="4"/>
  <c r="P678" i="4"/>
  <c r="P686" i="4"/>
  <c r="P694" i="4"/>
  <c r="P702" i="4"/>
  <c r="P710" i="4"/>
  <c r="P718" i="4"/>
  <c r="P726" i="4"/>
  <c r="P734" i="4"/>
  <c r="P742" i="4"/>
  <c r="P750" i="4"/>
  <c r="P758" i="4"/>
  <c r="P766" i="4"/>
  <c r="P774" i="4"/>
  <c r="P782" i="4"/>
  <c r="P790" i="4"/>
  <c r="P798" i="4"/>
  <c r="P806" i="4"/>
  <c r="P814" i="4"/>
  <c r="P822" i="4"/>
  <c r="P830" i="4"/>
  <c r="P838" i="4"/>
  <c r="P846" i="4"/>
  <c r="P854" i="4"/>
  <c r="P862" i="4"/>
  <c r="P870" i="4"/>
  <c r="P878" i="4"/>
  <c r="P886" i="4"/>
  <c r="P894" i="4"/>
  <c r="P902" i="4"/>
  <c r="P910" i="4"/>
  <c r="P918" i="4"/>
  <c r="P926" i="4"/>
  <c r="P934" i="4"/>
  <c r="P942" i="4"/>
  <c r="P950" i="4"/>
  <c r="P958" i="4"/>
  <c r="P966" i="4"/>
  <c r="P974" i="4"/>
  <c r="P982" i="4"/>
  <c r="P990" i="4"/>
  <c r="P998" i="4"/>
  <c r="P1006" i="4"/>
  <c r="P528" i="4"/>
  <c r="P632" i="4"/>
  <c r="P696" i="4"/>
  <c r="P768" i="4"/>
  <c r="P840" i="4"/>
  <c r="P904" i="4"/>
  <c r="P992" i="4"/>
  <c r="P519" i="4"/>
  <c r="P527" i="4"/>
  <c r="P535" i="4"/>
  <c r="P543" i="4"/>
  <c r="P551" i="4"/>
  <c r="P559" i="4"/>
  <c r="P567" i="4"/>
  <c r="P575" i="4"/>
  <c r="P583" i="4"/>
  <c r="P591" i="4"/>
  <c r="P599" i="4"/>
  <c r="P607" i="4"/>
  <c r="P615" i="4"/>
  <c r="P623" i="4"/>
  <c r="P631" i="4"/>
  <c r="P639" i="4"/>
  <c r="P647" i="4"/>
  <c r="P655" i="4"/>
  <c r="P663" i="4"/>
  <c r="P671" i="4"/>
  <c r="P679" i="4"/>
  <c r="P687" i="4"/>
  <c r="P695" i="4"/>
  <c r="P703" i="4"/>
  <c r="P711" i="4"/>
  <c r="P719" i="4"/>
  <c r="P727" i="4"/>
  <c r="P735" i="4"/>
  <c r="P743" i="4"/>
  <c r="P751" i="4"/>
  <c r="P759" i="4"/>
  <c r="P767" i="4"/>
  <c r="P775" i="4"/>
  <c r="P783" i="4"/>
  <c r="P791" i="4"/>
  <c r="P799" i="4"/>
  <c r="P807" i="4"/>
  <c r="P815" i="4"/>
  <c r="P823" i="4"/>
  <c r="P831" i="4"/>
  <c r="P839" i="4"/>
  <c r="P847" i="4"/>
  <c r="P855" i="4"/>
  <c r="P863" i="4"/>
  <c r="P871" i="4"/>
  <c r="P879" i="4"/>
  <c r="P887" i="4"/>
  <c r="P895" i="4"/>
  <c r="P903" i="4"/>
  <c r="P911" i="4"/>
  <c r="P919" i="4"/>
  <c r="P927" i="4"/>
  <c r="P935" i="4"/>
  <c r="P943" i="4"/>
  <c r="P951" i="4"/>
  <c r="P959" i="4"/>
  <c r="P967" i="4"/>
  <c r="P975" i="4"/>
  <c r="P983" i="4"/>
  <c r="P991" i="4"/>
  <c r="P999" i="4"/>
  <c r="P1007" i="4"/>
  <c r="P520" i="4"/>
  <c r="P640" i="4"/>
  <c r="P688" i="4"/>
  <c r="P736" i="4"/>
  <c r="P784" i="4"/>
  <c r="P824" i="4"/>
  <c r="P880" i="4"/>
  <c r="P912" i="4"/>
  <c r="P960" i="4"/>
  <c r="P1000" i="4"/>
  <c r="P512" i="4"/>
  <c r="P212" i="4"/>
  <c r="P220" i="4"/>
  <c r="P228" i="4"/>
  <c r="P236" i="4"/>
  <c r="P244" i="4"/>
  <c r="P252" i="4"/>
  <c r="P260" i="4"/>
  <c r="P268" i="4"/>
  <c r="P276" i="4"/>
  <c r="P284" i="4"/>
  <c r="P292" i="4"/>
  <c r="P300" i="4"/>
  <c r="P308" i="4"/>
  <c r="P316" i="4"/>
  <c r="P324" i="4"/>
  <c r="P332" i="4"/>
  <c r="P340" i="4"/>
  <c r="P348" i="4"/>
  <c r="P356" i="4"/>
  <c r="P364" i="4"/>
  <c r="P372" i="4"/>
  <c r="P380" i="4"/>
  <c r="P388" i="4"/>
  <c r="P396" i="4"/>
  <c r="P404" i="4"/>
  <c r="P412" i="4"/>
  <c r="P420" i="4"/>
  <c r="P428" i="4"/>
  <c r="P436" i="4"/>
  <c r="P444" i="4"/>
  <c r="P452" i="4"/>
  <c r="P460" i="4"/>
  <c r="P468" i="4"/>
  <c r="P476" i="4"/>
  <c r="P484" i="4"/>
  <c r="P492" i="4"/>
  <c r="P500" i="4"/>
  <c r="P508" i="4"/>
  <c r="P251" i="4"/>
  <c r="P315" i="4"/>
  <c r="P371" i="4"/>
  <c r="P427" i="4"/>
  <c r="P483" i="4"/>
  <c r="P213" i="4"/>
  <c r="P221" i="4"/>
  <c r="P229" i="4"/>
  <c r="P237" i="4"/>
  <c r="P245" i="4"/>
  <c r="P253" i="4"/>
  <c r="P261" i="4"/>
  <c r="P269" i="4"/>
  <c r="P277" i="4"/>
  <c r="P285" i="4"/>
  <c r="P293" i="4"/>
  <c r="P301" i="4"/>
  <c r="P309" i="4"/>
  <c r="P317" i="4"/>
  <c r="P325" i="4"/>
  <c r="P333" i="4"/>
  <c r="P341" i="4"/>
  <c r="P349" i="4"/>
  <c r="P357" i="4"/>
  <c r="P365" i="4"/>
  <c r="P373" i="4"/>
  <c r="P381" i="4"/>
  <c r="P389" i="4"/>
  <c r="P397" i="4"/>
  <c r="P405" i="4"/>
  <c r="P413" i="4"/>
  <c r="P421" i="4"/>
  <c r="P429" i="4"/>
  <c r="P437" i="4"/>
  <c r="P445" i="4"/>
  <c r="P453" i="4"/>
  <c r="P461" i="4"/>
  <c r="P469" i="4"/>
  <c r="P477" i="4"/>
  <c r="P485" i="4"/>
  <c r="P493" i="4"/>
  <c r="P501" i="4"/>
  <c r="P509" i="4"/>
  <c r="P267" i="4"/>
  <c r="P291" i="4"/>
  <c r="P331" i="4"/>
  <c r="P379" i="4"/>
  <c r="P435" i="4"/>
  <c r="P499" i="4"/>
  <c r="P214" i="4"/>
  <c r="P222" i="4"/>
  <c r="P230" i="4"/>
  <c r="P238" i="4"/>
  <c r="P246" i="4"/>
  <c r="P254" i="4"/>
  <c r="P262" i="4"/>
  <c r="P270" i="4"/>
  <c r="P278" i="4"/>
  <c r="P286" i="4"/>
  <c r="P294" i="4"/>
  <c r="P302" i="4"/>
  <c r="P310" i="4"/>
  <c r="P318" i="4"/>
  <c r="P326" i="4"/>
  <c r="P334" i="4"/>
  <c r="P342" i="4"/>
  <c r="P350" i="4"/>
  <c r="P358" i="4"/>
  <c r="P366" i="4"/>
  <c r="P374" i="4"/>
  <c r="P382" i="4"/>
  <c r="P390" i="4"/>
  <c r="P398" i="4"/>
  <c r="P406" i="4"/>
  <c r="P414" i="4"/>
  <c r="P422" i="4"/>
  <c r="P430" i="4"/>
  <c r="P438" i="4"/>
  <c r="P446" i="4"/>
  <c r="P454" i="4"/>
  <c r="P462" i="4"/>
  <c r="P470" i="4"/>
  <c r="P478" i="4"/>
  <c r="P486" i="4"/>
  <c r="P494" i="4"/>
  <c r="P502" i="4"/>
  <c r="P510" i="4"/>
  <c r="P259" i="4"/>
  <c r="P299" i="4"/>
  <c r="P355" i="4"/>
  <c r="P411" i="4"/>
  <c r="P459" i="4"/>
  <c r="P507" i="4"/>
  <c r="P215" i="4"/>
  <c r="P223" i="4"/>
  <c r="P231" i="4"/>
  <c r="P239" i="4"/>
  <c r="P247" i="4"/>
  <c r="P255" i="4"/>
  <c r="P263" i="4"/>
  <c r="P271" i="4"/>
  <c r="P279" i="4"/>
  <c r="P287" i="4"/>
  <c r="P295" i="4"/>
  <c r="P303" i="4"/>
  <c r="P311" i="4"/>
  <c r="P319" i="4"/>
  <c r="P327" i="4"/>
  <c r="P335" i="4"/>
  <c r="P343" i="4"/>
  <c r="P351" i="4"/>
  <c r="P359" i="4"/>
  <c r="P367" i="4"/>
  <c r="P375" i="4"/>
  <c r="P383" i="4"/>
  <c r="P391" i="4"/>
  <c r="P399" i="4"/>
  <c r="P407" i="4"/>
  <c r="P415" i="4"/>
  <c r="P423" i="4"/>
  <c r="P431" i="4"/>
  <c r="P439" i="4"/>
  <c r="P447" i="4"/>
  <c r="P455" i="4"/>
  <c r="P463" i="4"/>
  <c r="P471" i="4"/>
  <c r="P479" i="4"/>
  <c r="P487" i="4"/>
  <c r="P495" i="4"/>
  <c r="P503" i="4"/>
  <c r="P243" i="4"/>
  <c r="P307" i="4"/>
  <c r="P363" i="4"/>
  <c r="P419" i="4"/>
  <c r="P467" i="4"/>
  <c r="P491" i="4"/>
  <c r="P216" i="4"/>
  <c r="P224" i="4"/>
  <c r="P232" i="4"/>
  <c r="P240" i="4"/>
  <c r="P248" i="4"/>
  <c r="P256" i="4"/>
  <c r="P264" i="4"/>
  <c r="P272" i="4"/>
  <c r="P280" i="4"/>
  <c r="P288" i="4"/>
  <c r="P296" i="4"/>
  <c r="P304" i="4"/>
  <c r="P312" i="4"/>
  <c r="P320" i="4"/>
  <c r="P328" i="4"/>
  <c r="P336" i="4"/>
  <c r="P344" i="4"/>
  <c r="P352" i="4"/>
  <c r="P360" i="4"/>
  <c r="P368" i="4"/>
  <c r="P376" i="4"/>
  <c r="P384" i="4"/>
  <c r="P392" i="4"/>
  <c r="P400" i="4"/>
  <c r="P408" i="4"/>
  <c r="P416" i="4"/>
  <c r="P424" i="4"/>
  <c r="P432" i="4"/>
  <c r="P440" i="4"/>
  <c r="P448" i="4"/>
  <c r="P456" i="4"/>
  <c r="P464" i="4"/>
  <c r="P472" i="4"/>
  <c r="P480" i="4"/>
  <c r="P488" i="4"/>
  <c r="P496" i="4"/>
  <c r="P504" i="4"/>
  <c r="P235" i="4"/>
  <c r="P323" i="4"/>
  <c r="P395" i="4"/>
  <c r="P475" i="4"/>
  <c r="P217" i="4"/>
  <c r="P225" i="4"/>
  <c r="P233" i="4"/>
  <c r="P241" i="4"/>
  <c r="P249" i="4"/>
  <c r="P257" i="4"/>
  <c r="P265" i="4"/>
  <c r="P273" i="4"/>
  <c r="P281" i="4"/>
  <c r="P289" i="4"/>
  <c r="P297" i="4"/>
  <c r="P305" i="4"/>
  <c r="P313" i="4"/>
  <c r="P321" i="4"/>
  <c r="P329" i="4"/>
  <c r="P337" i="4"/>
  <c r="P345" i="4"/>
  <c r="P353" i="4"/>
  <c r="P361" i="4"/>
  <c r="P369" i="4"/>
  <c r="P377" i="4"/>
  <c r="P385" i="4"/>
  <c r="P393" i="4"/>
  <c r="P401" i="4"/>
  <c r="P409" i="4"/>
  <c r="P417" i="4"/>
  <c r="P425" i="4"/>
  <c r="P433" i="4"/>
  <c r="P441" i="4"/>
  <c r="P449" i="4"/>
  <c r="P457" i="4"/>
  <c r="P465" i="4"/>
  <c r="P473" i="4"/>
  <c r="P481" i="4"/>
  <c r="P489" i="4"/>
  <c r="P497" i="4"/>
  <c r="P505" i="4"/>
  <c r="P227" i="4"/>
  <c r="P283" i="4"/>
  <c r="P347" i="4"/>
  <c r="P387" i="4"/>
  <c r="P443" i="4"/>
  <c r="P218" i="4"/>
  <c r="P226" i="4"/>
  <c r="P234" i="4"/>
  <c r="P242" i="4"/>
  <c r="P250" i="4"/>
  <c r="P258" i="4"/>
  <c r="P266" i="4"/>
  <c r="P274" i="4"/>
  <c r="P282" i="4"/>
  <c r="P290" i="4"/>
  <c r="P298" i="4"/>
  <c r="P306" i="4"/>
  <c r="P314" i="4"/>
  <c r="P322" i="4"/>
  <c r="P330" i="4"/>
  <c r="P338" i="4"/>
  <c r="P346" i="4"/>
  <c r="P354" i="4"/>
  <c r="P362" i="4"/>
  <c r="P370" i="4"/>
  <c r="P378" i="4"/>
  <c r="P386" i="4"/>
  <c r="P394" i="4"/>
  <c r="P402" i="4"/>
  <c r="P410" i="4"/>
  <c r="P418" i="4"/>
  <c r="P426" i="4"/>
  <c r="P434" i="4"/>
  <c r="P442" i="4"/>
  <c r="P450" i="4"/>
  <c r="P458" i="4"/>
  <c r="P466" i="4"/>
  <c r="P474" i="4"/>
  <c r="P482" i="4"/>
  <c r="P490" i="4"/>
  <c r="P498" i="4"/>
  <c r="P506" i="4"/>
  <c r="P219" i="4"/>
  <c r="P275" i="4"/>
  <c r="P339" i="4"/>
  <c r="P403" i="4"/>
  <c r="P451" i="4"/>
  <c r="P211" i="4"/>
  <c r="P19" i="4"/>
  <c r="P27" i="4"/>
  <c r="P35" i="4"/>
  <c r="P43" i="4"/>
  <c r="P51" i="4"/>
  <c r="P59" i="4"/>
  <c r="P67" i="4"/>
  <c r="P75" i="4"/>
  <c r="P83" i="4"/>
  <c r="P91" i="4"/>
  <c r="P99" i="4"/>
  <c r="P107" i="4"/>
  <c r="P115" i="4"/>
  <c r="P123" i="4"/>
  <c r="P131" i="4"/>
  <c r="P139" i="4"/>
  <c r="P147" i="4"/>
  <c r="P155" i="4"/>
  <c r="P163" i="4"/>
  <c r="P171" i="4"/>
  <c r="P179" i="4"/>
  <c r="P187" i="4"/>
  <c r="P195" i="4"/>
  <c r="P203" i="4"/>
  <c r="P24" i="4"/>
  <c r="P80" i="4"/>
  <c r="P120" i="4"/>
  <c r="P136" i="4"/>
  <c r="P184" i="4"/>
  <c r="P58" i="4"/>
  <c r="P114" i="4"/>
  <c r="P154" i="4"/>
  <c r="P194" i="4"/>
  <c r="P20" i="4"/>
  <c r="P28" i="4"/>
  <c r="P36" i="4"/>
  <c r="P44" i="4"/>
  <c r="P52" i="4"/>
  <c r="P60" i="4"/>
  <c r="P68" i="4"/>
  <c r="P76" i="4"/>
  <c r="P84" i="4"/>
  <c r="P92" i="4"/>
  <c r="P100" i="4"/>
  <c r="P108" i="4"/>
  <c r="P116" i="4"/>
  <c r="P124" i="4"/>
  <c r="P132" i="4"/>
  <c r="P140" i="4"/>
  <c r="P148" i="4"/>
  <c r="P156" i="4"/>
  <c r="P164" i="4"/>
  <c r="P172" i="4"/>
  <c r="P180" i="4"/>
  <c r="P188" i="4"/>
  <c r="P196" i="4"/>
  <c r="P204" i="4"/>
  <c r="P32" i="4"/>
  <c r="P64" i="4"/>
  <c r="P104" i="4"/>
  <c r="P176" i="4"/>
  <c r="P66" i="4"/>
  <c r="P106" i="4"/>
  <c r="P122" i="4"/>
  <c r="P202" i="4"/>
  <c r="P13" i="4"/>
  <c r="AC13" i="4" s="1"/>
  <c r="P3" i="4" s="1"/>
  <c r="P21" i="4"/>
  <c r="P29" i="4"/>
  <c r="P37" i="4"/>
  <c r="P45" i="4"/>
  <c r="P53" i="4"/>
  <c r="P61" i="4"/>
  <c r="P69" i="4"/>
  <c r="P77" i="4"/>
  <c r="P85" i="4"/>
  <c r="P93" i="4"/>
  <c r="P101" i="4"/>
  <c r="P109" i="4"/>
  <c r="P117" i="4"/>
  <c r="P125" i="4"/>
  <c r="P133" i="4"/>
  <c r="P141" i="4"/>
  <c r="P149" i="4"/>
  <c r="P157" i="4"/>
  <c r="P165" i="4"/>
  <c r="P173" i="4"/>
  <c r="P181" i="4"/>
  <c r="P189" i="4"/>
  <c r="P197" i="4"/>
  <c r="P205" i="4"/>
  <c r="P40" i="4"/>
  <c r="P72" i="4"/>
  <c r="P128" i="4"/>
  <c r="P144" i="4"/>
  <c r="P168" i="4"/>
  <c r="P208" i="4"/>
  <c r="P98" i="4"/>
  <c r="P162" i="4"/>
  <c r="P14" i="4"/>
  <c r="AC14" i="4" s="1"/>
  <c r="P22" i="4"/>
  <c r="P30" i="4"/>
  <c r="P38" i="4"/>
  <c r="P46" i="4"/>
  <c r="P54" i="4"/>
  <c r="P62" i="4"/>
  <c r="P70" i="4"/>
  <c r="P78" i="4"/>
  <c r="P86" i="4"/>
  <c r="P94" i="4"/>
  <c r="P102" i="4"/>
  <c r="P110" i="4"/>
  <c r="P118" i="4"/>
  <c r="P126" i="4"/>
  <c r="P134" i="4"/>
  <c r="P142" i="4"/>
  <c r="P150" i="4"/>
  <c r="P158" i="4"/>
  <c r="P166" i="4"/>
  <c r="P174" i="4"/>
  <c r="P182" i="4"/>
  <c r="P190" i="4"/>
  <c r="P198" i="4"/>
  <c r="P206" i="4"/>
  <c r="P16" i="4"/>
  <c r="AC16" i="4" s="1"/>
  <c r="P56" i="4"/>
  <c r="P96" i="4"/>
  <c r="P152" i="4"/>
  <c r="P192" i="4"/>
  <c r="P82" i="4"/>
  <c r="P146" i="4"/>
  <c r="P186" i="4"/>
  <c r="P23" i="4"/>
  <c r="P31" i="4"/>
  <c r="P39" i="4"/>
  <c r="P47" i="4"/>
  <c r="P55" i="4"/>
  <c r="P63" i="4"/>
  <c r="P71" i="4"/>
  <c r="P79" i="4"/>
  <c r="P87" i="4"/>
  <c r="P95" i="4"/>
  <c r="P103" i="4"/>
  <c r="P111" i="4"/>
  <c r="P119" i="4"/>
  <c r="P127" i="4"/>
  <c r="P135" i="4"/>
  <c r="P143" i="4"/>
  <c r="P151" i="4"/>
  <c r="P159" i="4"/>
  <c r="P167" i="4"/>
  <c r="P175" i="4"/>
  <c r="P183" i="4"/>
  <c r="P191" i="4"/>
  <c r="P199" i="4"/>
  <c r="P207" i="4"/>
  <c r="P48" i="4"/>
  <c r="P88" i="4"/>
  <c r="P112" i="4"/>
  <c r="P160" i="4"/>
  <c r="P200" i="4"/>
  <c r="P74" i="4"/>
  <c r="P130" i="4"/>
  <c r="P178" i="4"/>
  <c r="P17" i="4"/>
  <c r="D7" i="11" s="1"/>
  <c r="P25" i="4"/>
  <c r="P33" i="4"/>
  <c r="P41" i="4"/>
  <c r="P49" i="4"/>
  <c r="P57" i="4"/>
  <c r="P65" i="4"/>
  <c r="P73" i="4"/>
  <c r="P81" i="4"/>
  <c r="P89" i="4"/>
  <c r="P97" i="4"/>
  <c r="P105" i="4"/>
  <c r="P113" i="4"/>
  <c r="P121" i="4"/>
  <c r="P129" i="4"/>
  <c r="P137" i="4"/>
  <c r="P145" i="4"/>
  <c r="P153" i="4"/>
  <c r="P161" i="4"/>
  <c r="P169" i="4"/>
  <c r="P177" i="4"/>
  <c r="P185" i="4"/>
  <c r="P193" i="4"/>
  <c r="P201" i="4"/>
  <c r="P209" i="4"/>
  <c r="P18" i="4"/>
  <c r="P26" i="4"/>
  <c r="P34" i="4"/>
  <c r="P42" i="4"/>
  <c r="P50" i="4"/>
  <c r="P90" i="4"/>
  <c r="P138" i="4"/>
  <c r="P170" i="4"/>
  <c r="N59" i="4"/>
  <c r="V5" i="13" l="1" a="1"/>
  <c r="V5" i="13" s="1"/>
  <c r="V4" i="13" s="1"/>
  <c r="O8" i="13"/>
  <c r="R5" i="13"/>
  <c r="R9" i="13"/>
  <c r="O11" i="13"/>
  <c r="AA1" i="4"/>
  <c r="R2" i="4"/>
  <c r="N14" i="11"/>
  <c r="N15" i="11" s="1"/>
  <c r="AA5" i="4" s="1"/>
  <c r="D6" i="11"/>
  <c r="S6" i="4"/>
  <c r="D5" i="11"/>
  <c r="AA2" i="4"/>
  <c r="P2" i="4"/>
  <c r="S2" i="4"/>
  <c r="N60" i="4"/>
  <c r="T4" i="13" l="1" a="1"/>
  <c r="T4" i="13" s="1"/>
  <c r="U9" i="13"/>
  <c r="U5" i="13"/>
  <c r="T5" i="13"/>
  <c r="H15" i="11"/>
  <c r="H7" i="11"/>
  <c r="P5" i="4"/>
  <c r="D14" i="11"/>
  <c r="Z21" i="4"/>
  <c r="N61" i="4"/>
  <c r="U4" i="13" l="1"/>
  <c r="H16" i="11"/>
  <c r="N62" i="4"/>
  <c r="N63" i="4" l="1"/>
  <c r="N64" i="4" l="1"/>
  <c r="N65" i="4" l="1"/>
  <c r="N66" i="4" l="1"/>
  <c r="N67" i="4" l="1"/>
  <c r="N68" i="4" l="1"/>
  <c r="N69" i="4" l="1"/>
  <c r="N70" i="4" l="1"/>
  <c r="N71" i="4" l="1"/>
  <c r="N72" i="4" l="1"/>
  <c r="N73" i="4" l="1"/>
  <c r="N74" i="4" l="1"/>
  <c r="N75" i="4" l="1"/>
  <c r="N76" i="4" l="1"/>
  <c r="N77" i="4" l="1"/>
  <c r="N78" i="4" l="1"/>
  <c r="N79" i="4" l="1"/>
  <c r="N80" i="4" l="1"/>
  <c r="N81" i="4" l="1"/>
  <c r="N82" i="4" l="1"/>
  <c r="N83" i="4" l="1"/>
  <c r="N84" i="4" l="1"/>
  <c r="N85" i="4" l="1"/>
  <c r="N86" i="4" l="1"/>
  <c r="N87" i="4" l="1"/>
  <c r="N88" i="4" l="1"/>
  <c r="N89" i="4" l="1"/>
  <c r="N90" i="4" l="1"/>
  <c r="N91" i="4" l="1"/>
  <c r="N92" i="4" l="1"/>
  <c r="N93" i="4" l="1"/>
  <c r="N94" i="4" l="1"/>
  <c r="N95" i="4" l="1"/>
  <c r="N96" i="4" l="1"/>
  <c r="N97" i="4" l="1"/>
  <c r="N98" i="4" l="1"/>
  <c r="N99" i="4" l="1"/>
  <c r="N100" i="4" l="1"/>
  <c r="N101" i="4" l="1"/>
  <c r="N102" i="4" l="1"/>
  <c r="N103" i="4" l="1"/>
  <c r="N104" i="4" l="1"/>
  <c r="N105" i="4" l="1"/>
  <c r="N106" i="4" l="1"/>
  <c r="N107" i="4" l="1"/>
  <c r="N108" i="4" l="1"/>
  <c r="N109" i="4" l="1"/>
  <c r="N110" i="4" l="1"/>
  <c r="N111" i="4" l="1"/>
  <c r="N112" i="4" l="1"/>
  <c r="N113" i="4" l="1"/>
  <c r="N114" i="4" l="1"/>
  <c r="N115" i="4" l="1"/>
  <c r="N116" i="4" l="1"/>
  <c r="N117" i="4" l="1"/>
  <c r="N118" i="4" l="1"/>
  <c r="N119" i="4" l="1"/>
  <c r="N120" i="4" l="1"/>
  <c r="N121" i="4" l="1"/>
  <c r="N122" i="4" l="1"/>
  <c r="N123" i="4" l="1"/>
  <c r="N124" i="4" l="1"/>
  <c r="N125" i="4" l="1"/>
  <c r="N126" i="4" l="1"/>
  <c r="N127" i="4" l="1"/>
  <c r="N128" i="4" l="1"/>
  <c r="N129" i="4" l="1"/>
  <c r="N130" i="4" l="1"/>
  <c r="N131" i="4" l="1"/>
  <c r="N132" i="4" l="1"/>
  <c r="N133" i="4" l="1"/>
  <c r="N134" i="4" l="1"/>
  <c r="N135" i="4" l="1"/>
  <c r="N136" i="4" l="1"/>
  <c r="N137" i="4" l="1"/>
  <c r="N138" i="4" l="1"/>
  <c r="N139" i="4" l="1"/>
  <c r="N140" i="4" l="1"/>
  <c r="N141" i="4" l="1"/>
  <c r="N142" i="4" l="1"/>
  <c r="N143" i="4" l="1"/>
  <c r="N144" i="4" l="1"/>
  <c r="N145" i="4" l="1"/>
  <c r="N146" i="4" l="1"/>
  <c r="N147" i="4" l="1"/>
  <c r="N148" i="4" l="1"/>
  <c r="N149" i="4" l="1"/>
  <c r="N150" i="4" l="1"/>
  <c r="N151" i="4" l="1"/>
  <c r="N152" i="4" l="1"/>
  <c r="N153" i="4" l="1"/>
  <c r="N154" i="4" l="1"/>
  <c r="N155" i="4" l="1"/>
  <c r="N156" i="4" l="1"/>
  <c r="N157" i="4" l="1"/>
  <c r="N158" i="4" l="1"/>
  <c r="N159" i="4" l="1"/>
  <c r="N160" i="4" l="1"/>
  <c r="N161" i="4" l="1"/>
  <c r="N162" i="4" l="1"/>
  <c r="N163" i="4" l="1"/>
  <c r="N164" i="4" l="1"/>
  <c r="N165" i="4" l="1"/>
  <c r="N166" i="4" l="1"/>
  <c r="N167" i="4" l="1"/>
  <c r="N168" i="4" l="1"/>
  <c r="N169" i="4" l="1"/>
  <c r="N170" i="4" l="1"/>
  <c r="N171" i="4" l="1"/>
  <c r="N172" i="4" l="1"/>
  <c r="N173" i="4" l="1"/>
  <c r="N174" i="4" l="1"/>
  <c r="N175" i="4" l="1"/>
  <c r="N176" i="4" l="1"/>
  <c r="N177" i="4" l="1"/>
  <c r="N178" i="4" l="1"/>
  <c r="N179" i="4" l="1"/>
  <c r="N180" i="4" l="1"/>
  <c r="N181" i="4" l="1"/>
  <c r="N182" i="4" l="1"/>
  <c r="N183" i="4" l="1"/>
  <c r="N184" i="4" l="1"/>
  <c r="N185" i="4" l="1"/>
  <c r="N186" i="4" l="1"/>
  <c r="N187" i="4" l="1"/>
  <c r="N188" i="4" l="1"/>
  <c r="N189" i="4" l="1"/>
  <c r="N190" i="4" l="1"/>
  <c r="N191" i="4" l="1"/>
  <c r="N192" i="4" l="1"/>
  <c r="N193" i="4" l="1"/>
  <c r="N194" i="4" l="1"/>
  <c r="N195" i="4" l="1"/>
  <c r="N196" i="4" l="1"/>
  <c r="N197" i="4" l="1"/>
  <c r="N198" i="4" l="1"/>
  <c r="N199" i="4" l="1"/>
  <c r="N200" i="4" l="1"/>
  <c r="N201" i="4" l="1"/>
  <c r="N202" i="4" l="1"/>
  <c r="N203" i="4" l="1"/>
  <c r="N204" i="4" l="1"/>
  <c r="N205" i="4" l="1"/>
  <c r="N206" i="4" l="1"/>
  <c r="N207" i="4" l="1"/>
  <c r="N208" i="4" l="1"/>
  <c r="N209" i="4" l="1"/>
  <c r="N211" i="4" l="1"/>
  <c r="N212" i="4" l="1"/>
  <c r="N213" i="4" l="1"/>
  <c r="N214" i="4" l="1"/>
  <c r="N215" i="4" l="1"/>
  <c r="N216" i="4" l="1"/>
  <c r="N217" i="4" l="1"/>
  <c r="N218" i="4" l="1"/>
  <c r="N219" i="4" l="1"/>
  <c r="N220" i="4" l="1"/>
  <c r="N221" i="4" l="1"/>
  <c r="N222" i="4" l="1"/>
  <c r="N223" i="4" l="1"/>
  <c r="N224" i="4" l="1"/>
  <c r="N225" i="4" l="1"/>
  <c r="N226" i="4" l="1"/>
  <c r="N227" i="4" l="1"/>
  <c r="N228" i="4" l="1"/>
  <c r="N229" i="4" l="1"/>
  <c r="N230" i="4" l="1"/>
  <c r="N231" i="4" l="1"/>
  <c r="N232" i="4" l="1"/>
  <c r="N233" i="4" l="1"/>
  <c r="N234" i="4" l="1"/>
  <c r="N235" i="4" l="1"/>
  <c r="N236" i="4" l="1"/>
  <c r="N237" i="4" l="1"/>
  <c r="N238" i="4" l="1"/>
  <c r="N239" i="4" l="1"/>
  <c r="N240" i="4" l="1"/>
  <c r="N241" i="4" l="1"/>
  <c r="N242" i="4" l="1"/>
  <c r="N243" i="4" l="1"/>
  <c r="N244" i="4" l="1"/>
  <c r="N245" i="4" l="1"/>
  <c r="N246" i="4" l="1"/>
  <c r="N247" i="4" l="1"/>
  <c r="N248" i="4" l="1"/>
  <c r="N249" i="4" l="1"/>
  <c r="N250" i="4" l="1"/>
  <c r="N251" i="4" l="1"/>
  <c r="N252" i="4" l="1"/>
  <c r="N253" i="4" l="1"/>
  <c r="N254" i="4" l="1"/>
  <c r="N255" i="4" l="1"/>
  <c r="N256" i="4" l="1"/>
  <c r="N257" i="4" l="1"/>
  <c r="N258" i="4" l="1"/>
  <c r="N259" i="4" l="1"/>
  <c r="N260" i="4" l="1"/>
  <c r="N261" i="4" l="1"/>
  <c r="N262" i="4" l="1"/>
  <c r="N263" i="4" l="1"/>
  <c r="N264" i="4" l="1"/>
  <c r="N265" i="4" l="1"/>
  <c r="N266" i="4" l="1"/>
  <c r="N267" i="4" l="1"/>
  <c r="N268" i="4" l="1"/>
  <c r="N269" i="4" l="1"/>
  <c r="N270" i="4" l="1"/>
  <c r="N271" i="4" l="1"/>
  <c r="N272" i="4" l="1"/>
  <c r="N273" i="4" l="1"/>
  <c r="N274" i="4" l="1"/>
  <c r="N275" i="4" l="1"/>
  <c r="N276" i="4" l="1"/>
  <c r="N277" i="4" l="1"/>
  <c r="N278" i="4" l="1"/>
  <c r="N279" i="4" l="1"/>
  <c r="N280" i="4" l="1"/>
  <c r="N281" i="4" l="1"/>
  <c r="N282" i="4" l="1"/>
  <c r="N283" i="4" l="1"/>
  <c r="N284" i="4" l="1"/>
  <c r="N285" i="4" l="1"/>
  <c r="N286" i="4" l="1"/>
  <c r="N287" i="4" l="1"/>
  <c r="N288" i="4" l="1"/>
  <c r="N289" i="4" l="1"/>
  <c r="N290" i="4" l="1"/>
  <c r="N291" i="4" l="1"/>
  <c r="N292" i="4" l="1"/>
  <c r="N293" i="4" l="1"/>
  <c r="N294" i="4" l="1"/>
  <c r="N295" i="4" l="1"/>
  <c r="N296" i="4" l="1"/>
  <c r="N297" i="4" l="1"/>
  <c r="N298" i="4" l="1"/>
  <c r="N299" i="4" l="1"/>
  <c r="N300" i="4" l="1"/>
  <c r="N301" i="4" l="1"/>
  <c r="N302" i="4" l="1"/>
  <c r="N303" i="4" l="1"/>
  <c r="N304" i="4" l="1"/>
  <c r="N305" i="4" l="1"/>
  <c r="N306" i="4" l="1"/>
  <c r="N307" i="4" l="1"/>
  <c r="N308" i="4" l="1"/>
  <c r="N309" i="4" l="1"/>
  <c r="N310" i="4" l="1"/>
  <c r="N311" i="4" l="1"/>
  <c r="N312" i="4" l="1"/>
  <c r="N313" i="4" l="1"/>
  <c r="N314" i="4" l="1"/>
  <c r="N315" i="4" l="1"/>
  <c r="N316" i="4" l="1"/>
  <c r="N317" i="4" l="1"/>
  <c r="N318" i="4" l="1"/>
  <c r="N319" i="4" l="1"/>
  <c r="N320" i="4" l="1"/>
  <c r="N321" i="4" l="1"/>
  <c r="N322" i="4" l="1"/>
  <c r="N323" i="4" l="1"/>
  <c r="N324" i="4" l="1"/>
  <c r="N325" i="4" l="1"/>
  <c r="N326" i="4" l="1"/>
  <c r="N327" i="4" l="1"/>
  <c r="N328" i="4" l="1"/>
  <c r="N329" i="4" l="1"/>
  <c r="N330" i="4" l="1"/>
  <c r="N331" i="4" l="1"/>
  <c r="N332" i="4" l="1"/>
  <c r="N333" i="4" l="1"/>
  <c r="N334" i="4" l="1"/>
  <c r="N335" i="4" l="1"/>
  <c r="N336" i="4" l="1"/>
  <c r="N337" i="4" l="1"/>
  <c r="N338" i="4" l="1"/>
  <c r="N339" i="4" l="1"/>
  <c r="N340" i="4" l="1"/>
  <c r="N341" i="4" l="1"/>
  <c r="N342" i="4" l="1"/>
  <c r="N343" i="4" l="1"/>
  <c r="N344" i="4" l="1"/>
  <c r="N345" i="4" l="1"/>
  <c r="N346" i="4" l="1"/>
  <c r="N347" i="4" l="1"/>
  <c r="N348" i="4" l="1"/>
  <c r="N349" i="4" l="1"/>
  <c r="N350" i="4" l="1"/>
  <c r="N351" i="4" l="1"/>
  <c r="N352" i="4" l="1"/>
  <c r="N353" i="4" l="1"/>
  <c r="N354" i="4" l="1"/>
  <c r="N355" i="4" l="1"/>
  <c r="N356" i="4" l="1"/>
  <c r="N357" i="4" l="1"/>
  <c r="N358" i="4" l="1"/>
  <c r="N359" i="4" l="1"/>
  <c r="N360" i="4" l="1"/>
  <c r="N361" i="4" l="1"/>
  <c r="N362" i="4" l="1"/>
  <c r="N363" i="4" l="1"/>
  <c r="N364" i="4" l="1"/>
  <c r="N365" i="4" l="1"/>
  <c r="N366" i="4" l="1"/>
  <c r="N367" i="4" l="1"/>
  <c r="N368" i="4" l="1"/>
  <c r="N369" i="4" l="1"/>
  <c r="N370" i="4" l="1"/>
  <c r="N371" i="4" l="1"/>
  <c r="N372" i="4" l="1"/>
  <c r="N373" i="4" l="1"/>
  <c r="N374" i="4" l="1"/>
  <c r="N375" i="4" l="1"/>
  <c r="N376" i="4" l="1"/>
  <c r="N377" i="4" l="1"/>
  <c r="N378" i="4" l="1"/>
  <c r="N379" i="4" l="1"/>
  <c r="N380" i="4" l="1"/>
  <c r="N381" i="4" l="1"/>
  <c r="N382" i="4" l="1"/>
  <c r="N383" i="4" l="1"/>
  <c r="N384" i="4" l="1"/>
  <c r="N385" i="4" l="1"/>
  <c r="N386" i="4" l="1"/>
  <c r="N387" i="4" l="1"/>
  <c r="N388" i="4" l="1"/>
  <c r="N389" i="4" l="1"/>
  <c r="N390" i="4" l="1"/>
  <c r="N391" i="4" l="1"/>
  <c r="N392" i="4" l="1"/>
  <c r="N393" i="4" l="1"/>
  <c r="N394" i="4" l="1"/>
  <c r="N395" i="4" l="1"/>
  <c r="N396" i="4" l="1"/>
  <c r="N397" i="4" l="1"/>
  <c r="N398" i="4" l="1"/>
  <c r="N399" i="4" l="1"/>
  <c r="N400" i="4" l="1"/>
  <c r="N401" i="4" l="1"/>
  <c r="N402" i="4" l="1"/>
  <c r="N403" i="4" l="1"/>
  <c r="N404" i="4" l="1"/>
  <c r="N405" i="4" l="1"/>
  <c r="N406" i="4" l="1"/>
  <c r="N407" i="4" l="1"/>
  <c r="N408" i="4" l="1"/>
  <c r="N409" i="4" l="1"/>
  <c r="N410" i="4" l="1"/>
  <c r="N411" i="4" l="1"/>
  <c r="N412" i="4" l="1"/>
  <c r="N413" i="4" l="1"/>
  <c r="N414" i="4" l="1"/>
  <c r="N415" i="4" l="1"/>
  <c r="N416" i="4" l="1"/>
  <c r="N417" i="4" l="1"/>
  <c r="N418" i="4" l="1"/>
  <c r="N419" i="4" l="1"/>
  <c r="N420" i="4" l="1"/>
  <c r="N421" i="4" l="1"/>
  <c r="N422" i="4" l="1"/>
  <c r="N423" i="4" l="1"/>
  <c r="N424" i="4" l="1"/>
  <c r="N425" i="4" l="1"/>
  <c r="N426" i="4" l="1"/>
  <c r="N427" i="4" l="1"/>
  <c r="N428" i="4" l="1"/>
  <c r="N429" i="4" l="1"/>
  <c r="N430" i="4" l="1"/>
  <c r="N431" i="4" l="1"/>
  <c r="N432" i="4" l="1"/>
  <c r="N433" i="4" l="1"/>
  <c r="N434" i="4" l="1"/>
  <c r="N435" i="4" l="1"/>
  <c r="N436" i="4" l="1"/>
  <c r="N437" i="4" l="1"/>
  <c r="N438" i="4" l="1"/>
  <c r="N439" i="4" l="1"/>
  <c r="N440" i="4" l="1"/>
  <c r="N441" i="4" l="1"/>
  <c r="N442" i="4" l="1"/>
  <c r="N443" i="4" l="1"/>
  <c r="N444" i="4" l="1"/>
  <c r="N445" i="4" l="1"/>
  <c r="N446" i="4" l="1"/>
  <c r="N447" i="4" l="1"/>
  <c r="N448" i="4" l="1"/>
  <c r="N449" i="4" l="1"/>
  <c r="N450" i="4" l="1"/>
  <c r="N451" i="4" l="1"/>
  <c r="N452" i="4" l="1"/>
  <c r="N453" i="4" l="1"/>
  <c r="N454" i="4" l="1"/>
  <c r="N455" i="4" l="1"/>
  <c r="N456" i="4" l="1"/>
  <c r="N457" i="4" l="1"/>
  <c r="N458" i="4" l="1"/>
  <c r="N459" i="4" l="1"/>
  <c r="N460" i="4" l="1"/>
  <c r="N461" i="4" l="1"/>
  <c r="N462" i="4" l="1"/>
  <c r="N463" i="4" l="1"/>
  <c r="N464" i="4" l="1"/>
  <c r="N465" i="4" l="1"/>
  <c r="N466" i="4" l="1"/>
  <c r="N467" i="4" l="1"/>
  <c r="N468" i="4" l="1"/>
  <c r="N469" i="4" l="1"/>
  <c r="N470" i="4" l="1"/>
  <c r="N471" i="4" l="1"/>
  <c r="N472" i="4" l="1"/>
  <c r="N473" i="4" l="1"/>
  <c r="N474" i="4" l="1"/>
  <c r="N475" i="4" l="1"/>
  <c r="N476" i="4" l="1"/>
  <c r="N477" i="4" l="1"/>
  <c r="N478" i="4" l="1"/>
  <c r="N479" i="4" l="1"/>
  <c r="N480" i="4" l="1"/>
  <c r="N481" i="4" l="1"/>
  <c r="N482" i="4" l="1"/>
  <c r="N483" i="4" l="1"/>
  <c r="N484" i="4" l="1"/>
  <c r="N485" i="4" l="1"/>
  <c r="N486" i="4" l="1"/>
  <c r="N487" i="4" l="1"/>
  <c r="N488" i="4" l="1"/>
  <c r="N489" i="4" l="1"/>
  <c r="N490" i="4" l="1"/>
  <c r="N491" i="4" l="1"/>
  <c r="N492" i="4" l="1"/>
  <c r="N493" i="4" l="1"/>
  <c r="N494" i="4" l="1"/>
  <c r="N495" i="4" l="1"/>
  <c r="N496" i="4" l="1"/>
  <c r="N497" i="4" l="1"/>
  <c r="N498" i="4" l="1"/>
  <c r="N499" i="4" l="1"/>
  <c r="N500" i="4" l="1"/>
  <c r="N501" i="4" l="1"/>
  <c r="N502" i="4" l="1"/>
  <c r="N503" i="4" l="1"/>
  <c r="N504" i="4" l="1"/>
  <c r="N505" i="4" l="1"/>
  <c r="N506" i="4" l="1"/>
  <c r="N507" i="4" l="1"/>
  <c r="N508" i="4" l="1"/>
  <c r="N509" i="4" l="1"/>
  <c r="N510" i="4" l="1"/>
  <c r="N512" i="4" l="1"/>
  <c r="N513" i="4" l="1"/>
  <c r="N514" i="4" l="1"/>
  <c r="N515" i="4" l="1"/>
  <c r="N516" i="4" l="1"/>
  <c r="N517" i="4" l="1"/>
  <c r="N518" i="4" l="1"/>
  <c r="N519" i="4" l="1"/>
  <c r="N520" i="4" l="1"/>
  <c r="N521" i="4" l="1"/>
  <c r="N522" i="4" l="1"/>
  <c r="N523" i="4" l="1"/>
  <c r="N524" i="4" l="1"/>
  <c r="N525" i="4" l="1"/>
  <c r="N526" i="4" l="1"/>
  <c r="N527" i="4" l="1"/>
  <c r="N528" i="4" l="1"/>
  <c r="N529" i="4" l="1"/>
  <c r="N530" i="4" l="1"/>
  <c r="N531" i="4" l="1"/>
  <c r="N532" i="4" l="1"/>
  <c r="N533" i="4" l="1"/>
  <c r="N534" i="4" l="1"/>
  <c r="N535" i="4" l="1"/>
  <c r="N536" i="4" l="1"/>
  <c r="N537" i="4" l="1"/>
  <c r="N538" i="4" l="1"/>
  <c r="N539" i="4" l="1"/>
  <c r="N540" i="4" l="1"/>
  <c r="N541" i="4" l="1"/>
  <c r="N542" i="4" l="1"/>
  <c r="N543" i="4" l="1"/>
  <c r="N544" i="4" l="1"/>
  <c r="N545" i="4" l="1"/>
  <c r="N546" i="4" l="1"/>
  <c r="N547" i="4" l="1"/>
  <c r="N548" i="4" l="1"/>
  <c r="N549" i="4" l="1"/>
  <c r="N550" i="4" l="1"/>
  <c r="N551" i="4" l="1"/>
  <c r="N552" i="4" l="1"/>
  <c r="N553" i="4" l="1"/>
  <c r="N554" i="4" l="1"/>
  <c r="N555" i="4" l="1"/>
  <c r="N556" i="4" l="1"/>
  <c r="N557" i="4" l="1"/>
  <c r="N558" i="4" l="1"/>
  <c r="N559" i="4" l="1"/>
  <c r="N560" i="4" l="1"/>
  <c r="N561" i="4" l="1"/>
  <c r="N562" i="4" l="1"/>
  <c r="N563" i="4" l="1"/>
  <c r="N564" i="4" l="1"/>
  <c r="N565" i="4" l="1"/>
  <c r="N566" i="4" l="1"/>
  <c r="N567" i="4" l="1"/>
  <c r="N568" i="4" l="1"/>
  <c r="N569" i="4" l="1"/>
  <c r="N570" i="4" l="1"/>
  <c r="N571" i="4" l="1"/>
  <c r="N572" i="4" l="1"/>
  <c r="N573" i="4" l="1"/>
  <c r="N574" i="4" l="1"/>
  <c r="N575" i="4" l="1"/>
  <c r="N576" i="4" l="1"/>
  <c r="N577" i="4" l="1"/>
  <c r="N578" i="4" l="1"/>
  <c r="N579" i="4" l="1"/>
  <c r="N580" i="4" l="1"/>
  <c r="N581" i="4" l="1"/>
  <c r="N582" i="4" l="1"/>
  <c r="N583" i="4" l="1"/>
  <c r="N584" i="4" l="1"/>
  <c r="N585" i="4" l="1"/>
  <c r="N586" i="4" l="1"/>
  <c r="N587" i="4" l="1"/>
  <c r="N588" i="4" l="1"/>
  <c r="N589" i="4" l="1"/>
  <c r="N590" i="4" l="1"/>
  <c r="N591" i="4" l="1"/>
  <c r="N592" i="4" l="1"/>
  <c r="N593" i="4" l="1"/>
  <c r="N594" i="4" l="1"/>
  <c r="N595" i="4" l="1"/>
  <c r="N596" i="4" l="1"/>
  <c r="N597" i="4" l="1"/>
  <c r="N598" i="4" l="1"/>
  <c r="N599" i="4" l="1"/>
  <c r="N600" i="4" l="1"/>
  <c r="N601" i="4" l="1"/>
  <c r="N602" i="4" l="1"/>
  <c r="N603" i="4" l="1"/>
  <c r="N604" i="4" l="1"/>
  <c r="N605" i="4" l="1"/>
  <c r="N606" i="4" l="1"/>
  <c r="N607" i="4" l="1"/>
  <c r="N608" i="4" l="1"/>
  <c r="N609" i="4" l="1"/>
  <c r="N610" i="4" l="1"/>
  <c r="N611" i="4" l="1"/>
  <c r="N612" i="4" l="1"/>
  <c r="N613" i="4" l="1"/>
  <c r="N614" i="4" l="1"/>
  <c r="N615" i="4" l="1"/>
  <c r="N616" i="4" l="1"/>
  <c r="N617" i="4" l="1"/>
  <c r="N618" i="4" l="1"/>
  <c r="N619" i="4" l="1"/>
  <c r="N620" i="4" l="1"/>
  <c r="N621" i="4" l="1"/>
  <c r="N622" i="4" l="1"/>
  <c r="N623" i="4" l="1"/>
  <c r="N624" i="4" l="1"/>
  <c r="N625" i="4" l="1"/>
  <c r="N626" i="4" l="1"/>
  <c r="N627" i="4" l="1"/>
  <c r="N628" i="4" l="1"/>
  <c r="N629" i="4" l="1"/>
  <c r="N630" i="4" l="1"/>
  <c r="N631" i="4" l="1"/>
  <c r="N632" i="4" l="1"/>
  <c r="N633" i="4" l="1"/>
  <c r="N634" i="4" l="1"/>
  <c r="N635" i="4" l="1"/>
  <c r="N636" i="4" l="1"/>
  <c r="N637" i="4" l="1"/>
  <c r="N638" i="4" l="1"/>
  <c r="N639" i="4" l="1"/>
  <c r="N640" i="4" l="1"/>
  <c r="N641" i="4" l="1"/>
  <c r="N642" i="4" l="1"/>
  <c r="N643" i="4" l="1"/>
  <c r="N644" i="4" l="1"/>
  <c r="N645" i="4" l="1"/>
  <c r="N646" i="4" l="1"/>
  <c r="N647" i="4" l="1"/>
  <c r="N648" i="4" l="1"/>
  <c r="N649" i="4" l="1"/>
  <c r="N650" i="4" l="1"/>
  <c r="N651" i="4" l="1"/>
  <c r="N652" i="4" l="1"/>
  <c r="N653" i="4" l="1"/>
  <c r="N654" i="4" l="1"/>
  <c r="N655" i="4" l="1"/>
  <c r="N656" i="4" l="1"/>
  <c r="N657" i="4" l="1"/>
  <c r="N658" i="4" l="1"/>
  <c r="N659" i="4" l="1"/>
  <c r="N660" i="4" l="1"/>
  <c r="N661" i="4" l="1"/>
  <c r="N662" i="4" l="1"/>
  <c r="N663" i="4" l="1"/>
  <c r="N664" i="4" l="1"/>
  <c r="N665" i="4" l="1"/>
  <c r="N666" i="4" l="1"/>
  <c r="N667" i="4" l="1"/>
  <c r="N668" i="4" l="1"/>
  <c r="N669" i="4" l="1"/>
  <c r="N670" i="4" l="1"/>
  <c r="N671" i="4" l="1"/>
  <c r="N672" i="4" l="1"/>
  <c r="N673" i="4" l="1"/>
  <c r="N674" i="4" l="1"/>
  <c r="N675" i="4" l="1"/>
  <c r="N676" i="4" l="1"/>
  <c r="N677" i="4" l="1"/>
  <c r="N678" i="4" l="1"/>
  <c r="N679" i="4" l="1"/>
  <c r="N680" i="4" l="1"/>
  <c r="N681" i="4" l="1"/>
  <c r="N682" i="4" l="1"/>
  <c r="N683" i="4" l="1"/>
  <c r="N684" i="4" l="1"/>
  <c r="N685" i="4" l="1"/>
  <c r="N686" i="4" l="1"/>
  <c r="N687" i="4" l="1"/>
  <c r="N688" i="4" l="1"/>
  <c r="N689" i="4" l="1"/>
  <c r="N690" i="4" l="1"/>
  <c r="N691" i="4" l="1"/>
  <c r="N692" i="4" l="1"/>
  <c r="N693" i="4" l="1"/>
  <c r="N694" i="4" l="1"/>
  <c r="N695" i="4" l="1"/>
  <c r="N696" i="4" l="1"/>
  <c r="N697" i="4" l="1"/>
  <c r="N698" i="4" l="1"/>
  <c r="N699" i="4" l="1"/>
  <c r="N700" i="4" l="1"/>
  <c r="N701" i="4" l="1"/>
  <c r="N702" i="4" l="1"/>
  <c r="N703" i="4" l="1"/>
  <c r="N704" i="4" l="1"/>
  <c r="N705" i="4" l="1"/>
  <c r="N706" i="4" l="1"/>
  <c r="N707" i="4" l="1"/>
  <c r="N708" i="4" l="1"/>
  <c r="N709" i="4" l="1"/>
  <c r="N710" i="4" l="1"/>
  <c r="N711" i="4" l="1"/>
  <c r="N712" i="4" l="1"/>
  <c r="N713" i="4" l="1"/>
  <c r="N714" i="4" l="1"/>
  <c r="N715" i="4" l="1"/>
  <c r="N716" i="4" l="1"/>
  <c r="N717" i="4" l="1"/>
  <c r="N718" i="4" l="1"/>
  <c r="N719" i="4" l="1"/>
  <c r="N720" i="4" l="1"/>
  <c r="N721" i="4" l="1"/>
  <c r="N722" i="4" l="1"/>
  <c r="N723" i="4" l="1"/>
  <c r="N724" i="4" l="1"/>
  <c r="N725" i="4" l="1"/>
  <c r="N726" i="4" l="1"/>
  <c r="N727" i="4" l="1"/>
  <c r="N728" i="4" l="1"/>
  <c r="N729" i="4" l="1"/>
  <c r="N730" i="4" l="1"/>
  <c r="N731" i="4" l="1"/>
  <c r="N732" i="4" l="1"/>
  <c r="N733" i="4" l="1"/>
  <c r="N734" i="4" l="1"/>
  <c r="N735" i="4" l="1"/>
  <c r="N736" i="4" l="1"/>
  <c r="N737" i="4" l="1"/>
  <c r="N738" i="4" l="1"/>
  <c r="N739" i="4" l="1"/>
  <c r="N740" i="4" l="1"/>
  <c r="N741" i="4" l="1"/>
  <c r="N742" i="4" l="1"/>
  <c r="N743" i="4" l="1"/>
  <c r="N744" i="4" l="1"/>
  <c r="N745" i="4" l="1"/>
  <c r="N746" i="4" l="1"/>
  <c r="N747" i="4" l="1"/>
  <c r="N748" i="4" l="1"/>
  <c r="N749" i="4" l="1"/>
  <c r="N750" i="4" l="1"/>
  <c r="N751" i="4" l="1"/>
  <c r="N752" i="4" l="1"/>
  <c r="N753" i="4" l="1"/>
  <c r="N754" i="4" l="1"/>
  <c r="N755" i="4" l="1"/>
  <c r="N756" i="4" l="1"/>
  <c r="N757" i="4" l="1"/>
  <c r="N758" i="4" l="1"/>
  <c r="N759" i="4" l="1"/>
  <c r="N760" i="4" l="1"/>
  <c r="N761" i="4" l="1"/>
  <c r="N762" i="4" l="1"/>
  <c r="N763" i="4" l="1"/>
  <c r="N764" i="4" l="1"/>
  <c r="N765" i="4" l="1"/>
  <c r="N766" i="4" l="1"/>
  <c r="N767" i="4" l="1"/>
  <c r="N768" i="4" l="1"/>
  <c r="N769" i="4" l="1"/>
  <c r="N770" i="4" l="1"/>
  <c r="N771" i="4" l="1"/>
  <c r="N772" i="4" l="1"/>
  <c r="N773" i="4" l="1"/>
  <c r="N774" i="4" l="1"/>
  <c r="N775" i="4" l="1"/>
  <c r="N776" i="4" l="1"/>
  <c r="N777" i="4" l="1"/>
  <c r="N778" i="4" l="1"/>
  <c r="N779" i="4" l="1"/>
  <c r="N780" i="4" l="1"/>
  <c r="N781" i="4" l="1"/>
  <c r="N782" i="4" l="1"/>
  <c r="N783" i="4" l="1"/>
  <c r="N784" i="4" l="1"/>
  <c r="N785" i="4" l="1"/>
  <c r="N786" i="4" l="1"/>
  <c r="N787" i="4" l="1"/>
  <c r="N788" i="4" l="1"/>
  <c r="N789" i="4" l="1"/>
  <c r="N790" i="4" l="1"/>
  <c r="N791" i="4" l="1"/>
  <c r="N792" i="4" l="1"/>
  <c r="N793" i="4" l="1"/>
  <c r="N794" i="4" l="1"/>
  <c r="N795" i="4" l="1"/>
  <c r="N796" i="4" l="1"/>
  <c r="N797" i="4" l="1"/>
  <c r="N798" i="4" l="1"/>
  <c r="N799" i="4" l="1"/>
  <c r="N800" i="4" l="1"/>
  <c r="N801" i="4" l="1"/>
  <c r="N802" i="4" l="1"/>
  <c r="N803" i="4" l="1"/>
  <c r="N804" i="4" l="1"/>
  <c r="N805" i="4" l="1"/>
  <c r="N806" i="4" l="1"/>
  <c r="N807" i="4" l="1"/>
  <c r="N808" i="4" l="1"/>
  <c r="N809" i="4" l="1"/>
  <c r="N810" i="4" l="1"/>
  <c r="N811" i="4" l="1"/>
  <c r="N812" i="4" l="1"/>
  <c r="N813" i="4" l="1"/>
  <c r="N814" i="4" l="1"/>
  <c r="N815" i="4" l="1"/>
  <c r="N816" i="4" l="1"/>
  <c r="N817" i="4" l="1"/>
  <c r="N818" i="4" l="1"/>
  <c r="N819" i="4" l="1"/>
  <c r="N820" i="4" l="1"/>
  <c r="N821" i="4" l="1"/>
  <c r="N822" i="4" l="1"/>
  <c r="N823" i="4" l="1"/>
  <c r="N824" i="4" l="1"/>
  <c r="N825" i="4" l="1"/>
  <c r="N826" i="4" l="1"/>
  <c r="N827" i="4" l="1"/>
  <c r="N828" i="4" l="1"/>
  <c r="N829" i="4" l="1"/>
  <c r="N830" i="4" l="1"/>
  <c r="N831" i="4" l="1"/>
  <c r="N832" i="4" l="1"/>
  <c r="N833" i="4" l="1"/>
  <c r="N834" i="4" l="1"/>
  <c r="N835" i="4" l="1"/>
  <c r="N836" i="4" l="1"/>
  <c r="N837" i="4" l="1"/>
  <c r="N838" i="4" l="1"/>
  <c r="N839" i="4" l="1"/>
  <c r="N840" i="4" l="1"/>
  <c r="N841" i="4" l="1"/>
  <c r="N842" i="4" l="1"/>
  <c r="N843" i="4" l="1"/>
  <c r="N844" i="4" l="1"/>
  <c r="N845" i="4" l="1"/>
  <c r="N846" i="4" l="1"/>
  <c r="N847" i="4" l="1"/>
  <c r="N848" i="4" l="1"/>
  <c r="N849" i="4" l="1"/>
  <c r="N850" i="4" l="1"/>
  <c r="N851" i="4" l="1"/>
  <c r="N852" i="4" l="1"/>
  <c r="N853" i="4" l="1"/>
  <c r="N854" i="4" l="1"/>
  <c r="N855" i="4" l="1"/>
  <c r="N856" i="4" l="1"/>
  <c r="N857" i="4" l="1"/>
  <c r="N858" i="4" l="1"/>
  <c r="N859" i="4" l="1"/>
  <c r="N860" i="4" l="1"/>
  <c r="N861" i="4" l="1"/>
  <c r="N862" i="4" l="1"/>
  <c r="N863" i="4" l="1"/>
  <c r="N864" i="4" l="1"/>
  <c r="N865" i="4" l="1"/>
  <c r="N866" i="4" l="1"/>
  <c r="N867" i="4" l="1"/>
  <c r="N868" i="4" l="1"/>
  <c r="N869" i="4" l="1"/>
  <c r="N870" i="4" l="1"/>
  <c r="N871" i="4" l="1"/>
  <c r="N872" i="4" l="1"/>
  <c r="N873" i="4" l="1"/>
  <c r="N874" i="4" l="1"/>
  <c r="N875" i="4" l="1"/>
  <c r="N876" i="4" l="1"/>
  <c r="N877" i="4" l="1"/>
  <c r="N878" i="4" l="1"/>
  <c r="N879" i="4" l="1"/>
  <c r="N880" i="4" l="1"/>
  <c r="N881" i="4" l="1"/>
  <c r="N882" i="4" l="1"/>
  <c r="N883" i="4" l="1"/>
  <c r="N884" i="4" l="1"/>
  <c r="N885" i="4" l="1"/>
  <c r="N886" i="4" l="1"/>
  <c r="N887" i="4" l="1"/>
  <c r="N888" i="4" l="1"/>
  <c r="N889" i="4" l="1"/>
  <c r="N890" i="4" l="1"/>
  <c r="N891" i="4" l="1"/>
  <c r="N892" i="4" l="1"/>
  <c r="N893" i="4" l="1"/>
  <c r="N894" i="4" l="1"/>
  <c r="N895" i="4" l="1"/>
  <c r="N896" i="4" l="1"/>
  <c r="N897" i="4" l="1"/>
  <c r="N898" i="4" l="1"/>
  <c r="N899" i="4" l="1"/>
  <c r="N900" i="4" l="1"/>
  <c r="N901" i="4" l="1"/>
  <c r="N902" i="4" l="1"/>
  <c r="N903" i="4" l="1"/>
  <c r="N904" i="4" l="1"/>
  <c r="N905" i="4" l="1"/>
  <c r="N906" i="4" l="1"/>
  <c r="N907" i="4" l="1"/>
  <c r="N908" i="4" l="1"/>
  <c r="N909" i="4" l="1"/>
  <c r="N910" i="4" l="1"/>
  <c r="N911" i="4" l="1"/>
  <c r="N912" i="4" l="1"/>
  <c r="N913" i="4" l="1"/>
  <c r="N914" i="4" l="1"/>
  <c r="N915" i="4" l="1"/>
  <c r="N916" i="4" l="1"/>
  <c r="N917" i="4" l="1"/>
  <c r="N918" i="4" l="1"/>
  <c r="N919" i="4" l="1"/>
  <c r="N920" i="4" l="1"/>
  <c r="N921" i="4" l="1"/>
  <c r="N922" i="4" l="1"/>
  <c r="N923" i="4" l="1"/>
  <c r="N924" i="4" l="1"/>
  <c r="N925" i="4" l="1"/>
  <c r="N926" i="4" l="1"/>
  <c r="N927" i="4" l="1"/>
  <c r="N928" i="4" l="1"/>
  <c r="N929" i="4" l="1"/>
  <c r="N930" i="4" l="1"/>
  <c r="N931" i="4" l="1"/>
  <c r="N932" i="4" l="1"/>
  <c r="N933" i="4" l="1"/>
  <c r="N934" i="4" l="1"/>
  <c r="N935" i="4" l="1"/>
  <c r="N936" i="4" l="1"/>
  <c r="N937" i="4" l="1"/>
  <c r="N938" i="4" l="1"/>
  <c r="N939" i="4" l="1"/>
  <c r="N940" i="4" l="1"/>
  <c r="N941" i="4" l="1"/>
  <c r="N942" i="4" l="1"/>
  <c r="N943" i="4" l="1"/>
  <c r="N944" i="4" l="1"/>
  <c r="N945" i="4" l="1"/>
  <c r="N946" i="4" l="1"/>
  <c r="N947" i="4" l="1"/>
  <c r="N948" i="4" l="1"/>
  <c r="N949" i="4" l="1"/>
  <c r="N950" i="4" l="1"/>
  <c r="N951" i="4" l="1"/>
  <c r="N952" i="4" l="1"/>
  <c r="N953" i="4" l="1"/>
  <c r="N954" i="4" l="1"/>
  <c r="N955" i="4" l="1"/>
  <c r="N956" i="4" l="1"/>
  <c r="N957" i="4" l="1"/>
  <c r="N958" i="4" l="1"/>
  <c r="N959" i="4" l="1"/>
  <c r="N960" i="4" l="1"/>
  <c r="N961" i="4" l="1"/>
  <c r="N962" i="4" l="1"/>
  <c r="N963" i="4" l="1"/>
  <c r="N964" i="4" l="1"/>
  <c r="N965" i="4" l="1"/>
  <c r="N966" i="4" l="1"/>
  <c r="N967" i="4" l="1"/>
  <c r="N968" i="4" l="1"/>
  <c r="N969" i="4" l="1"/>
  <c r="N970" i="4" l="1"/>
  <c r="N971" i="4" l="1"/>
  <c r="N972" i="4" l="1"/>
  <c r="N973" i="4" l="1"/>
  <c r="N974" i="4" l="1"/>
  <c r="N975" i="4" l="1"/>
  <c r="N976" i="4" l="1"/>
  <c r="N977" i="4" l="1"/>
  <c r="N978" i="4" l="1"/>
  <c r="N979" i="4" l="1"/>
  <c r="N980" i="4" l="1"/>
  <c r="N981" i="4" l="1"/>
  <c r="N982" i="4" l="1"/>
  <c r="N983" i="4" l="1"/>
  <c r="N984" i="4" l="1"/>
  <c r="N985" i="4" l="1"/>
  <c r="N986" i="4" l="1"/>
  <c r="N987" i="4" l="1"/>
  <c r="N988" i="4" l="1"/>
  <c r="N989" i="4" l="1"/>
  <c r="N990" i="4" l="1"/>
  <c r="N991" i="4" l="1"/>
  <c r="N992" i="4" l="1"/>
  <c r="N993" i="4" l="1"/>
  <c r="N994" i="4" l="1"/>
  <c r="N995" i="4" l="1"/>
  <c r="N996" i="4" l="1"/>
  <c r="N997" i="4" l="1"/>
  <c r="N998" i="4" l="1"/>
  <c r="N999" i="4" l="1"/>
  <c r="N1000" i="4" l="1"/>
  <c r="N1001" i="4" l="1"/>
  <c r="N1002" i="4" l="1"/>
  <c r="N1003" i="4" l="1"/>
  <c r="N1004" i="4" l="1"/>
  <c r="N1005" i="4" l="1"/>
  <c r="N1006" i="4" l="1"/>
  <c r="N1007" i="4" l="1"/>
  <c r="N1008" i="4" l="1"/>
  <c r="N1009" i="4" l="1"/>
  <c r="N1010" i="4" l="1"/>
  <c r="Z12" i="4" l="1" a="1"/>
  <c r="Z12" i="4" s="1"/>
  <c r="Z13" i="4" a="1"/>
  <c r="Z13" i="4" s="1"/>
  <c r="N1011" i="4"/>
  <c r="Z18" i="4" s="1" a="1"/>
  <c r="Z18" i="4" s="1"/>
  <c r="Z19" i="4" l="1" a="1"/>
  <c r="Z19" i="4" s="1"/>
  <c r="Z17" i="4" a="1"/>
  <c r="Z17" i="4" s="1"/>
  <c r="Z15" i="4" a="1"/>
  <c r="Z15" i="4" s="1"/>
  <c r="Z11" i="4" a="1"/>
  <c r="Z11" i="4" s="1"/>
  <c r="Z16" i="4" a="1"/>
  <c r="Z16" i="4" s="1"/>
  <c r="Z14" i="4" a="1"/>
  <c r="Z14" i="4" s="1"/>
  <c r="Z10" i="4" a="1"/>
  <c r="Z10" i="4" s="1"/>
  <c r="B4" i="13" s="1"/>
  <c r="H8" i="11" l="1"/>
  <c r="H9" i="11" l="1"/>
  <c r="H10" i="11" s="1"/>
  <c r="AA3" i="4" s="1"/>
  <c r="P7" i="4" l="1"/>
  <c r="AA6" i="4"/>
  <c r="AK1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shunsuke.todo</author>
  </authors>
  <commentList>
    <comment ref="S8" authorId="0" shapeId="0" xr:uid="{F20DD490-BDC7-4FB4-A24C-D9B4A4ECA80F}">
      <text>
        <r>
          <rPr>
            <b/>
            <sz val="9"/>
            <color indexed="81"/>
            <rFont val="MS P ゴシック"/>
            <family val="3"/>
            <charset val="128"/>
          </rPr>
          <t xml:space="preserve">ポイント等、税率を適用したくない対象外経費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<sst xmlns="http://schemas.openxmlformats.org/spreadsheetml/2006/main" count="6690" uniqueCount="655">
  <si>
    <t>概要（申請時の概要を入力・選択して下さい。交付決定金額は、交付決定通知書に記載されている金額を入力してください。）</t>
    <rPh sb="0" eb="2">
      <t>ガイヨウ</t>
    </rPh>
    <rPh sb="3" eb="6">
      <t>シンセイジ</t>
    </rPh>
    <rPh sb="7" eb="9">
      <t>ガイヨウ</t>
    </rPh>
    <rPh sb="10" eb="12">
      <t>ニュウリョク</t>
    </rPh>
    <rPh sb="13" eb="15">
      <t>センタク</t>
    </rPh>
    <rPh sb="17" eb="18">
      <t>クダ</t>
    </rPh>
    <rPh sb="21" eb="27">
      <t>コウフケッテイキンガク</t>
    </rPh>
    <rPh sb="29" eb="35">
      <t>コウフケッテイツウチ</t>
    </rPh>
    <rPh sb="35" eb="36">
      <t>ショ</t>
    </rPh>
    <rPh sb="37" eb="39">
      <t>キサイ</t>
    </rPh>
    <rPh sb="44" eb="46">
      <t>キンガク</t>
    </rPh>
    <rPh sb="47" eb="49">
      <t>ニュウリョク</t>
    </rPh>
    <phoneticPr fontId="16"/>
  </si>
  <si>
    <t>所属</t>
    <rPh sb="0" eb="2">
      <t>ショゾク</t>
    </rPh>
    <phoneticPr fontId="1"/>
  </si>
  <si>
    <t>事務局精査欄Ver.1.0</t>
    <rPh sb="0" eb="3">
      <t>ジムキョク</t>
    </rPh>
    <rPh sb="3" eb="5">
      <t>セイサ</t>
    </rPh>
    <rPh sb="5" eb="6">
      <t>ラン</t>
    </rPh>
    <phoneticPr fontId="7"/>
  </si>
  <si>
    <t>OKの金額↓</t>
    <rPh sb="3" eb="5">
      <t>キンガク</t>
    </rPh>
    <phoneticPr fontId="1"/>
  </si>
  <si>
    <t>未確認の金額↓</t>
    <rPh sb="0" eb="3">
      <t>ミカクニン</t>
    </rPh>
    <rPh sb="4" eb="6">
      <t>キンガク</t>
    </rPh>
    <phoneticPr fontId="1"/>
  </si>
  <si>
    <t>認められる経費</t>
    <rPh sb="0" eb="1">
      <t>ミト</t>
    </rPh>
    <rPh sb="5" eb="7">
      <t>ケイヒ</t>
    </rPh>
    <phoneticPr fontId="1"/>
  </si>
  <si>
    <t>事業者名</t>
    <rPh sb="0" eb="3">
      <t>ジギョウシャ</t>
    </rPh>
    <rPh sb="3" eb="4">
      <t>メイ</t>
    </rPh>
    <phoneticPr fontId="16"/>
  </si>
  <si>
    <t>補助上限額区分</t>
    <rPh sb="0" eb="2">
      <t>ホジョ</t>
    </rPh>
    <rPh sb="2" eb="4">
      <t>ジョウゲン</t>
    </rPh>
    <rPh sb="4" eb="5">
      <t>ガク</t>
    </rPh>
    <rPh sb="5" eb="7">
      <t>クブン</t>
    </rPh>
    <phoneticPr fontId="16"/>
  </si>
  <si>
    <t>確認者</t>
    <rPh sb="0" eb="3">
      <t>カクニンシャ</t>
    </rPh>
    <phoneticPr fontId="1"/>
  </si>
  <si>
    <t>OK・未確認</t>
    <rPh sb="3" eb="6">
      <t>ミカクニン</t>
    </rPh>
    <phoneticPr fontId="1"/>
  </si>
  <si>
    <t>種別</t>
    <rPh sb="0" eb="2">
      <t>シュベツ</t>
    </rPh>
    <phoneticPr fontId="16"/>
  </si>
  <si>
    <t>補助率</t>
    <rPh sb="0" eb="3">
      <t>ホジョリツ</t>
    </rPh>
    <phoneticPr fontId="16"/>
  </si>
  <si>
    <t>申請するジャンル</t>
    <rPh sb="0" eb="2">
      <t>シンセイ</t>
    </rPh>
    <phoneticPr fontId="16"/>
  </si>
  <si>
    <t>対象外</t>
    <rPh sb="0" eb="3">
      <t>タイショウガイ</t>
    </rPh>
    <phoneticPr fontId="7"/>
  </si>
  <si>
    <t>実際の補助金額</t>
    <rPh sb="0" eb="2">
      <t>ジッサイ</t>
    </rPh>
    <rPh sb="3" eb="7">
      <t>ホジョキンガク</t>
    </rPh>
    <phoneticPr fontId="1"/>
  </si>
  <si>
    <t>消費税補助対象希望</t>
    <rPh sb="0" eb="3">
      <t>ショウヒゼイ</t>
    </rPh>
    <rPh sb="3" eb="7">
      <t>ホジョタイショウ</t>
    </rPh>
    <rPh sb="7" eb="9">
      <t>キボウ</t>
    </rPh>
    <phoneticPr fontId="16"/>
  </si>
  <si>
    <t>キャンセル支援
別枠対象事業者</t>
    <rPh sb="5" eb="7">
      <t>シエン</t>
    </rPh>
    <rPh sb="8" eb="10">
      <t>ベツワク</t>
    </rPh>
    <rPh sb="10" eb="12">
      <t>タイショウ</t>
    </rPh>
    <rPh sb="12" eb="15">
      <t>ジギョウシャ</t>
    </rPh>
    <phoneticPr fontId="16"/>
  </si>
  <si>
    <t>交付決定額</t>
    <rPh sb="0" eb="4">
      <t>コウフケッテイ</t>
    </rPh>
    <rPh sb="4" eb="5">
      <t>ガク</t>
    </rPh>
    <phoneticPr fontId="16"/>
  </si>
  <si>
    <t>確認</t>
    <phoneticPr fontId="7"/>
  </si>
  <si>
    <t>認められない経費</t>
    <rPh sb="0" eb="1">
      <t>ミト</t>
    </rPh>
    <rPh sb="6" eb="8">
      <t>ケイヒ</t>
    </rPh>
    <phoneticPr fontId="1"/>
  </si>
  <si>
    <t>精査済合計</t>
    <rPh sb="0" eb="2">
      <t>セイサ</t>
    </rPh>
    <rPh sb="2" eb="3">
      <t>ズ</t>
    </rPh>
    <phoneticPr fontId="1"/>
  </si>
  <si>
    <t>補助上限額（キャップ）↑</t>
    <rPh sb="0" eb="4">
      <t>ホジョジョウゲン</t>
    </rPh>
    <rPh sb="4" eb="5">
      <t>ガク</t>
    </rPh>
    <phoneticPr fontId="1"/>
  </si>
  <si>
    <t>補助事業対象経費合計</t>
    <rPh sb="0" eb="2">
      <t>ホジョ</t>
    </rPh>
    <rPh sb="2" eb="4">
      <t>ジギョウ</t>
    </rPh>
    <rPh sb="4" eb="6">
      <t>タイショウ</t>
    </rPh>
    <rPh sb="6" eb="8">
      <t>ケイヒ</t>
    </rPh>
    <rPh sb="8" eb="10">
      <t>ゴウケイ</t>
    </rPh>
    <phoneticPr fontId="1"/>
  </si>
  <si>
    <t>実際の減額</t>
    <rPh sb="0" eb="2">
      <t>ジッサイ</t>
    </rPh>
    <rPh sb="3" eb="5">
      <t>ゲンガク</t>
    </rPh>
    <phoneticPr fontId="1"/>
  </si>
  <si>
    <t>←精査率</t>
    <rPh sb="1" eb="4">
      <t>セイサリツ</t>
    </rPh>
    <phoneticPr fontId="1"/>
  </si>
  <si>
    <t>区分変更なし</t>
    <rPh sb="0" eb="4">
      <t>クブンヘンコウ</t>
    </rPh>
    <phoneticPr fontId="16"/>
  </si>
  <si>
    <t>コメント貼り付け用</t>
    <rPh sb="4" eb="5">
      <t>ハ</t>
    </rPh>
    <rPh sb="6" eb="7">
      <t>ツ</t>
    </rPh>
    <rPh sb="8" eb="9">
      <t>ヨウ</t>
    </rPh>
    <phoneticPr fontId="1"/>
  </si>
  <si>
    <t>No.</t>
  </si>
  <si>
    <t>取組</t>
  </si>
  <si>
    <t>科目</t>
  </si>
  <si>
    <t>内容</t>
  </si>
  <si>
    <t>相手先</t>
  </si>
  <si>
    <t>支払額（税込）</t>
    <phoneticPr fontId="1"/>
  </si>
  <si>
    <t>税率</t>
  </si>
  <si>
    <t>支払額のうち
対象外金額（税込）</t>
    <phoneticPr fontId="1"/>
  </si>
  <si>
    <t>補助対象経費</t>
    <rPh sb="0" eb="2">
      <t>ホジョ</t>
    </rPh>
    <rPh sb="2" eb="4">
      <t>タイショウ</t>
    </rPh>
    <rPh sb="4" eb="6">
      <t>ケイヒ</t>
    </rPh>
    <phoneticPr fontId="1"/>
  </si>
  <si>
    <t>決済方法</t>
    <rPh sb="0" eb="2">
      <t>ケッサイ</t>
    </rPh>
    <rPh sb="2" eb="4">
      <t>ホウホウ</t>
    </rPh>
    <phoneticPr fontId="1"/>
  </si>
  <si>
    <t>備考</t>
  </si>
  <si>
    <t>取組</t>
    <rPh sb="0" eb="2">
      <t>トリクミ</t>
    </rPh>
    <phoneticPr fontId="7"/>
  </si>
  <si>
    <t>OK</t>
    <phoneticPr fontId="7"/>
  </si>
  <si>
    <t>税率</t>
    <rPh sb="0" eb="2">
      <t>ゼイリツ</t>
    </rPh>
    <phoneticPr fontId="7"/>
  </si>
  <si>
    <t>税込対象外</t>
    <rPh sb="0" eb="2">
      <t>ゼイコミ</t>
    </rPh>
    <rPh sb="2" eb="5">
      <t>タイショウガイ</t>
    </rPh>
    <phoneticPr fontId="7"/>
  </si>
  <si>
    <t>税抜き対象外</t>
    <rPh sb="0" eb="2">
      <t>ゼイヌ</t>
    </rPh>
    <rPh sb="3" eb="6">
      <t>タイショウガイ</t>
    </rPh>
    <phoneticPr fontId="1"/>
  </si>
  <si>
    <t>確認</t>
    <rPh sb="0" eb="2">
      <t>カクニン</t>
    </rPh>
    <phoneticPr fontId="7"/>
  </si>
  <si>
    <t>ステータス</t>
    <phoneticPr fontId="7"/>
  </si>
  <si>
    <t>対象外理由番号</t>
    <rPh sb="0" eb="3">
      <t>タイショウガイ</t>
    </rPh>
    <rPh sb="3" eb="5">
      <t>リユウ</t>
    </rPh>
    <rPh sb="5" eb="7">
      <t>バンゴウ</t>
    </rPh>
    <phoneticPr fontId="7"/>
  </si>
  <si>
    <t>備考</t>
    <rPh sb="0" eb="2">
      <t>ビコウ</t>
    </rPh>
    <phoneticPr fontId="1"/>
  </si>
  <si>
    <t>↓</t>
    <phoneticPr fontId="1"/>
  </si>
  <si>
    <t>対象外理由貼り付け用</t>
    <rPh sb="0" eb="3">
      <t>タイショウガイ</t>
    </rPh>
    <rPh sb="3" eb="5">
      <t>リユウ</t>
    </rPh>
    <rPh sb="5" eb="6">
      <t>ハ</t>
    </rPh>
    <rPh sb="7" eb="8">
      <t>ツ</t>
    </rPh>
    <rPh sb="9" eb="10">
      <t>ヨウ</t>
    </rPh>
    <phoneticPr fontId="1"/>
  </si>
  <si>
    <t>計算後税抜対象外</t>
    <rPh sb="0" eb="3">
      <t>ケイサンゴ</t>
    </rPh>
    <rPh sb="3" eb="8">
      <t>ゼイヌタイショウガイ</t>
    </rPh>
    <phoneticPr fontId="7"/>
  </si>
  <si>
    <t>税抜確認額</t>
    <rPh sb="0" eb="5">
      <t>ゼイバツカクニンガク</t>
    </rPh>
    <phoneticPr fontId="7"/>
  </si>
  <si>
    <t>税率変更による対象外</t>
    <rPh sb="0" eb="4">
      <t>ゼイリツヘンコウ</t>
    </rPh>
    <rPh sb="7" eb="10">
      <t>タイショウガイ</t>
    </rPh>
    <phoneticPr fontId="7"/>
  </si>
  <si>
    <t>取組入力漏れ</t>
  </si>
  <si>
    <t>科目入力漏れ</t>
  </si>
  <si>
    <t>内容入力漏れ</t>
    <rPh sb="0" eb="2">
      <t>ナイヨウ</t>
    </rPh>
    <rPh sb="2" eb="5">
      <t>ニュウリョクモ</t>
    </rPh>
    <phoneticPr fontId="1"/>
  </si>
  <si>
    <t>相手先入力漏れ</t>
    <rPh sb="0" eb="3">
      <t>アイテサキ</t>
    </rPh>
    <rPh sb="3" eb="5">
      <t>ニュウリョク</t>
    </rPh>
    <rPh sb="5" eb="6">
      <t>モ</t>
    </rPh>
    <phoneticPr fontId="1"/>
  </si>
  <si>
    <t>決済方法入力漏れ</t>
    <rPh sb="0" eb="4">
      <t>ケッサイホウホウ</t>
    </rPh>
    <rPh sb="4" eb="6">
      <t>ニュウリョク</t>
    </rPh>
    <rPh sb="6" eb="7">
      <t>モ</t>
    </rPh>
    <phoneticPr fontId="1"/>
  </si>
  <si>
    <t>予定額入力漏れ</t>
  </si>
  <si>
    <t>備考入力漏れ</t>
    <rPh sb="0" eb="2">
      <t>ビコウ</t>
    </rPh>
    <rPh sb="2" eb="5">
      <t>ニュウリョクモ</t>
    </rPh>
    <phoneticPr fontId="1"/>
  </si>
  <si>
    <t>【補助対象経費】充実支援事業およびキャンセル料支援事業の両方を入力してください。</t>
    <rPh sb="31" eb="33">
      <t>ニュウリョク</t>
    </rPh>
    <phoneticPr fontId="1"/>
  </si>
  <si>
    <t>オレンジの備考欄には詳細の入力が必要です。↓</t>
    <phoneticPr fontId="1"/>
  </si>
  <si>
    <t>経</t>
  </si>
  <si>
    <t>③-1</t>
    <phoneticPr fontId="1"/>
  </si>
  <si>
    <t>まとめ</t>
    <phoneticPr fontId="16"/>
  </si>
  <si>
    <t>③-2</t>
  </si>
  <si>
    <t>③-3</t>
  </si>
  <si>
    <t>A</t>
    <phoneticPr fontId="16"/>
  </si>
  <si>
    <t>③-4</t>
  </si>
  <si>
    <t>B</t>
    <phoneticPr fontId="16"/>
  </si>
  <si>
    <t>充実支援事業-補助率</t>
    <rPh sb="7" eb="10">
      <t>ホジョリツ</t>
    </rPh>
    <phoneticPr fontId="16"/>
  </si>
  <si>
    <t>③-5</t>
  </si>
  <si>
    <t>充実支援事業</t>
    <rPh sb="0" eb="2">
      <t>ジュウジツ</t>
    </rPh>
    <rPh sb="2" eb="4">
      <t>シエン</t>
    </rPh>
    <rPh sb="4" eb="6">
      <t>ジギョウ</t>
    </rPh>
    <phoneticPr fontId="16"/>
  </si>
  <si>
    <t>キャンセル料支援事業</t>
    <rPh sb="5" eb="6">
      <t>リョウ</t>
    </rPh>
    <rPh sb="6" eb="8">
      <t>シエン</t>
    </rPh>
    <rPh sb="8" eb="10">
      <t>ジギョウ</t>
    </rPh>
    <phoneticPr fontId="16"/>
  </si>
  <si>
    <t>③-6</t>
  </si>
  <si>
    <t>C</t>
    <phoneticPr fontId="16"/>
  </si>
  <si>
    <t>補助対象経費</t>
    <rPh sb="0" eb="2">
      <t>ホジョ</t>
    </rPh>
    <rPh sb="2" eb="4">
      <t>タイショウ</t>
    </rPh>
    <rPh sb="4" eb="6">
      <t>ケイヒ</t>
    </rPh>
    <phoneticPr fontId="16"/>
  </si>
  <si>
    <t>③-7</t>
  </si>
  <si>
    <t>D</t>
    <phoneticPr fontId="16"/>
  </si>
  <si>
    <t>補助対象外経費</t>
    <rPh sb="0" eb="2">
      <t>ホジョ</t>
    </rPh>
    <rPh sb="2" eb="4">
      <t>タイショウ</t>
    </rPh>
    <rPh sb="4" eb="5">
      <t>ガイ</t>
    </rPh>
    <rPh sb="5" eb="7">
      <t>ケイヒ</t>
    </rPh>
    <phoneticPr fontId="16"/>
  </si>
  <si>
    <t>③-8</t>
  </si>
  <si>
    <t>E</t>
    <phoneticPr fontId="16"/>
  </si>
  <si>
    <t>事業の総経費（C+D）</t>
    <rPh sb="0" eb="2">
      <t>ジギョウ</t>
    </rPh>
    <rPh sb="3" eb="6">
      <t>ソウケイヒ</t>
    </rPh>
    <phoneticPr fontId="16"/>
  </si>
  <si>
    <t>③-9</t>
  </si>
  <si>
    <t>F</t>
    <phoneticPr fontId="16"/>
  </si>
  <si>
    <t>事業収入</t>
    <rPh sb="0" eb="2">
      <t>ジギョウ</t>
    </rPh>
    <rPh sb="2" eb="4">
      <t>シュウニュウ</t>
    </rPh>
    <phoneticPr fontId="16"/>
  </si>
  <si>
    <t>③-10</t>
  </si>
  <si>
    <t>税率変更による減額合計↓</t>
    <rPh sb="0" eb="2">
      <t>ゼイリツ</t>
    </rPh>
    <rPh sb="2" eb="4">
      <t>ヘンコウ</t>
    </rPh>
    <rPh sb="7" eb="9">
      <t>ゲンガク</t>
    </rPh>
    <rPh sb="9" eb="11">
      <t>ゴウケイ</t>
    </rPh>
    <phoneticPr fontId="1"/>
  </si>
  <si>
    <t>補助金額</t>
    <phoneticPr fontId="16"/>
  </si>
  <si>
    <t>（充実支援事業+キャンセル支援事業）</t>
    <rPh sb="1" eb="3">
      <t>ジュウジツ</t>
    </rPh>
    <rPh sb="3" eb="5">
      <t>シエン</t>
    </rPh>
    <rPh sb="5" eb="7">
      <t>ジギョウ</t>
    </rPh>
    <rPh sb="13" eb="15">
      <t>シエン</t>
    </rPh>
    <rPh sb="15" eb="17">
      <t>ジギョウ</t>
    </rPh>
    <phoneticPr fontId="16"/>
  </si>
  <si>
    <t>取組別経費集計</t>
    <rPh sb="0" eb="2">
      <t>トリクミ</t>
    </rPh>
    <rPh sb="2" eb="3">
      <t>ベツ</t>
    </rPh>
    <rPh sb="3" eb="5">
      <t>ケイヒ</t>
    </rPh>
    <rPh sb="5" eb="7">
      <t>シュウケイ</t>
    </rPh>
    <phoneticPr fontId="16"/>
  </si>
  <si>
    <t>補助対象外経費</t>
    <rPh sb="0" eb="2">
      <t>ホジョ</t>
    </rPh>
    <rPh sb="2" eb="5">
      <t>タイショウガイ</t>
    </rPh>
    <rPh sb="5" eb="7">
      <t>ケイヒ</t>
    </rPh>
    <phoneticPr fontId="16"/>
  </si>
  <si>
    <t>収入</t>
    <rPh sb="0" eb="2">
      <t>シュウニュウ</t>
    </rPh>
    <phoneticPr fontId="16"/>
  </si>
  <si>
    <t>取組①</t>
    <rPh sb="0" eb="2">
      <t>トリクミ</t>
    </rPh>
    <phoneticPr fontId="16"/>
  </si>
  <si>
    <t>キャンセル①</t>
  </si>
  <si>
    <t>取組②</t>
    <rPh sb="0" eb="2">
      <t>トリクミ</t>
    </rPh>
    <phoneticPr fontId="16"/>
  </si>
  <si>
    <t>キャンセル②</t>
  </si>
  <si>
    <t>取組③</t>
    <rPh sb="0" eb="2">
      <t>トリクミ</t>
    </rPh>
    <phoneticPr fontId="16"/>
  </si>
  <si>
    <t>キャンセル③</t>
  </si>
  <si>
    <t>取組④</t>
    <rPh sb="0" eb="2">
      <t>トリクミ</t>
    </rPh>
    <phoneticPr fontId="16"/>
  </si>
  <si>
    <t>キャンセル④</t>
  </si>
  <si>
    <t>取組⑤</t>
    <rPh sb="0" eb="2">
      <t>トリクミ</t>
    </rPh>
    <phoneticPr fontId="16"/>
  </si>
  <si>
    <t>キャンセル⑤</t>
  </si>
  <si>
    <t>取組⑥</t>
    <rPh sb="0" eb="2">
      <t>トリクミ</t>
    </rPh>
    <phoneticPr fontId="16"/>
  </si>
  <si>
    <t>キャンセル⑥</t>
  </si>
  <si>
    <t>取組⑦</t>
    <rPh sb="0" eb="2">
      <t>トリクミ</t>
    </rPh>
    <phoneticPr fontId="16"/>
  </si>
  <si>
    <t>キャンセル⑦</t>
  </si>
  <si>
    <t>取組⑧</t>
    <rPh sb="0" eb="2">
      <t>トリクミ</t>
    </rPh>
    <phoneticPr fontId="16"/>
  </si>
  <si>
    <t>キャンセル⑧</t>
  </si>
  <si>
    <t>取組⑨</t>
    <rPh sb="0" eb="2">
      <t>トリクミ</t>
    </rPh>
    <phoneticPr fontId="16"/>
  </si>
  <si>
    <t>キャンセル⑨</t>
  </si>
  <si>
    <t>取組⑩</t>
    <rPh sb="0" eb="2">
      <t>トリクミ</t>
    </rPh>
    <phoneticPr fontId="16"/>
  </si>
  <si>
    <t>キャンセル⑩</t>
    <phoneticPr fontId="16"/>
  </si>
  <si>
    <t>取組⑪</t>
    <rPh sb="0" eb="2">
      <t>トリクミ</t>
    </rPh>
    <phoneticPr fontId="16"/>
  </si>
  <si>
    <t>合計</t>
    <rPh sb="0" eb="2">
      <t>ゴウケイ</t>
    </rPh>
    <phoneticPr fontId="16"/>
  </si>
  <si>
    <t>取組⑫</t>
    <rPh sb="0" eb="2">
      <t>トリクミ</t>
    </rPh>
    <phoneticPr fontId="16"/>
  </si>
  <si>
    <t>取組⑬</t>
    <rPh sb="0" eb="2">
      <t>トリクミ</t>
    </rPh>
    <phoneticPr fontId="16"/>
  </si>
  <si>
    <t>取組⑭</t>
    <rPh sb="0" eb="2">
      <t>トリクミ</t>
    </rPh>
    <phoneticPr fontId="16"/>
  </si>
  <si>
    <t>取組⑮</t>
    <rPh sb="0" eb="2">
      <t>トリクミ</t>
    </rPh>
    <phoneticPr fontId="16"/>
  </si>
  <si>
    <t>取組⑯</t>
    <rPh sb="0" eb="2">
      <t>トリクミ</t>
    </rPh>
    <phoneticPr fontId="16"/>
  </si>
  <si>
    <t>取組⑰</t>
    <rPh sb="0" eb="2">
      <t>トリクミ</t>
    </rPh>
    <phoneticPr fontId="16"/>
  </si>
  <si>
    <t>取組⑱</t>
    <rPh sb="0" eb="2">
      <t>トリクミ</t>
    </rPh>
    <phoneticPr fontId="16"/>
  </si>
  <si>
    <t>取組⑲</t>
    <rPh sb="0" eb="2">
      <t>トリクミ</t>
    </rPh>
    <phoneticPr fontId="16"/>
  </si>
  <si>
    <t>取組⑳</t>
    <rPh sb="0" eb="2">
      <t>トリクミ</t>
    </rPh>
    <phoneticPr fontId="16"/>
  </si>
  <si>
    <t>補助対象経費合計</t>
    <rPh sb="2" eb="4">
      <t>タイショウ</t>
    </rPh>
    <phoneticPr fontId="1"/>
  </si>
  <si>
    <t>支払額</t>
    <phoneticPr fontId="1"/>
  </si>
  <si>
    <t>支払額のうち
対象外金額（税込）</t>
  </si>
  <si>
    <r>
      <t>【補助対象</t>
    </r>
    <r>
      <rPr>
        <b/>
        <sz val="11"/>
        <color rgb="FFFF0000"/>
        <rFont val="Meiryo UI"/>
        <family val="3"/>
        <charset val="128"/>
      </rPr>
      <t>外</t>
    </r>
    <r>
      <rPr>
        <b/>
        <sz val="11"/>
        <color theme="1"/>
        <rFont val="Meiryo UI"/>
        <family val="3"/>
        <charset val="128"/>
      </rPr>
      <t>経費】充実支援事業およびキャンセル料支援事業の両方を入力してください。</t>
    </r>
    <rPh sb="32" eb="34">
      <t>ニュウリョク</t>
    </rPh>
    <phoneticPr fontId="1"/>
  </si>
  <si>
    <t>外</t>
  </si>
  <si>
    <t>←行追加（50行）</t>
  </si>
  <si>
    <t>←行追加（100行）</t>
  </si>
  <si>
    <t>補助対象外経費合計</t>
    <rPh sb="2" eb="5">
      <t>タイショウガイ</t>
    </rPh>
    <phoneticPr fontId="1"/>
  </si>
  <si>
    <t>収入額</t>
    <phoneticPr fontId="1"/>
  </si>
  <si>
    <t>【収入】充実支援事業のみ入力してください。キャンセル料支援事業については入力不要です。</t>
    <rPh sb="12" eb="14">
      <t>ニュウリョク</t>
    </rPh>
    <rPh sb="36" eb="38">
      <t>ニュウリョク</t>
    </rPh>
    <phoneticPr fontId="1"/>
  </si>
  <si>
    <t>収</t>
  </si>
  <si>
    <t>←行追加（25行）</t>
  </si>
  <si>
    <t>収入合計</t>
    <phoneticPr fontId="1"/>
  </si>
  <si>
    <t>取組</t>
    <rPh sb="0" eb="2">
      <t>トリクミ</t>
    </rPh>
    <phoneticPr fontId="16"/>
  </si>
  <si>
    <t>区分</t>
    <rPh sb="0" eb="2">
      <t>クブン</t>
    </rPh>
    <phoneticPr fontId="1"/>
  </si>
  <si>
    <t>取組マスター</t>
    <rPh sb="0" eb="2">
      <t>トリクミ</t>
    </rPh>
    <phoneticPr fontId="16"/>
  </si>
  <si>
    <t>補助上限額区分マスタ</t>
    <rPh sb="0" eb="2">
      <t>ホジョ</t>
    </rPh>
    <rPh sb="2" eb="4">
      <t>ジョウゲン</t>
    </rPh>
    <rPh sb="4" eb="5">
      <t>ガク</t>
    </rPh>
    <rPh sb="5" eb="7">
      <t>クブン</t>
    </rPh>
    <phoneticPr fontId="16"/>
  </si>
  <si>
    <t>科目</t>
    <rPh sb="0" eb="2">
      <t>カモク</t>
    </rPh>
    <phoneticPr fontId="1"/>
  </si>
  <si>
    <t>ジャンル</t>
  </si>
  <si>
    <t>税率</t>
    <rPh sb="0" eb="2">
      <t>ゼイリツ</t>
    </rPh>
    <phoneticPr fontId="16"/>
  </si>
  <si>
    <t>対象外理由</t>
    <rPh sb="0" eb="2">
      <t>タイショウ</t>
    </rPh>
    <rPh sb="2" eb="3">
      <t>ガイ</t>
    </rPh>
    <rPh sb="3" eb="5">
      <t>リユウ</t>
    </rPh>
    <phoneticPr fontId="16"/>
  </si>
  <si>
    <t>区分変更</t>
    <rPh sb="0" eb="4">
      <t>クブンヘンコウ</t>
    </rPh>
    <phoneticPr fontId="16"/>
  </si>
  <si>
    <t>ステータス</t>
    <phoneticPr fontId="1"/>
  </si>
  <si>
    <t>種別</t>
    <rPh sb="0" eb="2">
      <t>シュベツ</t>
    </rPh>
    <phoneticPr fontId="1"/>
  </si>
  <si>
    <t>区分Ⅰ: ￥6,000,000</t>
    <rPh sb="0" eb="2">
      <t>クブン</t>
    </rPh>
    <phoneticPr fontId="20"/>
  </si>
  <si>
    <t>人件費(公演等)</t>
    <rPh sb="4" eb="6">
      <t>コウエン</t>
    </rPh>
    <rPh sb="6" eb="7">
      <t>トウ</t>
    </rPh>
    <phoneticPr fontId="2"/>
  </si>
  <si>
    <t>公演等</t>
  </si>
  <si>
    <t>③-1.対象期間外</t>
    <rPh sb="4" eb="9">
      <t>タイショウキカンガイ</t>
    </rPh>
    <phoneticPr fontId="1"/>
  </si>
  <si>
    <t>現金</t>
    <rPh sb="0" eb="2">
      <t>ゲンキン</t>
    </rPh>
    <phoneticPr fontId="1"/>
  </si>
  <si>
    <t>OK</t>
    <phoneticPr fontId="1"/>
  </si>
  <si>
    <t>営利法人</t>
    <rPh sb="0" eb="4">
      <t>エイリホウジン</t>
    </rPh>
    <phoneticPr fontId="1"/>
  </si>
  <si>
    <t>区分Ⅱ: ￥10,000,000</t>
    <rPh sb="0" eb="2">
      <t>クブン</t>
    </rPh>
    <phoneticPr fontId="20"/>
  </si>
  <si>
    <t>人件費(展覧会等)</t>
    <rPh sb="4" eb="7">
      <t>テンランカイ</t>
    </rPh>
    <rPh sb="7" eb="8">
      <t>トウ</t>
    </rPh>
    <phoneticPr fontId="1"/>
  </si>
  <si>
    <t>展覧会等</t>
  </si>
  <si>
    <t>③-2.対象外費目</t>
    <rPh sb="4" eb="6">
      <t>タイショウ</t>
    </rPh>
    <rPh sb="6" eb="7">
      <t>ガイ</t>
    </rPh>
    <rPh sb="7" eb="9">
      <t>ヒモク</t>
    </rPh>
    <phoneticPr fontId="1"/>
  </si>
  <si>
    <t>区分Ⅰに変更</t>
    <rPh sb="0" eb="2">
      <t>クブン</t>
    </rPh>
    <rPh sb="4" eb="6">
      <t>ヘンコウ</t>
    </rPh>
    <phoneticPr fontId="16"/>
  </si>
  <si>
    <t>銀行振込</t>
    <rPh sb="0" eb="4">
      <t>ギンコウフリコミ</t>
    </rPh>
    <phoneticPr fontId="1"/>
  </si>
  <si>
    <t>対象外</t>
    <rPh sb="0" eb="3">
      <t>タイショウガイ</t>
    </rPh>
    <phoneticPr fontId="1"/>
  </si>
  <si>
    <t>非営利法人</t>
    <rPh sb="0" eb="5">
      <t>ヒエイリホウジン</t>
    </rPh>
    <phoneticPr fontId="1"/>
  </si>
  <si>
    <t>区分Ⅲ: ￥15,000,000</t>
    <rPh sb="0" eb="2">
      <t>クブン</t>
    </rPh>
    <phoneticPr fontId="20"/>
  </si>
  <si>
    <t>人件費(映画製作)</t>
    <phoneticPr fontId="1"/>
  </si>
  <si>
    <t>映画製作</t>
  </si>
  <si>
    <t>③-3.宛名不備</t>
    <rPh sb="4" eb="8">
      <t>アテナフビ</t>
    </rPh>
    <phoneticPr fontId="1"/>
  </si>
  <si>
    <t>区分Ⅱに変更</t>
    <rPh sb="0" eb="2">
      <t>クブン</t>
    </rPh>
    <rPh sb="4" eb="6">
      <t>ヘンコウ</t>
    </rPh>
    <phoneticPr fontId="16"/>
  </si>
  <si>
    <t>クレジットカード</t>
    <phoneticPr fontId="1"/>
  </si>
  <si>
    <t>一部対象外</t>
    <rPh sb="0" eb="2">
      <t>イチブ</t>
    </rPh>
    <rPh sb="2" eb="5">
      <t>タイショウガイ</t>
    </rPh>
    <phoneticPr fontId="1"/>
  </si>
  <si>
    <t>公的法人</t>
    <rPh sb="0" eb="4">
      <t>コウテキホウジン</t>
    </rPh>
    <phoneticPr fontId="1"/>
  </si>
  <si>
    <t>区分Ⅳ: ￥20,000,000</t>
    <rPh sb="0" eb="2">
      <t>クブン</t>
    </rPh>
    <phoneticPr fontId="20"/>
  </si>
  <si>
    <t>物件費(公演等)</t>
    <rPh sb="4" eb="6">
      <t>コウエン</t>
    </rPh>
    <rPh sb="6" eb="7">
      <t>トウ</t>
    </rPh>
    <phoneticPr fontId="2"/>
  </si>
  <si>
    <t>公演等・展覧会等</t>
    <rPh sb="4" eb="7">
      <t>テンランカイ</t>
    </rPh>
    <rPh sb="7" eb="8">
      <t>トウ</t>
    </rPh>
    <phoneticPr fontId="1"/>
  </si>
  <si>
    <t>③-4.補助事業内の支出確認不可</t>
    <rPh sb="4" eb="9">
      <t>ホジョジギョウナイ</t>
    </rPh>
    <rPh sb="10" eb="12">
      <t>シシュツ</t>
    </rPh>
    <rPh sb="12" eb="16">
      <t>カクニンフカ</t>
    </rPh>
    <phoneticPr fontId="1"/>
  </si>
  <si>
    <t>区分Ⅲに変更</t>
    <rPh sb="0" eb="2">
      <t>クブン</t>
    </rPh>
    <rPh sb="4" eb="6">
      <t>ヘンコウ</t>
    </rPh>
    <phoneticPr fontId="16"/>
  </si>
  <si>
    <t>デビットカード</t>
    <phoneticPr fontId="1"/>
  </si>
  <si>
    <t>確認</t>
    <rPh sb="0" eb="2">
      <t>カクニン</t>
    </rPh>
    <phoneticPr fontId="1"/>
  </si>
  <si>
    <t>任意団体</t>
    <rPh sb="0" eb="4">
      <t>ニンイダンタイ</t>
    </rPh>
    <phoneticPr fontId="1"/>
  </si>
  <si>
    <t>区分Ⅴ: ￥25,000,000</t>
    <rPh sb="0" eb="2">
      <t>クブン</t>
    </rPh>
    <phoneticPr fontId="20"/>
  </si>
  <si>
    <t>物件費(展覧会等)</t>
    <rPh sb="4" eb="7">
      <t>テンランカイ</t>
    </rPh>
    <rPh sb="7" eb="8">
      <t>トウ</t>
    </rPh>
    <phoneticPr fontId="1"/>
  </si>
  <si>
    <t>公演等・映画製作</t>
    <rPh sb="0" eb="2">
      <t>コウエン</t>
    </rPh>
    <rPh sb="2" eb="3">
      <t>トウ</t>
    </rPh>
    <rPh sb="4" eb="8">
      <t>エイガセイサク</t>
    </rPh>
    <phoneticPr fontId="1"/>
  </si>
  <si>
    <t>③-5.収支報告書と証拠書類で金額が違う</t>
    <rPh sb="4" eb="6">
      <t>シュウシ</t>
    </rPh>
    <rPh sb="6" eb="9">
      <t>ホウコクショ</t>
    </rPh>
    <rPh sb="10" eb="12">
      <t>ショウコ</t>
    </rPh>
    <rPh sb="12" eb="14">
      <t>ショルイ</t>
    </rPh>
    <rPh sb="15" eb="17">
      <t>キンガク</t>
    </rPh>
    <rPh sb="18" eb="19">
      <t>チガ</t>
    </rPh>
    <phoneticPr fontId="1"/>
  </si>
  <si>
    <t>区分Ⅳに変更</t>
    <rPh sb="0" eb="2">
      <t>クブン</t>
    </rPh>
    <rPh sb="4" eb="6">
      <t>ヘンコウ</t>
    </rPh>
    <phoneticPr fontId="16"/>
  </si>
  <si>
    <t>なし</t>
    <phoneticPr fontId="1"/>
  </si>
  <si>
    <t>一部確認</t>
    <rPh sb="0" eb="2">
      <t>イチブ</t>
    </rPh>
    <rPh sb="2" eb="4">
      <t>カクニン</t>
    </rPh>
    <phoneticPr fontId="1"/>
  </si>
  <si>
    <t>実行委員会</t>
    <rPh sb="0" eb="5">
      <t>ジッコウイインカイ</t>
    </rPh>
    <phoneticPr fontId="1"/>
  </si>
  <si>
    <t>物件費(映画製作)</t>
    <phoneticPr fontId="1"/>
  </si>
  <si>
    <t>展覧会等・映画製作</t>
    <rPh sb="5" eb="9">
      <t>エイガセイサク</t>
    </rPh>
    <phoneticPr fontId="1"/>
  </si>
  <si>
    <t>③-6.消費税率選択誤り</t>
    <rPh sb="4" eb="8">
      <t>ショウヒゼイリツ</t>
    </rPh>
    <rPh sb="8" eb="10">
      <t>センタク</t>
    </rPh>
    <rPh sb="10" eb="11">
      <t>アヤマ</t>
    </rPh>
    <phoneticPr fontId="1"/>
  </si>
  <si>
    <t>未確認</t>
    <rPh sb="0" eb="3">
      <t>ミカクニン</t>
    </rPh>
    <phoneticPr fontId="1"/>
  </si>
  <si>
    <t>個人事業主</t>
    <rPh sb="0" eb="2">
      <t>コジン</t>
    </rPh>
    <rPh sb="2" eb="5">
      <t>ジギョウヌシ</t>
    </rPh>
    <phoneticPr fontId="1"/>
  </si>
  <si>
    <t>J6列</t>
    <rPh sb="2" eb="3">
      <t>レツ</t>
    </rPh>
    <phoneticPr fontId="1"/>
  </si>
  <si>
    <t>公演等・展覧会等・映画製作</t>
    <rPh sb="0" eb="2">
      <t>コウエン</t>
    </rPh>
    <rPh sb="2" eb="3">
      <t>トウ</t>
    </rPh>
    <rPh sb="4" eb="7">
      <t>テンランカイ</t>
    </rPh>
    <rPh sb="7" eb="8">
      <t>トウ</t>
    </rPh>
    <rPh sb="9" eb="13">
      <t>エイガセイサク</t>
    </rPh>
    <phoneticPr fontId="1"/>
  </si>
  <si>
    <t>③-7.決済手段対象外</t>
    <rPh sb="4" eb="6">
      <t>ケッサイ</t>
    </rPh>
    <rPh sb="6" eb="8">
      <t>シュダン</t>
    </rPh>
    <rPh sb="8" eb="11">
      <t>タイショウガイ</t>
    </rPh>
    <phoneticPr fontId="1"/>
  </si>
  <si>
    <t>税率をすべて0％にしてください。↓</t>
  </si>
  <si>
    <t>③-8.循環取引の疑いがある</t>
    <rPh sb="4" eb="6">
      <t>ジュンカン</t>
    </rPh>
    <rPh sb="6" eb="8">
      <t>トリヒキ</t>
    </rPh>
    <rPh sb="9" eb="10">
      <t>ウタガ</t>
    </rPh>
    <phoneticPr fontId="1"/>
  </si>
  <si>
    <t>③-9.証拠書類の不足</t>
    <rPh sb="4" eb="6">
      <t>ショウコ</t>
    </rPh>
    <rPh sb="6" eb="8">
      <t>ショルイ</t>
    </rPh>
    <rPh sb="8" eb="10">
      <t>ショウショルイ</t>
    </rPh>
    <rPh sb="9" eb="11">
      <t>フソク</t>
    </rPh>
    <phoneticPr fontId="1"/>
  </si>
  <si>
    <t>③-10.経費・証拠書類の真正性が確認できない</t>
    <rPh sb="5" eb="7">
      <t>ケイヒ</t>
    </rPh>
    <rPh sb="8" eb="12">
      <t>ショウコショルイ</t>
    </rPh>
    <rPh sb="13" eb="15">
      <t>シンセイ</t>
    </rPh>
    <rPh sb="15" eb="16">
      <t>セイ</t>
    </rPh>
    <rPh sb="17" eb="19">
      <t>カクニン</t>
    </rPh>
    <phoneticPr fontId="1"/>
  </si>
  <si>
    <t>キャンセル①</t>
    <phoneticPr fontId="16"/>
  </si>
  <si>
    <t>キャンセル②</t>
    <phoneticPr fontId="16"/>
  </si>
  <si>
    <t>キャンセル③</t>
    <phoneticPr fontId="16"/>
  </si>
  <si>
    <t>人件費(映画製作)</t>
    <rPh sb="6" eb="8">
      <t>セイサク</t>
    </rPh>
    <phoneticPr fontId="1"/>
  </si>
  <si>
    <t>物件費(映画製作)</t>
    <rPh sb="6" eb="8">
      <t>セイサク</t>
    </rPh>
    <phoneticPr fontId="1"/>
  </si>
  <si>
    <t>キャンセル④</t>
    <phoneticPr fontId="16"/>
  </si>
  <si>
    <t>出演料</t>
    <rPh sb="2" eb="3">
      <t>リョウ</t>
    </rPh>
    <phoneticPr fontId="3"/>
  </si>
  <si>
    <t>出演料</t>
    <rPh sb="2" eb="3">
      <t>リョウ</t>
    </rPh>
    <phoneticPr fontId="1"/>
  </si>
  <si>
    <t>会場施設使用料</t>
  </si>
  <si>
    <t>キャンセル⑤</t>
    <phoneticPr fontId="16"/>
  </si>
  <si>
    <t>演奏料</t>
    <rPh sb="2" eb="3">
      <t>リョウ</t>
    </rPh>
    <phoneticPr fontId="1"/>
  </si>
  <si>
    <t>作家謝金</t>
  </si>
  <si>
    <t>付帯設備費</t>
  </si>
  <si>
    <t>キャンセル⑥</t>
    <phoneticPr fontId="16"/>
  </si>
  <si>
    <t>エキストラ費</t>
  </si>
  <si>
    <t>後見料</t>
    <rPh sb="0" eb="2">
      <t>コウケン</t>
    </rPh>
    <rPh sb="2" eb="3">
      <t>リョウ</t>
    </rPh>
    <phoneticPr fontId="1"/>
  </si>
  <si>
    <t>キュレーター費</t>
  </si>
  <si>
    <t>企画費</t>
  </si>
  <si>
    <t>稽古場使用料</t>
  </si>
  <si>
    <t>会場施工費</t>
  </si>
  <si>
    <t>キャンセル⑦</t>
    <phoneticPr fontId="16"/>
  </si>
  <si>
    <t>リハーサル費</t>
    <rPh sb="5" eb="6">
      <t>ヒ</t>
    </rPh>
    <phoneticPr fontId="1"/>
  </si>
  <si>
    <t>稽古料</t>
    <rPh sb="0" eb="2">
      <t>ケイコ</t>
    </rPh>
    <rPh sb="2" eb="3">
      <t>リョウ</t>
    </rPh>
    <phoneticPr fontId="1"/>
  </si>
  <si>
    <t>ファシリテーター費</t>
  </si>
  <si>
    <t>監修料</t>
  </si>
  <si>
    <t>設営費</t>
  </si>
  <si>
    <t>キャンセル⑧</t>
    <phoneticPr fontId="16"/>
  </si>
  <si>
    <t>脚本料</t>
  </si>
  <si>
    <t>キャンセル⑨</t>
    <phoneticPr fontId="16"/>
  </si>
  <si>
    <t>現地コーディネーター費</t>
  </si>
  <si>
    <t>演出料</t>
  </si>
  <si>
    <t>監督料</t>
  </si>
  <si>
    <t>スタイリスト費</t>
    <rPh sb="6" eb="7">
      <t>ヒ</t>
    </rPh>
    <phoneticPr fontId="1"/>
  </si>
  <si>
    <t>助監督料</t>
  </si>
  <si>
    <t>照明機材費</t>
  </si>
  <si>
    <t>着付け費</t>
    <rPh sb="0" eb="2">
      <t>キツ</t>
    </rPh>
    <rPh sb="3" eb="4">
      <t>ヒ</t>
    </rPh>
    <phoneticPr fontId="1"/>
  </si>
  <si>
    <t>作曲費(楽曲制作費)</t>
  </si>
  <si>
    <t>音響機材費</t>
  </si>
  <si>
    <t>ヘアメイク（床山）費</t>
    <rPh sb="6" eb="8">
      <t>トコヤマ</t>
    </rPh>
    <rPh sb="9" eb="10">
      <t>ヒ</t>
    </rPh>
    <phoneticPr fontId="1"/>
  </si>
  <si>
    <t>撮影費</t>
  </si>
  <si>
    <t>編曲費</t>
  </si>
  <si>
    <t>配信費</t>
  </si>
  <si>
    <t>音響スタッフ費</t>
    <rPh sb="0" eb="2">
      <t>オンキョウ</t>
    </rPh>
    <rPh sb="6" eb="7">
      <t>ヒ</t>
    </rPh>
    <phoneticPr fontId="1"/>
  </si>
  <si>
    <t>録音（音響）費</t>
  </si>
  <si>
    <t xml:space="preserve">振付料 </t>
  </si>
  <si>
    <t>広告宣伝費</t>
  </si>
  <si>
    <t>撮影スタッフ費</t>
    <rPh sb="0" eb="2">
      <t>サツエイ</t>
    </rPh>
    <rPh sb="6" eb="7">
      <t>ヒ</t>
    </rPh>
    <phoneticPr fontId="1"/>
  </si>
  <si>
    <t>舞台スタッフ費</t>
    <rPh sb="0" eb="2">
      <t>ブタイ</t>
    </rPh>
    <rPh sb="6" eb="7">
      <t>ヒ</t>
    </rPh>
    <phoneticPr fontId="1"/>
  </si>
  <si>
    <t>照明スタッフ費</t>
    <rPh sb="0" eb="2">
      <t>ショウメイ</t>
    </rPh>
    <rPh sb="6" eb="7">
      <t>ヒ</t>
    </rPh>
    <phoneticPr fontId="1"/>
  </si>
  <si>
    <t>記録費</t>
  </si>
  <si>
    <t>大道具費</t>
  </si>
  <si>
    <t>印刷製本費</t>
    <rPh sb="0" eb="2">
      <t>インサツ</t>
    </rPh>
    <rPh sb="2" eb="4">
      <t>セイホン</t>
    </rPh>
    <rPh sb="4" eb="5">
      <t>ヒ</t>
    </rPh>
    <phoneticPr fontId="1"/>
  </si>
  <si>
    <t>美術スタッフ費</t>
  </si>
  <si>
    <t>大道具スタッフ費</t>
  </si>
  <si>
    <t>会場スタッフ費</t>
    <rPh sb="0" eb="2">
      <t>カイジョウ</t>
    </rPh>
    <rPh sb="6" eb="7">
      <t>ヒ</t>
    </rPh>
    <phoneticPr fontId="1"/>
  </si>
  <si>
    <t>キャスティング費</t>
  </si>
  <si>
    <t>小道具費</t>
  </si>
  <si>
    <t>作品借料</t>
  </si>
  <si>
    <t>映写技師費</t>
    <rPh sb="0" eb="4">
      <t>エイシャギシ</t>
    </rPh>
    <rPh sb="4" eb="5">
      <t>ヒ</t>
    </rPh>
    <phoneticPr fontId="1"/>
  </si>
  <si>
    <t>編集費</t>
  </si>
  <si>
    <t>権利関係費(詳細備考)</t>
  </si>
  <si>
    <t>講師謝金/謝礼(詳細備考)</t>
  </si>
  <si>
    <t>主催名義使用料</t>
  </si>
  <si>
    <t>指導謝金/謝礼(詳細備考)</t>
  </si>
  <si>
    <t>備品レンタル費(詳細備考)</t>
  </si>
  <si>
    <t>消耗品費(詳細備考)</t>
  </si>
  <si>
    <t>映像スタッフ費</t>
    <rPh sb="0" eb="2">
      <t>エイゾウ</t>
    </rPh>
    <rPh sb="6" eb="7">
      <t>ヒ</t>
    </rPh>
    <phoneticPr fontId="1"/>
  </si>
  <si>
    <t>翻訳謝金/謝礼(詳細備考)</t>
  </si>
  <si>
    <t>楽器借料</t>
  </si>
  <si>
    <t>楽器スタッフ費</t>
    <rPh sb="0" eb="2">
      <t>ガッキ</t>
    </rPh>
    <rPh sb="6" eb="7">
      <t>ヒ</t>
    </rPh>
    <phoneticPr fontId="1"/>
  </si>
  <si>
    <t>その他</t>
    <rPh sb="2" eb="3">
      <t>ホカ</t>
    </rPh>
    <phoneticPr fontId="1"/>
  </si>
  <si>
    <t>美術制作費</t>
  </si>
  <si>
    <t>楽器メンテナンス・調律費</t>
  </si>
  <si>
    <t>感染予防対策費(詳細備考)</t>
  </si>
  <si>
    <t>★キャンセル料(詳細備考)</t>
    <rPh sb="6" eb="7">
      <t>リョウ</t>
    </rPh>
    <rPh sb="8" eb="12">
      <t>ショウサイビコウ</t>
    </rPh>
    <phoneticPr fontId="1"/>
  </si>
  <si>
    <t>衣装レンタル費</t>
  </si>
  <si>
    <t>運搬費</t>
  </si>
  <si>
    <t>衣装製作費</t>
  </si>
  <si>
    <t>交通費(詳細備考)</t>
  </si>
  <si>
    <t>衣装デザイン費</t>
  </si>
  <si>
    <t>宿泊費(詳細備考)</t>
  </si>
  <si>
    <t>チケット販売関係費(販売手数料)</t>
  </si>
  <si>
    <t>保険料</t>
  </si>
  <si>
    <t>映像媒体費</t>
  </si>
  <si>
    <t>ごみ処理費(外注)</t>
  </si>
  <si>
    <t>警備費</t>
  </si>
  <si>
    <t>施設維持費</t>
  </si>
  <si>
    <t>固定資産税</t>
  </si>
  <si>
    <t>固定費(キャンセル支援のみ)</t>
  </si>
  <si>
    <t>ロケ費</t>
  </si>
  <si>
    <t>その他</t>
  </si>
  <si>
    <t>ロケセットレンタル費</t>
  </si>
  <si>
    <t>ロケハン費</t>
  </si>
  <si>
    <t>映倫審査費</t>
  </si>
  <si>
    <t>初号試写関連費</t>
  </si>
  <si>
    <t>映写費</t>
  </si>
  <si>
    <t>完成結合コメント</t>
    <rPh sb="0" eb="2">
      <t>カンセイ</t>
    </rPh>
    <rPh sb="2" eb="4">
      <t>ケツゴウ</t>
    </rPh>
    <phoneticPr fontId="1"/>
  </si>
  <si>
    <t>参照用</t>
    <rPh sb="0" eb="2">
      <t>サンショウ</t>
    </rPh>
    <rPh sb="2" eb="3">
      <t>ヨウ</t>
    </rPh>
    <phoneticPr fontId="1"/>
  </si>
  <si>
    <t>参照用の結合</t>
    <rPh sb="0" eb="3">
      <t>サンショウヨウ</t>
    </rPh>
    <rPh sb="4" eb="6">
      <t>ケツゴウ</t>
    </rPh>
    <phoneticPr fontId="1"/>
  </si>
  <si>
    <t>一部計算用</t>
    <rPh sb="0" eb="2">
      <t>イチブ</t>
    </rPh>
    <rPh sb="2" eb="5">
      <t>ケイサンヨウ</t>
    </rPh>
    <phoneticPr fontId="1"/>
  </si>
  <si>
    <t>合計金額</t>
    <rPh sb="0" eb="4">
      <t>ゴウケイキンガク</t>
    </rPh>
    <phoneticPr fontId="1"/>
  </si>
  <si>
    <t>対象外理由</t>
    <rPh sb="0" eb="3">
      <t>タイショウガイ</t>
    </rPh>
    <rPh sb="3" eb="5">
      <t>リユウ</t>
    </rPh>
    <phoneticPr fontId="1"/>
  </si>
  <si>
    <t>株式会社○○</t>
    <rPh sb="0" eb="2">
      <t>カブシキ</t>
    </rPh>
    <rPh sb="2" eb="4">
      <t>ガイシャ</t>
    </rPh>
    <phoneticPr fontId="1"/>
  </si>
  <si>
    <t>定額補助対象者</t>
    <phoneticPr fontId="1"/>
  </si>
  <si>
    <t>対象外</t>
  </si>
  <si>
    <t/>
  </si>
  <si>
    <t>支払額
（税込）</t>
  </si>
  <si>
    <t>補助対象経費</t>
    <rPh sb="0" eb="1">
      <t>ホ</t>
    </rPh>
    <rPh sb="2" eb="4">
      <t>タイショウ</t>
    </rPh>
    <phoneticPr fontId="1"/>
  </si>
  <si>
    <t>備考</t>
    <phoneticPr fontId="1"/>
  </si>
  <si>
    <t>取組①</t>
  </si>
  <si>
    <t>物件費(公演等)</t>
    <phoneticPr fontId="11"/>
  </si>
  <si>
    <t>会場施設使用料</t>
    <rPh sb="0" eb="2">
      <t>カイジョウ</t>
    </rPh>
    <rPh sb="2" eb="4">
      <t>シセツ</t>
    </rPh>
    <rPh sb="4" eb="6">
      <t>シヨウ</t>
    </rPh>
    <rPh sb="6" eb="7">
      <t>リョウ</t>
    </rPh>
    <phoneticPr fontId="16"/>
  </si>
  <si>
    <t>○○ホール</t>
    <phoneticPr fontId="16"/>
  </si>
  <si>
    <t>付帯設備費含む</t>
    <rPh sb="0" eb="4">
      <t>フタイセツビ</t>
    </rPh>
    <rPh sb="4" eb="5">
      <t>ヒ</t>
    </rPh>
    <rPh sb="5" eb="6">
      <t>フク</t>
    </rPh>
    <phoneticPr fontId="16"/>
  </si>
  <si>
    <t>人件費(公演等)</t>
  </si>
  <si>
    <t>制作スタッフ費(詳細備考)</t>
    <rPh sb="0" eb="2">
      <t>セイサク</t>
    </rPh>
    <rPh sb="6" eb="7">
      <t>ヒ</t>
    </rPh>
    <rPh sb="8" eb="10">
      <t>ショウサイ</t>
    </rPh>
    <rPh sb="10" eb="12">
      <t>ビコウ</t>
    </rPh>
    <phoneticPr fontId="16"/>
  </si>
  <si>
    <t>山田　太郎</t>
    <rPh sb="0" eb="2">
      <t>ヤマダ</t>
    </rPh>
    <rPh sb="3" eb="5">
      <t>タロウ</t>
    </rPh>
    <phoneticPr fontId="16"/>
  </si>
  <si>
    <t>制作助手含む</t>
    <rPh sb="0" eb="2">
      <t>セイサク</t>
    </rPh>
    <rPh sb="2" eb="4">
      <t>ジョシュ</t>
    </rPh>
    <rPh sb="4" eb="5">
      <t>フク</t>
    </rPh>
    <phoneticPr fontId="16"/>
  </si>
  <si>
    <t>音響スタッフ費</t>
    <rPh sb="0" eb="2">
      <t>オンキョウ</t>
    </rPh>
    <rPh sb="6" eb="7">
      <t>ヒ</t>
    </rPh>
    <phoneticPr fontId="16"/>
  </si>
  <si>
    <t>(株)○○音響</t>
    <rPh sb="1" eb="2">
      <t>カブ</t>
    </rPh>
    <rPh sb="5" eb="7">
      <t>オンキョウ</t>
    </rPh>
    <phoneticPr fontId="16"/>
  </si>
  <si>
    <t>5名</t>
    <rPh sb="1" eb="2">
      <t>メイ</t>
    </rPh>
    <phoneticPr fontId="16"/>
  </si>
  <si>
    <t>照明スタッフ費</t>
    <rPh sb="0" eb="2">
      <t>ショウメイ</t>
    </rPh>
    <rPh sb="6" eb="7">
      <t>ヒ</t>
    </rPh>
    <phoneticPr fontId="16"/>
  </si>
  <si>
    <t>▲▲照明</t>
    <rPh sb="2" eb="4">
      <t>ショウメイ</t>
    </rPh>
    <phoneticPr fontId="16"/>
  </si>
  <si>
    <t>人件費(公演等)</t>
    <rPh sb="0" eb="2">
      <t>ジンケン</t>
    </rPh>
    <rPh sb="2" eb="3">
      <t>ヒ</t>
    </rPh>
    <phoneticPr fontId="16"/>
  </si>
  <si>
    <t>会場スタッフ費</t>
    <rPh sb="0" eb="2">
      <t>カイジョウ</t>
    </rPh>
    <rPh sb="6" eb="7">
      <t>ヒ</t>
    </rPh>
    <phoneticPr fontId="16"/>
  </si>
  <si>
    <t>(株)●●</t>
    <phoneticPr fontId="16"/>
  </si>
  <si>
    <t>設営・搬入搬出・運営スタッフ3日間　</t>
    <rPh sb="0" eb="2">
      <t>セツエイ</t>
    </rPh>
    <rPh sb="8" eb="10">
      <t>ウンエイ</t>
    </rPh>
    <rPh sb="15" eb="17">
      <t>カカン</t>
    </rPh>
    <phoneticPr fontId="16"/>
  </si>
  <si>
    <t>○○派遣会社</t>
    <rPh sb="2" eb="6">
      <t>ハケンガイシャ</t>
    </rPh>
    <phoneticPr fontId="16"/>
  </si>
  <si>
    <t>受付・会場案内（チーフ２万円、スタッフ１万×14名）</t>
    <rPh sb="0" eb="2">
      <t>ウケツケ</t>
    </rPh>
    <rPh sb="3" eb="7">
      <t>カイジョウアンナイ</t>
    </rPh>
    <rPh sb="12" eb="13">
      <t>0000</t>
    </rPh>
    <rPh sb="13" eb="14">
      <t>エン</t>
    </rPh>
    <rPh sb="20" eb="21">
      <t>マン</t>
    </rPh>
    <rPh sb="24" eb="25">
      <t>メイ</t>
    </rPh>
    <phoneticPr fontId="16"/>
  </si>
  <si>
    <t>■■事務所</t>
    <rPh sb="2" eb="5">
      <t>ジムショ</t>
    </rPh>
    <phoneticPr fontId="16"/>
  </si>
  <si>
    <t>2名分（●●　●●と□□　□□）</t>
    <rPh sb="1" eb="3">
      <t>メイブン</t>
    </rPh>
    <phoneticPr fontId="16"/>
  </si>
  <si>
    <t>山田　花子</t>
    <rPh sb="0" eb="2">
      <t>ヤマダ</t>
    </rPh>
    <rPh sb="3" eb="5">
      <t>ハナコ</t>
    </rPh>
    <phoneticPr fontId="16"/>
  </si>
  <si>
    <t>個人宛</t>
    <rPh sb="0" eb="3">
      <t>コジンアテ</t>
    </rPh>
    <phoneticPr fontId="16"/>
  </si>
  <si>
    <t>物件費(公演等)</t>
    <rPh sb="0" eb="3">
      <t>ブッケンヒ</t>
    </rPh>
    <phoneticPr fontId="11"/>
  </si>
  <si>
    <t>稽古場使用料</t>
    <rPh sb="0" eb="3">
      <t>ケイコバ</t>
    </rPh>
    <rPh sb="3" eb="6">
      <t>シヨウリョウ</t>
    </rPh>
    <phoneticPr fontId="16"/>
  </si>
  <si>
    <t>○○スタジオ</t>
    <phoneticPr fontId="16"/>
  </si>
  <si>
    <t>合わせ稽古4日分(5/5，7，10，15)</t>
    <rPh sb="0" eb="1">
      <t>ア</t>
    </rPh>
    <rPh sb="3" eb="5">
      <t>ケイコ</t>
    </rPh>
    <rPh sb="6" eb="7">
      <t>ニチ</t>
    </rPh>
    <rPh sb="7" eb="8">
      <t>ブン</t>
    </rPh>
    <phoneticPr fontId="16"/>
  </si>
  <si>
    <t>物件費(公演等)</t>
  </si>
  <si>
    <t>宿泊費(詳細備考)</t>
    <rPh sb="0" eb="3">
      <t>シュクハクヒ</t>
    </rPh>
    <rPh sb="4" eb="6">
      <t>ショウサイ</t>
    </rPh>
    <rPh sb="6" eb="8">
      <t>ビコウ</t>
    </rPh>
    <phoneticPr fontId="16"/>
  </si>
  <si>
    <t>□□ホテル</t>
    <phoneticPr fontId="16"/>
  </si>
  <si>
    <t>クレジットカード</t>
  </si>
  <si>
    <t>バンドメンバー3名分※旅費報告シート参照</t>
    <rPh sb="8" eb="9">
      <t>メイ</t>
    </rPh>
    <rPh sb="9" eb="10">
      <t>ブン</t>
    </rPh>
    <rPh sb="11" eb="13">
      <t>リョヒ</t>
    </rPh>
    <rPh sb="13" eb="15">
      <t>ホウコク</t>
    </rPh>
    <rPh sb="18" eb="20">
      <t>サンショウ</t>
    </rPh>
    <phoneticPr fontId="16"/>
  </si>
  <si>
    <t>交通費(詳細備考)</t>
    <rPh sb="0" eb="3">
      <t>コウツウヒ</t>
    </rPh>
    <rPh sb="4" eb="6">
      <t>ショウサイ</t>
    </rPh>
    <rPh sb="6" eb="8">
      <t>ビコウ</t>
    </rPh>
    <phoneticPr fontId="16"/>
  </si>
  <si>
    <t>JR</t>
    <phoneticPr fontId="16"/>
  </si>
  <si>
    <t>新幹線　大阪～東京往復3名分※旅費報告シート参照</t>
    <rPh sb="0" eb="3">
      <t>シンカンセン</t>
    </rPh>
    <rPh sb="4" eb="6">
      <t>オオサカ</t>
    </rPh>
    <rPh sb="7" eb="9">
      <t>トウキョウ</t>
    </rPh>
    <rPh sb="9" eb="11">
      <t>オウフク</t>
    </rPh>
    <rPh sb="12" eb="14">
      <t>メイブン</t>
    </rPh>
    <rPh sb="17" eb="19">
      <t>ホウコク</t>
    </rPh>
    <phoneticPr fontId="16"/>
  </si>
  <si>
    <t>鈴木　一郎他3名</t>
    <rPh sb="0" eb="2">
      <t>スズキ</t>
    </rPh>
    <rPh sb="3" eb="5">
      <t>イチロウ</t>
    </rPh>
    <rPh sb="5" eb="6">
      <t>ホカ</t>
    </rPh>
    <rPh sb="7" eb="8">
      <t>メイ</t>
    </rPh>
    <phoneticPr fontId="16"/>
  </si>
  <si>
    <t>鈴木　次郎・鈴木三郎・鈴木史郎</t>
    <rPh sb="0" eb="2">
      <t>スズキ</t>
    </rPh>
    <rPh sb="3" eb="5">
      <t>ジロウ</t>
    </rPh>
    <rPh sb="6" eb="8">
      <t>スズキ</t>
    </rPh>
    <rPh sb="13" eb="14">
      <t>サsブロ</t>
    </rPh>
    <phoneticPr fontId="16"/>
  </si>
  <si>
    <t>会場スタッフ費</t>
  </si>
  <si>
    <t>○○企画</t>
    <rPh sb="2" eb="4">
      <t>キカク</t>
    </rPh>
    <phoneticPr fontId="16"/>
  </si>
  <si>
    <t>受付１万円×10名(弁当代700×10＝7,000対象外)</t>
    <rPh sb="0" eb="2">
      <t>ウケツケ</t>
    </rPh>
    <rPh sb="3" eb="4">
      <t>マン</t>
    </rPh>
    <rPh sb="4" eb="5">
      <t>エン</t>
    </rPh>
    <rPh sb="8" eb="9">
      <t>メイ</t>
    </rPh>
    <rPh sb="10" eb="13">
      <t>ベントウダイ</t>
    </rPh>
    <rPh sb="25" eb="28">
      <t>タイショウガイ</t>
    </rPh>
    <phoneticPr fontId="16"/>
  </si>
  <si>
    <t>高橋　次郎</t>
    <rPh sb="0" eb="2">
      <t>タカハシ</t>
    </rPh>
    <rPh sb="3" eb="5">
      <t>ジロウ</t>
    </rPh>
    <phoneticPr fontId="16"/>
  </si>
  <si>
    <t>指導料含む</t>
    <rPh sb="0" eb="3">
      <t>シドウリョウ</t>
    </rPh>
    <rPh sb="3" eb="4">
      <t>フク</t>
    </rPh>
    <phoneticPr fontId="16"/>
  </si>
  <si>
    <t>佐藤　かおり</t>
    <rPh sb="0" eb="2">
      <t>サトウ</t>
    </rPh>
    <phoneticPr fontId="16"/>
  </si>
  <si>
    <t>衣装制作費</t>
    <rPh sb="0" eb="2">
      <t>イショウ</t>
    </rPh>
    <rPh sb="2" eb="4">
      <t>セイサク</t>
    </rPh>
    <rPh sb="4" eb="5">
      <t>ヒ</t>
    </rPh>
    <phoneticPr fontId="16"/>
  </si>
  <si>
    <t>●●衣装</t>
    <rPh sb="2" eb="4">
      <t>イショウ</t>
    </rPh>
    <phoneticPr fontId="16"/>
  </si>
  <si>
    <t>出演者3名分</t>
    <rPh sb="0" eb="3">
      <t>シュツエンシャ</t>
    </rPh>
    <rPh sb="4" eb="5">
      <t>メイ</t>
    </rPh>
    <rPh sb="5" eb="6">
      <t>ブン</t>
    </rPh>
    <phoneticPr fontId="16"/>
  </si>
  <si>
    <t>衣装レンタル費</t>
    <rPh sb="0" eb="2">
      <t>イショウ</t>
    </rPh>
    <rPh sb="6" eb="7">
      <t>ヒ</t>
    </rPh>
    <phoneticPr fontId="16"/>
  </si>
  <si>
    <t>■■リース</t>
    <phoneticPr fontId="16"/>
  </si>
  <si>
    <t>ジャケット3点レンタル</t>
    <rPh sb="6" eb="7">
      <t>テン</t>
    </rPh>
    <phoneticPr fontId="16"/>
  </si>
  <si>
    <t>権利関係費(詳細備考)</t>
    <rPh sb="2" eb="5">
      <t>カンケイヒ</t>
    </rPh>
    <phoneticPr fontId="1"/>
  </si>
  <si>
    <t>JASRAC</t>
    <phoneticPr fontId="16"/>
  </si>
  <si>
    <t>公演での演奏分2曲用</t>
    <rPh sb="0" eb="2">
      <t>コウエン</t>
    </rPh>
    <rPh sb="4" eb="6">
      <t>エンソウ</t>
    </rPh>
    <rPh sb="6" eb="7">
      <t>ブン</t>
    </rPh>
    <rPh sb="8" eb="9">
      <t>キョク</t>
    </rPh>
    <rPh sb="9" eb="10">
      <t>ヨウ</t>
    </rPh>
    <phoneticPr fontId="16"/>
  </si>
  <si>
    <t>備品レンタル費(詳細備考)</t>
    <rPh sb="0" eb="2">
      <t>ビヒン</t>
    </rPh>
    <rPh sb="6" eb="7">
      <t>ヒ</t>
    </rPh>
    <rPh sb="8" eb="10">
      <t>ショウサイ</t>
    </rPh>
    <rPh sb="10" eb="12">
      <t>ビコウ</t>
    </rPh>
    <phoneticPr fontId="16"/>
  </si>
  <si>
    <t>受付テーブル・椅子</t>
    <rPh sb="0" eb="2">
      <t>ウケツケ</t>
    </rPh>
    <rPh sb="7" eb="9">
      <t>イス</t>
    </rPh>
    <phoneticPr fontId="16"/>
  </si>
  <si>
    <t>消耗品費(詳細備考)</t>
    <rPh sb="0" eb="3">
      <t>ショウモウヒン</t>
    </rPh>
    <rPh sb="3" eb="4">
      <t>ヒ</t>
    </rPh>
    <rPh sb="5" eb="7">
      <t>ショウサイ</t>
    </rPh>
    <rPh sb="7" eb="9">
      <t>ビコウ</t>
    </rPh>
    <phoneticPr fontId="16"/>
  </si>
  <si>
    <t>百均等</t>
    <rPh sb="0" eb="2">
      <t>ヒャッキン</t>
    </rPh>
    <rPh sb="2" eb="3">
      <t>トウ</t>
    </rPh>
    <phoneticPr fontId="16"/>
  </si>
  <si>
    <t>ラミネートフィルム・受付回り備品</t>
    <rPh sb="10" eb="13">
      <t>ウケツケマワ</t>
    </rPh>
    <rPh sb="14" eb="16">
      <t>ビヒン</t>
    </rPh>
    <phoneticPr fontId="16"/>
  </si>
  <si>
    <t>感染予防対策費(詳細備考)</t>
    <rPh sb="0" eb="2">
      <t>カンセン</t>
    </rPh>
    <rPh sb="2" eb="4">
      <t>ヨボウ</t>
    </rPh>
    <rPh sb="4" eb="6">
      <t>タイサク</t>
    </rPh>
    <rPh sb="6" eb="7">
      <t>ヒ</t>
    </rPh>
    <rPh sb="8" eb="10">
      <t>ショウサイ</t>
    </rPh>
    <rPh sb="10" eb="12">
      <t>ビコウ</t>
    </rPh>
    <phoneticPr fontId="16"/>
  </si>
  <si>
    <t>ネット通販</t>
    <rPh sb="3" eb="5">
      <t>ツウハン</t>
    </rPh>
    <phoneticPr fontId="16"/>
  </si>
  <si>
    <t>手指消毒用アルコール3,000円×10個</t>
    <rPh sb="0" eb="2">
      <t>テユビ</t>
    </rPh>
    <rPh sb="2" eb="5">
      <t>ショウドクヨウ</t>
    </rPh>
    <rPh sb="15" eb="16">
      <t>エン</t>
    </rPh>
    <rPh sb="19" eb="20">
      <t>コ</t>
    </rPh>
    <phoneticPr fontId="16"/>
  </si>
  <si>
    <t>▲▲美術</t>
    <rPh sb="2" eb="4">
      <t>ビジュツ</t>
    </rPh>
    <phoneticPr fontId="16"/>
  </si>
  <si>
    <t>バイト3名含む</t>
    <rPh sb="4" eb="5">
      <t>メイ</t>
    </rPh>
    <rPh sb="5" eb="6">
      <t>フク</t>
    </rPh>
    <phoneticPr fontId="16"/>
  </si>
  <si>
    <t>翻訳謝金/謝礼(詳細備考)</t>
    <rPh sb="0" eb="2">
      <t>ホンヤク</t>
    </rPh>
    <rPh sb="2" eb="4">
      <t>シャキン</t>
    </rPh>
    <rPh sb="5" eb="7">
      <t>シャレイ</t>
    </rPh>
    <rPh sb="8" eb="10">
      <t>ショウサイ</t>
    </rPh>
    <rPh sb="10" eb="12">
      <t>ビコウ</t>
    </rPh>
    <phoneticPr fontId="16"/>
  </si>
  <si>
    <t>Jane Doe</t>
    <phoneticPr fontId="16"/>
  </si>
  <si>
    <t>海外在住</t>
    <rPh sb="0" eb="2">
      <t>カイガイ</t>
    </rPh>
    <rPh sb="2" eb="4">
      <t>ザイジュウ</t>
    </rPh>
    <phoneticPr fontId="16"/>
  </si>
  <si>
    <t>ヘアメイク（床山）費</t>
    <rPh sb="6" eb="8">
      <t>トコヤマ</t>
    </rPh>
    <rPh sb="9" eb="10">
      <t>ヒ</t>
    </rPh>
    <phoneticPr fontId="16"/>
  </si>
  <si>
    <t>加藤　まさこ</t>
    <rPh sb="0" eb="2">
      <t>カトウ</t>
    </rPh>
    <phoneticPr fontId="16"/>
  </si>
  <si>
    <t>他3名分</t>
    <rPh sb="0" eb="1">
      <t>ホカ</t>
    </rPh>
    <rPh sb="2" eb="4">
      <t>メイブン</t>
    </rPh>
    <phoneticPr fontId="16"/>
  </si>
  <si>
    <t>チケット販売関係費(販売手数料)</t>
    <rPh sb="4" eb="6">
      <t>ハンバイ</t>
    </rPh>
    <rPh sb="6" eb="8">
      <t>カンケイ</t>
    </rPh>
    <rPh sb="8" eb="9">
      <t>ヒ</t>
    </rPh>
    <rPh sb="10" eb="12">
      <t>ハンバイ</t>
    </rPh>
    <rPh sb="12" eb="15">
      <t>テスウリョウ</t>
    </rPh>
    <phoneticPr fontId="16"/>
  </si>
  <si>
    <t>チケット●●等</t>
    <rPh sb="6" eb="7">
      <t>トウ</t>
    </rPh>
    <phoneticPr fontId="16"/>
  </si>
  <si>
    <t>5,000円×350席の5％</t>
    <rPh sb="4" eb="5">
      <t>セキ</t>
    </rPh>
    <rPh sb="10" eb="11">
      <t>エン</t>
    </rPh>
    <phoneticPr fontId="16"/>
  </si>
  <si>
    <t>〇△デザイン会社</t>
    <rPh sb="6" eb="8">
      <t>ガイシャ</t>
    </rPh>
    <phoneticPr fontId="1"/>
  </si>
  <si>
    <t>広告宣伝費／宣伝美術費(チラシデザイン)</t>
    <rPh sb="6" eb="11">
      <t>センデンビジュツヒ</t>
    </rPh>
    <phoneticPr fontId="16"/>
  </si>
  <si>
    <t>取組②</t>
  </si>
  <si>
    <t>企画費</t>
    <rPh sb="0" eb="2">
      <t>キカク</t>
    </rPh>
    <rPh sb="2" eb="3">
      <t>ヒ</t>
    </rPh>
    <phoneticPr fontId="16"/>
  </si>
  <si>
    <t>〇△企画</t>
    <rPh sb="2" eb="4">
      <t>キカク</t>
    </rPh>
    <phoneticPr fontId="16"/>
  </si>
  <si>
    <t>プロデューサー・助手2名分含む</t>
    <rPh sb="8" eb="10">
      <t>ジョシュ</t>
    </rPh>
    <rPh sb="11" eb="12">
      <t>メイ</t>
    </rPh>
    <rPh sb="12" eb="13">
      <t>ブン</t>
    </rPh>
    <rPh sb="13" eb="14">
      <t>フク</t>
    </rPh>
    <phoneticPr fontId="16"/>
  </si>
  <si>
    <t>6名</t>
    <rPh sb="1" eb="2">
      <t>メイ</t>
    </rPh>
    <phoneticPr fontId="16"/>
  </si>
  <si>
    <t>人件費(公演等)</t>
    <phoneticPr fontId="16"/>
  </si>
  <si>
    <t>搬入搬出・運営スタッフ3日間　</t>
    <rPh sb="5" eb="7">
      <t>ウンエイ</t>
    </rPh>
    <rPh sb="12" eb="14">
      <t>カカン</t>
    </rPh>
    <phoneticPr fontId="16"/>
  </si>
  <si>
    <t>会場案内（チーフ２万円×2名、スタッフ1万円×20名）</t>
    <rPh sb="0" eb="4">
      <t>カイジョウアンナイ</t>
    </rPh>
    <rPh sb="9" eb="10">
      <t>0000</t>
    </rPh>
    <rPh sb="10" eb="11">
      <t>エン</t>
    </rPh>
    <rPh sb="13" eb="14">
      <t>メイ</t>
    </rPh>
    <rPh sb="20" eb="21">
      <t>マン</t>
    </rPh>
    <rPh sb="21" eb="22">
      <t>エn</t>
    </rPh>
    <rPh sb="25" eb="26">
      <t>メイ</t>
    </rPh>
    <phoneticPr fontId="16"/>
  </si>
  <si>
    <t>演奏料</t>
  </si>
  <si>
    <t>■■楽団</t>
    <rPh sb="2" eb="4">
      <t>ガクダn</t>
    </rPh>
    <phoneticPr fontId="16"/>
  </si>
  <si>
    <t>30名分</t>
    <rPh sb="2" eb="4">
      <t>メイブン</t>
    </rPh>
    <phoneticPr fontId="16"/>
  </si>
  <si>
    <t>出演料</t>
  </si>
  <si>
    <t>渡辺　健太</t>
    <rPh sb="0" eb="2">
      <t>ワタナベ</t>
    </rPh>
    <rPh sb="3" eb="5">
      <t xml:space="preserve">ケンタト </t>
    </rPh>
    <phoneticPr fontId="16"/>
  </si>
  <si>
    <t>合わせ稽古4日分(7/5，7，10，15)</t>
    <rPh sb="0" eb="1">
      <t>ア</t>
    </rPh>
    <rPh sb="3" eb="5">
      <t>ケイコ</t>
    </rPh>
    <rPh sb="6" eb="7">
      <t>ニチ</t>
    </rPh>
    <rPh sb="7" eb="8">
      <t>ブン</t>
    </rPh>
    <phoneticPr fontId="16"/>
  </si>
  <si>
    <t>受付回り　１万円×10名</t>
    <rPh sb="0" eb="2">
      <t>ウケツケ</t>
    </rPh>
    <rPh sb="2" eb="3">
      <t>マワ</t>
    </rPh>
    <rPh sb="6" eb="7">
      <t>マン</t>
    </rPh>
    <rPh sb="7" eb="8">
      <t>エン</t>
    </rPh>
    <rPh sb="11" eb="12">
      <t>メイ</t>
    </rPh>
    <phoneticPr fontId="16"/>
  </si>
  <si>
    <t>田中　さおり</t>
    <rPh sb="0" eb="2">
      <t>タナカ</t>
    </rPh>
    <phoneticPr fontId="16"/>
  </si>
  <si>
    <t>衣装レンタル費含む</t>
    <rPh sb="0" eb="2">
      <t>イショウ</t>
    </rPh>
    <phoneticPr fontId="16"/>
  </si>
  <si>
    <t>サロン□□</t>
    <phoneticPr fontId="16"/>
  </si>
  <si>
    <t>4名</t>
    <phoneticPr fontId="16"/>
  </si>
  <si>
    <t>音響機材費</t>
    <rPh sb="0" eb="2">
      <t>オンキョウ</t>
    </rPh>
    <rPh sb="2" eb="4">
      <t>キザイ</t>
    </rPh>
    <rPh sb="4" eb="5">
      <t>ヒ</t>
    </rPh>
    <phoneticPr fontId="16"/>
  </si>
  <si>
    <t>スピーカー・モニター</t>
    <phoneticPr fontId="16"/>
  </si>
  <si>
    <t>コンビニ等</t>
    <rPh sb="4" eb="5">
      <t>トウ</t>
    </rPh>
    <phoneticPr fontId="16"/>
  </si>
  <si>
    <t>受付回り備品等</t>
    <rPh sb="0" eb="3">
      <t>ウケツケマワ</t>
    </rPh>
    <rPh sb="4" eb="6">
      <t>ビヒン</t>
    </rPh>
    <rPh sb="6" eb="7">
      <t>トウ</t>
    </rPh>
    <phoneticPr fontId="16"/>
  </si>
  <si>
    <t>7,000円×700席の5％</t>
    <rPh sb="4" eb="5">
      <t>セキ</t>
    </rPh>
    <rPh sb="10" eb="11">
      <t>エン</t>
    </rPh>
    <phoneticPr fontId="16"/>
  </si>
  <si>
    <t>物件費(公演等)</t>
    <phoneticPr fontId="16"/>
  </si>
  <si>
    <t>○○ホール</t>
  </si>
  <si>
    <t>キャンセル料50％</t>
    <rPh sb="5" eb="6">
      <t>リョウ</t>
    </rPh>
    <phoneticPr fontId="16"/>
  </si>
  <si>
    <t>物件費(公演等)</t>
    <phoneticPr fontId="20"/>
  </si>
  <si>
    <t>固定費</t>
    <rPh sb="0" eb="3">
      <t>コテイヒ</t>
    </rPh>
    <phoneticPr fontId="20"/>
  </si>
  <si>
    <t>なし</t>
  </si>
  <si>
    <t>固定費計算シート参照</t>
    <rPh sb="1" eb="3">
      <t>コウエn</t>
    </rPh>
    <phoneticPr fontId="20"/>
  </si>
  <si>
    <t>ケータリング関係費</t>
    <rPh sb="6" eb="9">
      <t>カンケイヒ</t>
    </rPh>
    <phoneticPr fontId="16"/>
  </si>
  <si>
    <t>○○サービス</t>
    <phoneticPr fontId="16"/>
  </si>
  <si>
    <t>物販用パンフレット製作費</t>
    <rPh sb="0" eb="2">
      <t>ブッパン</t>
    </rPh>
    <rPh sb="2" eb="3">
      <t>ヨウ</t>
    </rPh>
    <rPh sb="9" eb="12">
      <t>セイサクヒ</t>
    </rPh>
    <phoneticPr fontId="16"/>
  </si>
  <si>
    <t>□□製作会社</t>
    <rPh sb="2" eb="4">
      <t>セイサク</t>
    </rPh>
    <rPh sb="4" eb="6">
      <t>カイシャ</t>
    </rPh>
    <phoneticPr fontId="16"/>
  </si>
  <si>
    <t>グッズ製作費</t>
    <rPh sb="3" eb="6">
      <t>セイサクヒ</t>
    </rPh>
    <phoneticPr fontId="16"/>
  </si>
  <si>
    <t>物販スタッフ</t>
    <rPh sb="0" eb="2">
      <t>ブッパン</t>
    </rPh>
    <phoneticPr fontId="16"/>
  </si>
  <si>
    <t>■■人材派遣会社</t>
    <rPh sb="2" eb="8">
      <t>ジンザイハケンガイシャ</t>
    </rPh>
    <phoneticPr fontId="16"/>
  </si>
  <si>
    <t>5人分</t>
    <rPh sb="1" eb="3">
      <t>ニンブン</t>
    </rPh>
    <phoneticPr fontId="1"/>
  </si>
  <si>
    <t>会場施設利用料</t>
    <rPh sb="0" eb="2">
      <t>カイジョウ</t>
    </rPh>
    <rPh sb="2" eb="4">
      <t>シセツ</t>
    </rPh>
    <rPh sb="4" eb="7">
      <t>リヨウリョウ</t>
    </rPh>
    <phoneticPr fontId="16"/>
  </si>
  <si>
    <t>◇◇ホール</t>
    <phoneticPr fontId="16"/>
  </si>
  <si>
    <t>◇市○○助成金対象経費</t>
    <rPh sb="0" eb="11">
      <t>フタイセツビヒフク</t>
    </rPh>
    <phoneticPr fontId="16"/>
  </si>
  <si>
    <t>事務スタッフ費</t>
    <rPh sb="0" eb="2">
      <t>ジム</t>
    </rPh>
    <rPh sb="6" eb="7">
      <t>ヒ</t>
    </rPh>
    <phoneticPr fontId="16"/>
  </si>
  <si>
    <t>株式会社AFF</t>
    <phoneticPr fontId="16"/>
  </si>
  <si>
    <t>弊社事務社員給料　3名分</t>
    <rPh sb="0" eb="2">
      <t>ヘイシャ</t>
    </rPh>
    <rPh sb="2" eb="6">
      <t>ジムシャイン</t>
    </rPh>
    <rPh sb="6" eb="8">
      <t>キュウリョウ</t>
    </rPh>
    <rPh sb="10" eb="11">
      <t>メイ</t>
    </rPh>
    <rPh sb="11" eb="12">
      <t>ブン</t>
    </rPh>
    <phoneticPr fontId="16"/>
  </si>
  <si>
    <t>物販スタッフ費</t>
    <rPh sb="0" eb="2">
      <t>ブッパン</t>
    </rPh>
    <rPh sb="6" eb="7">
      <t>ヒ</t>
    </rPh>
    <phoneticPr fontId="16"/>
  </si>
  <si>
    <t>7人分</t>
    <rPh sb="1" eb="3">
      <t>ニンブン</t>
    </rPh>
    <phoneticPr fontId="1"/>
  </si>
  <si>
    <t>切手代</t>
    <rPh sb="0" eb="3">
      <t>キッテダイ</t>
    </rPh>
    <phoneticPr fontId="16"/>
  </si>
  <si>
    <t>日本郵便</t>
    <rPh sb="0" eb="4">
      <t>ニホンユウビン</t>
    </rPh>
    <phoneticPr fontId="16"/>
  </si>
  <si>
    <t>キャンセル案内郵送のため</t>
    <rPh sb="5" eb="7">
      <t>アンナイ</t>
    </rPh>
    <rPh sb="7" eb="9">
      <t>ユウソウ</t>
    </rPh>
    <phoneticPr fontId="20"/>
  </si>
  <si>
    <t>補助対象経費</t>
  </si>
  <si>
    <t>決済方法</t>
  </si>
  <si>
    <t>チケット売上</t>
    <rPh sb="4" eb="6">
      <t>ウリアゲ</t>
    </rPh>
    <phoneticPr fontId="16"/>
  </si>
  <si>
    <t>5,000円×350席</t>
    <rPh sb="4" eb="5">
      <t>セキ</t>
    </rPh>
    <rPh sb="10" eb="11">
      <t>エン</t>
    </rPh>
    <phoneticPr fontId="16"/>
  </si>
  <si>
    <t>グッズ売上</t>
    <rPh sb="3" eb="5">
      <t>ウリアゲ</t>
    </rPh>
    <phoneticPr fontId="16"/>
  </si>
  <si>
    <t>Tシャツ2,500×75枚・タオル1,800×75枚</t>
    <rPh sb="12" eb="13">
      <t>マイ</t>
    </rPh>
    <rPh sb="25" eb="26">
      <t>マイ</t>
    </rPh>
    <phoneticPr fontId="16"/>
  </si>
  <si>
    <t>クラウドファンディング</t>
    <phoneticPr fontId="16"/>
  </si>
  <si>
    <t>7,000円×700席</t>
    <rPh sb="4" eb="5">
      <t>セキ</t>
    </rPh>
    <rPh sb="10" eb="11">
      <t>エン</t>
    </rPh>
    <phoneticPr fontId="16"/>
  </si>
  <si>
    <t>Tシャツ2,500×45枚・タオル1,800×110枚</t>
    <rPh sb="12" eb="13">
      <t>マイ</t>
    </rPh>
    <rPh sb="26" eb="27">
      <t>マイ</t>
    </rPh>
    <phoneticPr fontId="16"/>
  </si>
  <si>
    <t>◇市○○助成金</t>
    <phoneticPr fontId="16"/>
  </si>
  <si>
    <t>会場施設利用料（◇◇ホール）が助成対象</t>
    <rPh sb="15" eb="17">
      <t>ジョセイ</t>
    </rPh>
    <phoneticPr fontId="16"/>
  </si>
  <si>
    <t>AFF画廊株式会社</t>
    <rPh sb="3" eb="5">
      <t>ガロウ</t>
    </rPh>
    <rPh sb="5" eb="9">
      <t>カブシキガイシャ</t>
    </rPh>
    <phoneticPr fontId="1"/>
  </si>
  <si>
    <t>法人</t>
    <rPh sb="0" eb="2">
      <t>ホウジン</t>
    </rPh>
    <phoneticPr fontId="1"/>
  </si>
  <si>
    <t>展覧会等</t>
    <phoneticPr fontId="1"/>
  </si>
  <si>
    <t>物件費(展覧会等)</t>
    <phoneticPr fontId="16"/>
  </si>
  <si>
    <t>会場施設使用料</t>
    <rPh sb="0" eb="2">
      <t>カイジョウ</t>
    </rPh>
    <rPh sb="2" eb="4">
      <t>シセツ</t>
    </rPh>
    <rPh sb="4" eb="6">
      <t>シヨウ</t>
    </rPh>
    <rPh sb="6" eb="7">
      <t>リョウ</t>
    </rPh>
    <phoneticPr fontId="1"/>
  </si>
  <si>
    <t>〇〇百貨店</t>
    <rPh sb="2" eb="5">
      <t>ヒャッカテン</t>
    </rPh>
    <phoneticPr fontId="1"/>
  </si>
  <si>
    <t>〇/〇～〇/〇　10日間</t>
    <rPh sb="10" eb="12">
      <t>ニチカン</t>
    </rPh>
    <phoneticPr fontId="1"/>
  </si>
  <si>
    <t>取組①</t>
    <rPh sb="0" eb="2">
      <t>トリクミ</t>
    </rPh>
    <phoneticPr fontId="1"/>
  </si>
  <si>
    <t>人件費(展覧会等)</t>
    <phoneticPr fontId="1"/>
  </si>
  <si>
    <t>制作スタッフ費(詳細備考)</t>
  </si>
  <si>
    <t>デザイナー　山田太郎</t>
    <rPh sb="6" eb="8">
      <t>ヤマダ</t>
    </rPh>
    <rPh sb="8" eb="10">
      <t>タロウ</t>
    </rPh>
    <phoneticPr fontId="3"/>
  </si>
  <si>
    <t>物件費(展覧会等)</t>
    <rPh sb="0" eb="3">
      <t>ブッケンヒ</t>
    </rPh>
    <phoneticPr fontId="1"/>
  </si>
  <si>
    <t>広告宣伝費</t>
    <rPh sb="0" eb="2">
      <t>コウコク</t>
    </rPh>
    <rPh sb="2" eb="5">
      <t>センデンヒ</t>
    </rPh>
    <phoneticPr fontId="16"/>
  </si>
  <si>
    <t>●●撮影社</t>
    <rPh sb="2" eb="4">
      <t>サツエイ</t>
    </rPh>
    <rPh sb="4" eb="5">
      <t>シャ</t>
    </rPh>
    <phoneticPr fontId="3"/>
  </si>
  <si>
    <t>カメラマン　田中花子</t>
    <rPh sb="6" eb="8">
      <t>タナカ</t>
    </rPh>
    <rPh sb="8" eb="10">
      <t>ハナコ</t>
    </rPh>
    <phoneticPr fontId="3"/>
  </si>
  <si>
    <t>映像撮影者　鈴木一郎</t>
    <rPh sb="0" eb="2">
      <t>エイゾウ</t>
    </rPh>
    <rPh sb="2" eb="5">
      <t>サツエイシャ</t>
    </rPh>
    <rPh sb="6" eb="8">
      <t>スズキ</t>
    </rPh>
    <rPh sb="8" eb="10">
      <t>イチロウ</t>
    </rPh>
    <phoneticPr fontId="20"/>
  </si>
  <si>
    <t>物件費(展覧会等)</t>
    <phoneticPr fontId="1"/>
  </si>
  <si>
    <t>宿泊費(詳細備考)</t>
    <rPh sb="0" eb="3">
      <t>シュクハクヒ</t>
    </rPh>
    <rPh sb="4" eb="6">
      <t>ショウサイ</t>
    </rPh>
    <rPh sb="6" eb="8">
      <t>ビコウ</t>
    </rPh>
    <phoneticPr fontId="20"/>
  </si>
  <si>
    <t>●●トラベル</t>
    <phoneticPr fontId="20"/>
  </si>
  <si>
    <t>1万円×1泊×2名分※旅費報告シート参照</t>
    <rPh sb="13" eb="15">
      <t>ホウコク</t>
    </rPh>
    <phoneticPr fontId="1"/>
  </si>
  <si>
    <t>備品レンタル費(詳細備考)</t>
    <rPh sb="0" eb="2">
      <t>ビヒン</t>
    </rPh>
    <rPh sb="6" eb="7">
      <t>ヒ</t>
    </rPh>
    <rPh sb="8" eb="10">
      <t>ショウサイ</t>
    </rPh>
    <rPh sb="10" eb="12">
      <t>ビコウ</t>
    </rPh>
    <phoneticPr fontId="20"/>
  </si>
  <si>
    <t>××株式会社</t>
    <rPh sb="2" eb="6">
      <t>カブシキガイシャ</t>
    </rPh>
    <phoneticPr fontId="1"/>
  </si>
  <si>
    <t>映像機器等（ディスプレイ２台）</t>
    <rPh sb="0" eb="2">
      <t>エイゾウ</t>
    </rPh>
    <rPh sb="2" eb="4">
      <t>キキ</t>
    </rPh>
    <rPh sb="4" eb="5">
      <t>トウ</t>
    </rPh>
    <rPh sb="13" eb="14">
      <t>ダイ</t>
    </rPh>
    <phoneticPr fontId="20"/>
  </si>
  <si>
    <t>感染予防対策費(詳細備考)</t>
    <rPh sb="0" eb="2">
      <t>カンセン</t>
    </rPh>
    <rPh sb="2" eb="4">
      <t>ヨボウ</t>
    </rPh>
    <rPh sb="4" eb="6">
      <t>タイサク</t>
    </rPh>
    <rPh sb="6" eb="7">
      <t>ヒ</t>
    </rPh>
    <rPh sb="8" eb="10">
      <t>ショウサイ</t>
    </rPh>
    <rPh sb="10" eb="12">
      <t>ビコウ</t>
    </rPh>
    <phoneticPr fontId="20"/>
  </si>
  <si>
    <t>〇〇薬局</t>
    <rPh sb="2" eb="4">
      <t>ヤッキョク</t>
    </rPh>
    <phoneticPr fontId="3"/>
  </si>
  <si>
    <t>手指消毒用アルコール500円×10個</t>
  </si>
  <si>
    <t>××印刷</t>
    <rPh sb="2" eb="4">
      <t>インサツ</t>
    </rPh>
    <phoneticPr fontId="20"/>
  </si>
  <si>
    <t>チラシ1千部（ポスティング費用含む）</t>
    <rPh sb="4" eb="5">
      <t>セン</t>
    </rPh>
    <rPh sb="5" eb="6">
      <t>ブ</t>
    </rPh>
    <rPh sb="13" eb="15">
      <t>ヒヨウ</t>
    </rPh>
    <rPh sb="15" eb="16">
      <t>フク</t>
    </rPh>
    <phoneticPr fontId="16"/>
  </si>
  <si>
    <t>人件費(展覧会等)</t>
    <rPh sb="0" eb="2">
      <t>ジンケン</t>
    </rPh>
    <rPh sb="2" eb="3">
      <t>ヒ</t>
    </rPh>
    <phoneticPr fontId="1"/>
  </si>
  <si>
    <t>作家謝金</t>
    <rPh sb="0" eb="2">
      <t>サッカ</t>
    </rPh>
    <rPh sb="2" eb="4">
      <t>シャキン</t>
    </rPh>
    <phoneticPr fontId="20"/>
  </si>
  <si>
    <t>作家　鈴木一郎</t>
    <rPh sb="0" eb="2">
      <t>サッカ</t>
    </rPh>
    <rPh sb="3" eb="5">
      <t>スズキ</t>
    </rPh>
    <rPh sb="5" eb="7">
      <t>イチロウ</t>
    </rPh>
    <phoneticPr fontId="20"/>
  </si>
  <si>
    <t>20万円×1名</t>
    <rPh sb="2" eb="3">
      <t>マン</t>
    </rPh>
    <rPh sb="3" eb="4">
      <t>エn</t>
    </rPh>
    <phoneticPr fontId="20"/>
  </si>
  <si>
    <t>作家　山田花子</t>
    <rPh sb="0" eb="2">
      <t>サッカ</t>
    </rPh>
    <phoneticPr fontId="1"/>
  </si>
  <si>
    <t>10万円×1名</t>
    <rPh sb="2" eb="3">
      <t>マン</t>
    </rPh>
    <rPh sb="3" eb="4">
      <t>エn</t>
    </rPh>
    <phoneticPr fontId="20"/>
  </si>
  <si>
    <t>作家　佐藤花子</t>
    <rPh sb="0" eb="2">
      <t>サッカ</t>
    </rPh>
    <phoneticPr fontId="1"/>
  </si>
  <si>
    <t>設営費</t>
    <rPh sb="0" eb="3">
      <t>セツエイヒ</t>
    </rPh>
    <phoneticPr fontId="1"/>
  </si>
  <si>
    <t>✕△イベント会社</t>
    <rPh sb="6" eb="8">
      <t>カイシャ</t>
    </rPh>
    <phoneticPr fontId="1"/>
  </si>
  <si>
    <t>機材設営・備品レンタル含む</t>
    <rPh sb="0" eb="2">
      <t>キザイ</t>
    </rPh>
    <rPh sb="2" eb="4">
      <t>セツエイ</t>
    </rPh>
    <rPh sb="5" eb="7">
      <t>ビヒン</t>
    </rPh>
    <rPh sb="11" eb="12">
      <t>フク</t>
    </rPh>
    <phoneticPr fontId="16"/>
  </si>
  <si>
    <t>✕〇イベント会社</t>
    <rPh sb="6" eb="8">
      <t>カイシャ</t>
    </rPh>
    <phoneticPr fontId="1"/>
  </si>
  <si>
    <t>1日1万円×5名×10日間</t>
    <rPh sb="4" eb="5">
      <t>エn</t>
    </rPh>
    <phoneticPr fontId="20"/>
  </si>
  <si>
    <t>●●広告社</t>
  </si>
  <si>
    <t>web広告</t>
  </si>
  <si>
    <t>△△△急便</t>
    <rPh sb="3" eb="5">
      <t>キュウビン</t>
    </rPh>
    <phoneticPr fontId="1"/>
  </si>
  <si>
    <t>送り状控え提出</t>
    <rPh sb="0" eb="1">
      <t>オク</t>
    </rPh>
    <rPh sb="2" eb="3">
      <t>ジョウ</t>
    </rPh>
    <rPh sb="3" eb="4">
      <t>ヒカ</t>
    </rPh>
    <rPh sb="5" eb="7">
      <t>テイシュツ</t>
    </rPh>
    <phoneticPr fontId="1"/>
  </si>
  <si>
    <t>△△保険</t>
  </si>
  <si>
    <t>損害保険（会期中展示品破損盗難対象、搬出入作業時含む）</t>
    <rPh sb="0" eb="2">
      <t>ソンガイ</t>
    </rPh>
    <rPh sb="2" eb="4">
      <t>ホケン</t>
    </rPh>
    <phoneticPr fontId="1"/>
  </si>
  <si>
    <t>高橋次郎</t>
    <rPh sb="0" eb="2">
      <t>タカハシ</t>
    </rPh>
    <rPh sb="2" eb="4">
      <t>ジロウ</t>
    </rPh>
    <phoneticPr fontId="16"/>
  </si>
  <si>
    <t>20万円×1名</t>
    <rPh sb="2" eb="3">
      <t>マン</t>
    </rPh>
    <rPh sb="3" eb="4">
      <t>エn</t>
    </rPh>
    <phoneticPr fontId="16"/>
  </si>
  <si>
    <t>ホームセンターA</t>
  </si>
  <si>
    <t>塗料、テープ等</t>
  </si>
  <si>
    <t>ホームセンターB</t>
  </si>
  <si>
    <t>アクリル板</t>
    <rPh sb="4" eb="5">
      <t>バン</t>
    </rPh>
    <phoneticPr fontId="1"/>
  </si>
  <si>
    <t>DM500通（別納郵便）</t>
    <rPh sb="5" eb="6">
      <t>ツウ</t>
    </rPh>
    <rPh sb="7" eb="9">
      <t>ベツノウ</t>
    </rPh>
    <rPh sb="9" eb="11">
      <t>ユウビン</t>
    </rPh>
    <phoneticPr fontId="16"/>
  </si>
  <si>
    <t>固定資産税</t>
    <rPh sb="0" eb="5">
      <t>コテイ</t>
    </rPh>
    <phoneticPr fontId="16"/>
  </si>
  <si>
    <t>自社会場の固定資産税391,000円÷365日×31日</t>
    <rPh sb="0" eb="2">
      <t>ジシャ</t>
    </rPh>
    <rPh sb="2" eb="4">
      <t>カイ</t>
    </rPh>
    <rPh sb="5" eb="9">
      <t>コテイ</t>
    </rPh>
    <rPh sb="17" eb="18">
      <t>エn</t>
    </rPh>
    <phoneticPr fontId="16"/>
  </si>
  <si>
    <t>物件費(展覧会等)</t>
    <phoneticPr fontId="3"/>
  </si>
  <si>
    <t>減価償却費</t>
    <rPh sb="0" eb="5">
      <t>ゲンカショウキャク</t>
    </rPh>
    <phoneticPr fontId="16"/>
  </si>
  <si>
    <t>自社会場設備の減価償却費597,469円÷365日×31日</t>
    <rPh sb="0" eb="2">
      <t>ジシャ</t>
    </rPh>
    <rPh sb="2" eb="4">
      <t>カイ</t>
    </rPh>
    <rPh sb="4" eb="6">
      <t>セツビ</t>
    </rPh>
    <rPh sb="7" eb="12">
      <t>ゲンカショウキャク</t>
    </rPh>
    <rPh sb="19" eb="20">
      <t>エn</t>
    </rPh>
    <phoneticPr fontId="16"/>
  </si>
  <si>
    <t>人件費(展覧会等)</t>
    <rPh sb="0" eb="2">
      <t>ジンケン</t>
    </rPh>
    <rPh sb="2" eb="3">
      <t>ヒ</t>
    </rPh>
    <phoneticPr fontId="16"/>
  </si>
  <si>
    <t>作家　佐藤太郎</t>
    <rPh sb="0" eb="2">
      <t>サッカ</t>
    </rPh>
    <rPh sb="3" eb="5">
      <t>サトウ</t>
    </rPh>
    <rPh sb="5" eb="7">
      <t>タロウ</t>
    </rPh>
    <phoneticPr fontId="1"/>
  </si>
  <si>
    <t>販売収益50％を作家謝金として支払い</t>
    <rPh sb="0" eb="2">
      <t>ハンバイ</t>
    </rPh>
    <rPh sb="2" eb="4">
      <t>シュウエキ</t>
    </rPh>
    <rPh sb="8" eb="10">
      <t>サッカ</t>
    </rPh>
    <rPh sb="10" eb="12">
      <t>シャキン</t>
    </rPh>
    <rPh sb="15" eb="17">
      <t>シハラ</t>
    </rPh>
    <phoneticPr fontId="1"/>
  </si>
  <si>
    <t>作家　山田花子</t>
    <rPh sb="0" eb="2">
      <t>サッカ</t>
    </rPh>
    <rPh sb="3" eb="5">
      <t>ヤマダ</t>
    </rPh>
    <rPh sb="5" eb="7">
      <t>ハナコ</t>
    </rPh>
    <phoneticPr fontId="1"/>
  </si>
  <si>
    <t>交通費(詳細備考)</t>
    <rPh sb="0" eb="3">
      <t>コウツウヒ</t>
    </rPh>
    <rPh sb="4" eb="6">
      <t>ショウサイ</t>
    </rPh>
    <rPh sb="6" eb="8">
      <t>ビコウ</t>
    </rPh>
    <phoneticPr fontId="1"/>
  </si>
  <si>
    <t>佐藤太郎</t>
    <rPh sb="0" eb="2">
      <t>サトウ</t>
    </rPh>
    <rPh sb="2" eb="4">
      <t>タロウ</t>
    </rPh>
    <phoneticPr fontId="1"/>
  </si>
  <si>
    <t>東京～新大阪　往復新幹線※旅費報告シート参照</t>
    <rPh sb="0" eb="2">
      <t>トウキョウ</t>
    </rPh>
    <rPh sb="3" eb="6">
      <t>シンオオサカ</t>
    </rPh>
    <rPh sb="7" eb="12">
      <t>オウフクシンカンセン</t>
    </rPh>
    <phoneticPr fontId="1"/>
  </si>
  <si>
    <t>〇〇運送</t>
    <rPh sb="2" eb="4">
      <t>ウンソウ</t>
    </rPh>
    <phoneticPr fontId="1"/>
  </si>
  <si>
    <t>搬入・搬出分</t>
    <rPh sb="0" eb="2">
      <t>ハンニュウ</t>
    </rPh>
    <rPh sb="3" eb="5">
      <t>ハンシュツ</t>
    </rPh>
    <rPh sb="5" eb="6">
      <t>ブン</t>
    </rPh>
    <phoneticPr fontId="1"/>
  </si>
  <si>
    <t>小林太郎</t>
    <rPh sb="0" eb="2">
      <t>コバヤシ</t>
    </rPh>
    <rPh sb="2" eb="4">
      <t>タロウ</t>
    </rPh>
    <phoneticPr fontId="1"/>
  </si>
  <si>
    <t>1日1万円×31日間（源泉所得税含む）</t>
    <rPh sb="11" eb="13">
      <t>ゲンセン</t>
    </rPh>
    <rPh sb="13" eb="16">
      <t>ショトクゼイ</t>
    </rPh>
    <rPh sb="16" eb="17">
      <t>フク</t>
    </rPh>
    <phoneticPr fontId="1"/>
  </si>
  <si>
    <t>飲食費（打ち上げ代）</t>
    <rPh sb="2" eb="3">
      <t>ヒ</t>
    </rPh>
    <rPh sb="4" eb="5">
      <t>ウ</t>
    </rPh>
    <rPh sb="6" eb="7">
      <t>ア</t>
    </rPh>
    <rPh sb="8" eb="9">
      <t>ダイ</t>
    </rPh>
    <phoneticPr fontId="20"/>
  </si>
  <si>
    <t>飲食店（未定）</t>
  </si>
  <si>
    <t>8名予定</t>
  </si>
  <si>
    <t>書類作成事務代行費</t>
    <rPh sb="0" eb="2">
      <t>ショルイ</t>
    </rPh>
    <rPh sb="2" eb="4">
      <t>サクセイ</t>
    </rPh>
    <rPh sb="4" eb="6">
      <t>ジム</t>
    </rPh>
    <rPh sb="6" eb="8">
      <t>ダイコウ</t>
    </rPh>
    <rPh sb="8" eb="9">
      <t>ヒ</t>
    </rPh>
    <phoneticPr fontId="20"/>
  </si>
  <si>
    <t>〇〇行政書士事務所</t>
    <rPh sb="2" eb="4">
      <t>ギョウセイ</t>
    </rPh>
    <rPh sb="4" eb="6">
      <t>ショシ</t>
    </rPh>
    <rPh sb="6" eb="8">
      <t>ジム</t>
    </rPh>
    <rPh sb="8" eb="9">
      <t>ショ</t>
    </rPh>
    <phoneticPr fontId="20"/>
  </si>
  <si>
    <t>申請書書類の作成のため</t>
    <rPh sb="0" eb="2">
      <t>シンセイ</t>
    </rPh>
    <rPh sb="2" eb="3">
      <t>ショ</t>
    </rPh>
    <rPh sb="3" eb="5">
      <t>ショルイ</t>
    </rPh>
    <rPh sb="6" eb="8">
      <t>サクセイ</t>
    </rPh>
    <phoneticPr fontId="20"/>
  </si>
  <si>
    <t>切手代</t>
    <rPh sb="0" eb="2">
      <t>キッテ</t>
    </rPh>
    <rPh sb="2" eb="3">
      <t>ダイ</t>
    </rPh>
    <phoneticPr fontId="1"/>
  </si>
  <si>
    <t>日本郵便</t>
    <rPh sb="0" eb="4">
      <t>ニホンユウビン</t>
    </rPh>
    <phoneticPr fontId="1"/>
  </si>
  <si>
    <t>展覧会案内郵送のため</t>
    <rPh sb="0" eb="3">
      <t>テンラn</t>
    </rPh>
    <rPh sb="3" eb="5">
      <t>アンナイ</t>
    </rPh>
    <rPh sb="5" eb="7">
      <t>ユウソウ</t>
    </rPh>
    <phoneticPr fontId="1"/>
  </si>
  <si>
    <t>オリジナルグッズ制作費</t>
    <rPh sb="8" eb="11">
      <t>セイサク</t>
    </rPh>
    <phoneticPr fontId="16"/>
  </si>
  <si>
    <t>10種程度</t>
  </si>
  <si>
    <t>図録制作費</t>
    <rPh sb="0" eb="5">
      <t>ズロク</t>
    </rPh>
    <phoneticPr fontId="16"/>
  </si>
  <si>
    <t>800円×500部</t>
  </si>
  <si>
    <t>当日記録用撮影費</t>
    <rPh sb="0" eb="2">
      <t>トウジツ</t>
    </rPh>
    <rPh sb="2" eb="4">
      <t>キロク</t>
    </rPh>
    <rPh sb="4" eb="5">
      <t>ヨウ</t>
    </rPh>
    <rPh sb="5" eb="8">
      <t>サツエイヒ</t>
    </rPh>
    <phoneticPr fontId="1"/>
  </si>
  <si>
    <t>カメラマン斎藤</t>
    <rPh sb="5" eb="7">
      <t>サイトウ</t>
    </rPh>
    <phoneticPr fontId="20"/>
  </si>
  <si>
    <t>団体の記録用</t>
    <rPh sb="0" eb="2">
      <t>ダンタイ</t>
    </rPh>
    <rPh sb="3" eb="6">
      <t>キロクヨウ</t>
    </rPh>
    <phoneticPr fontId="1"/>
  </si>
  <si>
    <t>画材・額縁購入費</t>
    <rPh sb="0" eb="2">
      <t>ガザイ</t>
    </rPh>
    <rPh sb="3" eb="5">
      <t>ガクブチ</t>
    </rPh>
    <rPh sb="5" eb="7">
      <t>コウニュウ</t>
    </rPh>
    <rPh sb="7" eb="8">
      <t>ヒ</t>
    </rPh>
    <phoneticPr fontId="1"/>
  </si>
  <si>
    <t>〇〇堂</t>
    <rPh sb="2" eb="3">
      <t>ドウ</t>
    </rPh>
    <phoneticPr fontId="20"/>
  </si>
  <si>
    <t>展示販売作品用の材料費・額縁</t>
    <rPh sb="0" eb="2">
      <t>テンジ</t>
    </rPh>
    <rPh sb="2" eb="4">
      <t>ハンバイ</t>
    </rPh>
    <rPh sb="4" eb="6">
      <t>サクヒン</t>
    </rPh>
    <rPh sb="6" eb="7">
      <t>ヨウ</t>
    </rPh>
    <rPh sb="8" eb="11">
      <t>ザイリョウヒ</t>
    </rPh>
    <rPh sb="12" eb="14">
      <t>ガクブチ</t>
    </rPh>
    <phoneticPr fontId="1"/>
  </si>
  <si>
    <t>当日記録用動画撮影費</t>
    <rPh sb="0" eb="2">
      <t>トウジツ</t>
    </rPh>
    <rPh sb="2" eb="4">
      <t>キロク</t>
    </rPh>
    <rPh sb="4" eb="5">
      <t>ヨウ</t>
    </rPh>
    <rPh sb="5" eb="7">
      <t>ドウガ</t>
    </rPh>
    <rPh sb="7" eb="9">
      <t>サツエイ</t>
    </rPh>
    <rPh sb="9" eb="10">
      <t>ヒ</t>
    </rPh>
    <phoneticPr fontId="1"/>
  </si>
  <si>
    <t>今後のPR・コンテンツ用</t>
    <rPh sb="0" eb="2">
      <t>コンゴ</t>
    </rPh>
    <rPh sb="11" eb="12">
      <t>ヨウ</t>
    </rPh>
    <phoneticPr fontId="1"/>
  </si>
  <si>
    <t>展覧会入場料</t>
    <rPh sb="0" eb="3">
      <t>テンランカイ</t>
    </rPh>
    <rPh sb="3" eb="6">
      <t>ニュウジョウリョウ</t>
    </rPh>
    <phoneticPr fontId="20"/>
  </si>
  <si>
    <t>一般向けチケット販売</t>
    <rPh sb="0" eb="2">
      <t>イッパン</t>
    </rPh>
    <rPh sb="2" eb="3">
      <t>ム</t>
    </rPh>
    <rPh sb="8" eb="10">
      <t>ハンバイ</t>
    </rPh>
    <phoneticPr fontId="1"/>
  </si>
  <si>
    <t>当日券500円×1,500人</t>
    <rPh sb="0" eb="3">
      <t>トウジ</t>
    </rPh>
    <phoneticPr fontId="16"/>
  </si>
  <si>
    <t>物販収入</t>
  </si>
  <si>
    <t>一般向け物販</t>
    <rPh sb="0" eb="2">
      <t>イッパン</t>
    </rPh>
    <rPh sb="2" eb="3">
      <t>ム</t>
    </rPh>
    <rPh sb="4" eb="6">
      <t>ブッパン</t>
    </rPh>
    <phoneticPr fontId="1"/>
  </si>
  <si>
    <t>図録、オリジナルグッズ等</t>
    <rPh sb="0" eb="2">
      <t>ズロク</t>
    </rPh>
    <phoneticPr fontId="16"/>
  </si>
  <si>
    <t>協賛金収入</t>
    <rPh sb="0" eb="5">
      <t>キョウサンキn</t>
    </rPh>
    <phoneticPr fontId="16"/>
  </si>
  <si>
    <t>〇〇株式会社</t>
    <rPh sb="2" eb="6">
      <t>カブシキガイシャ</t>
    </rPh>
    <phoneticPr fontId="1"/>
  </si>
  <si>
    <t>100万円×1社</t>
    <phoneticPr fontId="1"/>
  </si>
  <si>
    <t>助成金収入</t>
    <rPh sb="0" eb="3">
      <t>ジョセイキn</t>
    </rPh>
    <phoneticPr fontId="16"/>
  </si>
  <si>
    <t>●●財団</t>
    <rPh sb="2" eb="4">
      <t>ザイダン</t>
    </rPh>
    <phoneticPr fontId="1"/>
  </si>
  <si>
    <t>○○財団(民間)の◇◇活動助成</t>
    <rPh sb="2" eb="4">
      <t>ザイダn</t>
    </rPh>
    <rPh sb="5" eb="7">
      <t>ミンカ</t>
    </rPh>
    <rPh sb="9" eb="11">
      <t>カツドウ</t>
    </rPh>
    <rPh sb="11" eb="13">
      <t>ジョセイ</t>
    </rPh>
    <phoneticPr fontId="16"/>
  </si>
  <si>
    <t>展示作品販売売上</t>
    <rPh sb="0" eb="2">
      <t>テンジ</t>
    </rPh>
    <rPh sb="2" eb="4">
      <t>サクヒン</t>
    </rPh>
    <rPh sb="4" eb="6">
      <t>ハンバイ</t>
    </rPh>
    <rPh sb="6" eb="8">
      <t>ウリアゲ</t>
    </rPh>
    <phoneticPr fontId="1"/>
  </si>
  <si>
    <t>絵画1点</t>
    <rPh sb="0" eb="2">
      <t>カイガ</t>
    </rPh>
    <rPh sb="3" eb="4">
      <t>テン</t>
    </rPh>
    <phoneticPr fontId="1"/>
  </si>
  <si>
    <t>イラスト2点</t>
    <rPh sb="5" eb="6">
      <t>テン</t>
    </rPh>
    <phoneticPr fontId="1"/>
  </si>
  <si>
    <t>50万円×1社</t>
    <phoneticPr fontId="1"/>
  </si>
  <si>
    <t>〇〇〇〇株式会社</t>
  </si>
  <si>
    <t>法人</t>
  </si>
  <si>
    <t>映画製作</t>
    <rPh sb="0" eb="4">
      <t>エイガセイサク</t>
    </rPh>
    <phoneticPr fontId="1"/>
  </si>
  <si>
    <t>キャンセル支援未申請</t>
  </si>
  <si>
    <t>取組①</t>
    <rPh sb="0" eb="2">
      <t>トリクミ</t>
    </rPh>
    <phoneticPr fontId="7"/>
  </si>
  <si>
    <t>物件費(映画製作)</t>
  </si>
  <si>
    <t>オフィス●〇</t>
  </si>
  <si>
    <t>銀行振込</t>
  </si>
  <si>
    <t>１名</t>
    <rPh sb="1" eb="2">
      <t>メイ</t>
    </rPh>
    <phoneticPr fontId="7"/>
  </si>
  <si>
    <t>取組①</t>
    <rPh sb="0" eb="3">
      <t>トリクミ1</t>
    </rPh>
    <phoneticPr fontId="7"/>
  </si>
  <si>
    <t>山田太郎</t>
    <rPh sb="0" eb="2">
      <t>ヤマダ</t>
    </rPh>
    <rPh sb="2" eb="4">
      <t>タロウ</t>
    </rPh>
    <phoneticPr fontId="7"/>
  </si>
  <si>
    <t>田中次郎</t>
    <rPh sb="0" eb="2">
      <t>タナカ</t>
    </rPh>
    <rPh sb="2" eb="4">
      <t>ジロウ</t>
    </rPh>
    <phoneticPr fontId="7"/>
  </si>
  <si>
    <t>企画、脚本作成費</t>
  </si>
  <si>
    <t>△△フィルム</t>
  </si>
  <si>
    <t>撮影機材使用料、機材運搬費等</t>
  </si>
  <si>
    <t>▼▲美術</t>
    <rPh sb="2" eb="4">
      <t>ビジュツ</t>
    </rPh>
    <phoneticPr fontId="7"/>
  </si>
  <si>
    <t>大道具、小道具、装飾、特殊造形等</t>
  </si>
  <si>
    <t>□●照明</t>
    <rPh sb="2" eb="4">
      <t>ショウメイ</t>
    </rPh>
    <phoneticPr fontId="7"/>
  </si>
  <si>
    <t>照明機材使用料、機材運搬費等</t>
  </si>
  <si>
    <t>●●会社</t>
    <rPh sb="2" eb="4">
      <t>カイシャ</t>
    </rPh>
    <phoneticPr fontId="7"/>
  </si>
  <si>
    <t>録音機材使用料、機材運搬費等</t>
  </si>
  <si>
    <t>人件費(映画製作)</t>
  </si>
  <si>
    <t>制作スタッフ費</t>
  </si>
  <si>
    <t>●□会社</t>
    <rPh sb="2" eb="4">
      <t>カイシャ</t>
    </rPh>
    <phoneticPr fontId="7"/>
  </si>
  <si>
    <t>機材運搬、キャストピック用</t>
    <rPh sb="0" eb="4">
      <t>キザイウンパン</t>
    </rPh>
    <rPh sb="12" eb="13">
      <t>ヨウ</t>
    </rPh>
    <phoneticPr fontId="7"/>
  </si>
  <si>
    <t>✕✕ホテル</t>
  </si>
  <si>
    <t>キャスト、監督、スタッフ用※旅費報告シート参照</t>
    <rPh sb="5" eb="7">
      <t>カントク</t>
    </rPh>
    <rPh sb="12" eb="13">
      <t>ヨウ</t>
    </rPh>
    <phoneticPr fontId="7"/>
  </si>
  <si>
    <t>佐藤花子</t>
    <rPh sb="0" eb="2">
      <t>サトウ</t>
    </rPh>
    <rPh sb="2" eb="4">
      <t>ハナコ</t>
    </rPh>
    <phoneticPr fontId="7"/>
  </si>
  <si>
    <t>個人宛</t>
    <rPh sb="0" eb="2">
      <t>コジン</t>
    </rPh>
    <rPh sb="2" eb="3">
      <t>アテ</t>
    </rPh>
    <phoneticPr fontId="7"/>
  </si>
  <si>
    <t>鈴木三郎</t>
    <rPh sb="0" eb="2">
      <t>スズキ</t>
    </rPh>
    <rPh sb="2" eb="4">
      <t>サブロウ</t>
    </rPh>
    <phoneticPr fontId="7"/>
  </si>
  <si>
    <t>高橋四郎</t>
    <rPh sb="0" eb="2">
      <t>タカハシ</t>
    </rPh>
    <rPh sb="2" eb="4">
      <t>ヨンロウ</t>
    </rPh>
    <phoneticPr fontId="7"/>
  </si>
  <si>
    <t>◎◎事務所</t>
    <rPh sb="2" eb="5">
      <t>ジムショ</t>
    </rPh>
    <phoneticPr fontId="7"/>
  </si>
  <si>
    <t>キャスト３名分</t>
    <rPh sb="5" eb="7">
      <t>メイブン</t>
    </rPh>
    <phoneticPr fontId="7"/>
  </si>
  <si>
    <t>サロン■□</t>
  </si>
  <si>
    <r>
      <rPr>
        <sz val="11"/>
        <color theme="1"/>
        <rFont val="游ゴシック"/>
        <family val="2"/>
        <charset val="128"/>
        <scheme val="minor"/>
      </rPr>
      <t>衣装製作、スタイリスト、ヘアメイク等</t>
    </r>
    <rPh sb="0" eb="2">
      <t>イショウ</t>
    </rPh>
    <rPh sb="2" eb="4">
      <t>セイサク</t>
    </rPh>
    <phoneticPr fontId="7"/>
  </si>
  <si>
    <t>▼◎映像</t>
    <rPh sb="2" eb="4">
      <t>エイゾウ</t>
    </rPh>
    <phoneticPr fontId="7"/>
  </si>
  <si>
    <t>編集スタッフ費、編集機材使用料等</t>
  </si>
  <si>
    <t>MA費、モデリング費、レンダリング費、レタッチ費</t>
    <rPh sb="2" eb="3">
      <t>ヒ</t>
    </rPh>
    <rPh sb="9" eb="10">
      <t>ヒ</t>
    </rPh>
    <rPh sb="17" eb="18">
      <t>ヒ</t>
    </rPh>
    <rPh sb="23" eb="24">
      <t>ヒ</t>
    </rPh>
    <phoneticPr fontId="7"/>
  </si>
  <si>
    <t>VFX費、整音、特殊効果、ナレーション等</t>
    <rPh sb="3" eb="4">
      <t>ヒ</t>
    </rPh>
    <phoneticPr fontId="7"/>
  </si>
  <si>
    <t>映画倫理機構</t>
    <rPh sb="0" eb="2">
      <t>エイガ</t>
    </rPh>
    <rPh sb="2" eb="4">
      <t>リンリ</t>
    </rPh>
    <rPh sb="4" eb="6">
      <t>キコウ</t>
    </rPh>
    <phoneticPr fontId="7"/>
  </si>
  <si>
    <t>審査料</t>
    <rPh sb="0" eb="3">
      <t>シンサリョウ</t>
    </rPh>
    <phoneticPr fontId="7"/>
  </si>
  <si>
    <t>△●事務器</t>
    <rPh sb="2" eb="5">
      <t>ジムキ</t>
    </rPh>
    <phoneticPr fontId="7"/>
  </si>
  <si>
    <t>６０日分</t>
    <rPh sb="2" eb="4">
      <t>ニチブン</t>
    </rPh>
    <phoneticPr fontId="7"/>
  </si>
  <si>
    <t>◇◆スタジオ</t>
  </si>
  <si>
    <t>現金</t>
  </si>
  <si>
    <t>１０万円×３０日</t>
    <rPh sb="2" eb="4">
      <t>マンエン</t>
    </rPh>
    <rPh sb="7" eb="8">
      <t>ニチ</t>
    </rPh>
    <phoneticPr fontId="7"/>
  </si>
  <si>
    <t>△□事務所</t>
    <rPh sb="2" eb="5">
      <t>ジムショ</t>
    </rPh>
    <phoneticPr fontId="7"/>
  </si>
  <si>
    <t>１０万円×２０日</t>
    <rPh sb="2" eb="4">
      <t>マンエン</t>
    </rPh>
    <rPh sb="7" eb="8">
      <t>ニチ</t>
    </rPh>
    <phoneticPr fontId="7"/>
  </si>
  <si>
    <t>〇▽ホテル</t>
  </si>
  <si>
    <t>１日貸し切り</t>
    <rPh sb="1" eb="2">
      <t>ニチ</t>
    </rPh>
    <rPh sb="2" eb="3">
      <t>カ</t>
    </rPh>
    <rPh sb="4" eb="5">
      <t>キ</t>
    </rPh>
    <phoneticPr fontId="7"/>
  </si>
  <si>
    <t>✕〇保険</t>
    <rPh sb="2" eb="4">
      <t>ホケン</t>
    </rPh>
    <phoneticPr fontId="7"/>
  </si>
  <si>
    <t>傷害保険、動産総合保険、受託者倍賞責任保険</t>
    <rPh sb="0" eb="4">
      <t>ショウガイホケン</t>
    </rPh>
    <rPh sb="5" eb="11">
      <t>ドウサンソウゴウホケン</t>
    </rPh>
    <rPh sb="12" eb="17">
      <t>ジュタクシャバイショウ</t>
    </rPh>
    <rPh sb="17" eb="21">
      <t>セキニンホケン</t>
    </rPh>
    <phoneticPr fontId="7"/>
  </si>
  <si>
    <t>●■出版社</t>
    <rPh sb="2" eb="4">
      <t>シュッパン</t>
    </rPh>
    <rPh sb="4" eb="5">
      <t>シャ</t>
    </rPh>
    <phoneticPr fontId="7"/>
  </si>
  <si>
    <t>原作権許諾料</t>
  </si>
  <si>
    <t>取組①</t>
    <rPh sb="0" eb="2">
      <t>トリクミ</t>
    </rPh>
    <phoneticPr fontId="6"/>
  </si>
  <si>
    <t>〇〇薬局</t>
    <rPh sb="2" eb="4">
      <t>ヤッキョク</t>
    </rPh>
    <phoneticPr fontId="8"/>
  </si>
  <si>
    <t>抗原検査・アルコール等</t>
    <rPh sb="0" eb="4">
      <t>コウゲンケンサ</t>
    </rPh>
    <rPh sb="10" eb="11">
      <t>トウ</t>
    </rPh>
    <phoneticPr fontId="7"/>
  </si>
  <si>
    <t>各個人</t>
    <rPh sb="0" eb="3">
      <t>カクコジン</t>
    </rPh>
    <phoneticPr fontId="7"/>
  </si>
  <si>
    <t>約100名分</t>
    <rPh sb="0" eb="1">
      <t>ヤク</t>
    </rPh>
    <rPh sb="4" eb="6">
      <t>メイブン</t>
    </rPh>
    <phoneticPr fontId="7"/>
  </si>
  <si>
    <t>▽□会社</t>
    <rPh sb="2" eb="4">
      <t>カイシャ</t>
    </rPh>
    <phoneticPr fontId="7"/>
  </si>
  <si>
    <t>作曲料、編曲料、選曲料、音楽著作権料、等</t>
  </si>
  <si>
    <t>ケータリング関係費</t>
    <rPh sb="6" eb="9">
      <t>カンケイヒ</t>
    </rPh>
    <phoneticPr fontId="7"/>
  </si>
  <si>
    <t>●〇会社</t>
    <rPh sb="2" eb="4">
      <t>カイシャ</t>
    </rPh>
    <phoneticPr fontId="7"/>
  </si>
  <si>
    <t>　</t>
  </si>
  <si>
    <t>機材購入費</t>
    <rPh sb="0" eb="5">
      <t>キザイコウニュウヒ</t>
    </rPh>
    <phoneticPr fontId="7"/>
  </si>
  <si>
    <t>株式会社✕▼</t>
    <rPh sb="0" eb="4">
      <t>カブシキガイシャ</t>
    </rPh>
    <phoneticPr fontId="7"/>
  </si>
  <si>
    <t>映画配給収入</t>
    <rPh sb="0" eb="2">
      <t>エイガ</t>
    </rPh>
    <rPh sb="2" eb="6">
      <t>ハイキュウ</t>
    </rPh>
    <phoneticPr fontId="7"/>
  </si>
  <si>
    <t>1,500円×8万人×50％</t>
    <rPh sb="5" eb="6">
      <t>エn</t>
    </rPh>
    <phoneticPr fontId="7"/>
  </si>
  <si>
    <t>配信権収入</t>
    <rPh sb="0" eb="5">
      <t>ハイシn</t>
    </rPh>
    <phoneticPr fontId="7"/>
  </si>
  <si>
    <t>100万円×10社</t>
  </si>
  <si>
    <t>放映権収入</t>
    <rPh sb="0" eb="5">
      <t>ホウエイ</t>
    </rPh>
    <phoneticPr fontId="7"/>
  </si>
  <si>
    <t>ビデオグラム化権収入</t>
    <rPh sb="6" eb="7">
      <t xml:space="preserve">カ </t>
    </rPh>
    <rPh sb="7" eb="10">
      <t>ホウエイ</t>
    </rPh>
    <phoneticPr fontId="7"/>
  </si>
  <si>
    <t>▼事業者集計用</t>
    <rPh sb="1" eb="4">
      <t>ジギョウシャ</t>
    </rPh>
    <rPh sb="4" eb="6">
      <t>シュウケイ</t>
    </rPh>
    <rPh sb="6" eb="7">
      <t>ヨウ</t>
    </rPh>
    <phoneticPr fontId="16"/>
  </si>
  <si>
    <t>補助対象経費の欄に、</t>
    <rPh sb="0" eb="2">
      <t>ホジョ</t>
    </rPh>
    <rPh sb="2" eb="4">
      <t>タイショウ</t>
    </rPh>
    <rPh sb="4" eb="6">
      <t>ケイヒ</t>
    </rPh>
    <rPh sb="7" eb="8">
      <t>ラン</t>
    </rPh>
    <phoneticPr fontId="16"/>
  </si>
  <si>
    <t>補助事業対象経費</t>
    <rPh sb="0" eb="2">
      <t>ホジョ</t>
    </rPh>
    <rPh sb="2" eb="4">
      <t>ジギョウ</t>
    </rPh>
    <rPh sb="4" eb="6">
      <t>タイショウ</t>
    </rPh>
    <rPh sb="6" eb="8">
      <t>ケイヒ</t>
    </rPh>
    <phoneticPr fontId="16"/>
  </si>
  <si>
    <t>補助事業対象外経費</t>
    <rPh sb="0" eb="2">
      <t>ホジョ</t>
    </rPh>
    <rPh sb="2" eb="4">
      <t>ジギョウ</t>
    </rPh>
    <rPh sb="4" eb="7">
      <t>タイショウガイ</t>
    </rPh>
    <rPh sb="7" eb="9">
      <t>ケイヒ</t>
    </rPh>
    <phoneticPr fontId="16"/>
  </si>
  <si>
    <t>取組、科目、支払額（税込）のどれかが未入力の行があります。</t>
    <rPh sb="0" eb="2">
      <t>トリクミ</t>
    </rPh>
    <rPh sb="3" eb="5">
      <t>カモク</t>
    </rPh>
    <rPh sb="6" eb="8">
      <t>シハライ</t>
    </rPh>
    <rPh sb="8" eb="9">
      <t>ガク</t>
    </rPh>
    <rPh sb="10" eb="12">
      <t>ゼイコミ</t>
    </rPh>
    <rPh sb="18" eb="21">
      <t>ミニュウリョク</t>
    </rPh>
    <rPh sb="22" eb="23">
      <t>ギョウ</t>
    </rPh>
    <phoneticPr fontId="16"/>
  </si>
  <si>
    <t>補助対象外経費の欄に、</t>
    <rPh sb="0" eb="2">
      <t>ホジョ</t>
    </rPh>
    <rPh sb="2" eb="4">
      <t>タイショウ</t>
    </rPh>
    <rPh sb="4" eb="5">
      <t>ガイ</t>
    </rPh>
    <rPh sb="5" eb="7">
      <t>ケイヒ</t>
    </rPh>
    <rPh sb="8" eb="9">
      <t>ラン</t>
    </rPh>
    <phoneticPr fontId="16"/>
  </si>
  <si>
    <t>取組が未選択の行があります。</t>
    <rPh sb="0" eb="2">
      <t>トリクミ</t>
    </rPh>
    <rPh sb="3" eb="4">
      <t>ミ</t>
    </rPh>
    <rPh sb="4" eb="6">
      <t>センタク</t>
    </rPh>
    <rPh sb="7" eb="8">
      <t>ギョウ</t>
    </rPh>
    <phoneticPr fontId="16"/>
  </si>
  <si>
    <t>支払額が未入力の行があります。</t>
    <rPh sb="4" eb="7">
      <t>ミニュウリョク</t>
    </rPh>
    <rPh sb="8" eb="9">
      <t>ギョウ</t>
    </rPh>
    <phoneticPr fontId="16"/>
  </si>
  <si>
    <t>取組と支払額が未入力の行があります。</t>
    <rPh sb="0" eb="2">
      <t>トリクミ</t>
    </rPh>
    <rPh sb="7" eb="10">
      <t>ミニュウリョク</t>
    </rPh>
    <rPh sb="11" eb="12">
      <t>ギョウ</t>
    </rPh>
    <phoneticPr fontId="16"/>
  </si>
  <si>
    <t>収入の欄に、</t>
    <rPh sb="0" eb="2">
      <t>シュウニュウ</t>
    </rPh>
    <rPh sb="3" eb="4">
      <t>ラン</t>
    </rPh>
    <phoneticPr fontId="16"/>
  </si>
  <si>
    <t>収入額が未入力の行があります。</t>
    <rPh sb="0" eb="2">
      <t>シュウニュウ</t>
    </rPh>
    <rPh sb="2" eb="3">
      <t>ガク</t>
    </rPh>
    <rPh sb="4" eb="7">
      <t>ミニュウリョク</t>
    </rPh>
    <rPh sb="8" eb="9">
      <t>ギョウ</t>
    </rPh>
    <phoneticPr fontId="16"/>
  </si>
  <si>
    <t>キャンセル⑩</t>
  </si>
  <si>
    <t>取組と収入額が未入力の行があります。</t>
    <rPh sb="0" eb="2">
      <t>トリクミ</t>
    </rPh>
    <rPh sb="3" eb="5">
      <t>シュウニュウ</t>
    </rPh>
    <rPh sb="5" eb="6">
      <t>ガク</t>
    </rPh>
    <rPh sb="7" eb="10">
      <t>ミニュウリョク</t>
    </rPh>
    <rPh sb="11" eb="12">
      <t>ギョウ</t>
    </rPh>
    <phoneticPr fontId="16"/>
  </si>
  <si>
    <t>充実支援事業の補助事業対象経費は、補助率1/2となります。↓</t>
    <rPh sb="0" eb="2">
      <t>ジュウジツ</t>
    </rPh>
    <rPh sb="2" eb="4">
      <t>シエン</t>
    </rPh>
    <rPh sb="4" eb="6">
      <t>ジギョウ</t>
    </rPh>
    <rPh sb="7" eb="9">
      <t>ホジョ</t>
    </rPh>
    <rPh sb="9" eb="11">
      <t>ジギョウ</t>
    </rPh>
    <rPh sb="11" eb="13">
      <t>タイショウ</t>
    </rPh>
    <rPh sb="13" eb="15">
      <t>ケイヒ</t>
    </rPh>
    <rPh sb="17" eb="20">
      <t>ホジョリツ</t>
    </rPh>
    <phoneticPr fontId="16"/>
  </si>
  <si>
    <t>キャンセル別枠用経費集計</t>
    <rPh sb="5" eb="7">
      <t>ベツワク</t>
    </rPh>
    <rPh sb="7" eb="8">
      <t>ヨウ</t>
    </rPh>
    <rPh sb="8" eb="10">
      <t>ケイヒ</t>
    </rPh>
    <rPh sb="10" eb="12">
      <t>シュウケイ</t>
    </rPh>
    <phoneticPr fontId="16"/>
  </si>
  <si>
    <t>▼事務局集計用</t>
    <rPh sb="1" eb="6">
      <t>ジムキョクシュウケイ</t>
    </rPh>
    <rPh sb="6" eb="7">
      <t>ヨウ</t>
    </rPh>
    <phoneticPr fontId="16"/>
  </si>
  <si>
    <t>認められない経費計算用</t>
    <rPh sb="0" eb="1">
      <t>ミト</t>
    </rPh>
    <rPh sb="6" eb="8">
      <t>ケイヒ</t>
    </rPh>
    <rPh sb="8" eb="11">
      <t>ケイサンヨウ</t>
    </rPh>
    <phoneticPr fontId="1"/>
  </si>
  <si>
    <t>別枠対象の場合</t>
  </si>
  <si>
    <t>充実</t>
    <rPh sb="0" eb="2">
      <t>ジュウジツ</t>
    </rPh>
    <phoneticPr fontId="1"/>
  </si>
  <si>
    <t>ステータス対象外の時のOK列（R列）</t>
    <rPh sb="5" eb="8">
      <t>タイショウガイ</t>
    </rPh>
    <rPh sb="9" eb="10">
      <t>トキ</t>
    </rPh>
    <rPh sb="13" eb="14">
      <t>レツ</t>
    </rPh>
    <rPh sb="16" eb="17">
      <t>レツ</t>
    </rPh>
    <phoneticPr fontId="1"/>
  </si>
  <si>
    <t>税抜き対象外（U列）</t>
    <rPh sb="8" eb="9">
      <t>レツ</t>
    </rPh>
    <phoneticPr fontId="1"/>
  </si>
  <si>
    <t>計算後税抜対象外（AC列）</t>
    <rPh sb="11" eb="12">
      <t>レツ</t>
    </rPh>
    <phoneticPr fontId="1"/>
  </si>
  <si>
    <t>税抜確認額（AD列）</t>
    <rPh sb="8" eb="9">
      <t>レツ</t>
    </rPh>
    <phoneticPr fontId="1"/>
  </si>
  <si>
    <t>充実支援の補助対象経費</t>
    <rPh sb="9" eb="11">
      <t>ケイヒ</t>
    </rPh>
    <phoneticPr fontId="16"/>
  </si>
  <si>
    <t>税率変更による対象外（AE列）</t>
    <rPh sb="13" eb="14">
      <t>レツ</t>
    </rPh>
    <phoneticPr fontId="1"/>
  </si>
  <si>
    <t>上記と交付決定区分で金額が低いほう</t>
    <rPh sb="3" eb="5">
      <t>コウフ</t>
    </rPh>
    <rPh sb="5" eb="7">
      <t>ケッテイ</t>
    </rPh>
    <rPh sb="7" eb="9">
      <t>クブン</t>
    </rPh>
    <phoneticPr fontId="16"/>
  </si>
  <si>
    <t>充実合計</t>
    <rPh sb="0" eb="2">
      <t>ジュウジツ</t>
    </rPh>
    <rPh sb="2" eb="4">
      <t>ゴウケイ</t>
    </rPh>
    <phoneticPr fontId="1"/>
  </si>
  <si>
    <t>最終結果</t>
    <rPh sb="0" eb="2">
      <t>サイシュウ</t>
    </rPh>
    <rPh sb="2" eb="4">
      <t>ケッカ</t>
    </rPh>
    <phoneticPr fontId="16"/>
  </si>
  <si>
    <t>キャンセル</t>
    <phoneticPr fontId="1"/>
  </si>
  <si>
    <t>別枠対象外の場合</t>
    <rPh sb="4" eb="5">
      <t>ガイ</t>
    </rPh>
    <phoneticPr fontId="16"/>
  </si>
  <si>
    <t>キャンセル合計</t>
    <rPh sb="5" eb="7">
      <t>ゴウケイ</t>
    </rPh>
    <phoneticPr fontId="1"/>
  </si>
  <si>
    <t>キャンセル別枠用経費集計（税抜）</t>
    <rPh sb="5" eb="7">
      <t>ベツワク</t>
    </rPh>
    <rPh sb="7" eb="8">
      <t>ヨウ</t>
    </rPh>
    <rPh sb="8" eb="10">
      <t>ケイヒ</t>
    </rPh>
    <rPh sb="10" eb="12">
      <t>シュウケイ</t>
    </rPh>
    <rPh sb="13" eb="15">
      <t>ゼイヌキ</t>
    </rPh>
    <phoneticPr fontId="16"/>
  </si>
  <si>
    <r>
      <t>制作スタッフ費</t>
    </r>
    <r>
      <rPr>
        <sz val="10"/>
        <rFont val="Meiryo UI"/>
        <family val="3"/>
        <charset val="128"/>
      </rPr>
      <t>(詳細備考)</t>
    </r>
    <rPh sb="6" eb="7">
      <t>ヒ</t>
    </rPh>
    <phoneticPr fontId="1"/>
  </si>
  <si>
    <r>
      <rPr>
        <sz val="10"/>
        <color theme="1"/>
        <rFont val="Meiryo UI"/>
        <family val="3"/>
        <charset val="128"/>
      </rPr>
      <t>制作スタッフ費</t>
    </r>
    <r>
      <rPr>
        <sz val="10"/>
        <rFont val="Meiryo UI"/>
        <family val="3"/>
        <charset val="128"/>
      </rPr>
      <t>(詳細備考)</t>
    </r>
    <rPh sb="6" eb="7">
      <t>ヒ</t>
    </rPh>
    <phoneticPr fontId="1"/>
  </si>
  <si>
    <t>Ver.1.1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</si>
</sst>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6" formatCode="&quot;¥&quot;#,##0;[Red]&quot;¥&quot;\-#,##0"/>
    <numFmt numFmtId="176" formatCode="[$¥-411]#,##0_);\([$¥-411]#,##0\)"/>
    <numFmt numFmtId="177" formatCode="0_);[Red]\(0\)"/>
    <numFmt numFmtId="178" formatCode="#,##0;[Red]#,##0"/>
    <numFmt numFmtId="179" formatCode="&quot;キャンセル　&quot;&quot;¥&quot;##,##0"/>
    <numFmt numFmtId="180" formatCode="&quot;充実　&quot;&quot;¥&quot;##,##0"/>
    <numFmt numFmtId="181" formatCode="&quot;交付決定額：&quot;&quot;¥&quot;##,##0"/>
    <numFmt numFmtId="182" formatCode="&quot;実績報告額：&quot;&quot;¥&quot;##,##0"/>
    <numFmt numFmtId="183" formatCode="&quot;¥&quot;#,##0_);[Red]\(&quot;¥&quot;#,##0\)"/>
  </numFmts>
  <fonts count="45">
    <font>
      <sz val="11"/>
      <color theme="1"/>
      <name val="游ゴシック"/>
      <family val="2"/>
      <charset val="128"/>
      <scheme val="minor"/>
    </font>
    <font>
      <sz val="6"/>
      <name val="游ゴシック"/>
      <family val="2"/>
      <charset val="128"/>
      <scheme val="minor"/>
    </font>
    <font>
      <b/>
      <sz val="11"/>
      <color theme="1"/>
      <name val="Meiryo UI"/>
      <family val="3"/>
      <charset val="128"/>
    </font>
    <font>
      <sz val="11"/>
      <color theme="1"/>
      <name val="Meiryo UI"/>
      <family val="3"/>
      <charset val="128"/>
    </font>
    <font>
      <b/>
      <sz val="11"/>
      <color theme="4"/>
      <name val="Meiryo UI"/>
      <family val="3"/>
      <charset val="128"/>
    </font>
    <font>
      <b/>
      <sz val="11"/>
      <color rgb="FFFF0000"/>
      <name val="Meiryo UI"/>
      <family val="3"/>
      <charset val="128"/>
    </font>
    <font>
      <b/>
      <sz val="11"/>
      <color theme="9"/>
      <name val="Meiryo UI"/>
      <family val="3"/>
      <charset val="128"/>
    </font>
    <font>
      <sz val="6"/>
      <name val="ＭＳ Ｐゴシック"/>
      <family val="3"/>
      <charset val="128"/>
    </font>
    <font>
      <sz val="11"/>
      <name val="Meiryo UI"/>
      <family val="3"/>
      <charset val="128"/>
    </font>
    <font>
      <b/>
      <sz val="11"/>
      <color rgb="FF00B050"/>
      <name val="Meiryo UI"/>
      <family val="3"/>
      <charset val="128"/>
    </font>
    <font>
      <sz val="11"/>
      <color rgb="FF7F7F7F"/>
      <name val="Meiryo UI"/>
      <family val="3"/>
      <charset val="128"/>
    </font>
    <font>
      <sz val="11"/>
      <color theme="1"/>
      <name val="游ゴシック"/>
      <family val="2"/>
      <charset val="128"/>
      <scheme val="minor"/>
    </font>
    <font>
      <b/>
      <sz val="9"/>
      <color indexed="81"/>
      <name val="MS P ゴシック"/>
      <family val="3"/>
      <charset val="128"/>
    </font>
    <font>
      <sz val="11"/>
      <color theme="0"/>
      <name val="Meiryo UI"/>
      <family val="3"/>
      <charset val="128"/>
    </font>
    <font>
      <b/>
      <sz val="11"/>
      <color theme="0"/>
      <name val="Meiryo UI"/>
      <family val="3"/>
      <charset val="128"/>
    </font>
    <font>
      <sz val="9"/>
      <color theme="1"/>
      <name val="Meiryo UI"/>
      <family val="3"/>
      <charset val="128"/>
    </font>
    <font>
      <sz val="6"/>
      <name val="Meiryo UI"/>
      <family val="2"/>
      <charset val="128"/>
    </font>
    <font>
      <b/>
      <sz val="11"/>
      <color rgb="FF00B0F0"/>
      <name val="Meiryo UI"/>
      <family val="3"/>
      <charset val="128"/>
    </font>
    <font>
      <b/>
      <sz val="14"/>
      <color theme="1"/>
      <name val="Meiryo UI"/>
      <family val="3"/>
      <charset val="128"/>
    </font>
    <font>
      <sz val="11"/>
      <color rgb="FFFF0000"/>
      <name val="Meiryo UI"/>
      <family val="3"/>
      <charset val="128"/>
    </font>
    <font>
      <sz val="11"/>
      <color theme="1"/>
      <name val="Meiryo UI"/>
      <family val="2"/>
      <charset val="128"/>
    </font>
    <font>
      <b/>
      <sz val="9"/>
      <color theme="1"/>
      <name val="Meiryo UI"/>
      <family val="3"/>
      <charset val="128"/>
    </font>
    <font>
      <b/>
      <sz val="12"/>
      <color theme="1"/>
      <name val="Meiryo UI"/>
      <family val="3"/>
      <charset val="128"/>
    </font>
    <font>
      <sz val="6"/>
      <color theme="1"/>
      <name val="Meiryo UI"/>
      <family val="3"/>
      <charset val="128"/>
    </font>
    <font>
      <b/>
      <sz val="12"/>
      <color rgb="FFFF0000"/>
      <name val="Meiryo UI"/>
      <family val="3"/>
      <charset val="128"/>
    </font>
    <font>
      <sz val="10"/>
      <color theme="1"/>
      <name val="Meiryo UI"/>
      <family val="2"/>
      <charset val="128"/>
    </font>
    <font>
      <sz val="11"/>
      <color theme="1"/>
      <name val="Meiryo UI"/>
      <family val="2"/>
      <charset val="1"/>
    </font>
    <font>
      <sz val="10"/>
      <color rgb="FF000000"/>
      <name val="Arial"/>
      <family val="2"/>
    </font>
    <font>
      <sz val="11"/>
      <color rgb="FFFF0000"/>
      <name val="Meiryo UI"/>
      <family val="2"/>
      <charset val="128"/>
    </font>
    <font>
      <sz val="11"/>
      <color rgb="FFFF0000"/>
      <name val="Meiryo UI"/>
      <family val="2"/>
      <charset val="1"/>
    </font>
    <font>
      <b/>
      <sz val="14"/>
      <color rgb="FFFF0000"/>
      <name val="Meiryo UI"/>
      <family val="3"/>
      <charset val="128"/>
    </font>
    <font>
      <b/>
      <sz val="6"/>
      <color theme="1"/>
      <name val="Meiryo UI"/>
      <family val="3"/>
      <charset val="128"/>
    </font>
    <font>
      <b/>
      <sz val="11"/>
      <name val="Meiryo UI"/>
      <family val="3"/>
      <charset val="128"/>
    </font>
    <font>
      <b/>
      <sz val="10"/>
      <color theme="1"/>
      <name val="Meiryo UI"/>
      <family val="3"/>
      <charset val="128"/>
    </font>
    <font>
      <sz val="11"/>
      <color rgb="FFFF0000"/>
      <name val="游ゴシック"/>
      <family val="2"/>
      <charset val="128"/>
      <scheme val="minor"/>
    </font>
    <font>
      <b/>
      <sz val="11"/>
      <color theme="1"/>
      <name val="游ゴシック"/>
      <family val="3"/>
      <charset val="128"/>
      <scheme val="minor"/>
    </font>
    <font>
      <b/>
      <sz val="11"/>
      <name val="游ゴシック"/>
      <family val="3"/>
      <charset val="128"/>
      <scheme val="minor"/>
    </font>
    <font>
      <b/>
      <sz val="11"/>
      <color rgb="FF0070C0"/>
      <name val="Meiryo UI"/>
      <family val="3"/>
      <charset val="128"/>
    </font>
    <font>
      <sz val="10"/>
      <color theme="1"/>
      <name val="Meiryo UI"/>
      <family val="3"/>
      <charset val="128"/>
    </font>
    <font>
      <sz val="14"/>
      <color rgb="FFFF0000"/>
      <name val="Meiryo UI"/>
      <family val="3"/>
      <charset val="128"/>
    </font>
    <font>
      <sz val="11"/>
      <color rgb="FF000000"/>
      <name val="Meiryo UI"/>
      <family val="3"/>
      <charset val="128"/>
    </font>
    <font>
      <sz val="10"/>
      <color rgb="FFFF0000"/>
      <name val="Meiryo UI"/>
      <family val="2"/>
      <charset val="128"/>
    </font>
    <font>
      <sz val="10"/>
      <color rgb="FFFF0000"/>
      <name val="Meiryo UI"/>
      <family val="3"/>
      <charset val="128"/>
    </font>
    <font>
      <b/>
      <sz val="10"/>
      <color theme="0"/>
      <name val="Meiryo UI"/>
      <family val="3"/>
      <charset val="128"/>
    </font>
    <font>
      <sz val="10"/>
      <name val="Meiryo UI"/>
      <family val="3"/>
      <charset val="128"/>
    </font>
  </fonts>
  <fills count="37">
    <fill>
      <patternFill patternType="none"/>
    </fill>
    <fill>
      <patternFill patternType="gray125"/>
    </fill>
    <fill>
      <patternFill patternType="solid">
        <fgColor theme="0"/>
        <bgColor theme="0"/>
      </patternFill>
    </fill>
    <fill>
      <patternFill patternType="solid">
        <fgColor rgb="FFBDD6EE"/>
        <bgColor rgb="FFBDD6EE"/>
      </patternFill>
    </fill>
    <fill>
      <patternFill patternType="solid">
        <fgColor rgb="FFFFFF00"/>
        <bgColor rgb="FFFFFF00"/>
      </patternFill>
    </fill>
    <fill>
      <patternFill patternType="solid">
        <fgColor rgb="FFFFFFFF"/>
        <bgColor rgb="FFFFFFFF"/>
      </patternFill>
    </fill>
    <fill>
      <patternFill patternType="solid">
        <fgColor theme="0" tint="-0.14999847407452621"/>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indexed="64"/>
      </patternFill>
    </fill>
    <fill>
      <patternFill patternType="solid">
        <fgColor rgb="FFFFC000"/>
        <bgColor indexed="64"/>
      </patternFill>
    </fill>
    <fill>
      <patternFill patternType="solid">
        <fgColor rgb="FFFFC000"/>
        <bgColor rgb="FFFFFFFF"/>
      </patternFill>
    </fill>
    <fill>
      <patternFill patternType="solid">
        <fgColor theme="9" tint="0.39997558519241921"/>
        <bgColor indexed="64"/>
      </patternFill>
    </fill>
    <fill>
      <patternFill patternType="solid">
        <fgColor theme="9" tint="0.39997558519241921"/>
        <bgColor theme="0"/>
      </patternFill>
    </fill>
    <fill>
      <patternFill patternType="solid">
        <fgColor rgb="FFFFB3B3"/>
        <bgColor rgb="FFFFFFFF"/>
      </patternFill>
    </fill>
    <fill>
      <patternFill patternType="solid">
        <fgColor rgb="FFFFE181"/>
        <bgColor rgb="FFFFFFFF"/>
      </patternFill>
    </fill>
    <fill>
      <patternFill patternType="solid">
        <fgColor theme="8"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rgb="FFFF9696"/>
        <bgColor indexed="64"/>
      </patternFill>
    </fill>
    <fill>
      <patternFill patternType="solid">
        <fgColor theme="0" tint="-0.249977111117893"/>
        <bgColor rgb="FFFFFF00"/>
      </patternFill>
    </fill>
    <fill>
      <patternFill patternType="solid">
        <fgColor theme="0" tint="-0.249977111117893"/>
        <bgColor rgb="FFBFBFBF"/>
      </patternFill>
    </fill>
    <fill>
      <patternFill patternType="solid">
        <fgColor theme="0" tint="-0.249977111117893"/>
        <bgColor rgb="FFBDD6EE"/>
      </patternFill>
    </fill>
    <fill>
      <patternFill patternType="solid">
        <fgColor rgb="FFFFB3B3"/>
        <bgColor indexed="64"/>
      </patternFill>
    </fill>
    <fill>
      <patternFill patternType="solid">
        <fgColor rgb="FFABE9FF"/>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rgb="FF0070C0"/>
        <bgColor rgb="FFFFFFFF"/>
      </patternFill>
    </fill>
    <fill>
      <patternFill patternType="solid">
        <fgColor rgb="FFFFE181"/>
        <bgColor indexed="64"/>
      </patternFill>
    </fill>
    <fill>
      <patternFill patternType="solid">
        <fgColor theme="0" tint="-0.249977111117893"/>
        <bgColor theme="0"/>
      </patternFill>
    </fill>
    <fill>
      <patternFill patternType="solid">
        <fgColor theme="0" tint="-0.249977111117893"/>
        <bgColor indexed="64"/>
      </patternFill>
    </fill>
    <fill>
      <patternFill patternType="solid">
        <fgColor rgb="FFFFFF00"/>
        <bgColor rgb="FF000000"/>
      </patternFill>
    </fill>
    <fill>
      <patternFill patternType="solid">
        <fgColor theme="8" tint="0.59999389629810485"/>
        <bgColor rgb="FFBDD6EE"/>
      </patternFill>
    </fill>
  </fills>
  <borders count="87">
    <border>
      <left/>
      <right/>
      <top/>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medium">
        <color rgb="FF000000"/>
      </right>
      <top style="medium">
        <color rgb="FF000000"/>
      </top>
      <bottom style="medium">
        <color rgb="FF000000"/>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double">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right style="medium">
        <color theme="0" tint="-4.9989318521683403E-2"/>
      </right>
      <top/>
      <bottom/>
      <diagonal/>
    </border>
    <border>
      <left style="thin">
        <color indexed="64"/>
      </left>
      <right style="medium">
        <color theme="0" tint="-4.9989318521683403E-2"/>
      </right>
      <top/>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style="medium">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double">
        <color indexed="64"/>
      </bottom>
      <diagonal/>
    </border>
    <border>
      <left style="medium">
        <color indexed="64"/>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rgb="FF000000"/>
      </top>
      <bottom style="medium">
        <color indexed="64"/>
      </bottom>
      <diagonal/>
    </border>
    <border>
      <left style="thin">
        <color rgb="FF000000"/>
      </left>
      <right style="thin">
        <color rgb="FF000000"/>
      </right>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top/>
      <bottom style="medium">
        <color rgb="FFFF0000"/>
      </bottom>
      <diagonal/>
    </border>
    <border>
      <left/>
      <right style="medium">
        <color rgb="FFFF0000"/>
      </right>
      <top/>
      <bottom style="medium">
        <color rgb="FFFF0000"/>
      </bottom>
      <diagonal/>
    </border>
    <border>
      <left/>
      <right/>
      <top style="medium">
        <color indexed="64"/>
      </top>
      <bottom style="medium">
        <color indexed="64"/>
      </bottom>
      <diagonal/>
    </border>
    <border>
      <left style="medium">
        <color rgb="FFFF0000"/>
      </left>
      <right/>
      <top style="medium">
        <color rgb="FFFF0000"/>
      </top>
      <bottom/>
      <diagonal/>
    </border>
    <border>
      <left/>
      <right style="medium">
        <color rgb="FFFF0000"/>
      </right>
      <top style="medium">
        <color rgb="FFFF0000"/>
      </top>
      <bottom/>
      <diagonal/>
    </border>
    <border>
      <left style="thin">
        <color indexed="64"/>
      </left>
      <right/>
      <top/>
      <bottom style="thin">
        <color rgb="FF000000"/>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style="medium">
        <color rgb="FFFF0000"/>
      </bottom>
      <diagonal/>
    </border>
    <border>
      <left/>
      <right/>
      <top style="double">
        <color indexed="64"/>
      </top>
      <bottom style="medium">
        <color rgb="FFFF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right style="thin">
        <color rgb="FF000000"/>
      </right>
      <top/>
      <bottom style="thin">
        <color rgb="FF000000"/>
      </bottom>
      <diagonal/>
    </border>
  </borders>
  <cellStyleXfs count="9">
    <xf numFmtId="0" fontId="0" fillId="0" borderId="0">
      <alignment vertical="center"/>
    </xf>
    <xf numFmtId="0" fontId="3" fillId="0" borderId="0"/>
    <xf numFmtId="38" fontId="3" fillId="0" borderId="0" applyFont="0" applyFill="0" applyBorder="0" applyAlignment="0" applyProtection="0">
      <alignment vertical="center"/>
    </xf>
    <xf numFmtId="38" fontId="11" fillId="0" borderId="0" applyFont="0" applyFill="0" applyBorder="0" applyAlignment="0" applyProtection="0">
      <alignment vertical="center"/>
    </xf>
    <xf numFmtId="0" fontId="20" fillId="0" borderId="0">
      <alignment vertical="center"/>
    </xf>
    <xf numFmtId="38"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7" fillId="0" borderId="0"/>
    <xf numFmtId="9" fontId="11" fillId="0" borderId="0" applyFont="0" applyFill="0" applyBorder="0" applyAlignment="0" applyProtection="0">
      <alignment vertical="center"/>
    </xf>
  </cellStyleXfs>
  <cellXfs count="373">
    <xf numFmtId="0" fontId="0" fillId="0" borderId="0" xfId="0">
      <alignment vertical="center"/>
    </xf>
    <xf numFmtId="0" fontId="2" fillId="0" borderId="2" xfId="1" applyFont="1" applyBorder="1" applyAlignment="1">
      <alignment vertical="center"/>
    </xf>
    <xf numFmtId="38" fontId="3" fillId="0" borderId="0" xfId="1" applyNumberFormat="1" applyAlignment="1">
      <alignment vertical="center"/>
    </xf>
    <xf numFmtId="0" fontId="2" fillId="3" borderId="7" xfId="1" applyFont="1" applyFill="1" applyBorder="1" applyAlignment="1">
      <alignment horizontal="center" vertical="center" shrinkToFit="1"/>
    </xf>
    <xf numFmtId="0" fontId="2" fillId="3" borderId="7" xfId="1" applyFont="1" applyFill="1" applyBorder="1" applyAlignment="1">
      <alignment horizontal="center" vertical="center"/>
    </xf>
    <xf numFmtId="0" fontId="2" fillId="5" borderId="0" xfId="1" applyFont="1" applyFill="1" applyAlignment="1">
      <alignment vertical="center"/>
    </xf>
    <xf numFmtId="0" fontId="2" fillId="0" borderId="5" xfId="1" applyFont="1" applyBorder="1" applyAlignment="1">
      <alignment vertical="center"/>
    </xf>
    <xf numFmtId="38" fontId="9" fillId="5" borderId="0" xfId="1" applyNumberFormat="1" applyFont="1" applyFill="1" applyAlignment="1">
      <alignment horizontal="center" vertical="center"/>
    </xf>
    <xf numFmtId="0" fontId="4" fillId="0" borderId="5" xfId="1" applyFont="1" applyBorder="1" applyAlignment="1">
      <alignment horizontal="center" vertical="center"/>
    </xf>
    <xf numFmtId="0" fontId="4" fillId="8" borderId="5" xfId="1" applyFont="1" applyFill="1" applyBorder="1" applyAlignment="1">
      <alignment horizontal="center" vertical="center"/>
    </xf>
    <xf numFmtId="0" fontId="10" fillId="8" borderId="7" xfId="1" applyFont="1" applyFill="1" applyBorder="1" applyAlignment="1">
      <alignment horizontal="left" vertical="center"/>
    </xf>
    <xf numFmtId="176" fontId="2" fillId="0" borderId="0" xfId="1" applyNumberFormat="1" applyFont="1" applyAlignment="1">
      <alignment vertical="center" shrinkToFit="1"/>
    </xf>
    <xf numFmtId="0" fontId="4" fillId="0" borderId="0" xfId="1" applyFont="1" applyAlignment="1">
      <alignment horizontal="right" vertical="center"/>
    </xf>
    <xf numFmtId="176" fontId="2" fillId="0" borderId="13" xfId="1" applyNumberFormat="1" applyFont="1" applyBorder="1" applyAlignment="1">
      <alignment vertical="center" shrinkToFit="1"/>
    </xf>
    <xf numFmtId="0" fontId="5" fillId="0" borderId="5" xfId="1" applyFont="1" applyBorder="1" applyAlignment="1">
      <alignment horizontal="center" vertical="center"/>
    </xf>
    <xf numFmtId="0" fontId="5" fillId="0" borderId="0" xfId="1" applyFont="1" applyAlignment="1">
      <alignment horizontal="right" vertical="center"/>
    </xf>
    <xf numFmtId="0" fontId="6" fillId="0" borderId="5" xfId="1" applyFont="1" applyBorder="1" applyAlignment="1">
      <alignment horizontal="center" vertical="center"/>
    </xf>
    <xf numFmtId="0" fontId="6" fillId="0" borderId="0" xfId="1" applyFont="1" applyAlignment="1">
      <alignment horizontal="right" vertical="center" shrinkToFit="1"/>
    </xf>
    <xf numFmtId="38" fontId="9" fillId="5" borderId="0" xfId="1" applyNumberFormat="1" applyFont="1" applyFill="1" applyAlignment="1">
      <alignment horizontal="left" vertical="center" shrinkToFit="1"/>
    </xf>
    <xf numFmtId="38" fontId="3" fillId="6" borderId="0" xfId="3" applyFont="1" applyFill="1" applyAlignment="1">
      <alignment vertical="center"/>
    </xf>
    <xf numFmtId="38" fontId="3" fillId="7" borderId="0" xfId="3" applyFont="1" applyFill="1" applyAlignment="1">
      <alignment vertical="center"/>
    </xf>
    <xf numFmtId="0" fontId="13" fillId="0" borderId="0" xfId="1" applyFont="1" applyAlignment="1">
      <alignment vertical="center"/>
    </xf>
    <xf numFmtId="178" fontId="13" fillId="0" borderId="0" xfId="3" applyNumberFormat="1" applyFont="1" applyFill="1" applyBorder="1" applyAlignment="1">
      <alignment vertical="center"/>
    </xf>
    <xf numFmtId="38" fontId="3" fillId="7" borderId="0" xfId="3" applyFont="1" applyFill="1" applyAlignment="1">
      <alignment horizontal="right" vertical="center"/>
    </xf>
    <xf numFmtId="38" fontId="17" fillId="5" borderId="0" xfId="1" applyNumberFormat="1" applyFont="1" applyFill="1" applyAlignment="1">
      <alignment horizontal="center" vertical="center"/>
    </xf>
    <xf numFmtId="38" fontId="17" fillId="5" borderId="0" xfId="1" applyNumberFormat="1" applyFont="1" applyFill="1" applyAlignment="1">
      <alignment horizontal="left" vertical="center" shrinkToFit="1"/>
    </xf>
    <xf numFmtId="38" fontId="3" fillId="7" borderId="1" xfId="3" applyFont="1" applyFill="1" applyBorder="1" applyAlignment="1">
      <alignment vertical="center"/>
    </xf>
    <xf numFmtId="38" fontId="18" fillId="12" borderId="0" xfId="1" applyNumberFormat="1" applyFont="1" applyFill="1" applyAlignment="1">
      <alignment horizontal="centerContinuous" vertical="center" shrinkToFit="1"/>
    </xf>
    <xf numFmtId="0" fontId="2" fillId="0" borderId="24" xfId="4" applyFont="1" applyBorder="1">
      <alignment vertical="center"/>
    </xf>
    <xf numFmtId="0" fontId="2" fillId="0" borderId="14" xfId="4" applyFont="1" applyBorder="1" applyAlignment="1">
      <alignment vertical="center" shrinkToFit="1"/>
    </xf>
    <xf numFmtId="0" fontId="2" fillId="0" borderId="14" xfId="4" applyFont="1" applyBorder="1" applyAlignment="1">
      <alignment horizontal="center" vertical="center"/>
    </xf>
    <xf numFmtId="0" fontId="2" fillId="0" borderId="14" xfId="4" applyFont="1" applyBorder="1">
      <alignment vertical="center"/>
    </xf>
    <xf numFmtId="0" fontId="20" fillId="0" borderId="15" xfId="4" applyBorder="1">
      <alignment vertical="center"/>
    </xf>
    <xf numFmtId="0" fontId="20" fillId="0" borderId="0" xfId="4">
      <alignment vertical="center"/>
    </xf>
    <xf numFmtId="0" fontId="2" fillId="0" borderId="16" xfId="4" applyFont="1" applyBorder="1">
      <alignment vertical="center"/>
    </xf>
    <xf numFmtId="0" fontId="20" fillId="0" borderId="17" xfId="4" applyBorder="1">
      <alignment vertical="center"/>
    </xf>
    <xf numFmtId="0" fontId="20" fillId="0" borderId="1" xfId="4" applyBorder="1" applyAlignment="1">
      <alignment horizontal="center" vertical="center"/>
    </xf>
    <xf numFmtId="0" fontId="21" fillId="16" borderId="1" xfId="4" applyFont="1" applyFill="1" applyBorder="1" applyAlignment="1">
      <alignment horizontal="center" vertical="center" wrapText="1" shrinkToFit="1"/>
    </xf>
    <xf numFmtId="0" fontId="2" fillId="0" borderId="0" xfId="4" applyFont="1" applyAlignment="1">
      <alignment horizontal="center" vertical="center"/>
    </xf>
    <xf numFmtId="0" fontId="14" fillId="18" borderId="21" xfId="1" applyFont="1" applyFill="1" applyBorder="1" applyAlignment="1">
      <alignment horizontal="center" vertical="center"/>
    </xf>
    <xf numFmtId="0" fontId="2" fillId="0" borderId="18" xfId="4" applyFont="1" applyBorder="1">
      <alignment vertical="center"/>
    </xf>
    <xf numFmtId="0" fontId="20" fillId="0" borderId="19" xfId="4" applyBorder="1">
      <alignment vertical="center"/>
    </xf>
    <xf numFmtId="0" fontId="20" fillId="0" borderId="20" xfId="4" applyBorder="1">
      <alignment vertical="center"/>
    </xf>
    <xf numFmtId="0" fontId="20" fillId="0" borderId="0" xfId="4" applyAlignment="1">
      <alignment horizontal="center" vertical="center"/>
    </xf>
    <xf numFmtId="0" fontId="20" fillId="0" borderId="14" xfId="4" applyBorder="1">
      <alignment vertical="center"/>
    </xf>
    <xf numFmtId="0" fontId="20" fillId="0" borderId="16" xfId="4" applyBorder="1">
      <alignment vertical="center"/>
    </xf>
    <xf numFmtId="0" fontId="2" fillId="16" borderId="1" xfId="4" applyFont="1" applyFill="1" applyBorder="1" applyAlignment="1">
      <alignment horizontal="center" vertical="center"/>
    </xf>
    <xf numFmtId="0" fontId="22" fillId="0" borderId="24" xfId="4" applyFont="1" applyBorder="1">
      <alignment vertical="center"/>
    </xf>
    <xf numFmtId="0" fontId="21" fillId="0" borderId="14" xfId="4" applyFont="1" applyBorder="1">
      <alignment vertical="center"/>
    </xf>
    <xf numFmtId="0" fontId="23" fillId="0" borderId="14" xfId="4" applyFont="1" applyBorder="1">
      <alignment vertical="center"/>
    </xf>
    <xf numFmtId="0" fontId="15" fillId="0" borderId="0" xfId="4" applyFont="1">
      <alignment vertical="center"/>
    </xf>
    <xf numFmtId="0" fontId="23" fillId="0" borderId="0" xfId="4" applyFont="1">
      <alignment vertical="center"/>
    </xf>
    <xf numFmtId="0" fontId="15" fillId="0" borderId="0" xfId="4" applyFont="1" applyAlignment="1">
      <alignment horizontal="left" vertical="center"/>
    </xf>
    <xf numFmtId="0" fontId="23" fillId="0" borderId="0" xfId="4" applyFont="1" applyAlignment="1">
      <alignment horizontal="left" vertical="center"/>
    </xf>
    <xf numFmtId="176" fontId="5" fillId="9" borderId="0" xfId="4" applyNumberFormat="1" applyFont="1" applyFill="1">
      <alignment vertical="center"/>
    </xf>
    <xf numFmtId="176" fontId="20" fillId="0" borderId="0" xfId="4" applyNumberFormat="1">
      <alignment vertical="center"/>
    </xf>
    <xf numFmtId="176" fontId="5" fillId="0" borderId="0" xfId="4" applyNumberFormat="1" applyFont="1">
      <alignment vertical="center"/>
    </xf>
    <xf numFmtId="176" fontId="19" fillId="0" borderId="0" xfId="4" applyNumberFormat="1" applyFont="1">
      <alignment vertical="center"/>
    </xf>
    <xf numFmtId="0" fontId="2" fillId="0" borderId="0" xfId="4" applyFont="1">
      <alignment vertical="center"/>
    </xf>
    <xf numFmtId="0" fontId="24" fillId="0" borderId="0" xfId="4" applyFont="1" applyAlignment="1">
      <alignment horizontal="left" vertical="center"/>
    </xf>
    <xf numFmtId="176" fontId="24" fillId="0" borderId="0" xfId="4" applyNumberFormat="1" applyFont="1">
      <alignment vertical="center"/>
    </xf>
    <xf numFmtId="176" fontId="2" fillId="0" borderId="0" xfId="4" applyNumberFormat="1" applyFont="1">
      <alignment vertical="center"/>
    </xf>
    <xf numFmtId="0" fontId="20" fillId="0" borderId="18" xfId="4" applyBorder="1">
      <alignment vertical="center"/>
    </xf>
    <xf numFmtId="0" fontId="20" fillId="0" borderId="32" xfId="4" applyBorder="1" applyAlignment="1">
      <alignment horizontal="center" vertical="center"/>
    </xf>
    <xf numFmtId="0" fontId="2" fillId="9" borderId="0" xfId="4" applyFont="1" applyFill="1" applyAlignment="1">
      <alignment horizontal="center" vertical="center"/>
    </xf>
    <xf numFmtId="176" fontId="20" fillId="0" borderId="1" xfId="4" applyNumberFormat="1" applyBorder="1">
      <alignment vertical="center"/>
    </xf>
    <xf numFmtId="176" fontId="20" fillId="0" borderId="33" xfId="4" applyNumberFormat="1" applyBorder="1">
      <alignment vertical="center"/>
    </xf>
    <xf numFmtId="0" fontId="20" fillId="0" borderId="34" xfId="4" applyBorder="1" applyAlignment="1">
      <alignment horizontal="center" vertical="center"/>
    </xf>
    <xf numFmtId="0" fontId="2" fillId="20" borderId="35" xfId="4" applyFont="1" applyFill="1" applyBorder="1" applyAlignment="1">
      <alignment horizontal="center" vertical="center"/>
    </xf>
    <xf numFmtId="176" fontId="2" fillId="20" borderId="35" xfId="4" applyNumberFormat="1" applyFont="1" applyFill="1" applyBorder="1">
      <alignment vertical="center"/>
    </xf>
    <xf numFmtId="176" fontId="2" fillId="9" borderId="0" xfId="4" applyNumberFormat="1" applyFont="1" applyFill="1">
      <alignment vertical="center"/>
    </xf>
    <xf numFmtId="176" fontId="20" fillId="0" borderId="32" xfId="4" applyNumberFormat="1" applyBorder="1">
      <alignment vertical="center"/>
    </xf>
    <xf numFmtId="0" fontId="25" fillId="0" borderId="0" xfId="4" applyFont="1">
      <alignment vertical="center"/>
    </xf>
    <xf numFmtId="0" fontId="2" fillId="19" borderId="24" xfId="4" applyFont="1" applyFill="1" applyBorder="1">
      <alignment vertical="center"/>
    </xf>
    <xf numFmtId="0" fontId="20" fillId="19" borderId="14" xfId="4" applyFill="1" applyBorder="1">
      <alignment vertical="center"/>
    </xf>
    <xf numFmtId="0" fontId="20" fillId="0" borderId="27" xfId="4" applyBorder="1" applyAlignment="1">
      <alignment horizontal="center" vertical="center"/>
    </xf>
    <xf numFmtId="0" fontId="2" fillId="20" borderId="38" xfId="4" applyFont="1" applyFill="1" applyBorder="1" applyAlignment="1">
      <alignment horizontal="center" vertical="center"/>
    </xf>
    <xf numFmtId="176" fontId="2" fillId="20" borderId="38" xfId="4" applyNumberFormat="1" applyFont="1" applyFill="1" applyBorder="1">
      <alignment vertical="center"/>
    </xf>
    <xf numFmtId="0" fontId="2" fillId="17" borderId="24" xfId="4" applyFont="1" applyFill="1" applyBorder="1">
      <alignment vertical="center"/>
    </xf>
    <xf numFmtId="0" fontId="20" fillId="17" borderId="14" xfId="4" applyFill="1" applyBorder="1">
      <alignment vertical="center"/>
    </xf>
    <xf numFmtId="176" fontId="20" fillId="0" borderId="39" xfId="4" applyNumberFormat="1" applyBorder="1">
      <alignment vertical="center"/>
    </xf>
    <xf numFmtId="176" fontId="20" fillId="0" borderId="40" xfId="4" applyNumberFormat="1" applyBorder="1">
      <alignment vertical="center"/>
    </xf>
    <xf numFmtId="0" fontId="3" fillId="0" borderId="14" xfId="4" applyFont="1" applyBorder="1">
      <alignment vertical="center"/>
    </xf>
    <xf numFmtId="0" fontId="3" fillId="0" borderId="42" xfId="4" applyFont="1" applyBorder="1">
      <alignment vertical="center"/>
    </xf>
    <xf numFmtId="38" fontId="3" fillId="0" borderId="22" xfId="5" applyFont="1" applyFill="1" applyBorder="1">
      <alignment vertical="center"/>
    </xf>
    <xf numFmtId="176" fontId="3" fillId="0" borderId="31" xfId="4" applyNumberFormat="1" applyFont="1" applyBorder="1">
      <alignment vertical="center"/>
    </xf>
    <xf numFmtId="38" fontId="3" fillId="0" borderId="44" xfId="5" applyFont="1" applyFill="1" applyBorder="1">
      <alignment vertical="center"/>
    </xf>
    <xf numFmtId="176" fontId="3" fillId="0" borderId="45" xfId="4" applyNumberFormat="1" applyFont="1" applyBorder="1">
      <alignment vertical="center"/>
    </xf>
    <xf numFmtId="38" fontId="3" fillId="0" borderId="46" xfId="5" applyFont="1" applyFill="1" applyBorder="1">
      <alignment vertical="center"/>
    </xf>
    <xf numFmtId="176" fontId="3" fillId="0" borderId="47" xfId="4" applyNumberFormat="1" applyFont="1" applyBorder="1" applyAlignment="1">
      <alignment vertical="center" shrinkToFit="1"/>
    </xf>
    <xf numFmtId="38" fontId="3" fillId="0" borderId="48" xfId="5" applyFont="1" applyFill="1" applyBorder="1">
      <alignment vertical="center"/>
    </xf>
    <xf numFmtId="176" fontId="3" fillId="0" borderId="30" xfId="4" applyNumberFormat="1" applyFont="1" applyBorder="1" applyAlignment="1">
      <alignment vertical="center" shrinkToFit="1"/>
    </xf>
    <xf numFmtId="176" fontId="2" fillId="0" borderId="37" xfId="4" applyNumberFormat="1" applyFont="1" applyBorder="1" applyAlignment="1">
      <alignment horizontal="center" vertical="center"/>
    </xf>
    <xf numFmtId="38" fontId="2" fillId="0" borderId="21" xfId="5" applyFont="1" applyFill="1" applyBorder="1">
      <alignment vertical="center"/>
    </xf>
    <xf numFmtId="0" fontId="3" fillId="0" borderId="47" xfId="4" applyFont="1" applyBorder="1">
      <alignment vertical="center"/>
    </xf>
    <xf numFmtId="0" fontId="2" fillId="0" borderId="32" xfId="4" applyFont="1" applyBorder="1" applyAlignment="1">
      <alignment horizontal="center" vertical="center"/>
    </xf>
    <xf numFmtId="0" fontId="26" fillId="0" borderId="0" xfId="4" applyFont="1">
      <alignment vertical="center"/>
    </xf>
    <xf numFmtId="38" fontId="0" fillId="0" borderId="0" xfId="5" applyFont="1">
      <alignment vertical="center"/>
    </xf>
    <xf numFmtId="9" fontId="20" fillId="0" borderId="0" xfId="4" applyNumberFormat="1">
      <alignment vertical="center"/>
    </xf>
    <xf numFmtId="38" fontId="0" fillId="0" borderId="0" xfId="1" applyNumberFormat="1" applyFont="1" applyAlignment="1">
      <alignment vertical="center"/>
    </xf>
    <xf numFmtId="0" fontId="2" fillId="0" borderId="19" xfId="4" applyFont="1" applyBorder="1" applyAlignment="1">
      <alignment horizontal="center" vertical="center"/>
    </xf>
    <xf numFmtId="0" fontId="2" fillId="0" borderId="19" xfId="4" applyFont="1" applyBorder="1" applyAlignment="1">
      <alignment horizontal="center" vertical="center" shrinkToFit="1"/>
    </xf>
    <xf numFmtId="0" fontId="2" fillId="0" borderId="50" xfId="4" applyFont="1" applyBorder="1">
      <alignment vertical="center"/>
    </xf>
    <xf numFmtId="0" fontId="2" fillId="0" borderId="24" xfId="4" applyFont="1" applyBorder="1" applyAlignment="1">
      <alignment horizontal="left" vertical="center" indent="1"/>
    </xf>
    <xf numFmtId="0" fontId="28" fillId="0" borderId="0" xfId="4" applyFont="1">
      <alignment vertical="center"/>
    </xf>
    <xf numFmtId="0" fontId="29" fillId="0" borderId="0" xfId="4" applyFont="1">
      <alignment vertical="center"/>
    </xf>
    <xf numFmtId="38" fontId="9" fillId="5" borderId="0" xfId="1" applyNumberFormat="1" applyFont="1" applyFill="1" applyAlignment="1">
      <alignment horizontal="center" vertical="center" shrinkToFit="1"/>
    </xf>
    <xf numFmtId="38" fontId="17" fillId="7" borderId="0" xfId="3" applyFont="1" applyFill="1" applyAlignment="1">
      <alignment horizontal="right" vertical="center"/>
    </xf>
    <xf numFmtId="0" fontId="19" fillId="0" borderId="0" xfId="4" applyFont="1">
      <alignment vertical="center"/>
    </xf>
    <xf numFmtId="0" fontId="31" fillId="3" borderId="7" xfId="1" applyFont="1" applyFill="1" applyBorder="1" applyAlignment="1">
      <alignment horizontal="center" vertical="center" wrapText="1" shrinkToFit="1"/>
    </xf>
    <xf numFmtId="0" fontId="2" fillId="25" borderId="7" xfId="1" applyFont="1" applyFill="1" applyBorder="1" applyAlignment="1">
      <alignment horizontal="center" vertical="center" shrinkToFit="1"/>
    </xf>
    <xf numFmtId="176" fontId="3" fillId="0" borderId="34" xfId="4" applyNumberFormat="1" applyFont="1" applyBorder="1">
      <alignment vertical="center"/>
    </xf>
    <xf numFmtId="38" fontId="2" fillId="6" borderId="27" xfId="1" applyNumberFormat="1" applyFont="1" applyFill="1" applyBorder="1" applyAlignment="1">
      <alignment vertical="center" shrinkToFit="1"/>
    </xf>
    <xf numFmtId="38" fontId="2" fillId="6" borderId="51" xfId="1" applyNumberFormat="1" applyFont="1" applyFill="1" applyBorder="1" applyAlignment="1">
      <alignment vertical="center" shrinkToFit="1"/>
    </xf>
    <xf numFmtId="0" fontId="2" fillId="27" borderId="60" xfId="1" applyFont="1" applyFill="1" applyBorder="1" applyAlignment="1">
      <alignment horizontal="center" vertical="center"/>
    </xf>
    <xf numFmtId="0" fontId="2" fillId="26" borderId="55" xfId="1" applyFont="1" applyFill="1" applyBorder="1" applyAlignment="1">
      <alignment horizontal="center" vertical="center"/>
    </xf>
    <xf numFmtId="176" fontId="2" fillId="0" borderId="18" xfId="4" applyNumberFormat="1" applyFont="1" applyBorder="1" applyAlignment="1">
      <alignment horizontal="center" vertical="center"/>
    </xf>
    <xf numFmtId="38" fontId="2" fillId="0" borderId="49" xfId="5" applyFont="1" applyFill="1" applyBorder="1">
      <alignment vertical="center"/>
    </xf>
    <xf numFmtId="176" fontId="3" fillId="0" borderId="62" xfId="4" applyNumberFormat="1" applyFont="1" applyBorder="1">
      <alignment vertical="center"/>
    </xf>
    <xf numFmtId="38" fontId="3" fillId="0" borderId="23" xfId="5" applyFont="1" applyFill="1" applyBorder="1">
      <alignment vertical="center"/>
    </xf>
    <xf numFmtId="0" fontId="20" fillId="28" borderId="64" xfId="4" applyFill="1" applyBorder="1">
      <alignment vertical="center"/>
    </xf>
    <xf numFmtId="38" fontId="20" fillId="28" borderId="52" xfId="3" applyFont="1" applyFill="1" applyBorder="1">
      <alignment vertical="center"/>
    </xf>
    <xf numFmtId="0" fontId="20" fillId="28" borderId="26" xfId="4" applyFill="1" applyBorder="1">
      <alignment vertical="center"/>
    </xf>
    <xf numFmtId="38" fontId="20" fillId="28" borderId="28" xfId="3" applyFont="1" applyFill="1" applyBorder="1">
      <alignment vertical="center"/>
    </xf>
    <xf numFmtId="0" fontId="20" fillId="28" borderId="65" xfId="4" applyFill="1" applyBorder="1">
      <alignment vertical="center"/>
    </xf>
    <xf numFmtId="38" fontId="20" fillId="28" borderId="53" xfId="3" applyFont="1" applyFill="1" applyBorder="1">
      <alignment vertical="center"/>
    </xf>
    <xf numFmtId="0" fontId="2" fillId="28" borderId="66" xfId="4" applyFont="1" applyFill="1" applyBorder="1" applyAlignment="1">
      <alignment horizontal="center" vertical="center" shrinkToFit="1"/>
    </xf>
    <xf numFmtId="0" fontId="20" fillId="29" borderId="67" xfId="4" applyFill="1" applyBorder="1">
      <alignment vertical="center"/>
    </xf>
    <xf numFmtId="38" fontId="20" fillId="29" borderId="52" xfId="3" applyFont="1" applyFill="1" applyBorder="1">
      <alignment vertical="center"/>
    </xf>
    <xf numFmtId="0" fontId="20" fillId="29" borderId="26" xfId="4" applyFill="1" applyBorder="1">
      <alignment vertical="center"/>
    </xf>
    <xf numFmtId="38" fontId="20" fillId="29" borderId="28" xfId="3" applyFont="1" applyFill="1" applyBorder="1">
      <alignment vertical="center"/>
    </xf>
    <xf numFmtId="0" fontId="20" fillId="29" borderId="65" xfId="4" applyFill="1" applyBorder="1">
      <alignment vertical="center"/>
    </xf>
    <xf numFmtId="38" fontId="20" fillId="29" borderId="53" xfId="3" applyFont="1" applyFill="1" applyBorder="1">
      <alignment vertical="center"/>
    </xf>
    <xf numFmtId="0" fontId="2" fillId="29" borderId="59" xfId="4" applyFont="1" applyFill="1" applyBorder="1" applyAlignment="1">
      <alignment horizontal="center" vertical="center" shrinkToFit="1"/>
    </xf>
    <xf numFmtId="38" fontId="2" fillId="28" borderId="61" xfId="3" applyFont="1" applyFill="1" applyBorder="1">
      <alignment vertical="center"/>
    </xf>
    <xf numFmtId="38" fontId="2" fillId="29" borderId="56" xfId="3" applyFont="1" applyFill="1" applyBorder="1">
      <alignment vertical="center"/>
    </xf>
    <xf numFmtId="0" fontId="2" fillId="15" borderId="68" xfId="1" quotePrefix="1" applyFont="1" applyFill="1" applyBorder="1" applyAlignment="1">
      <alignment horizontal="center" vertical="center" shrinkToFit="1"/>
    </xf>
    <xf numFmtId="38" fontId="8" fillId="6" borderId="69" xfId="1" applyNumberFormat="1" applyFont="1" applyFill="1" applyBorder="1" applyAlignment="1">
      <alignment vertical="center" shrinkToFit="1"/>
    </xf>
    <xf numFmtId="5" fontId="2" fillId="0" borderId="61" xfId="3" applyNumberFormat="1" applyFont="1" applyBorder="1" applyAlignment="1">
      <alignment vertical="center"/>
    </xf>
    <xf numFmtId="5" fontId="5" fillId="0" borderId="56" xfId="1" applyNumberFormat="1" applyFont="1" applyBorder="1" applyAlignment="1">
      <alignment vertical="center"/>
    </xf>
    <xf numFmtId="0" fontId="2" fillId="5" borderId="0" xfId="1" applyFont="1" applyFill="1" applyAlignment="1">
      <alignment horizontal="left" vertical="center" shrinkToFit="1"/>
    </xf>
    <xf numFmtId="38" fontId="2" fillId="6" borderId="70" xfId="1" applyNumberFormat="1" applyFont="1" applyFill="1" applyBorder="1" applyAlignment="1">
      <alignment vertical="center" shrinkToFit="1"/>
    </xf>
    <xf numFmtId="0" fontId="14" fillId="31" borderId="71" xfId="1" applyFont="1" applyFill="1" applyBorder="1" applyAlignment="1">
      <alignment horizontal="center" vertical="center" shrinkToFit="1"/>
    </xf>
    <xf numFmtId="38" fontId="32" fillId="27" borderId="72" xfId="3" applyFont="1" applyFill="1" applyBorder="1" applyAlignment="1">
      <alignment horizontal="right" vertical="center" shrinkToFit="1"/>
    </xf>
    <xf numFmtId="38" fontId="14" fillId="30" borderId="73" xfId="3" applyFont="1" applyFill="1" applyBorder="1" applyAlignment="1">
      <alignment horizontal="right" vertical="center" shrinkToFit="1"/>
    </xf>
    <xf numFmtId="0" fontId="2" fillId="5" borderId="76" xfId="1" applyFont="1" applyFill="1" applyBorder="1" applyAlignment="1">
      <alignment horizontal="center" vertical="center" shrinkToFit="1"/>
    </xf>
    <xf numFmtId="177" fontId="33" fillId="11" borderId="62" xfId="1" applyNumberFormat="1" applyFont="1" applyFill="1" applyBorder="1" applyAlignment="1">
      <alignment horizontal="center" vertical="center" shrinkToFit="1"/>
    </xf>
    <xf numFmtId="38" fontId="33" fillId="10" borderId="22" xfId="1" applyNumberFormat="1" applyFont="1" applyFill="1" applyBorder="1" applyAlignment="1">
      <alignment horizontal="center" vertical="center" shrinkToFit="1"/>
    </xf>
    <xf numFmtId="0" fontId="34" fillId="0" borderId="0" xfId="0" applyFont="1">
      <alignment vertical="center"/>
    </xf>
    <xf numFmtId="0" fontId="35" fillId="0" borderId="0" xfId="0" applyFont="1" applyAlignment="1">
      <alignment horizontal="center" vertical="center"/>
    </xf>
    <xf numFmtId="38" fontId="0" fillId="0" borderId="0" xfId="0" applyNumberFormat="1">
      <alignment vertical="center"/>
    </xf>
    <xf numFmtId="0" fontId="3" fillId="0" borderId="0" xfId="0" applyFont="1">
      <alignment vertical="center"/>
    </xf>
    <xf numFmtId="0" fontId="3" fillId="0" borderId="0" xfId="4" applyFont="1">
      <alignment vertical="center"/>
    </xf>
    <xf numFmtId="0" fontId="3" fillId="0" borderId="19" xfId="4" applyFont="1" applyBorder="1">
      <alignment vertical="center"/>
    </xf>
    <xf numFmtId="0" fontId="3" fillId="0" borderId="19" xfId="4" applyFont="1" applyBorder="1" applyAlignment="1">
      <alignment vertical="center" shrinkToFit="1"/>
    </xf>
    <xf numFmtId="0" fontId="3" fillId="0" borderId="19" xfId="4" applyFont="1" applyBorder="1" applyAlignment="1">
      <alignment horizontal="center" vertical="center"/>
    </xf>
    <xf numFmtId="0" fontId="3" fillId="0" borderId="9" xfId="4" applyFont="1" applyBorder="1">
      <alignment vertical="center"/>
    </xf>
    <xf numFmtId="9" fontId="37" fillId="0" borderId="1" xfId="8" applyFont="1" applyBorder="1">
      <alignment vertical="center"/>
    </xf>
    <xf numFmtId="0" fontId="8" fillId="0" borderId="0" xfId="0" applyFont="1">
      <alignment vertical="center"/>
    </xf>
    <xf numFmtId="0" fontId="8" fillId="0" borderId="33" xfId="0" applyFont="1" applyBorder="1">
      <alignment vertical="center"/>
    </xf>
    <xf numFmtId="38" fontId="3" fillId="6" borderId="0" xfId="3" applyFont="1" applyFill="1">
      <alignment vertical="center"/>
    </xf>
    <xf numFmtId="0" fontId="3" fillId="0" borderId="15" xfId="4" applyFont="1" applyBorder="1">
      <alignment vertical="center"/>
    </xf>
    <xf numFmtId="0" fontId="3" fillId="0" borderId="17" xfId="4" applyFont="1" applyBorder="1">
      <alignment vertical="center"/>
    </xf>
    <xf numFmtId="0" fontId="3" fillId="20" borderId="29" xfId="4" applyFont="1" applyFill="1" applyBorder="1" applyAlignment="1">
      <alignment horizontal="center" vertical="center"/>
    </xf>
    <xf numFmtId="0" fontId="3" fillId="20" borderId="30" xfId="4" applyFont="1" applyFill="1" applyBorder="1">
      <alignment vertical="center"/>
    </xf>
    <xf numFmtId="176" fontId="3" fillId="20" borderId="27" xfId="4" applyNumberFormat="1" applyFont="1" applyFill="1" applyBorder="1" applyAlignment="1">
      <alignment horizontal="right" vertical="center"/>
    </xf>
    <xf numFmtId="176" fontId="3" fillId="7" borderId="27" xfId="4" applyNumberFormat="1" applyFont="1" applyFill="1" applyBorder="1" applyAlignment="1">
      <alignment horizontal="right" vertical="center"/>
    </xf>
    <xf numFmtId="0" fontId="3" fillId="0" borderId="16" xfId="4" applyFont="1" applyBorder="1">
      <alignment vertical="center"/>
    </xf>
    <xf numFmtId="0" fontId="3" fillId="20" borderId="25" xfId="4" applyFont="1" applyFill="1" applyBorder="1" applyAlignment="1">
      <alignment horizontal="center" vertical="center"/>
    </xf>
    <xf numFmtId="0" fontId="3" fillId="20" borderId="26" xfId="4" applyFont="1" applyFill="1" applyBorder="1">
      <alignment vertical="center"/>
    </xf>
    <xf numFmtId="9" fontId="3" fillId="20" borderId="1" xfId="6" applyFont="1" applyFill="1" applyBorder="1">
      <alignment vertical="center"/>
    </xf>
    <xf numFmtId="0" fontId="3" fillId="7" borderId="1" xfId="4" applyFont="1" applyFill="1" applyBorder="1">
      <alignment vertical="center"/>
    </xf>
    <xf numFmtId="176" fontId="3" fillId="0" borderId="0" xfId="4" applyNumberFormat="1" applyFont="1" applyAlignment="1">
      <alignment horizontal="right" vertical="center"/>
    </xf>
    <xf numFmtId="0" fontId="3" fillId="20" borderId="31" xfId="4" applyFont="1" applyFill="1" applyBorder="1">
      <alignment vertical="center"/>
    </xf>
    <xf numFmtId="176" fontId="3" fillId="20" borderId="1" xfId="4" applyNumberFormat="1" applyFont="1" applyFill="1" applyBorder="1">
      <alignment vertical="center"/>
    </xf>
    <xf numFmtId="0" fontId="3" fillId="0" borderId="0" xfId="4" applyFont="1" applyAlignment="1">
      <alignment horizontal="center" vertical="center"/>
    </xf>
    <xf numFmtId="176" fontId="3" fillId="0" borderId="0" xfId="4" applyNumberFormat="1" applyFont="1">
      <alignment vertical="center"/>
    </xf>
    <xf numFmtId="176" fontId="3" fillId="7" borderId="1" xfId="4" applyNumberFormat="1" applyFont="1" applyFill="1" applyBorder="1">
      <alignment vertical="center"/>
    </xf>
    <xf numFmtId="0" fontId="3" fillId="0" borderId="18" xfId="4" applyFont="1" applyBorder="1">
      <alignment vertical="center"/>
    </xf>
    <xf numFmtId="0" fontId="38" fillId="0" borderId="19" xfId="4" applyFont="1" applyBorder="1">
      <alignment vertical="center"/>
    </xf>
    <xf numFmtId="0" fontId="3" fillId="0" borderId="20" xfId="4" applyFont="1" applyBorder="1">
      <alignment vertical="center"/>
    </xf>
    <xf numFmtId="0" fontId="3" fillId="0" borderId="32" xfId="4" applyFont="1" applyBorder="1" applyAlignment="1">
      <alignment horizontal="center" vertical="center"/>
    </xf>
    <xf numFmtId="0" fontId="3" fillId="0" borderId="1" xfId="4" applyFont="1" applyBorder="1" applyAlignment="1">
      <alignment horizontal="center" vertical="center"/>
    </xf>
    <xf numFmtId="176" fontId="3" fillId="0" borderId="1" xfId="4" applyNumberFormat="1" applyFont="1" applyBorder="1">
      <alignment vertical="center"/>
    </xf>
    <xf numFmtId="176" fontId="3" fillId="0" borderId="33" xfId="4" applyNumberFormat="1" applyFont="1" applyBorder="1">
      <alignment vertical="center"/>
    </xf>
    <xf numFmtId="176" fontId="3" fillId="0" borderId="27" xfId="4" applyNumberFormat="1" applyFont="1" applyBorder="1">
      <alignment vertical="center"/>
    </xf>
    <xf numFmtId="0" fontId="3" fillId="0" borderId="36" xfId="4" applyFont="1" applyBorder="1" applyAlignment="1">
      <alignment horizontal="center" vertical="center"/>
    </xf>
    <xf numFmtId="176" fontId="3" fillId="0" borderId="32" xfId="4" applyNumberFormat="1" applyFont="1" applyBorder="1">
      <alignment vertical="center"/>
    </xf>
    <xf numFmtId="0" fontId="31" fillId="25" borderId="7" xfId="1" applyFont="1" applyFill="1" applyBorder="1" applyAlignment="1">
      <alignment horizontal="center" vertical="center" wrapText="1" shrinkToFit="1"/>
    </xf>
    <xf numFmtId="0" fontId="2" fillId="25" borderId="7" xfId="1" applyFont="1" applyFill="1" applyBorder="1" applyAlignment="1">
      <alignment horizontal="center" vertical="center" wrapText="1" shrinkToFit="1"/>
    </xf>
    <xf numFmtId="0" fontId="2" fillId="25" borderId="7" xfId="1" applyFont="1" applyFill="1" applyBorder="1" applyAlignment="1">
      <alignment horizontal="center" vertical="center"/>
    </xf>
    <xf numFmtId="0" fontId="33" fillId="0" borderId="0" xfId="4" applyFont="1">
      <alignment vertical="center"/>
    </xf>
    <xf numFmtId="38" fontId="2" fillId="6" borderId="33" xfId="3" applyFont="1" applyFill="1" applyBorder="1" applyAlignment="1">
      <alignment vertical="center" shrinkToFit="1"/>
    </xf>
    <xf numFmtId="0" fontId="30" fillId="0" borderId="3" xfId="1" applyFont="1" applyBorder="1" applyAlignment="1">
      <alignment horizontal="right" vertical="center"/>
    </xf>
    <xf numFmtId="0" fontId="2" fillId="14" borderId="79" xfId="1" applyFont="1" applyFill="1" applyBorder="1" applyAlignment="1">
      <alignment horizontal="center" vertical="center" shrinkToFit="1"/>
    </xf>
    <xf numFmtId="38" fontId="3" fillId="0" borderId="38" xfId="3" applyFont="1" applyBorder="1" applyAlignment="1">
      <alignment vertical="center" shrinkToFit="1"/>
    </xf>
    <xf numFmtId="38" fontId="3" fillId="9" borderId="80" xfId="3" applyFont="1" applyFill="1" applyBorder="1" applyAlignment="1">
      <alignment vertical="center" shrinkToFit="1"/>
    </xf>
    <xf numFmtId="0" fontId="39" fillId="0" borderId="19" xfId="4" applyFont="1" applyBorder="1" applyAlignment="1">
      <alignment horizontal="right" vertical="center"/>
    </xf>
    <xf numFmtId="0" fontId="2" fillId="0" borderId="19" xfId="4" applyFont="1" applyBorder="1">
      <alignment vertical="center"/>
    </xf>
    <xf numFmtId="38" fontId="3" fillId="4" borderId="7" xfId="3" applyFont="1" applyFill="1" applyBorder="1" applyAlignment="1" applyProtection="1">
      <alignment vertical="center" shrinkToFit="1"/>
    </xf>
    <xf numFmtId="0" fontId="2" fillId="19" borderId="1" xfId="4" applyFont="1" applyFill="1" applyBorder="1" applyAlignment="1" applyProtection="1">
      <alignment horizontal="center" vertical="center" shrinkToFit="1"/>
      <protection locked="0"/>
    </xf>
    <xf numFmtId="0" fontId="2" fillId="16" borderId="1" xfId="4" applyFont="1" applyFill="1" applyBorder="1" applyAlignment="1">
      <alignment horizontal="center" vertical="center" shrinkToFit="1"/>
    </xf>
    <xf numFmtId="0" fontId="2" fillId="19" borderId="1" xfId="4" applyFont="1" applyFill="1" applyBorder="1" applyAlignment="1">
      <alignment horizontal="center" vertical="center" shrinkToFit="1"/>
    </xf>
    <xf numFmtId="0" fontId="8" fillId="4" borderId="7" xfId="1" applyFont="1" applyFill="1" applyBorder="1" applyAlignment="1">
      <alignment vertical="center" shrinkToFit="1"/>
    </xf>
    <xf numFmtId="0" fontId="3" fillId="0" borderId="15" xfId="1" applyBorder="1" applyAlignment="1">
      <alignment vertical="center"/>
    </xf>
    <xf numFmtId="0" fontId="3" fillId="0" borderId="0" xfId="1" applyAlignment="1">
      <alignment vertical="center"/>
    </xf>
    <xf numFmtId="0" fontId="3" fillId="0" borderId="17" xfId="1" applyBorder="1" applyAlignment="1">
      <alignment vertical="center"/>
    </xf>
    <xf numFmtId="0" fontId="3" fillId="0" borderId="20" xfId="1" applyBorder="1" applyAlignment="1">
      <alignment vertical="center"/>
    </xf>
    <xf numFmtId="0" fontId="3" fillId="0" borderId="3" xfId="1" applyBorder="1" applyAlignment="1">
      <alignment vertical="center" shrinkToFit="1"/>
    </xf>
    <xf numFmtId="0" fontId="3" fillId="0" borderId="3" xfId="1" applyBorder="1" applyAlignment="1">
      <alignment horizontal="center" vertical="center"/>
    </xf>
    <xf numFmtId="0" fontId="3" fillId="0" borderId="3" xfId="1" applyBorder="1" applyAlignment="1">
      <alignment vertical="center"/>
    </xf>
    <xf numFmtId="0" fontId="3" fillId="0" borderId="4" xfId="1" applyBorder="1" applyAlignment="1">
      <alignment vertical="center"/>
    </xf>
    <xf numFmtId="0" fontId="3" fillId="0" borderId="5" xfId="1" applyBorder="1" applyAlignment="1">
      <alignment vertical="center"/>
    </xf>
    <xf numFmtId="0" fontId="3" fillId="0" borderId="12" xfId="1" applyBorder="1" applyAlignment="1">
      <alignment vertical="center"/>
    </xf>
    <xf numFmtId="0" fontId="3" fillId="0" borderId="3" xfId="1" applyBorder="1" applyAlignment="1">
      <alignment vertical="center" wrapText="1"/>
    </xf>
    <xf numFmtId="0" fontId="3" fillId="0" borderId="6" xfId="1" applyBorder="1" applyAlignment="1">
      <alignment vertical="center"/>
    </xf>
    <xf numFmtId="0" fontId="3" fillId="0" borderId="7" xfId="1" applyBorder="1" applyAlignment="1">
      <alignment horizontal="center" vertical="center" shrinkToFit="1"/>
    </xf>
    <xf numFmtId="0" fontId="3" fillId="19" borderId="1" xfId="0" applyFont="1" applyFill="1" applyBorder="1" applyAlignment="1">
      <alignment horizontal="center" vertical="center"/>
    </xf>
    <xf numFmtId="0" fontId="3" fillId="19" borderId="1" xfId="0" applyFont="1" applyFill="1" applyBorder="1" applyAlignment="1">
      <alignment horizontal="center" vertical="center" shrinkToFit="1"/>
    </xf>
    <xf numFmtId="0" fontId="3" fillId="19" borderId="1" xfId="0" applyFont="1" applyFill="1" applyBorder="1" applyAlignment="1">
      <alignment vertical="center" shrinkToFit="1"/>
    </xf>
    <xf numFmtId="176" fontId="3" fillId="19" borderId="1" xfId="0" applyNumberFormat="1" applyFont="1" applyFill="1" applyBorder="1" applyAlignment="1">
      <alignment vertical="center" shrinkToFit="1"/>
    </xf>
    <xf numFmtId="9" fontId="3" fillId="4" borderId="7" xfId="1" applyNumberFormat="1" applyFill="1" applyBorder="1" applyAlignment="1">
      <alignment vertical="center" shrinkToFit="1"/>
    </xf>
    <xf numFmtId="176" fontId="3" fillId="4" borderId="7" xfId="1" applyNumberFormat="1" applyFill="1" applyBorder="1" applyAlignment="1">
      <alignment vertical="center" shrinkToFit="1"/>
    </xf>
    <xf numFmtId="176" fontId="3" fillId="33" borderId="7" xfId="1" applyNumberFormat="1" applyFill="1" applyBorder="1" applyAlignment="1">
      <alignment vertical="center" shrinkToFit="1"/>
    </xf>
    <xf numFmtId="0" fontId="3" fillId="4" borderId="7" xfId="1" applyFill="1" applyBorder="1" applyAlignment="1">
      <alignment vertical="center" shrinkToFit="1"/>
    </xf>
    <xf numFmtId="0" fontId="8" fillId="19" borderId="1" xfId="0" applyFont="1" applyFill="1" applyBorder="1" applyAlignment="1">
      <alignment vertical="center" shrinkToFit="1"/>
    </xf>
    <xf numFmtId="0" fontId="3" fillId="4" borderId="7" xfId="1" applyFill="1" applyBorder="1" applyAlignment="1">
      <alignment horizontal="center" vertical="center"/>
    </xf>
    <xf numFmtId="0" fontId="3" fillId="4" borderId="7" xfId="1" applyFill="1" applyBorder="1" applyAlignment="1">
      <alignment horizontal="center" vertical="center" shrinkToFit="1"/>
    </xf>
    <xf numFmtId="0" fontId="3" fillId="8" borderId="7" xfId="1" applyFill="1" applyBorder="1" applyAlignment="1">
      <alignment vertical="center" shrinkToFit="1"/>
    </xf>
    <xf numFmtId="0" fontId="3" fillId="24" borderId="7" xfId="1" applyFill="1" applyBorder="1" applyAlignment="1">
      <alignment vertical="center" shrinkToFit="1"/>
    </xf>
    <xf numFmtId="0" fontId="3" fillId="8" borderId="6" xfId="1" applyFill="1" applyBorder="1" applyAlignment="1">
      <alignment vertical="center"/>
    </xf>
    <xf numFmtId="0" fontId="3" fillId="0" borderId="0" xfId="1" applyAlignment="1">
      <alignment vertical="center" shrinkToFit="1"/>
    </xf>
    <xf numFmtId="0" fontId="3" fillId="0" borderId="0" xfId="1" applyAlignment="1">
      <alignment horizontal="center" vertical="center"/>
    </xf>
    <xf numFmtId="0" fontId="3" fillId="0" borderId="8" xfId="1" applyBorder="1" applyAlignment="1">
      <alignment vertical="center"/>
    </xf>
    <xf numFmtId="0" fontId="3" fillId="0" borderId="9" xfId="1" applyBorder="1" applyAlignment="1">
      <alignment vertical="center" shrinkToFit="1"/>
    </xf>
    <xf numFmtId="0" fontId="3" fillId="0" borderId="9" xfId="1" applyBorder="1" applyAlignment="1">
      <alignment horizontal="center" vertical="center"/>
    </xf>
    <xf numFmtId="0" fontId="3" fillId="0" borderId="10" xfId="1" applyBorder="1" applyAlignment="1">
      <alignment vertical="center"/>
    </xf>
    <xf numFmtId="0" fontId="3" fillId="34" borderId="1" xfId="0" applyFont="1" applyFill="1" applyBorder="1" applyAlignment="1">
      <alignment vertical="center" shrinkToFit="1"/>
    </xf>
    <xf numFmtId="9" fontId="3" fillId="8" borderId="7" xfId="1" applyNumberFormat="1" applyFill="1" applyBorder="1" applyAlignment="1">
      <alignment vertical="center" shrinkToFit="1"/>
    </xf>
    <xf numFmtId="176" fontId="3" fillId="8" borderId="7" xfId="1" applyNumberFormat="1" applyFill="1" applyBorder="1" applyAlignment="1">
      <alignment vertical="center" shrinkToFit="1"/>
    </xf>
    <xf numFmtId="0" fontId="3" fillId="23" borderId="7" xfId="1" applyFill="1" applyBorder="1" applyAlignment="1">
      <alignment vertical="center" shrinkToFit="1"/>
    </xf>
    <xf numFmtId="0" fontId="3" fillId="34" borderId="1" xfId="0" applyFont="1" applyFill="1" applyBorder="1" applyAlignment="1">
      <alignment horizontal="center" vertical="center" shrinkToFit="1"/>
    </xf>
    <xf numFmtId="0" fontId="3" fillId="8" borderId="7" xfId="1" applyFill="1" applyBorder="1" applyAlignment="1">
      <alignment horizontal="center" vertical="center"/>
    </xf>
    <xf numFmtId="0" fontId="3" fillId="8" borderId="11" xfId="1" applyFill="1" applyBorder="1" applyAlignment="1">
      <alignment vertical="center" shrinkToFit="1"/>
    </xf>
    <xf numFmtId="0" fontId="3" fillId="0" borderId="83" xfId="1" applyBorder="1" applyAlignment="1">
      <alignment horizontal="center" vertical="center" shrinkToFit="1"/>
    </xf>
    <xf numFmtId="9" fontId="3" fillId="8" borderId="1" xfId="1" applyNumberFormat="1" applyFill="1" applyBorder="1" applyAlignment="1">
      <alignment vertical="center" shrinkToFit="1"/>
    </xf>
    <xf numFmtId="176" fontId="3" fillId="8" borderId="1" xfId="1" applyNumberFormat="1" applyFill="1" applyBorder="1" applyAlignment="1">
      <alignment vertical="center" shrinkToFit="1"/>
    </xf>
    <xf numFmtId="0" fontId="3" fillId="23" borderId="1" xfId="1" applyFill="1" applyBorder="1" applyAlignment="1">
      <alignment vertical="center" shrinkToFit="1"/>
    </xf>
    <xf numFmtId="0" fontId="3" fillId="4" borderId="1" xfId="1" applyFill="1" applyBorder="1" applyAlignment="1">
      <alignment horizontal="center" vertical="center"/>
    </xf>
    <xf numFmtId="0" fontId="3" fillId="8" borderId="1" xfId="1" applyFill="1" applyBorder="1" applyAlignment="1">
      <alignment vertical="center" shrinkToFit="1"/>
    </xf>
    <xf numFmtId="0" fontId="3" fillId="4" borderId="1" xfId="1" applyFill="1" applyBorder="1" applyAlignment="1">
      <alignment vertical="center" shrinkToFit="1"/>
    </xf>
    <xf numFmtId="176" fontId="3" fillId="4" borderId="1" xfId="1" applyNumberFormat="1" applyFill="1" applyBorder="1" applyAlignment="1">
      <alignment vertical="center" shrinkToFit="1"/>
    </xf>
    <xf numFmtId="0" fontId="3" fillId="4" borderId="84" xfId="1" applyFill="1" applyBorder="1" applyAlignment="1">
      <alignment horizontal="center" vertical="center"/>
    </xf>
    <xf numFmtId="0" fontId="3" fillId="8" borderId="84" xfId="1" applyFill="1" applyBorder="1" applyAlignment="1">
      <alignment vertical="center" shrinkToFit="1"/>
    </xf>
    <xf numFmtId="0" fontId="3" fillId="4" borderId="84" xfId="1" applyFill="1" applyBorder="1" applyAlignment="1">
      <alignment vertical="center" shrinkToFit="1"/>
    </xf>
    <xf numFmtId="176" fontId="3" fillId="4" borderId="84" xfId="1" applyNumberFormat="1" applyFill="1" applyBorder="1" applyAlignment="1">
      <alignment vertical="center" shrinkToFit="1"/>
    </xf>
    <xf numFmtId="9" fontId="3" fillId="8" borderId="84" xfId="1" applyNumberFormat="1" applyFill="1" applyBorder="1" applyAlignment="1">
      <alignment vertical="center" shrinkToFit="1"/>
    </xf>
    <xf numFmtId="176" fontId="3" fillId="8" borderId="84" xfId="1" applyNumberFormat="1" applyFill="1" applyBorder="1" applyAlignment="1">
      <alignment vertical="center" shrinkToFit="1"/>
    </xf>
    <xf numFmtId="0" fontId="3" fillId="23" borderId="84" xfId="1" applyFill="1" applyBorder="1" applyAlignment="1">
      <alignment vertical="center" shrinkToFit="1"/>
    </xf>
    <xf numFmtId="0" fontId="3" fillId="24" borderId="7" xfId="1" applyFill="1" applyBorder="1" applyAlignment="1">
      <alignment vertical="center" wrapText="1"/>
    </xf>
    <xf numFmtId="0" fontId="3" fillId="8" borderId="7" xfId="1" applyFill="1" applyBorder="1" applyAlignment="1">
      <alignment vertical="center" wrapText="1"/>
    </xf>
    <xf numFmtId="0" fontId="3" fillId="0" borderId="9" xfId="1" applyBorder="1" applyAlignment="1">
      <alignment vertical="center"/>
    </xf>
    <xf numFmtId="0" fontId="40" fillId="35" borderId="1" xfId="0" applyFont="1" applyFill="1" applyBorder="1">
      <alignment vertical="center"/>
    </xf>
    <xf numFmtId="0" fontId="40" fillId="35" borderId="26" xfId="0" applyFont="1" applyFill="1" applyBorder="1">
      <alignment vertical="center"/>
    </xf>
    <xf numFmtId="6" fontId="40" fillId="35" borderId="26" xfId="0" applyNumberFormat="1" applyFont="1" applyFill="1" applyBorder="1">
      <alignment vertical="center"/>
    </xf>
    <xf numFmtId="0" fontId="40" fillId="35" borderId="1" xfId="0" applyFont="1" applyFill="1" applyBorder="1" applyAlignment="1">
      <alignment vertical="center" shrinkToFit="1"/>
    </xf>
    <xf numFmtId="0" fontId="40" fillId="35" borderId="85" xfId="0" applyFont="1" applyFill="1" applyBorder="1">
      <alignment vertical="center"/>
    </xf>
    <xf numFmtId="0" fontId="40" fillId="35" borderId="67" xfId="0" applyFont="1" applyFill="1" applyBorder="1">
      <alignment vertical="center"/>
    </xf>
    <xf numFmtId="6" fontId="40" fillId="35" borderId="67" xfId="0" applyNumberFormat="1" applyFont="1" applyFill="1" applyBorder="1">
      <alignment vertical="center"/>
    </xf>
    <xf numFmtId="0" fontId="40" fillId="35" borderId="85" xfId="0" applyFont="1" applyFill="1" applyBorder="1" applyAlignment="1">
      <alignment vertical="center" shrinkToFit="1"/>
    </xf>
    <xf numFmtId="0" fontId="40" fillId="19" borderId="85" xfId="0" applyFont="1" applyFill="1" applyBorder="1" applyAlignment="1">
      <alignment vertical="center" shrinkToFit="1"/>
    </xf>
    <xf numFmtId="0" fontId="40" fillId="4" borderId="84" xfId="0" applyFont="1" applyFill="1" applyBorder="1">
      <alignment vertical="center"/>
    </xf>
    <xf numFmtId="0" fontId="40" fillId="4" borderId="86" xfId="0" applyFont="1" applyFill="1" applyBorder="1">
      <alignment vertical="center"/>
    </xf>
    <xf numFmtId="0" fontId="40" fillId="4" borderId="84" xfId="0" applyFont="1" applyFill="1" applyBorder="1" applyAlignment="1">
      <alignment vertical="center" shrinkToFit="1"/>
    </xf>
    <xf numFmtId="0" fontId="3" fillId="2" borderId="0" xfId="1" applyFill="1" applyAlignment="1">
      <alignment vertical="center"/>
    </xf>
    <xf numFmtId="38" fontId="3" fillId="13" borderId="0" xfId="1" applyNumberFormat="1" applyFill="1" applyAlignment="1">
      <alignment horizontal="centerContinuous" vertical="center" shrinkToFit="1"/>
    </xf>
    <xf numFmtId="0" fontId="3" fillId="2" borderId="0" xfId="1" applyFill="1" applyAlignment="1">
      <alignment horizontal="center" vertical="center"/>
    </xf>
    <xf numFmtId="180" fontId="3" fillId="0" borderId="52" xfId="1" applyNumberFormat="1" applyBorder="1" applyAlignment="1">
      <alignment vertical="center" shrinkToFit="1"/>
    </xf>
    <xf numFmtId="0" fontId="3" fillId="5" borderId="0" xfId="1" applyFill="1" applyAlignment="1">
      <alignment vertical="center"/>
    </xf>
    <xf numFmtId="179" fontId="3" fillId="0" borderId="53" xfId="1" applyNumberFormat="1" applyBorder="1" applyAlignment="1">
      <alignment vertical="center" shrinkToFit="1"/>
    </xf>
    <xf numFmtId="0" fontId="3" fillId="0" borderId="0" xfId="1" applyAlignment="1" applyProtection="1">
      <alignment vertical="center"/>
      <protection locked="0"/>
    </xf>
    <xf numFmtId="180" fontId="3" fillId="0" borderId="54" xfId="1" applyNumberFormat="1" applyBorder="1" applyAlignment="1">
      <alignment vertical="center" shrinkToFit="1"/>
    </xf>
    <xf numFmtId="0" fontId="3" fillId="0" borderId="74" xfId="1" applyBorder="1" applyAlignment="1">
      <alignment vertical="center"/>
    </xf>
    <xf numFmtId="0" fontId="3" fillId="0" borderId="19" xfId="1" applyBorder="1" applyAlignment="1">
      <alignment vertical="center"/>
    </xf>
    <xf numFmtId="0" fontId="3" fillId="4" borderId="7" xfId="1" applyFill="1" applyBorder="1" applyAlignment="1" applyProtection="1">
      <alignment horizontal="center" vertical="center"/>
      <protection locked="0"/>
    </xf>
    <xf numFmtId="0" fontId="3" fillId="4" borderId="7" xfId="1" applyFill="1" applyBorder="1" applyAlignment="1" applyProtection="1">
      <alignment horizontal="center" vertical="center" shrinkToFit="1"/>
      <protection locked="0"/>
    </xf>
    <xf numFmtId="0" fontId="3" fillId="4" borderId="7" xfId="1" applyFill="1" applyBorder="1" applyAlignment="1" applyProtection="1">
      <alignment vertical="center" shrinkToFit="1"/>
      <protection locked="0"/>
    </xf>
    <xf numFmtId="9" fontId="3" fillId="4" borderId="7" xfId="1" applyNumberFormat="1" applyFill="1" applyBorder="1" applyAlignment="1" applyProtection="1">
      <alignment vertical="center" shrinkToFit="1"/>
      <protection locked="0"/>
    </xf>
    <xf numFmtId="176" fontId="3" fillId="4" borderId="7" xfId="1" applyNumberFormat="1" applyFill="1" applyBorder="1" applyAlignment="1" applyProtection="1">
      <alignment vertical="center" shrinkToFit="1"/>
      <protection locked="0"/>
    </xf>
    <xf numFmtId="0" fontId="3" fillId="5" borderId="0" xfId="1" applyFill="1" applyAlignment="1">
      <alignment horizontal="right" vertical="center"/>
    </xf>
    <xf numFmtId="38" fontId="3" fillId="6" borderId="1" xfId="1" applyNumberFormat="1" applyFill="1" applyBorder="1" applyAlignment="1">
      <alignment vertical="center" shrinkToFit="1"/>
    </xf>
    <xf numFmtId="9" fontId="3" fillId="0" borderId="1" xfId="1" applyNumberFormat="1" applyBorder="1" applyAlignment="1">
      <alignment vertical="center" shrinkToFit="1"/>
    </xf>
    <xf numFmtId="38" fontId="3" fillId="5" borderId="1" xfId="1" applyNumberFormat="1" applyFill="1" applyBorder="1" applyAlignment="1">
      <alignment vertical="center"/>
    </xf>
    <xf numFmtId="0" fontId="3" fillId="0" borderId="1" xfId="1" applyBorder="1" applyAlignment="1">
      <alignment horizontal="center" vertical="center" shrinkToFit="1"/>
    </xf>
    <xf numFmtId="0" fontId="3" fillId="0" borderId="1" xfId="1" applyBorder="1" applyAlignment="1">
      <alignment horizontal="left" vertical="center"/>
    </xf>
    <xf numFmtId="0" fontId="3" fillId="7" borderId="0" xfId="1" applyFill="1" applyAlignment="1">
      <alignment vertical="center"/>
    </xf>
    <xf numFmtId="38" fontId="3" fillId="5" borderId="1" xfId="1" applyNumberFormat="1" applyFill="1" applyBorder="1" applyAlignment="1">
      <alignment vertical="center" shrinkToFit="1"/>
    </xf>
    <xf numFmtId="38" fontId="3" fillId="5" borderId="25" xfId="1" applyNumberFormat="1" applyFill="1" applyBorder="1" applyAlignment="1">
      <alignment vertical="center"/>
    </xf>
    <xf numFmtId="0" fontId="38" fillId="0" borderId="75" xfId="1" applyFont="1" applyBorder="1" applyAlignment="1">
      <alignment horizontal="right" vertical="top"/>
    </xf>
    <xf numFmtId="0" fontId="42" fillId="0" borderId="0" xfId="4" applyFont="1">
      <alignment vertical="center"/>
    </xf>
    <xf numFmtId="183" fontId="3" fillId="4" borderId="7" xfId="2" applyNumberFormat="1" applyFont="1" applyFill="1" applyBorder="1" applyAlignment="1" applyProtection="1">
      <alignment vertical="center" shrinkToFit="1"/>
      <protection locked="0"/>
    </xf>
    <xf numFmtId="183" fontId="3" fillId="4" borderId="7" xfId="1" applyNumberFormat="1" applyFill="1" applyBorder="1" applyAlignment="1" applyProtection="1">
      <alignment vertical="center" shrinkToFit="1"/>
      <protection locked="0"/>
    </xf>
    <xf numFmtId="183" fontId="3" fillId="8" borderId="7" xfId="1" applyNumberFormat="1" applyFill="1" applyBorder="1" applyAlignment="1">
      <alignment vertical="center" shrinkToFit="1"/>
    </xf>
    <xf numFmtId="176" fontId="3" fillId="34" borderId="1" xfId="0" applyNumberFormat="1" applyFont="1" applyFill="1" applyBorder="1" applyAlignment="1">
      <alignment vertical="center" shrinkToFit="1"/>
    </xf>
    <xf numFmtId="0" fontId="3" fillId="24" borderId="11" xfId="1" applyFill="1" applyBorder="1" applyAlignment="1">
      <alignment vertical="center" shrinkToFit="1"/>
    </xf>
    <xf numFmtId="0" fontId="43" fillId="0" borderId="3" xfId="1" applyFont="1" applyBorder="1" applyAlignment="1">
      <alignment horizontal="right" vertical="center"/>
    </xf>
    <xf numFmtId="0" fontId="20" fillId="0" borderId="0" xfId="4" applyAlignment="1">
      <alignment horizontal="left" vertical="center"/>
    </xf>
    <xf numFmtId="0" fontId="3" fillId="8" borderId="7" xfId="1" applyFill="1" applyBorder="1" applyAlignment="1">
      <alignment horizontal="center" vertical="center" shrinkToFit="1"/>
    </xf>
    <xf numFmtId="0" fontId="41" fillId="0" borderId="0" xfId="4" applyFont="1">
      <alignment vertical="center"/>
    </xf>
    <xf numFmtId="0" fontId="40" fillId="35" borderId="1" xfId="0" applyFont="1" applyFill="1" applyBorder="1" applyAlignment="1">
      <alignment horizontal="center" vertical="center" shrinkToFit="1"/>
    </xf>
    <xf numFmtId="0" fontId="40" fillId="35" borderId="85" xfId="0" applyFont="1" applyFill="1" applyBorder="1" applyAlignment="1">
      <alignment horizontal="center" vertical="center" shrinkToFit="1"/>
    </xf>
    <xf numFmtId="0" fontId="40" fillId="4" borderId="84" xfId="0" applyFont="1" applyFill="1" applyBorder="1" applyAlignment="1">
      <alignment horizontal="center" vertical="center" shrinkToFit="1"/>
    </xf>
    <xf numFmtId="0" fontId="2" fillId="36" borderId="7" xfId="1" applyFont="1" applyFill="1" applyBorder="1" applyAlignment="1">
      <alignment horizontal="center" vertical="center" shrinkToFit="1"/>
    </xf>
    <xf numFmtId="0" fontId="2" fillId="36" borderId="7" xfId="1" applyFont="1" applyFill="1" applyBorder="1" applyAlignment="1">
      <alignment horizontal="center" vertical="center"/>
    </xf>
    <xf numFmtId="0" fontId="2" fillId="3" borderId="7" xfId="1" applyFont="1" applyFill="1" applyBorder="1" applyAlignment="1">
      <alignment horizontal="center" vertical="center" wrapText="1" shrinkToFit="1"/>
    </xf>
    <xf numFmtId="0" fontId="3" fillId="23" borderId="7" xfId="1" applyFill="1" applyBorder="1" applyAlignment="1">
      <alignment horizontal="center" vertical="center" shrinkToFit="1"/>
    </xf>
    <xf numFmtId="0" fontId="38" fillId="0" borderId="0" xfId="4" applyFont="1">
      <alignment vertical="center"/>
    </xf>
    <xf numFmtId="0" fontId="3" fillId="0" borderId="15" xfId="1" applyBorder="1" applyAlignment="1">
      <alignment horizontal="right" vertical="center"/>
    </xf>
    <xf numFmtId="0" fontId="2" fillId="16" borderId="25" xfId="4" applyFont="1" applyFill="1" applyBorder="1" applyAlignment="1">
      <alignment horizontal="center" vertical="center"/>
    </xf>
    <xf numFmtId="0" fontId="2" fillId="16" borderId="26" xfId="4" applyFont="1" applyFill="1" applyBorder="1" applyAlignment="1">
      <alignment horizontal="center" vertical="center"/>
    </xf>
    <xf numFmtId="0" fontId="2" fillId="19" borderId="1" xfId="4" applyFont="1" applyFill="1" applyBorder="1" applyAlignment="1" applyProtection="1">
      <alignment horizontal="center" vertical="center" shrinkToFit="1"/>
      <protection locked="0"/>
    </xf>
    <xf numFmtId="181" fontId="3" fillId="0" borderId="81" xfId="1" applyNumberFormat="1" applyBorder="1" applyAlignment="1">
      <alignment horizontal="center" vertical="center" shrinkToFit="1"/>
    </xf>
    <xf numFmtId="181" fontId="3" fillId="0" borderId="82" xfId="1" applyNumberFormat="1" applyBorder="1" applyAlignment="1">
      <alignment horizontal="center" vertical="center" shrinkToFit="1"/>
    </xf>
    <xf numFmtId="0" fontId="2" fillId="21" borderId="24" xfId="4" applyFont="1" applyFill="1" applyBorder="1" applyAlignment="1">
      <alignment horizontal="center" vertical="center"/>
    </xf>
    <xf numFmtId="0" fontId="2" fillId="21" borderId="15" xfId="4" applyFont="1" applyFill="1" applyBorder="1" applyAlignment="1">
      <alignment horizontal="center" vertical="center"/>
    </xf>
    <xf numFmtId="0" fontId="3" fillId="27" borderId="58" xfId="1" applyFill="1" applyBorder="1" applyAlignment="1">
      <alignment horizontal="center" vertical="center"/>
    </xf>
    <xf numFmtId="0" fontId="3" fillId="27" borderId="57" xfId="1" applyFill="1" applyBorder="1" applyAlignment="1">
      <alignment horizontal="center" vertical="center"/>
    </xf>
    <xf numFmtId="0" fontId="2" fillId="16" borderId="1" xfId="4" applyFont="1" applyFill="1" applyBorder="1" applyAlignment="1">
      <alignment horizontal="center" vertical="center" shrinkToFit="1"/>
    </xf>
    <xf numFmtId="176" fontId="18" fillId="21" borderId="24" xfId="4" applyNumberFormat="1" applyFont="1" applyFill="1" applyBorder="1" applyAlignment="1">
      <alignment horizontal="right" vertical="center"/>
    </xf>
    <xf numFmtId="176" fontId="18" fillId="21" borderId="15" xfId="4" applyNumberFormat="1" applyFont="1" applyFill="1" applyBorder="1" applyAlignment="1">
      <alignment horizontal="right" vertical="center"/>
    </xf>
    <xf numFmtId="176" fontId="18" fillId="21" borderId="18" xfId="4" applyNumberFormat="1" applyFont="1" applyFill="1" applyBorder="1" applyAlignment="1">
      <alignment horizontal="right" vertical="center"/>
    </xf>
    <xf numFmtId="176" fontId="18" fillId="21" borderId="20" xfId="4" applyNumberFormat="1" applyFont="1" applyFill="1" applyBorder="1" applyAlignment="1">
      <alignment horizontal="right" vertical="center"/>
    </xf>
    <xf numFmtId="0" fontId="2" fillId="21" borderId="18" xfId="4" applyFont="1" applyFill="1" applyBorder="1" applyAlignment="1">
      <alignment horizontal="center" vertical="center"/>
    </xf>
    <xf numFmtId="0" fontId="2" fillId="21" borderId="20" xfId="4" applyFont="1" applyFill="1" applyBorder="1" applyAlignment="1">
      <alignment horizontal="center" vertical="center"/>
    </xf>
    <xf numFmtId="0" fontId="2" fillId="16" borderId="1" xfId="4" applyFont="1" applyFill="1" applyBorder="1" applyAlignment="1">
      <alignment horizontal="center" vertical="center"/>
    </xf>
    <xf numFmtId="182" fontId="2" fillId="0" borderId="77" xfId="1" applyNumberFormat="1" applyFont="1" applyBorder="1" applyAlignment="1">
      <alignment horizontal="center" vertical="center" shrinkToFit="1"/>
    </xf>
    <xf numFmtId="182" fontId="2" fillId="0" borderId="78" xfId="1" applyNumberFormat="1" applyFont="1" applyBorder="1" applyAlignment="1">
      <alignment horizontal="center" vertical="center" shrinkToFit="1"/>
    </xf>
    <xf numFmtId="0" fontId="3" fillId="26" borderId="58" xfId="1" applyFill="1" applyBorder="1" applyAlignment="1">
      <alignment horizontal="center" vertical="center"/>
    </xf>
    <xf numFmtId="0" fontId="3" fillId="26" borderId="57" xfId="1" applyFill="1" applyBorder="1" applyAlignment="1">
      <alignment horizontal="center" vertical="center"/>
    </xf>
    <xf numFmtId="176" fontId="2" fillId="19" borderId="1" xfId="4" applyNumberFormat="1" applyFont="1" applyFill="1" applyBorder="1" applyAlignment="1" applyProtection="1">
      <alignment horizontal="center" vertical="center" shrinkToFit="1"/>
      <protection locked="0"/>
    </xf>
    <xf numFmtId="0" fontId="36" fillId="26" borderId="0" xfId="0" applyFont="1" applyFill="1" applyAlignment="1">
      <alignment horizontal="center" vertical="center"/>
    </xf>
    <xf numFmtId="0" fontId="35" fillId="27" borderId="0" xfId="0" applyFont="1" applyFill="1" applyAlignment="1">
      <alignment horizontal="center" vertical="center"/>
    </xf>
    <xf numFmtId="0" fontId="0" fillId="0" borderId="24"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0" xfId="0"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36" fillId="32" borderId="0" xfId="0" applyFont="1" applyFill="1" applyAlignment="1">
      <alignment horizontal="center" vertical="center"/>
    </xf>
    <xf numFmtId="0" fontId="2" fillId="19" borderId="1" xfId="4" applyFont="1" applyFill="1" applyBorder="1" applyAlignment="1">
      <alignment horizontal="center" vertical="center" shrinkToFit="1"/>
    </xf>
    <xf numFmtId="176" fontId="2" fillId="19" borderId="1" xfId="4" applyNumberFormat="1" applyFont="1" applyFill="1" applyBorder="1" applyAlignment="1">
      <alignment horizontal="center" vertical="center" shrinkToFit="1"/>
    </xf>
    <xf numFmtId="0" fontId="2" fillId="16" borderId="31" xfId="4" applyFont="1" applyFill="1" applyBorder="1" applyAlignment="1">
      <alignment horizontal="center" vertical="center"/>
    </xf>
    <xf numFmtId="0" fontId="2" fillId="19" borderId="25" xfId="4" applyFont="1" applyFill="1" applyBorder="1" applyAlignment="1">
      <alignment horizontal="center" vertical="center" shrinkToFit="1"/>
    </xf>
    <xf numFmtId="0" fontId="2" fillId="19" borderId="26" xfId="4" applyFont="1" applyFill="1" applyBorder="1" applyAlignment="1">
      <alignment horizontal="center" vertical="center" shrinkToFit="1"/>
    </xf>
    <xf numFmtId="176" fontId="2" fillId="19" borderId="25" xfId="4" applyNumberFormat="1" applyFont="1" applyFill="1" applyBorder="1" applyAlignment="1">
      <alignment horizontal="center" vertical="center" shrinkToFit="1"/>
    </xf>
    <xf numFmtId="0" fontId="2" fillId="19" borderId="31" xfId="4" applyFont="1" applyFill="1" applyBorder="1" applyAlignment="1">
      <alignment horizontal="center" vertical="center" shrinkToFit="1"/>
    </xf>
    <xf numFmtId="0" fontId="2" fillId="16" borderId="25" xfId="4" applyFont="1" applyFill="1" applyBorder="1" applyAlignment="1">
      <alignment horizontal="center" vertical="center" shrinkToFit="1"/>
    </xf>
    <xf numFmtId="0" fontId="2" fillId="16" borderId="26" xfId="4" applyFont="1" applyFill="1" applyBorder="1" applyAlignment="1">
      <alignment horizontal="center" vertical="center" shrinkToFit="1"/>
    </xf>
    <xf numFmtId="0" fontId="3" fillId="16" borderId="41" xfId="4" applyFont="1" applyFill="1" applyBorder="1" applyAlignment="1">
      <alignment horizontal="center" vertical="center"/>
    </xf>
    <xf numFmtId="0" fontId="3" fillId="16" borderId="43" xfId="4" applyFont="1" applyFill="1" applyBorder="1" applyAlignment="1">
      <alignment horizontal="center" vertical="center"/>
    </xf>
    <xf numFmtId="0" fontId="3" fillId="16" borderId="49" xfId="4" applyFont="1" applyFill="1" applyBorder="1" applyAlignment="1">
      <alignment horizontal="center" vertical="center"/>
    </xf>
    <xf numFmtId="176" fontId="3" fillId="22" borderId="41" xfId="4" applyNumberFormat="1" applyFont="1" applyFill="1" applyBorder="1" applyAlignment="1">
      <alignment horizontal="center" vertical="center"/>
    </xf>
    <xf numFmtId="176" fontId="3" fillId="22" borderId="43" xfId="4" applyNumberFormat="1" applyFont="1" applyFill="1" applyBorder="1" applyAlignment="1">
      <alignment horizontal="center" vertical="center"/>
    </xf>
    <xf numFmtId="176" fontId="3" fillId="22" borderId="49" xfId="4" applyNumberFormat="1" applyFont="1" applyFill="1" applyBorder="1" applyAlignment="1">
      <alignment horizontal="center" vertical="center"/>
    </xf>
    <xf numFmtId="0" fontId="20" fillId="28" borderId="58" xfId="4" applyFill="1" applyBorder="1" applyAlignment="1">
      <alignment horizontal="center" vertical="center" shrinkToFit="1"/>
    </xf>
    <xf numFmtId="0" fontId="20" fillId="28" borderId="63" xfId="4" applyFill="1" applyBorder="1" applyAlignment="1">
      <alignment horizontal="center" vertical="center" shrinkToFit="1"/>
    </xf>
    <xf numFmtId="0" fontId="20" fillId="28" borderId="55" xfId="4" applyFill="1" applyBorder="1" applyAlignment="1">
      <alignment horizontal="center" vertical="center" shrinkToFit="1"/>
    </xf>
    <xf numFmtId="0" fontId="20" fillId="29" borderId="58" xfId="4" applyFill="1" applyBorder="1" applyAlignment="1">
      <alignment horizontal="center" vertical="center" shrinkToFit="1"/>
    </xf>
    <xf numFmtId="0" fontId="20" fillId="29" borderId="63" xfId="4" applyFill="1" applyBorder="1" applyAlignment="1">
      <alignment horizontal="center" vertical="center" shrinkToFit="1"/>
    </xf>
    <xf numFmtId="0" fontId="20" fillId="29" borderId="55" xfId="4" applyFill="1" applyBorder="1" applyAlignment="1">
      <alignment horizontal="center" vertical="center" shrinkToFit="1"/>
    </xf>
  </cellXfs>
  <cellStyles count="9">
    <cellStyle name="パーセント" xfId="8" builtinId="5"/>
    <cellStyle name="パーセント 2" xfId="6" xr:uid="{C41460E6-B8C7-4575-B8E9-D867FBAAFEFF}"/>
    <cellStyle name="桁区切り" xfId="3" builtinId="6"/>
    <cellStyle name="桁区切り 2" xfId="2" xr:uid="{C471ED78-068A-43DD-AB5F-50B1B1009162}"/>
    <cellStyle name="桁区切り 3" xfId="5" xr:uid="{38D6B0FC-2089-4205-BF55-421DA281EF70}"/>
    <cellStyle name="標準" xfId="0" builtinId="0"/>
    <cellStyle name="標準 2" xfId="1" xr:uid="{22989EE2-030E-4B2F-AC0A-0CE036179150}"/>
    <cellStyle name="標準 3" xfId="4" xr:uid="{745BDC08-C757-40D4-A94F-B885BEF3B6A8}"/>
    <cellStyle name="標準 3 2" xfId="7" xr:uid="{4A49EB46-0F31-43A1-AC5E-B4AA92E9EE1E}"/>
  </cellStyles>
  <dxfs count="926">
    <dxf>
      <font>
        <color rgb="FFFF0000"/>
      </font>
    </dxf>
    <dxf>
      <fill>
        <patternFill>
          <bgColor rgb="FFFFB3B3"/>
        </patternFill>
      </fill>
    </dxf>
    <dxf>
      <fill>
        <patternFill>
          <bgColor rgb="FFABE9FF"/>
        </patternFill>
      </fill>
    </dxf>
    <dxf>
      <font>
        <color rgb="FFFF0000"/>
      </font>
      <fill>
        <patternFill>
          <bgColor rgb="FFABE9FF"/>
        </patternFill>
      </fill>
    </dxf>
    <dxf>
      <fill>
        <patternFill>
          <bgColor rgb="FFFFE181"/>
        </patternFill>
      </fill>
    </dxf>
    <dxf>
      <font>
        <color rgb="FFFF0000"/>
      </font>
      <fill>
        <patternFill>
          <bgColor rgb="FFFFE181"/>
        </patternFill>
      </fill>
    </dxf>
    <dxf>
      <font>
        <color rgb="FFFF0000"/>
      </font>
    </dxf>
    <dxf>
      <font>
        <color rgb="FF0070C0"/>
      </font>
    </dxf>
    <dxf>
      <font>
        <color rgb="FFFF0000"/>
      </font>
    </dxf>
    <dxf>
      <fill>
        <patternFill>
          <bgColor rgb="FFFFB3B3"/>
        </patternFill>
      </fill>
    </dxf>
    <dxf>
      <fill>
        <patternFill>
          <bgColor rgb="FFABE9FF"/>
        </patternFill>
      </fill>
    </dxf>
    <dxf>
      <font>
        <color rgb="FFFF0000"/>
      </font>
      <fill>
        <patternFill>
          <bgColor rgb="FFABE9FF"/>
        </patternFill>
      </fill>
    </dxf>
    <dxf>
      <fill>
        <patternFill>
          <bgColor rgb="FFFFE181"/>
        </patternFill>
      </fill>
    </dxf>
    <dxf>
      <font>
        <color rgb="FFFF0000"/>
      </font>
      <fill>
        <patternFill>
          <bgColor rgb="FFFFE181"/>
        </patternFill>
      </fill>
    </dxf>
    <dxf>
      <font>
        <color rgb="FF0070C0"/>
      </font>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ont>
        <color rgb="FFFF0000"/>
      </font>
    </dxf>
    <dxf>
      <fill>
        <patternFill>
          <bgColor rgb="FFFFB3B3"/>
        </patternFill>
      </fill>
    </dxf>
    <dxf>
      <fill>
        <patternFill>
          <bgColor rgb="FFABE9FF"/>
        </patternFill>
      </fill>
    </dxf>
    <dxf>
      <font>
        <color rgb="FFFF0000"/>
      </font>
      <fill>
        <patternFill>
          <bgColor rgb="FFABE9FF"/>
        </patternFill>
      </fill>
    </dxf>
    <dxf>
      <fill>
        <patternFill>
          <bgColor rgb="FFFFE181"/>
        </patternFill>
      </fill>
    </dxf>
    <dxf>
      <font>
        <color rgb="FFFF0000"/>
      </font>
      <fill>
        <patternFill>
          <bgColor rgb="FFFFE181"/>
        </patternFill>
      </fill>
    </dxf>
    <dxf>
      <font>
        <color rgb="FFFF0000"/>
      </font>
    </dxf>
    <dxf>
      <font>
        <color rgb="FF0070C0"/>
      </font>
    </dxf>
    <dxf>
      <font>
        <color rgb="FFFF0000"/>
      </font>
    </dxf>
    <dxf>
      <fill>
        <patternFill>
          <bgColor rgb="FFFFB3B3"/>
        </patternFill>
      </fill>
    </dxf>
    <dxf>
      <fill>
        <patternFill>
          <bgColor rgb="FFABE9FF"/>
        </patternFill>
      </fill>
    </dxf>
    <dxf>
      <font>
        <color rgb="FFFF0000"/>
      </font>
      <fill>
        <patternFill>
          <bgColor rgb="FFABE9FF"/>
        </patternFill>
      </fill>
    </dxf>
    <dxf>
      <fill>
        <patternFill>
          <bgColor rgb="FFFFE181"/>
        </patternFill>
      </fill>
    </dxf>
    <dxf>
      <font>
        <color rgb="FFFF0000"/>
      </font>
      <fill>
        <patternFill>
          <bgColor rgb="FFFFE181"/>
        </patternFill>
      </fill>
    </dxf>
    <dxf>
      <font>
        <color rgb="FF0070C0"/>
      </font>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theme="7"/>
        </patternFill>
      </fill>
    </dxf>
    <dxf>
      <font>
        <color rgb="FFFF0000"/>
      </font>
    </dxf>
    <dxf>
      <fill>
        <patternFill>
          <bgColor rgb="FFFFB3B3"/>
        </patternFill>
      </fill>
    </dxf>
    <dxf>
      <fill>
        <patternFill>
          <bgColor rgb="FFABE9FF"/>
        </patternFill>
      </fill>
    </dxf>
    <dxf>
      <font>
        <color rgb="FFFF0000"/>
      </font>
      <fill>
        <patternFill>
          <bgColor rgb="FFABE9FF"/>
        </patternFill>
      </fill>
    </dxf>
    <dxf>
      <fill>
        <patternFill>
          <bgColor rgb="FFFFE181"/>
        </patternFill>
      </fill>
    </dxf>
    <dxf>
      <font>
        <color rgb="FFFF0000"/>
      </font>
      <fill>
        <patternFill>
          <bgColor rgb="FFFFE181"/>
        </patternFill>
      </fill>
    </dxf>
    <dxf>
      <font>
        <color rgb="FFFF0000"/>
      </font>
    </dxf>
    <dxf>
      <font>
        <color rgb="FF0070C0"/>
      </font>
    </dxf>
    <dxf>
      <font>
        <color rgb="FFFF0000"/>
      </font>
    </dxf>
    <dxf>
      <fill>
        <patternFill>
          <bgColor rgb="FFFFB3B3"/>
        </patternFill>
      </fill>
    </dxf>
    <dxf>
      <fill>
        <patternFill>
          <bgColor rgb="FFABE9FF"/>
        </patternFill>
      </fill>
    </dxf>
    <dxf>
      <font>
        <color rgb="FFFF0000"/>
      </font>
      <fill>
        <patternFill>
          <bgColor rgb="FFABE9FF"/>
        </patternFill>
      </fill>
    </dxf>
    <dxf>
      <fill>
        <patternFill>
          <bgColor rgb="FFFFE181"/>
        </patternFill>
      </fill>
    </dxf>
    <dxf>
      <font>
        <color rgb="FFFF0000"/>
      </font>
      <fill>
        <patternFill>
          <bgColor rgb="FFFFE181"/>
        </patternFill>
      </fill>
    </dxf>
    <dxf>
      <font>
        <color rgb="FF0070C0"/>
      </font>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bgColor rgb="FFFFFF00"/>
        </patternFill>
      </fill>
    </dxf>
    <dxf>
      <font>
        <color rgb="FFFF0000"/>
      </font>
      <fill>
        <patternFill>
          <bgColor rgb="FFFFFF00"/>
        </patternFill>
      </fill>
    </dxf>
    <dxf>
      <font>
        <b/>
        <i val="0"/>
        <color rgb="FFFF0000"/>
      </font>
    </dxf>
    <dxf>
      <font>
        <b/>
        <i val="0"/>
        <color rgb="FFFF0000"/>
      </font>
    </dxf>
    <dxf>
      <fill>
        <patternFill>
          <bgColor rgb="FFFFC000"/>
        </patternFill>
      </fill>
    </dxf>
    <dxf>
      <fill>
        <patternFill>
          <bgColor rgb="FFFFC000"/>
        </patternFill>
      </fill>
    </dxf>
    <dxf>
      <fill>
        <patternFill>
          <bgColor rgb="FFFFC000"/>
        </patternFill>
      </fill>
    </dxf>
    <dxf>
      <fill>
        <patternFill>
          <bgColor rgb="FFFFC000"/>
        </patternFill>
      </fill>
    </dxf>
    <dxf>
      <font>
        <color rgb="FFFF0000"/>
      </font>
    </dxf>
    <dxf>
      <font>
        <color rgb="FFFF0000"/>
      </font>
    </dxf>
    <dxf>
      <font>
        <color rgb="FFFF0000"/>
      </font>
    </dxf>
    <dxf>
      <fill>
        <patternFill>
          <bgColor rgb="FFFFB3B3"/>
        </patternFill>
      </fill>
    </dxf>
    <dxf>
      <fill>
        <patternFill>
          <bgColor rgb="FFABE9FF"/>
        </patternFill>
      </fill>
    </dxf>
    <dxf>
      <font>
        <color rgb="FFFF0000"/>
      </font>
      <fill>
        <patternFill>
          <bgColor rgb="FFABE9FF"/>
        </patternFill>
      </fill>
    </dxf>
    <dxf>
      <fill>
        <patternFill>
          <bgColor rgb="FFFFE181"/>
        </patternFill>
      </fill>
    </dxf>
    <dxf>
      <font>
        <color rgb="FFFF0000"/>
      </font>
      <fill>
        <patternFill>
          <bgColor rgb="FFFFE181"/>
        </patternFill>
      </fill>
    </dxf>
    <dxf>
      <font>
        <b/>
        <i val="0"/>
        <color theme="0"/>
      </font>
      <fill>
        <patternFill>
          <bgColor rgb="FF00B0F0"/>
        </patternFill>
      </fill>
    </dxf>
    <dxf>
      <fill>
        <patternFill>
          <bgColor rgb="FFFFFF00"/>
        </patternFill>
      </fill>
    </dxf>
    <dxf>
      <fill>
        <patternFill>
          <bgColor rgb="FFFFFF00"/>
        </patternFill>
      </fill>
    </dxf>
    <dxf>
      <fill>
        <patternFill patternType="none">
          <bgColor auto="1"/>
        </patternFill>
      </fill>
    </dxf>
    <dxf>
      <fill>
        <patternFill>
          <bgColor theme="0"/>
        </patternFill>
      </fill>
    </dxf>
    <dxf>
      <fill>
        <patternFill>
          <bgColor theme="0"/>
        </patternFill>
      </fill>
    </dxf>
    <dxf>
      <font>
        <color rgb="FFFF0000"/>
      </font>
    </dxf>
    <dxf>
      <font>
        <color rgb="FF0070C0"/>
      </font>
    </dxf>
    <dxf>
      <font>
        <color rgb="FFFF0000"/>
      </font>
    </dxf>
    <dxf>
      <fill>
        <patternFill>
          <bgColor rgb="FFFFB3B3"/>
        </patternFill>
      </fill>
    </dxf>
    <dxf>
      <fill>
        <patternFill>
          <bgColor rgb="FFABE9FF"/>
        </patternFill>
      </fill>
    </dxf>
    <dxf>
      <font>
        <color rgb="FFFF0000"/>
      </font>
      <fill>
        <patternFill>
          <bgColor rgb="FFABE9FF"/>
        </patternFill>
      </fill>
    </dxf>
    <dxf>
      <fill>
        <patternFill>
          <bgColor rgb="FFFFE181"/>
        </patternFill>
      </fill>
    </dxf>
    <dxf>
      <font>
        <color rgb="FFFF0000"/>
      </font>
      <fill>
        <patternFill>
          <bgColor rgb="FFFFE181"/>
        </patternFill>
      </fill>
    </dxf>
    <dxf>
      <fill>
        <patternFill>
          <bgColor rgb="FFFFFF00"/>
        </patternFill>
      </fill>
    </dxf>
    <dxf>
      <fill>
        <patternFill>
          <bgColor theme="0"/>
        </patternFill>
      </fill>
    </dxf>
    <dxf>
      <fill>
        <patternFill>
          <bgColor rgb="FFFFFF00"/>
        </patternFill>
      </fill>
    </dxf>
    <dxf>
      <fill>
        <patternFill>
          <bgColor theme="0"/>
        </patternFill>
      </fill>
    </dxf>
    <dxf>
      <font>
        <b/>
        <i val="0"/>
        <color rgb="FFFF0000"/>
      </font>
    </dxf>
    <dxf>
      <font>
        <color rgb="FF0070C0"/>
      </font>
    </dxf>
    <dxf>
      <fill>
        <patternFill>
          <bgColor rgb="FFFFFF00"/>
        </patternFill>
      </fill>
    </dxf>
    <dxf>
      <fill>
        <patternFill>
          <bgColor theme="0"/>
        </patternFill>
      </fill>
    </dxf>
    <dxf>
      <fill>
        <patternFill>
          <bgColor rgb="FFFFFF00"/>
        </patternFill>
      </fill>
    </dxf>
    <dxf>
      <fill>
        <patternFill>
          <bgColor theme="0"/>
        </patternFill>
      </fill>
    </dxf>
    <dxf>
      <font>
        <color rgb="FFFF0000"/>
      </font>
      <fill>
        <patternFill patternType="none">
          <bgColor auto="1"/>
        </patternFill>
      </fill>
    </dxf>
    <dxf>
      <fill>
        <patternFill patternType="solid">
          <bgColor rgb="FFABE9FF"/>
        </patternFill>
      </fill>
    </dxf>
    <dxf>
      <fill>
        <patternFill>
          <bgColor rgb="FFFFE181"/>
        </patternFill>
      </fill>
    </dxf>
    <dxf>
      <fill>
        <patternFill>
          <bgColor rgb="FFFFB3B3"/>
        </patternFill>
      </fill>
    </dxf>
    <dxf>
      <fill>
        <patternFill patternType="solid">
          <bgColor rgb="FFABE9FF"/>
        </patternFill>
      </fill>
    </dxf>
    <dxf>
      <font>
        <color theme="0"/>
      </font>
      <fill>
        <patternFill>
          <bgColor theme="0" tint="-0.499984740745262"/>
        </patternFill>
      </fill>
    </dxf>
    <dxf>
      <fill>
        <patternFill>
          <bgColor rgb="FFFFC000"/>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
      <fill>
        <patternFill patternType="solid">
          <fgColor theme="7"/>
          <bgColor theme="7"/>
        </patternFill>
      </fill>
    </dxf>
  </dxfs>
  <tableStyles count="0" defaultTableStyle="TableStyleMedium2" defaultPivotStyle="PivotStyleLight16"/>
  <colors>
    <mruColors>
      <color rgb="FFABE9FF"/>
      <color rgb="FFFFB3B3"/>
      <color rgb="FFFFE181"/>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5F2C0-C267-4E74-8BB8-6CD06BA03A9E}">
  <sheetPr codeName="Sheet4">
    <tabColor rgb="FFFFB3B3"/>
    <pageSetUpPr fitToPage="1"/>
  </sheetPr>
  <dimension ref="A1:BI1370"/>
  <sheetViews>
    <sheetView showGridLines="0" tabSelected="1" zoomScaleNormal="100" workbookViewId="0">
      <pane xSplit="2" ySplit="8" topLeftCell="C9" activePane="bottomRight" state="frozen"/>
      <selection pane="topRight" activeCell="C1" sqref="C1"/>
      <selection pane="bottomLeft" activeCell="A9" sqref="A9"/>
      <selection pane="bottomRight"/>
    </sheetView>
  </sheetViews>
  <sheetFormatPr defaultColWidth="13.9140625" defaultRowHeight="15" customHeight="1" outlineLevelRow="1" outlineLevelCol="2"/>
  <cols>
    <col min="1" max="1" width="2.1640625" style="205" customWidth="1"/>
    <col min="2" max="2" width="4.08203125" style="205" customWidth="1"/>
    <col min="3" max="4" width="11.4140625" style="205" customWidth="1"/>
    <col min="5" max="6" width="17.1640625" style="205" customWidth="1"/>
    <col min="7" max="7" width="18.9140625" style="205" customWidth="1"/>
    <col min="8" max="8" width="5.5" style="205" customWidth="1"/>
    <col min="9" max="9" width="11.4140625" style="205" customWidth="1"/>
    <col min="10" max="10" width="14.4140625" style="205" customWidth="1"/>
    <col min="11" max="11" width="11.9140625" style="205" customWidth="1"/>
    <col min="12" max="12" width="25.6640625" style="205" customWidth="1"/>
    <col min="13" max="13" width="2.1640625" style="205" customWidth="1"/>
    <col min="14" max="14" width="4.6640625" style="205" hidden="1" customWidth="1" outlineLevel="1"/>
    <col min="15" max="15" width="7.1640625" style="205" hidden="1" customWidth="1" outlineLevel="1"/>
    <col min="16" max="16" width="12.58203125" style="205" hidden="1" customWidth="1" outlineLevel="1"/>
    <col min="17" max="17" width="7.9140625" style="205" hidden="1" customWidth="1" outlineLevel="1"/>
    <col min="18" max="18" width="11.1640625" style="205" hidden="1" customWidth="1" outlineLevel="1"/>
    <col min="19" max="19" width="11.6640625" style="205" hidden="1" customWidth="1" outlineLevel="1"/>
    <col min="20" max="20" width="11.1640625" style="205" hidden="1" customWidth="1" outlineLevel="1"/>
    <col min="21" max="21" width="8.9140625" style="205" hidden="1" customWidth="1" outlineLevel="1"/>
    <col min="22" max="22" width="30.58203125" style="205" hidden="1" customWidth="1" outlineLevel="1"/>
    <col min="23" max="23" width="27.1640625" style="151" hidden="1" customWidth="1" outlineLevel="1"/>
    <col min="24" max="24" width="8.1640625" style="151" hidden="1" customWidth="1" outlineLevel="2"/>
    <col min="25" max="25" width="6.6640625" style="205" hidden="1" customWidth="1" outlineLevel="2"/>
    <col min="26" max="26" width="15.6640625" style="205" hidden="1" customWidth="1" outlineLevel="2"/>
    <col min="27" max="27" width="18.5" style="205" hidden="1" customWidth="1" outlineLevel="2"/>
    <col min="28" max="28" width="15.5" style="205" hidden="1" customWidth="1" outlineLevel="2"/>
    <col min="29" max="29" width="15.1640625" style="205" hidden="1" customWidth="1" outlineLevel="2"/>
    <col min="30" max="30" width="7" style="151" hidden="1" customWidth="1" outlineLevel="1"/>
    <col min="31" max="31" width="2.6640625" style="152" customWidth="1" collapsed="1"/>
    <col min="32" max="32" width="6.6640625" style="152" customWidth="1"/>
    <col min="33" max="33" width="7.5" style="152" bestFit="1" customWidth="1"/>
    <col min="34" max="34" width="26" style="152" customWidth="1"/>
    <col min="35" max="35" width="19.1640625" style="152" bestFit="1" customWidth="1"/>
    <col min="36" max="36" width="18.9140625" style="152" bestFit="1" customWidth="1"/>
    <col min="37" max="37" width="6.5" style="152" customWidth="1"/>
    <col min="38" max="38" width="11.08203125" style="152" customWidth="1"/>
    <col min="39" max="39" width="22" style="152" customWidth="1"/>
    <col min="40" max="40" width="19.1640625" style="152" bestFit="1" customWidth="1"/>
    <col min="41" max="42" width="9.58203125" style="152"/>
    <col min="43" max="43" width="14.4140625" style="151" customWidth="1"/>
    <col min="44" max="50" width="7.4140625" style="205" hidden="1" customWidth="1" outlineLevel="1"/>
    <col min="51" max="51" width="13.9140625" style="205" collapsed="1"/>
    <col min="52" max="16384" width="13.9140625" style="205"/>
  </cols>
  <sheetData>
    <row r="1" spans="1:61" ht="16.25" customHeight="1" thickTop="1" thickBot="1">
      <c r="A1" s="103" t="s">
        <v>0</v>
      </c>
      <c r="B1" s="29"/>
      <c r="C1" s="30"/>
      <c r="D1" s="29"/>
      <c r="E1" s="29"/>
      <c r="F1" s="29"/>
      <c r="G1" s="29"/>
      <c r="H1" s="29"/>
      <c r="I1" s="29"/>
      <c r="J1" s="31"/>
      <c r="K1" s="82"/>
      <c r="L1" s="82"/>
      <c r="M1" s="317" t="s">
        <v>654</v>
      </c>
      <c r="N1" s="274"/>
      <c r="O1" s="147" t="s">
        <v>1</v>
      </c>
      <c r="P1" s="27" t="s">
        <v>2</v>
      </c>
      <c r="Q1" s="275"/>
      <c r="R1" s="143" t="s">
        <v>3</v>
      </c>
      <c r="S1" s="144" t="s">
        <v>4</v>
      </c>
      <c r="X1" s="205"/>
      <c r="Y1" s="276"/>
      <c r="Z1" s="325" t="s">
        <v>5</v>
      </c>
      <c r="AA1" s="277">
        <f>SUMIFS($P$10:$P$1011,$U$10:$U$1011,"OK",$C$10:$C$1011,"*取組*")+SUMIFS($P$10:$P$1011,$U$10:$U$1011,"一部*",$C$10:$C$1011,"*取組*")+SUMIFS($P$10:$P$1011,$U$10:$U$1011,"未確認",$C$10:$C$1011,"*取組*")</f>
        <v>0</v>
      </c>
      <c r="AB1" s="151"/>
      <c r="AC1" s="151"/>
    </row>
    <row r="2" spans="1:61" ht="23.25" customHeight="1" thickTop="1" thickBot="1">
      <c r="A2" s="34"/>
      <c r="B2" s="318" t="s">
        <v>6</v>
      </c>
      <c r="C2" s="319"/>
      <c r="D2" s="320"/>
      <c r="E2" s="320"/>
      <c r="F2" s="320"/>
      <c r="G2" s="327" t="s">
        <v>7</v>
      </c>
      <c r="H2" s="327"/>
      <c r="I2" s="320"/>
      <c r="J2" s="320"/>
      <c r="K2" s="320"/>
      <c r="L2" s="152"/>
      <c r="M2" s="206"/>
      <c r="N2" s="278"/>
      <c r="O2" s="146" t="s">
        <v>8</v>
      </c>
      <c r="P2" s="141">
        <f>SUMIF(U10:U1011,"*OK*",P10:P1011)+SUMIF(U10:U1011,"一部対象外",P10:P1011)+SUMIF(U10:U1011,"一部確認",P10:P1011)+SUMIF(U10:U1011,"未確認",P10:P1011)</f>
        <v>0</v>
      </c>
      <c r="Q2" s="142" t="s">
        <v>9</v>
      </c>
      <c r="R2" s="195">
        <f>SUMIF(U10:U1011,"*OK*",P10:P1011)+SUMIF(U10:U1011,"一部対象外",P10:P1011)+SUMIF(U10:U1011,"一部確認",P10:P1011)</f>
        <v>0</v>
      </c>
      <c r="S2" s="196">
        <f>SUMIF(U10:U1011,"*未確認*",P10:P1011)</f>
        <v>0</v>
      </c>
      <c r="X2" s="205"/>
      <c r="Y2" s="231"/>
      <c r="Z2" s="326"/>
      <c r="AA2" s="279">
        <f>SUMIFS($P$10:$P$1011,$U$10:$U$1011,"OK",$C$10:$C$1011,"*キャンセル*")+SUMIFS($P$10:$P$1011,$U$10:$U$1011,"一部*",$C$10:$C$1011,"*キャンセル*")+SUMIFS($P$10:$P$1011,$U$10:$U$1011,"未確認",$C$10:$C$1011,"*キャンセル*")</f>
        <v>0</v>
      </c>
      <c r="AB2" s="151"/>
      <c r="AC2" s="151"/>
      <c r="AR2" s="151"/>
      <c r="AS2" s="151"/>
      <c r="AT2" s="151"/>
      <c r="AU2" s="151"/>
      <c r="AV2" s="151"/>
      <c r="AW2" s="151"/>
      <c r="AX2" s="151"/>
      <c r="AY2" s="151"/>
    </row>
    <row r="3" spans="1:61" ht="23.25" customHeight="1" thickTop="1" thickBot="1">
      <c r="A3" s="34"/>
      <c r="B3" s="318" t="s">
        <v>10</v>
      </c>
      <c r="C3" s="319"/>
      <c r="D3" s="320"/>
      <c r="E3" s="320"/>
      <c r="F3" s="201" t="s">
        <v>11</v>
      </c>
      <c r="G3" s="320"/>
      <c r="H3" s="320"/>
      <c r="I3" s="201" t="s">
        <v>12</v>
      </c>
      <c r="J3" s="320"/>
      <c r="K3" s="320"/>
      <c r="L3" s="152"/>
      <c r="M3" s="206"/>
      <c r="N3" s="278"/>
      <c r="O3" s="278"/>
      <c r="P3" s="192">
        <f>SUMIF($U10:$U1011,"対象外",$P10:$P1011)+SUM($AA$10:$AA$1011,$S$10:$S$1011,$AC$10:$AC$1011)</f>
        <v>0</v>
      </c>
      <c r="Q3" s="194" t="s">
        <v>13</v>
      </c>
      <c r="R3" s="321"/>
      <c r="S3" s="322"/>
      <c r="X3" s="205"/>
      <c r="Z3" s="114" t="s">
        <v>14</v>
      </c>
      <c r="AA3" s="138" t="e">
        <f>ROUNDDOWN(IF(G4="対象",事務局集計用!H10,事務局集計用!H16),-3)</f>
        <v>#N/A</v>
      </c>
      <c r="AB3" s="151"/>
      <c r="AC3" s="151"/>
      <c r="AQ3" s="21"/>
      <c r="AR3" s="151"/>
      <c r="AS3" s="151"/>
      <c r="AT3" s="151"/>
      <c r="AU3" s="151"/>
      <c r="AV3" s="151"/>
      <c r="AW3" s="151"/>
      <c r="AX3" s="151"/>
      <c r="AY3" s="151"/>
      <c r="BI3" s="280"/>
    </row>
    <row r="4" spans="1:61" ht="23.25" customHeight="1" thickBot="1">
      <c r="A4" s="34"/>
      <c r="B4" s="334" t="s">
        <v>15</v>
      </c>
      <c r="C4" s="334"/>
      <c r="D4" s="334"/>
      <c r="E4" s="200"/>
      <c r="F4" s="37" t="s">
        <v>16</v>
      </c>
      <c r="G4" s="320"/>
      <c r="H4" s="320"/>
      <c r="I4" s="201" t="s">
        <v>17</v>
      </c>
      <c r="J4" s="339"/>
      <c r="K4" s="320"/>
      <c r="L4" s="152"/>
      <c r="M4" s="206"/>
      <c r="N4" s="278"/>
      <c r="O4" s="278"/>
      <c r="P4" s="112">
        <f>SUMIF($U10:$U1011,"確認",$P10:$P1011)+SUM($AB$10:$AB$1011)</f>
        <v>0</v>
      </c>
      <c r="Q4" s="136" t="s">
        <v>18</v>
      </c>
      <c r="R4" s="335" t="str">
        <f>AI21</f>
        <v>※概要欄に未入力の箇所があります。</v>
      </c>
      <c r="S4" s="336"/>
      <c r="X4" s="205"/>
      <c r="Y4" s="22"/>
      <c r="Z4" s="337" t="s">
        <v>19</v>
      </c>
      <c r="AA4" s="281">
        <f>事務局集計用!$N$9</f>
        <v>0</v>
      </c>
      <c r="AB4" s="151"/>
      <c r="AC4" s="151"/>
      <c r="AR4" s="151"/>
      <c r="AS4" s="151"/>
      <c r="AT4" s="151"/>
      <c r="AU4" s="151"/>
      <c r="AV4" s="151"/>
      <c r="AW4" s="151"/>
      <c r="AX4" s="151"/>
      <c r="AY4" s="151"/>
    </row>
    <row r="5" spans="1:61" ht="12.65" customHeight="1" thickBot="1">
      <c r="A5" s="40"/>
      <c r="B5" s="100"/>
      <c r="C5" s="100"/>
      <c r="D5" s="100"/>
      <c r="E5" s="101"/>
      <c r="F5" s="101"/>
      <c r="G5" s="101"/>
      <c r="H5" s="197"/>
      <c r="I5" s="101"/>
      <c r="J5" s="198"/>
      <c r="K5" s="153"/>
      <c r="L5" s="153"/>
      <c r="M5" s="207"/>
      <c r="N5" s="278"/>
      <c r="O5" s="278"/>
      <c r="P5" s="113">
        <f>SUM($P$2:$P$4)</f>
        <v>0</v>
      </c>
      <c r="Q5" s="145" t="s">
        <v>20</v>
      </c>
      <c r="R5" s="282"/>
      <c r="S5" s="298" t="s">
        <v>21</v>
      </c>
      <c r="X5" s="205"/>
      <c r="Z5" s="338"/>
      <c r="AA5" s="279">
        <f>事務局集計用!$N$15</f>
        <v>0</v>
      </c>
      <c r="AB5" s="151"/>
      <c r="AC5" s="151"/>
    </row>
    <row r="6" spans="1:61" ht="11" customHeight="1" thickBot="1">
      <c r="A6" s="102"/>
      <c r="B6" s="154"/>
      <c r="C6" s="155"/>
      <c r="D6" s="154"/>
      <c r="E6" s="154"/>
      <c r="F6" s="154"/>
      <c r="G6" s="154"/>
      <c r="H6" s="154"/>
      <c r="I6" s="154"/>
      <c r="J6" s="153"/>
      <c r="K6" s="156"/>
      <c r="L6" s="156"/>
      <c r="N6" s="5"/>
      <c r="O6" s="5"/>
      <c r="P6" s="137">
        <f>$J$1013</f>
        <v>0</v>
      </c>
      <c r="Q6" s="278" t="s">
        <v>22</v>
      </c>
      <c r="R6" s="283"/>
      <c r="S6" s="21" t="str">
        <f>"←システム金額との相違要確認！("&amp;TEXT(P6,"#,##0")&amp;" ⇒ "&amp;TEXT(SUM(P10:P1011,AA10:AA1011,AB10:AB1011,S10:S1011,AC10:AC1011),"#,##0")&amp;" に変更)"</f>
        <v>←システム金額との相違要確認！(0 ⇒ 0 に変更)</v>
      </c>
      <c r="Z6" s="115" t="s">
        <v>23</v>
      </c>
      <c r="AA6" s="139" t="e">
        <f>MAX(R4-AA3,0)</f>
        <v>#VALUE!</v>
      </c>
      <c r="AB6" s="151"/>
    </row>
    <row r="7" spans="1:61" ht="17" customHeight="1" thickBot="1">
      <c r="A7" s="1"/>
      <c r="B7" s="208"/>
      <c r="C7" s="209"/>
      <c r="D7" s="208"/>
      <c r="E7" s="208"/>
      <c r="F7" s="208"/>
      <c r="G7" s="208"/>
      <c r="H7" s="193" t="str">
        <f>IF($E$4="対象",マスター!$D$11,"")</f>
        <v/>
      </c>
      <c r="I7" s="208"/>
      <c r="J7" s="208"/>
      <c r="K7" s="210"/>
      <c r="L7" s="210"/>
      <c r="M7" s="211"/>
      <c r="N7" s="5"/>
      <c r="O7" s="5"/>
      <c r="P7" s="157" t="e">
        <f>ROUNDDOWN(AA3/R4,2)</f>
        <v>#N/A</v>
      </c>
      <c r="Q7" s="140" t="s">
        <v>24</v>
      </c>
      <c r="R7" s="39" t="s">
        <v>25</v>
      </c>
      <c r="S7" s="5"/>
      <c r="T7" s="278"/>
      <c r="V7" s="24"/>
      <c r="X7" s="24" t="s">
        <v>26</v>
      </c>
    </row>
    <row r="8" spans="1:61" ht="16.5" thickBot="1">
      <c r="A8" s="212"/>
      <c r="B8" s="3" t="s">
        <v>27</v>
      </c>
      <c r="C8" s="4" t="s">
        <v>28</v>
      </c>
      <c r="D8" s="3" t="s">
        <v>29</v>
      </c>
      <c r="E8" s="3" t="s">
        <v>30</v>
      </c>
      <c r="F8" s="3" t="s">
        <v>31</v>
      </c>
      <c r="G8" s="314" t="s">
        <v>32</v>
      </c>
      <c r="H8" s="3" t="s">
        <v>33</v>
      </c>
      <c r="I8" s="109" t="s">
        <v>34</v>
      </c>
      <c r="J8" s="3" t="s">
        <v>35</v>
      </c>
      <c r="K8" s="4" t="s">
        <v>36</v>
      </c>
      <c r="L8" s="4" t="s">
        <v>37</v>
      </c>
      <c r="M8" s="213"/>
      <c r="N8" s="7" t="s">
        <v>27</v>
      </c>
      <c r="O8" s="7" t="s">
        <v>38</v>
      </c>
      <c r="P8" s="7" t="s">
        <v>39</v>
      </c>
      <c r="Q8" s="7" t="s">
        <v>40</v>
      </c>
      <c r="R8" s="7" t="s">
        <v>41</v>
      </c>
      <c r="S8" s="7" t="s">
        <v>42</v>
      </c>
      <c r="T8" s="7" t="s">
        <v>43</v>
      </c>
      <c r="U8" s="7" t="s">
        <v>44</v>
      </c>
      <c r="V8" s="24" t="s">
        <v>45</v>
      </c>
      <c r="W8" s="7" t="s">
        <v>46</v>
      </c>
      <c r="X8" s="24" t="s">
        <v>47</v>
      </c>
      <c r="Z8" s="25" t="s">
        <v>48</v>
      </c>
      <c r="AA8" s="106" t="s">
        <v>49</v>
      </c>
      <c r="AB8" s="106" t="s">
        <v>50</v>
      </c>
      <c r="AC8" s="18" t="s">
        <v>51</v>
      </c>
      <c r="AR8" s="205" t="s">
        <v>52</v>
      </c>
      <c r="AS8" s="205" t="s">
        <v>53</v>
      </c>
      <c r="AT8" s="205" t="s">
        <v>54</v>
      </c>
      <c r="AU8" s="205" t="s">
        <v>55</v>
      </c>
      <c r="AV8" s="205" t="s">
        <v>56</v>
      </c>
      <c r="AW8" s="205" t="s">
        <v>57</v>
      </c>
      <c r="AX8" s="205" t="s">
        <v>58</v>
      </c>
    </row>
    <row r="9" spans="1:61" ht="15.5" thickBot="1">
      <c r="A9" s="6" t="s">
        <v>59</v>
      </c>
      <c r="B9" s="208"/>
      <c r="C9" s="209"/>
      <c r="D9" s="208"/>
      <c r="E9" s="208"/>
      <c r="F9" s="208"/>
      <c r="G9" s="214"/>
      <c r="H9" s="214"/>
      <c r="I9" s="214"/>
      <c r="J9" s="214"/>
      <c r="K9" s="210"/>
      <c r="L9" s="305" t="s">
        <v>60</v>
      </c>
      <c r="M9" s="215"/>
      <c r="N9" s="278"/>
      <c r="O9" s="7"/>
      <c r="P9" s="7"/>
      <c r="Q9" s="7"/>
      <c r="R9" s="7"/>
      <c r="S9" s="7"/>
      <c r="T9" s="7"/>
      <c r="U9" s="7"/>
      <c r="V9" s="24"/>
      <c r="W9" s="7"/>
      <c r="X9" s="24"/>
      <c r="Y9" s="18"/>
      <c r="Z9" s="25"/>
      <c r="AA9" s="7"/>
      <c r="AB9" s="7"/>
      <c r="AC9" s="18"/>
      <c r="AD9" s="7"/>
      <c r="AQ9" s="7"/>
    </row>
    <row r="10" spans="1:61" ht="16">
      <c r="A10" s="8" t="s">
        <v>61</v>
      </c>
      <c r="B10" s="216">
        <v>1</v>
      </c>
      <c r="C10" s="284"/>
      <c r="D10" s="285"/>
      <c r="E10" s="285"/>
      <c r="F10" s="286"/>
      <c r="G10" s="300">
        <v>0</v>
      </c>
      <c r="H10" s="287">
        <v>0.1</v>
      </c>
      <c r="I10" s="288"/>
      <c r="J10" s="223">
        <f>ROUNDDOWN((G10-I10)/(1+H10),0)</f>
        <v>0</v>
      </c>
      <c r="K10" s="286"/>
      <c r="L10" s="286"/>
      <c r="M10" s="215"/>
      <c r="N10" s="278">
        <f>$B10</f>
        <v>1</v>
      </c>
      <c r="O10" s="289" t="str">
        <f t="shared" ref="O10:O74" si="0">IF($C10="","",C10)</f>
        <v/>
      </c>
      <c r="P10" s="290">
        <f>IF($H10=$Q10,$J10-$AA10-$AB10-$S10,ROUNDDOWN(($G10-$I10)/(1+$Q10),0)-$AA10-$AB10-$S10)</f>
        <v>0</v>
      </c>
      <c r="Q10" s="291">
        <v>0.1</v>
      </c>
      <c r="R10" s="292"/>
      <c r="S10" s="292"/>
      <c r="T10" s="292"/>
      <c r="U10" s="293" t="str">
        <f>IF($G10=0,"","未確認")</f>
        <v/>
      </c>
      <c r="V10" s="294"/>
      <c r="W10" s="158"/>
      <c r="X10" s="159" t="str">
        <f>IF(W10="","","No."&amp;N10&amp;"："&amp;W10&amp;IF(U10="OK","",IF(U10="対象外","（"&amp;TEXT($G10-$I10,"#,##0")&amp;"円/"&amp;V10&amp;"）","（"&amp;TEXT(R10+S10+T10,"#,##0")&amp;"円/"&amp;V10&amp;"）")))</f>
        <v/>
      </c>
      <c r="Y10" s="23" t="s">
        <v>62</v>
      </c>
      <c r="Z10" s="26" t="str" cm="1">
        <f t="array" ref="Z10">_xlfn.TEXTJOIN(", ",TRUE,IF(V$10:V$1012=マスター!M4,N$10:N$1012,""))</f>
        <v/>
      </c>
      <c r="AA10" s="19">
        <f t="shared" ref="AA10:AA41" si="1">IFERROR(ROUNDDOWN(R10/(1+$Q10),0),0)</f>
        <v>0</v>
      </c>
      <c r="AB10" s="160">
        <f t="shared" ref="AB10:AB41" si="2">IFERROR(ROUNDDOWN(T10/(1+$Q10),0),0)</f>
        <v>0</v>
      </c>
      <c r="AC10" s="20">
        <f>IF($H10&gt;=$Q10,0,$J10-$P10-$R10-$S10-$T10)</f>
        <v>0</v>
      </c>
      <c r="AD10" s="158"/>
      <c r="AF10" s="47" t="s">
        <v>63</v>
      </c>
      <c r="AG10" s="82"/>
      <c r="AH10" s="82"/>
      <c r="AI10" s="82"/>
      <c r="AJ10" s="82"/>
      <c r="AK10" s="48"/>
      <c r="AL10" s="49"/>
      <c r="AM10" s="82"/>
      <c r="AN10" s="82"/>
      <c r="AO10" s="82"/>
      <c r="AP10" s="161"/>
      <c r="AQ10" s="158"/>
      <c r="AR10" s="205">
        <f>IF(C10="",IF(OR(D10&lt;&gt;"",E10&lt;&gt;"",F10&lt;&gt;"",K10&lt;&gt;"",G10&lt;&gt;0)=TRUE,1,0),0)</f>
        <v>0</v>
      </c>
      <c r="AS10" s="205">
        <f>IF(D10="",IF(OR(C10&lt;&gt;"",E10&lt;&gt;"",F10&lt;&gt;"",K10&lt;&gt;"",G10&lt;&gt;0)=TRUE,1,0),0)</f>
        <v>0</v>
      </c>
      <c r="AT10" s="205">
        <f>IF(E10="",IF(OR(C10&lt;&gt;"",D10&lt;&gt;"",F10&lt;&gt;"",K10&lt;&gt;"",G10&lt;&gt;0)=TRUE,1,0),0)</f>
        <v>0</v>
      </c>
      <c r="AU10" s="205">
        <f>IF(F10="",IF(OR(C10&lt;&gt;"",D10&lt;&gt;"",E10&lt;&gt;"",K10&lt;&gt;"",G10&lt;&gt;0)=TRUE,1,0),0)</f>
        <v>0</v>
      </c>
      <c r="AV10" s="205">
        <f>IF(K10="",IF(OR(C10&lt;&gt;"",D10&lt;&gt;"",E10&lt;&gt;"",F10&lt;&gt;"",G10&lt;&gt;0)=TRUE,1,0),0)</f>
        <v>0</v>
      </c>
      <c r="AW10" s="205">
        <f>IF(G10=0,IF(OR(C10&lt;&gt;"",D10&lt;&gt;"",E10&lt;&gt;"",F10&lt;&gt;"",K10&lt;&gt;"",G10&lt;&gt;0)=TRUE,1,0),0)</f>
        <v>0</v>
      </c>
      <c r="AX10" s="205">
        <f>IF(OR(E10="その他",COUNTIF(E10,"*(詳細備考)*")),1,0)</f>
        <v>0</v>
      </c>
    </row>
    <row r="11" spans="1:61">
      <c r="A11" s="8" t="s">
        <v>61</v>
      </c>
      <c r="B11" s="216">
        <v>2</v>
      </c>
      <c r="C11" s="284"/>
      <c r="D11" s="285"/>
      <c r="E11" s="285"/>
      <c r="F11" s="286"/>
      <c r="G11" s="300">
        <v>0</v>
      </c>
      <c r="H11" s="287">
        <v>0.1</v>
      </c>
      <c r="I11" s="288"/>
      <c r="J11" s="223">
        <f t="shared" ref="J11:J74" si="3">ROUNDDOWN((G11-I11)/(1+H11),0)</f>
        <v>0</v>
      </c>
      <c r="K11" s="286"/>
      <c r="L11" s="286"/>
      <c r="M11" s="215"/>
      <c r="N11" s="278">
        <f t="shared" ref="N11:N74" si="4">$B11</f>
        <v>2</v>
      </c>
      <c r="O11" s="289" t="str">
        <f t="shared" si="0"/>
        <v/>
      </c>
      <c r="P11" s="290">
        <f>IF($H11=$Q11,$J11-$AA11-$AB11-$S11,ROUNDDOWN(($G11-$I11)/(1+$Q11),0)-$AA11-$AB11-$S11)</f>
        <v>0</v>
      </c>
      <c r="Q11" s="291">
        <v>0.1</v>
      </c>
      <c r="R11" s="292"/>
      <c r="S11" s="292"/>
      <c r="T11" s="292"/>
      <c r="U11" s="293" t="str">
        <f t="shared" ref="U11:U74" si="5">IF($G11=0,"","未確認")</f>
        <v/>
      </c>
      <c r="V11" s="294"/>
      <c r="W11" s="158"/>
      <c r="X11" s="159" t="str">
        <f>IF(W11="","","No."&amp;N11&amp;"："&amp;W11&amp;IF(U11="OK","",IF(U11="対象外","（"&amp;TEXT($G11-$I11,"#,##0")&amp;"円/"&amp;V11&amp;"）","（"&amp;TEXT(R11+S11,"#,##0")&amp;"円/"&amp;V11&amp;"）")))</f>
        <v/>
      </c>
      <c r="Y11" s="23" t="s">
        <v>64</v>
      </c>
      <c r="Z11" s="26" t="str" cm="1">
        <f t="array" ref="Z11">_xlfn.TEXTJOIN(", ",TRUE,IF(V$10:V$1012=マスター!M5,N$10:N$1012,""))</f>
        <v/>
      </c>
      <c r="AA11" s="160">
        <f t="shared" si="1"/>
        <v>0</v>
      </c>
      <c r="AB11" s="160">
        <f>IFERROR(ROUNDDOWN(T11/(1+$Q11),0),0)</f>
        <v>0</v>
      </c>
      <c r="AC11" s="20">
        <f t="shared" ref="AC11:AC41" si="6">IF($H11&gt;=$Q11,0,$J11-$P11-$R11-$S11-$T11)</f>
        <v>0</v>
      </c>
      <c r="AF11" s="34"/>
      <c r="AK11" s="50"/>
      <c r="AL11" s="51"/>
      <c r="AP11" s="162"/>
      <c r="AR11" s="205">
        <f t="shared" ref="AR11:AR74" si="7">IF(C11="",IF(OR(D11&lt;&gt;"",E11&lt;&gt;"",F11&lt;&gt;"",K11&lt;&gt;"",G11&lt;&gt;0)=TRUE,1,0),0)</f>
        <v>0</v>
      </c>
      <c r="AS11" s="205">
        <f t="shared" ref="AS11:AS74" si="8">IF(D11="",IF(OR(C11&lt;&gt;"",E11&lt;&gt;"",F11&lt;&gt;"",K11&lt;&gt;"",G11&lt;&gt;0)=TRUE,1,0),0)</f>
        <v>0</v>
      </c>
      <c r="AT11" s="205">
        <f t="shared" ref="AT11:AT74" si="9">IF(E11="",IF(OR(C11&lt;&gt;"",D11&lt;&gt;"",F11&lt;&gt;"",K11&lt;&gt;"",G11&lt;&gt;0)=TRUE,1,0),0)</f>
        <v>0</v>
      </c>
      <c r="AU11" s="205">
        <f t="shared" ref="AU11:AU74" si="10">IF(F11="",IF(OR(C11&lt;&gt;"",D11&lt;&gt;"",E11&lt;&gt;"",K11&lt;&gt;"",G11&lt;&gt;0)=TRUE,1,0),0)</f>
        <v>0</v>
      </c>
      <c r="AV11" s="205">
        <f t="shared" ref="AV11:AV74" si="11">IF(K11="",IF(OR(C11&lt;&gt;"",D11&lt;&gt;"",E11&lt;&gt;"",F11&lt;&gt;"",G11&lt;&gt;0)=TRUE,1,0),0)</f>
        <v>0</v>
      </c>
      <c r="AW11" s="205">
        <f t="shared" ref="AW11:AW74" si="12">IF(G11=0,IF(OR(C11&lt;&gt;"",D11&lt;&gt;"",E11&lt;&gt;"",F11&lt;&gt;"",K11&lt;&gt;"",G11&lt;&gt;0)=TRUE,1,0),0)</f>
        <v>0</v>
      </c>
      <c r="AX11" s="205">
        <f t="shared" ref="AX11:AX74" si="13">IF(OR(E11="その他",COUNTIF(E11,"*(詳細備考)*")),1,0)</f>
        <v>0</v>
      </c>
    </row>
    <row r="12" spans="1:61">
      <c r="A12" s="8" t="s">
        <v>61</v>
      </c>
      <c r="B12" s="216">
        <v>3</v>
      </c>
      <c r="C12" s="284"/>
      <c r="D12" s="285"/>
      <c r="E12" s="285"/>
      <c r="F12" s="286"/>
      <c r="G12" s="300">
        <v>0</v>
      </c>
      <c r="H12" s="287">
        <v>0.1</v>
      </c>
      <c r="I12" s="288"/>
      <c r="J12" s="223">
        <f>ROUNDDOWN((G12-I12)/(1+H12),0)</f>
        <v>0</v>
      </c>
      <c r="K12" s="286"/>
      <c r="L12" s="286"/>
      <c r="M12" s="215"/>
      <c r="N12" s="278">
        <f t="shared" si="4"/>
        <v>3</v>
      </c>
      <c r="O12" s="289" t="str">
        <f t="shared" si="0"/>
        <v/>
      </c>
      <c r="P12" s="290">
        <f t="shared" ref="P12:P41" si="14">IF($H12=$Q12,$J12-$AA12-$AB12-$S12,ROUNDDOWN(($G12-$I12)/(1+$Q12),0)-$AA12-$AB12-$S12)</f>
        <v>0</v>
      </c>
      <c r="Q12" s="291">
        <v>0.1</v>
      </c>
      <c r="R12" s="292"/>
      <c r="S12" s="292"/>
      <c r="T12" s="292"/>
      <c r="U12" s="293" t="str">
        <f t="shared" si="5"/>
        <v/>
      </c>
      <c r="V12" s="294"/>
      <c r="W12" s="158"/>
      <c r="X12" s="159" t="str">
        <f t="shared" ref="X12:X74" si="15">IF(W12="","","No."&amp;N12&amp;"："&amp;W12&amp;IF(U12="OK","",IF(U12="対象外","（"&amp;TEXT($G12-$I12,"#,##0")&amp;"円/"&amp;V12&amp;"）","（"&amp;TEXT(R12+S12,"#,##0")&amp;"円/"&amp;V12&amp;"）")))</f>
        <v/>
      </c>
      <c r="Y12" s="23" t="s">
        <v>65</v>
      </c>
      <c r="Z12" s="26" t="str" cm="1">
        <f t="array" ref="Z12">_xlfn.TEXTJOIN(", ",TRUE,IF(V$10:V$1012=マスター!M6,N$10:N$1012,""))</f>
        <v/>
      </c>
      <c r="AA12" s="160">
        <f t="shared" si="1"/>
        <v>0</v>
      </c>
      <c r="AB12" s="160">
        <f t="shared" si="2"/>
        <v>0</v>
      </c>
      <c r="AC12" s="20">
        <f>IF($H12&gt;=$Q12,0,$J12-$P12-$R12-$S12-$T12)</f>
        <v>0</v>
      </c>
      <c r="AF12" s="34"/>
      <c r="AG12" s="163" t="s">
        <v>66</v>
      </c>
      <c r="AH12" s="164" t="s">
        <v>17</v>
      </c>
      <c r="AI12" s="165">
        <f>$J$4</f>
        <v>0</v>
      </c>
      <c r="AJ12" s="166"/>
      <c r="AL12" s="52"/>
      <c r="AP12" s="162"/>
      <c r="AR12" s="205">
        <f t="shared" si="7"/>
        <v>0</v>
      </c>
      <c r="AS12" s="205">
        <f t="shared" si="8"/>
        <v>0</v>
      </c>
      <c r="AT12" s="205">
        <f t="shared" si="9"/>
        <v>0</v>
      </c>
      <c r="AU12" s="205">
        <f t="shared" si="10"/>
        <v>0</v>
      </c>
      <c r="AV12" s="205">
        <f t="shared" si="11"/>
        <v>0</v>
      </c>
      <c r="AW12" s="205">
        <f t="shared" si="12"/>
        <v>0</v>
      </c>
      <c r="AX12" s="205">
        <f t="shared" si="13"/>
        <v>0</v>
      </c>
    </row>
    <row r="13" spans="1:61">
      <c r="A13" s="8" t="s">
        <v>61</v>
      </c>
      <c r="B13" s="216">
        <v>4</v>
      </c>
      <c r="C13" s="284"/>
      <c r="D13" s="285"/>
      <c r="E13" s="285"/>
      <c r="F13" s="286"/>
      <c r="G13" s="300">
        <v>0</v>
      </c>
      <c r="H13" s="287">
        <v>0.1</v>
      </c>
      <c r="I13" s="288"/>
      <c r="J13" s="223">
        <f t="shared" si="3"/>
        <v>0</v>
      </c>
      <c r="K13" s="286"/>
      <c r="L13" s="286"/>
      <c r="M13" s="215"/>
      <c r="N13" s="278">
        <f t="shared" si="4"/>
        <v>4</v>
      </c>
      <c r="O13" s="289" t="str">
        <f t="shared" si="0"/>
        <v/>
      </c>
      <c r="P13" s="290">
        <f t="shared" si="14"/>
        <v>0</v>
      </c>
      <c r="Q13" s="291">
        <v>0.1</v>
      </c>
      <c r="R13" s="292"/>
      <c r="S13" s="292"/>
      <c r="T13" s="292"/>
      <c r="U13" s="293" t="str">
        <f t="shared" si="5"/>
        <v/>
      </c>
      <c r="V13" s="294"/>
      <c r="W13" s="158"/>
      <c r="X13" s="159" t="str">
        <f t="shared" si="15"/>
        <v/>
      </c>
      <c r="Y13" s="23" t="s">
        <v>67</v>
      </c>
      <c r="Z13" s="26" t="str" cm="1">
        <f t="array" ref="Z13">_xlfn.TEXTJOIN(", ",TRUE,IF(V$10:V$1012=マスター!M7,N$10:N$1012,""))</f>
        <v/>
      </c>
      <c r="AA13" s="160">
        <f t="shared" si="1"/>
        <v>0</v>
      </c>
      <c r="AB13" s="160">
        <f t="shared" si="2"/>
        <v>0</v>
      </c>
      <c r="AC13" s="20">
        <f t="shared" si="6"/>
        <v>0</v>
      </c>
      <c r="AF13" s="167"/>
      <c r="AG13" s="168" t="s">
        <v>68</v>
      </c>
      <c r="AH13" s="169" t="s">
        <v>69</v>
      </c>
      <c r="AI13" s="170">
        <f>IF($G$3="充実支援-1/2補助対象者",0.5,1)</f>
        <v>1</v>
      </c>
      <c r="AJ13" s="171"/>
      <c r="AK13" s="50"/>
      <c r="AL13" s="53"/>
      <c r="AN13" s="172"/>
      <c r="AO13" s="172"/>
      <c r="AP13" s="162"/>
      <c r="AR13" s="205">
        <f t="shared" si="7"/>
        <v>0</v>
      </c>
      <c r="AS13" s="205">
        <f t="shared" si="8"/>
        <v>0</v>
      </c>
      <c r="AT13" s="205">
        <f t="shared" si="9"/>
        <v>0</v>
      </c>
      <c r="AU13" s="205">
        <f t="shared" si="10"/>
        <v>0</v>
      </c>
      <c r="AV13" s="205">
        <f t="shared" si="11"/>
        <v>0</v>
      </c>
      <c r="AW13" s="205">
        <f t="shared" si="12"/>
        <v>0</v>
      </c>
      <c r="AX13" s="205">
        <f t="shared" si="13"/>
        <v>0</v>
      </c>
    </row>
    <row r="14" spans="1:61">
      <c r="A14" s="8" t="s">
        <v>61</v>
      </c>
      <c r="B14" s="216">
        <v>5</v>
      </c>
      <c r="C14" s="284"/>
      <c r="D14" s="285"/>
      <c r="E14" s="285"/>
      <c r="F14" s="286"/>
      <c r="G14" s="300">
        <v>0</v>
      </c>
      <c r="H14" s="287">
        <v>0.1</v>
      </c>
      <c r="I14" s="288"/>
      <c r="J14" s="223">
        <f>ROUNDDOWN((G14-I14)/(1+H14),0)</f>
        <v>0</v>
      </c>
      <c r="K14" s="286"/>
      <c r="L14" s="286"/>
      <c r="M14" s="215"/>
      <c r="N14" s="278">
        <f t="shared" si="4"/>
        <v>5</v>
      </c>
      <c r="O14" s="289" t="str">
        <f t="shared" si="0"/>
        <v/>
      </c>
      <c r="P14" s="290">
        <f t="shared" si="14"/>
        <v>0</v>
      </c>
      <c r="Q14" s="291">
        <v>0.1</v>
      </c>
      <c r="R14" s="292"/>
      <c r="S14" s="292"/>
      <c r="T14" s="292"/>
      <c r="U14" s="293" t="str">
        <f t="shared" si="5"/>
        <v/>
      </c>
      <c r="V14" s="294"/>
      <c r="W14" s="158"/>
      <c r="X14" s="159" t="str">
        <f t="shared" si="15"/>
        <v/>
      </c>
      <c r="Y14" s="23" t="s">
        <v>70</v>
      </c>
      <c r="Z14" s="26" t="str" cm="1">
        <f t="array" ref="Z14">_xlfn.TEXTJOIN(", ",TRUE,IF(V$10:V$1012=マスター!M8,N$10:N$1012,""))</f>
        <v/>
      </c>
      <c r="AA14" s="160">
        <f t="shared" si="1"/>
        <v>0</v>
      </c>
      <c r="AB14" s="160">
        <f t="shared" si="2"/>
        <v>0</v>
      </c>
      <c r="AC14" s="20">
        <f t="shared" si="6"/>
        <v>0</v>
      </c>
      <c r="AF14" s="167"/>
      <c r="AI14" s="38" t="s">
        <v>71</v>
      </c>
      <c r="AJ14" s="38" t="s">
        <v>72</v>
      </c>
      <c r="AK14" s="52"/>
      <c r="AL14" s="52"/>
      <c r="AN14" s="172"/>
      <c r="AO14" s="172"/>
      <c r="AP14" s="162"/>
      <c r="AR14" s="205">
        <f t="shared" si="7"/>
        <v>0</v>
      </c>
      <c r="AS14" s="205">
        <f t="shared" si="8"/>
        <v>0</v>
      </c>
      <c r="AT14" s="205">
        <f t="shared" si="9"/>
        <v>0</v>
      </c>
      <c r="AU14" s="205">
        <f t="shared" si="10"/>
        <v>0</v>
      </c>
      <c r="AV14" s="205">
        <f t="shared" si="11"/>
        <v>0</v>
      </c>
      <c r="AW14" s="205">
        <f t="shared" si="12"/>
        <v>0</v>
      </c>
      <c r="AX14" s="205">
        <f t="shared" si="13"/>
        <v>0</v>
      </c>
    </row>
    <row r="15" spans="1:61">
      <c r="A15" s="8" t="s">
        <v>61</v>
      </c>
      <c r="B15" s="216">
        <v>6</v>
      </c>
      <c r="C15" s="284"/>
      <c r="D15" s="285"/>
      <c r="E15" s="285"/>
      <c r="F15" s="286"/>
      <c r="G15" s="300">
        <v>0</v>
      </c>
      <c r="H15" s="287">
        <v>0.1</v>
      </c>
      <c r="I15" s="288"/>
      <c r="J15" s="223">
        <f t="shared" si="3"/>
        <v>0</v>
      </c>
      <c r="K15" s="286"/>
      <c r="L15" s="286"/>
      <c r="M15" s="215"/>
      <c r="N15" s="278">
        <f t="shared" si="4"/>
        <v>6</v>
      </c>
      <c r="O15" s="289" t="str">
        <f t="shared" si="0"/>
        <v/>
      </c>
      <c r="P15" s="290">
        <f>IF($H15=$Q15,$J15-$AA15-$AB15-$S15,ROUNDDOWN(($G15-$I15)/(1+$Q15),0)-$AA15-$AB15-$S15)</f>
        <v>0</v>
      </c>
      <c r="Q15" s="291">
        <v>0.1</v>
      </c>
      <c r="R15" s="292"/>
      <c r="S15" s="292"/>
      <c r="T15" s="292"/>
      <c r="U15" s="293" t="str">
        <f t="shared" si="5"/>
        <v/>
      </c>
      <c r="V15" s="294"/>
      <c r="W15" s="158"/>
      <c r="X15" s="159" t="str">
        <f t="shared" si="15"/>
        <v/>
      </c>
      <c r="Y15" s="23" t="s">
        <v>73</v>
      </c>
      <c r="Z15" s="26" t="str" cm="1">
        <f t="array" ref="Z15">_xlfn.TEXTJOIN(", ",TRUE,IF(V$10:V$1012=マスター!M9,N$10:N$1012,""))</f>
        <v/>
      </c>
      <c r="AA15" s="160">
        <f>IFERROR(ROUNDDOWN(R15/(1+$Q15),0),0)</f>
        <v>0</v>
      </c>
      <c r="AB15" s="160">
        <f>IFERROR(ROUNDDOWN(T15/(1+$Q15),0),0)</f>
        <v>0</v>
      </c>
      <c r="AC15" s="20">
        <f t="shared" si="6"/>
        <v>0</v>
      </c>
      <c r="AF15" s="167"/>
      <c r="AG15" s="168" t="s">
        <v>74</v>
      </c>
      <c r="AH15" s="173" t="s">
        <v>75</v>
      </c>
      <c r="AI15" s="174">
        <f>AH47</f>
        <v>0</v>
      </c>
      <c r="AJ15" s="174">
        <f>AM37</f>
        <v>0</v>
      </c>
      <c r="AK15" s="54" t="str">
        <f>IFERROR(IF(SUM(収支報告書!AR10:AW1013)&gt;0,集計用!N2&amp;集計用!O3,""),"")</f>
        <v/>
      </c>
      <c r="AL15" s="175"/>
      <c r="AN15" s="176"/>
      <c r="AO15" s="176"/>
      <c r="AP15" s="162"/>
      <c r="AR15" s="205">
        <f t="shared" si="7"/>
        <v>0</v>
      </c>
      <c r="AS15" s="205">
        <f t="shared" si="8"/>
        <v>0</v>
      </c>
      <c r="AT15" s="205">
        <f t="shared" si="9"/>
        <v>0</v>
      </c>
      <c r="AU15" s="205">
        <f t="shared" si="10"/>
        <v>0</v>
      </c>
      <c r="AV15" s="205">
        <f t="shared" si="11"/>
        <v>0</v>
      </c>
      <c r="AW15" s="205">
        <f t="shared" si="12"/>
        <v>0</v>
      </c>
      <c r="AX15" s="205">
        <f t="shared" si="13"/>
        <v>0</v>
      </c>
    </row>
    <row r="16" spans="1:61">
      <c r="A16" s="8" t="s">
        <v>61</v>
      </c>
      <c r="B16" s="216">
        <v>7</v>
      </c>
      <c r="C16" s="284"/>
      <c r="D16" s="285"/>
      <c r="E16" s="285"/>
      <c r="F16" s="286"/>
      <c r="G16" s="300">
        <v>0</v>
      </c>
      <c r="H16" s="287">
        <v>0.1</v>
      </c>
      <c r="I16" s="288"/>
      <c r="J16" s="223">
        <f t="shared" si="3"/>
        <v>0</v>
      </c>
      <c r="K16" s="286"/>
      <c r="L16" s="286"/>
      <c r="M16" s="215"/>
      <c r="N16" s="278">
        <f t="shared" si="4"/>
        <v>7</v>
      </c>
      <c r="O16" s="289" t="str">
        <f t="shared" si="0"/>
        <v/>
      </c>
      <c r="P16" s="290">
        <f t="shared" si="14"/>
        <v>0</v>
      </c>
      <c r="Q16" s="291">
        <v>0.1</v>
      </c>
      <c r="R16" s="292"/>
      <c r="S16" s="292"/>
      <c r="T16" s="292"/>
      <c r="U16" s="293" t="str">
        <f t="shared" si="5"/>
        <v/>
      </c>
      <c r="V16" s="294"/>
      <c r="W16" s="158"/>
      <c r="X16" s="159" t="str">
        <f t="shared" si="15"/>
        <v/>
      </c>
      <c r="Y16" s="23" t="s">
        <v>76</v>
      </c>
      <c r="Z16" s="26" t="str" cm="1">
        <f t="array" ref="Z16">_xlfn.TEXTJOIN(", ",TRUE,IF(V$10:V$1012=マスター!M10,N$10:N$1012,""))</f>
        <v/>
      </c>
      <c r="AA16" s="160">
        <f t="shared" si="1"/>
        <v>0</v>
      </c>
      <c r="AB16" s="160">
        <f t="shared" si="2"/>
        <v>0</v>
      </c>
      <c r="AC16" s="20">
        <f t="shared" si="6"/>
        <v>0</v>
      </c>
      <c r="AF16" s="167"/>
      <c r="AG16" s="168" t="s">
        <v>77</v>
      </c>
      <c r="AH16" s="173" t="s">
        <v>78</v>
      </c>
      <c r="AI16" s="174">
        <f>AI47</f>
        <v>0</v>
      </c>
      <c r="AJ16" s="174">
        <f>AN37</f>
        <v>0</v>
      </c>
      <c r="AK16" s="56" t="str">
        <f>IFERROR(IF(SUM(AR1019:AR1221)&gt;0,IF(SUM(AS1019:AS1221)&gt;0,集計用!N6&amp;集計用!O9,集計用!N6&amp;集計用!O7),IF(SUM(AS1019:AS1221)&gt;0,集計用!N6&amp;集計用!O8,"")),"")</f>
        <v/>
      </c>
      <c r="AL16" s="175"/>
      <c r="AN16" s="176"/>
      <c r="AO16" s="176"/>
      <c r="AP16" s="162"/>
      <c r="AR16" s="205">
        <f t="shared" si="7"/>
        <v>0</v>
      </c>
      <c r="AS16" s="205">
        <f t="shared" si="8"/>
        <v>0</v>
      </c>
      <c r="AT16" s="205">
        <f t="shared" si="9"/>
        <v>0</v>
      </c>
      <c r="AU16" s="205">
        <f t="shared" si="10"/>
        <v>0</v>
      </c>
      <c r="AV16" s="205">
        <f t="shared" si="11"/>
        <v>0</v>
      </c>
      <c r="AW16" s="205">
        <f t="shared" si="12"/>
        <v>0</v>
      </c>
      <c r="AX16" s="205">
        <f t="shared" si="13"/>
        <v>0</v>
      </c>
    </row>
    <row r="17" spans="1:50">
      <c r="A17" s="8" t="s">
        <v>61</v>
      </c>
      <c r="B17" s="216">
        <v>8</v>
      </c>
      <c r="C17" s="284"/>
      <c r="D17" s="285"/>
      <c r="E17" s="285"/>
      <c r="F17" s="286"/>
      <c r="G17" s="300">
        <v>0</v>
      </c>
      <c r="H17" s="287">
        <v>0.1</v>
      </c>
      <c r="I17" s="288"/>
      <c r="J17" s="223">
        <f t="shared" si="3"/>
        <v>0</v>
      </c>
      <c r="K17" s="286"/>
      <c r="L17" s="286"/>
      <c r="M17" s="215"/>
      <c r="N17" s="278">
        <f t="shared" si="4"/>
        <v>8</v>
      </c>
      <c r="O17" s="289" t="str">
        <f t="shared" si="0"/>
        <v/>
      </c>
      <c r="P17" s="290">
        <f t="shared" si="14"/>
        <v>0</v>
      </c>
      <c r="Q17" s="291">
        <v>0.1</v>
      </c>
      <c r="R17" s="292"/>
      <c r="S17" s="292"/>
      <c r="T17" s="292"/>
      <c r="U17" s="293" t="str">
        <f t="shared" si="5"/>
        <v/>
      </c>
      <c r="V17" s="294"/>
      <c r="W17" s="158"/>
      <c r="X17" s="159" t="str">
        <f t="shared" si="15"/>
        <v/>
      </c>
      <c r="Y17" s="23" t="s">
        <v>79</v>
      </c>
      <c r="Z17" s="26" t="str" cm="1">
        <f t="array" ref="Z17">_xlfn.TEXTJOIN(", ",TRUE,IF(V$10:V$1012=マスター!M11,N$10:N$1012,""))</f>
        <v/>
      </c>
      <c r="AA17" s="160">
        <f t="shared" si="1"/>
        <v>0</v>
      </c>
      <c r="AB17" s="160">
        <f t="shared" si="2"/>
        <v>0</v>
      </c>
      <c r="AC17" s="20">
        <f t="shared" si="6"/>
        <v>0</v>
      </c>
      <c r="AF17" s="167"/>
      <c r="AG17" s="168" t="s">
        <v>80</v>
      </c>
      <c r="AH17" s="173" t="s">
        <v>81</v>
      </c>
      <c r="AI17" s="174">
        <f>SUM(AI15:AI16)</f>
        <v>0</v>
      </c>
      <c r="AJ17" s="174">
        <f>SUM(AJ15:AJ16)</f>
        <v>0</v>
      </c>
      <c r="AK17" s="57"/>
      <c r="AL17" s="175"/>
      <c r="AN17" s="176"/>
      <c r="AO17" s="176"/>
      <c r="AP17" s="162"/>
      <c r="AR17" s="205">
        <f t="shared" si="7"/>
        <v>0</v>
      </c>
      <c r="AS17" s="205">
        <f t="shared" si="8"/>
        <v>0</v>
      </c>
      <c r="AT17" s="205">
        <f t="shared" si="9"/>
        <v>0</v>
      </c>
      <c r="AU17" s="205">
        <f t="shared" si="10"/>
        <v>0</v>
      </c>
      <c r="AV17" s="205">
        <f t="shared" si="11"/>
        <v>0</v>
      </c>
      <c r="AW17" s="205">
        <f t="shared" si="12"/>
        <v>0</v>
      </c>
      <c r="AX17" s="205">
        <f t="shared" si="13"/>
        <v>0</v>
      </c>
    </row>
    <row r="18" spans="1:50">
      <c r="A18" s="8" t="s">
        <v>61</v>
      </c>
      <c r="B18" s="216">
        <v>9</v>
      </c>
      <c r="C18" s="284"/>
      <c r="D18" s="285"/>
      <c r="E18" s="285"/>
      <c r="F18" s="286"/>
      <c r="G18" s="300">
        <v>0</v>
      </c>
      <c r="H18" s="287">
        <v>0.1</v>
      </c>
      <c r="I18" s="288"/>
      <c r="J18" s="223">
        <f t="shared" si="3"/>
        <v>0</v>
      </c>
      <c r="K18" s="286"/>
      <c r="L18" s="286"/>
      <c r="M18" s="215"/>
      <c r="N18" s="278">
        <f t="shared" si="4"/>
        <v>9</v>
      </c>
      <c r="O18" s="289" t="str">
        <f t="shared" si="0"/>
        <v/>
      </c>
      <c r="P18" s="290">
        <f t="shared" si="14"/>
        <v>0</v>
      </c>
      <c r="Q18" s="291">
        <v>0.1</v>
      </c>
      <c r="R18" s="292"/>
      <c r="S18" s="292"/>
      <c r="T18" s="292"/>
      <c r="U18" s="293" t="str">
        <f t="shared" si="5"/>
        <v/>
      </c>
      <c r="V18" s="294"/>
      <c r="W18" s="158"/>
      <c r="X18" s="159" t="str">
        <f t="shared" si="15"/>
        <v/>
      </c>
      <c r="Y18" s="23" t="s">
        <v>82</v>
      </c>
      <c r="Z18" s="26" t="str" cm="1">
        <f t="array" ref="Z18">_xlfn.TEXTJOIN(", ",TRUE,IF(V$10:V$1012=マスター!M12,N$10:N$1012,""))</f>
        <v/>
      </c>
      <c r="AA18" s="160">
        <f t="shared" si="1"/>
        <v>0</v>
      </c>
      <c r="AB18" s="160">
        <f t="shared" si="2"/>
        <v>0</v>
      </c>
      <c r="AC18" s="20">
        <f t="shared" si="6"/>
        <v>0</v>
      </c>
      <c r="AF18" s="167"/>
      <c r="AG18" s="168" t="s">
        <v>83</v>
      </c>
      <c r="AH18" s="173" t="s">
        <v>84</v>
      </c>
      <c r="AI18" s="174">
        <f>AJ47</f>
        <v>0</v>
      </c>
      <c r="AJ18" s="177"/>
      <c r="AK18" s="56" t="str">
        <f>IFERROR(IF(SUM(収支報告書!AR1227:AR1328)&gt;0,IF(SUM(収支報告書!AS1227:AS1328)&gt;0,集計用!N10&amp;集計用!O13,集計用!N10&amp;集計用!O11),IF(SUM(収支報告書!AS1227:AS1328)&gt;0,集計用!N10&amp;集計用!O12,"")),"")</f>
        <v/>
      </c>
      <c r="AL18" s="175"/>
      <c r="AN18" s="176"/>
      <c r="AO18" s="176"/>
      <c r="AP18" s="162"/>
      <c r="AR18" s="205">
        <f t="shared" si="7"/>
        <v>0</v>
      </c>
      <c r="AS18" s="205">
        <f t="shared" si="8"/>
        <v>0</v>
      </c>
      <c r="AT18" s="205">
        <f t="shared" si="9"/>
        <v>0</v>
      </c>
      <c r="AU18" s="205">
        <f t="shared" si="10"/>
        <v>0</v>
      </c>
      <c r="AV18" s="205">
        <f t="shared" si="11"/>
        <v>0</v>
      </c>
      <c r="AW18" s="205">
        <f t="shared" si="12"/>
        <v>0</v>
      </c>
      <c r="AX18" s="205">
        <f t="shared" si="13"/>
        <v>0</v>
      </c>
    </row>
    <row r="19" spans="1:50">
      <c r="A19" s="8" t="s">
        <v>61</v>
      </c>
      <c r="B19" s="216">
        <v>10</v>
      </c>
      <c r="C19" s="284"/>
      <c r="D19" s="285"/>
      <c r="E19" s="285"/>
      <c r="F19" s="286"/>
      <c r="G19" s="300">
        <v>0</v>
      </c>
      <c r="H19" s="287">
        <v>0.1</v>
      </c>
      <c r="I19" s="288"/>
      <c r="J19" s="223">
        <f t="shared" si="3"/>
        <v>0</v>
      </c>
      <c r="K19" s="286"/>
      <c r="L19" s="286"/>
      <c r="M19" s="215"/>
      <c r="N19" s="278">
        <f t="shared" si="4"/>
        <v>10</v>
      </c>
      <c r="O19" s="289" t="str">
        <f t="shared" si="0"/>
        <v/>
      </c>
      <c r="P19" s="290">
        <f t="shared" si="14"/>
        <v>0</v>
      </c>
      <c r="Q19" s="291">
        <v>0.1</v>
      </c>
      <c r="R19" s="292"/>
      <c r="S19" s="292"/>
      <c r="T19" s="292"/>
      <c r="U19" s="293" t="str">
        <f t="shared" si="5"/>
        <v/>
      </c>
      <c r="V19" s="294"/>
      <c r="W19" s="158"/>
      <c r="X19" s="159" t="str">
        <f t="shared" si="15"/>
        <v/>
      </c>
      <c r="Y19" s="23" t="s">
        <v>85</v>
      </c>
      <c r="Z19" s="26" t="str" cm="1">
        <f t="array" ref="Z19">_xlfn.TEXTJOIN(", ",TRUE,IF(V$10:V$1012=マスター!M13,N$10:N$1012,""))</f>
        <v/>
      </c>
      <c r="AA19" s="160">
        <f t="shared" si="1"/>
        <v>0</v>
      </c>
      <c r="AB19" s="160">
        <f t="shared" si="2"/>
        <v>0</v>
      </c>
      <c r="AC19" s="20">
        <f t="shared" si="6"/>
        <v>0</v>
      </c>
      <c r="AF19" s="167"/>
      <c r="AG19" s="175"/>
      <c r="AI19" s="176"/>
      <c r="AJ19" s="176"/>
      <c r="AK19" s="176"/>
      <c r="AL19" s="175"/>
      <c r="AM19" s="58"/>
      <c r="AN19" s="176"/>
      <c r="AO19" s="176"/>
      <c r="AP19" s="162"/>
      <c r="AR19" s="205">
        <f t="shared" si="7"/>
        <v>0</v>
      </c>
      <c r="AS19" s="205">
        <f t="shared" si="8"/>
        <v>0</v>
      </c>
      <c r="AT19" s="205">
        <f t="shared" si="9"/>
        <v>0</v>
      </c>
      <c r="AU19" s="205">
        <f t="shared" si="10"/>
        <v>0</v>
      </c>
      <c r="AV19" s="205">
        <f t="shared" si="11"/>
        <v>0</v>
      </c>
      <c r="AW19" s="205">
        <f t="shared" si="12"/>
        <v>0</v>
      </c>
      <c r="AX19" s="205">
        <f t="shared" si="13"/>
        <v>0</v>
      </c>
    </row>
    <row r="20" spans="1:50" ht="16.5" thickBot="1">
      <c r="A20" s="8" t="s">
        <v>61</v>
      </c>
      <c r="B20" s="216">
        <v>11</v>
      </c>
      <c r="C20" s="284"/>
      <c r="D20" s="285"/>
      <c r="E20" s="285"/>
      <c r="F20" s="286"/>
      <c r="G20" s="300">
        <v>0</v>
      </c>
      <c r="H20" s="287">
        <v>0.1</v>
      </c>
      <c r="I20" s="288"/>
      <c r="J20" s="223">
        <f t="shared" si="3"/>
        <v>0</v>
      </c>
      <c r="K20" s="286"/>
      <c r="L20" s="286"/>
      <c r="M20" s="215"/>
      <c r="N20" s="278">
        <f t="shared" si="4"/>
        <v>11</v>
      </c>
      <c r="O20" s="289" t="str">
        <f t="shared" si="0"/>
        <v/>
      </c>
      <c r="P20" s="290">
        <f t="shared" si="14"/>
        <v>0</v>
      </c>
      <c r="Q20" s="291">
        <v>0.1</v>
      </c>
      <c r="R20" s="292"/>
      <c r="S20" s="292"/>
      <c r="T20" s="292"/>
      <c r="U20" s="293" t="str">
        <f t="shared" si="5"/>
        <v/>
      </c>
      <c r="V20" s="294"/>
      <c r="W20" s="158"/>
      <c r="X20" s="159" t="str">
        <f t="shared" si="15"/>
        <v/>
      </c>
      <c r="Y20" s="20"/>
      <c r="Z20" s="107" t="s">
        <v>86</v>
      </c>
      <c r="AA20" s="160">
        <f t="shared" si="1"/>
        <v>0</v>
      </c>
      <c r="AB20" s="160">
        <f t="shared" si="2"/>
        <v>0</v>
      </c>
      <c r="AC20" s="20">
        <f t="shared" si="6"/>
        <v>0</v>
      </c>
      <c r="AF20" s="167"/>
      <c r="AG20" s="59" t="str">
        <f>IFERROR(IF($G$3="充実支援-1/2補助対象者",集計用!$N$15,""),"")</f>
        <v/>
      </c>
      <c r="AI20" s="60"/>
      <c r="AJ20" s="176"/>
      <c r="AL20" s="52"/>
      <c r="AN20" s="176"/>
      <c r="AO20" s="176"/>
      <c r="AP20" s="162"/>
      <c r="AR20" s="205">
        <f t="shared" si="7"/>
        <v>0</v>
      </c>
      <c r="AS20" s="205">
        <f t="shared" si="8"/>
        <v>0</v>
      </c>
      <c r="AT20" s="205">
        <f t="shared" si="9"/>
        <v>0</v>
      </c>
      <c r="AU20" s="205">
        <f t="shared" si="10"/>
        <v>0</v>
      </c>
      <c r="AV20" s="205">
        <f t="shared" si="11"/>
        <v>0</v>
      </c>
      <c r="AW20" s="205">
        <f t="shared" si="12"/>
        <v>0</v>
      </c>
      <c r="AX20" s="205">
        <f t="shared" si="13"/>
        <v>0</v>
      </c>
    </row>
    <row r="21" spans="1:50">
      <c r="A21" s="8" t="s">
        <v>61</v>
      </c>
      <c r="B21" s="216">
        <v>12</v>
      </c>
      <c r="C21" s="284"/>
      <c r="D21" s="285"/>
      <c r="E21" s="285"/>
      <c r="F21" s="286"/>
      <c r="G21" s="300">
        <v>0</v>
      </c>
      <c r="H21" s="287">
        <v>0.1</v>
      </c>
      <c r="I21" s="288"/>
      <c r="J21" s="223">
        <f t="shared" si="3"/>
        <v>0</v>
      </c>
      <c r="K21" s="286"/>
      <c r="L21" s="286"/>
      <c r="M21" s="215"/>
      <c r="N21" s="278">
        <f t="shared" si="4"/>
        <v>12</v>
      </c>
      <c r="O21" s="289" t="str">
        <f t="shared" si="0"/>
        <v/>
      </c>
      <c r="P21" s="290">
        <f t="shared" si="14"/>
        <v>0</v>
      </c>
      <c r="Q21" s="291">
        <v>0.1</v>
      </c>
      <c r="R21" s="292"/>
      <c r="S21" s="292"/>
      <c r="T21" s="292"/>
      <c r="U21" s="293" t="str">
        <f t="shared" si="5"/>
        <v/>
      </c>
      <c r="V21" s="294"/>
      <c r="W21" s="158"/>
      <c r="X21" s="159" t="str">
        <f t="shared" si="15"/>
        <v/>
      </c>
      <c r="Y21" s="20"/>
      <c r="Z21" s="26">
        <f>SUM(AC10:AC1011)</f>
        <v>0</v>
      </c>
      <c r="AA21" s="160">
        <f t="shared" si="1"/>
        <v>0</v>
      </c>
      <c r="AB21" s="160">
        <f t="shared" si="2"/>
        <v>0</v>
      </c>
      <c r="AC21" s="20">
        <f t="shared" si="6"/>
        <v>0</v>
      </c>
      <c r="AF21" s="167"/>
      <c r="AG21" s="323" t="s">
        <v>87</v>
      </c>
      <c r="AH21" s="324"/>
      <c r="AI21" s="328" t="str">
        <f>IFERROR(IF(AND(D2&lt;&gt;"",I2&lt;&gt;"",D3&lt;&gt;"",G3&lt;&gt;"",J3&lt;&gt;"",E4&lt;&gt;"",G4&lt;&gt;"",J4&lt;&gt;""),ROUNDDOWN(IF($G4="対象外",MIN(MIN(AI12,VLOOKUP(I2,マスター!D4:E8,2,FALSE)),AI15*AI13+集計用!$D$42),MIN(AI12,MIN(AI15*AI13,VLOOKUP(I2,マスター!D4:E8,2,FALSE))+集計用!$D$42)),-3),"※概要欄に未入力の箇所があります。"),"※概要欄に未入力の箇所があります。")</f>
        <v>※概要欄に未入力の箇所があります。</v>
      </c>
      <c r="AJ21" s="329"/>
      <c r="AL21" s="38"/>
      <c r="AM21" s="61"/>
      <c r="AN21" s="61"/>
      <c r="AO21" s="61"/>
      <c r="AP21" s="162"/>
      <c r="AR21" s="205">
        <f t="shared" si="7"/>
        <v>0</v>
      </c>
      <c r="AS21" s="205">
        <f t="shared" si="8"/>
        <v>0</v>
      </c>
      <c r="AT21" s="205">
        <f t="shared" si="9"/>
        <v>0</v>
      </c>
      <c r="AU21" s="205">
        <f t="shared" si="10"/>
        <v>0</v>
      </c>
      <c r="AV21" s="205">
        <f t="shared" si="11"/>
        <v>0</v>
      </c>
      <c r="AW21" s="205">
        <f t="shared" si="12"/>
        <v>0</v>
      </c>
      <c r="AX21" s="205">
        <f t="shared" si="13"/>
        <v>0</v>
      </c>
    </row>
    <row r="22" spans="1:50" ht="15.75" customHeight="1" thickBot="1">
      <c r="A22" s="8" t="s">
        <v>61</v>
      </c>
      <c r="B22" s="216">
        <v>13</v>
      </c>
      <c r="C22" s="284"/>
      <c r="D22" s="285"/>
      <c r="E22" s="285"/>
      <c r="F22" s="286"/>
      <c r="G22" s="300">
        <v>0</v>
      </c>
      <c r="H22" s="287">
        <v>0.1</v>
      </c>
      <c r="I22" s="288"/>
      <c r="J22" s="223">
        <f t="shared" si="3"/>
        <v>0</v>
      </c>
      <c r="K22" s="286"/>
      <c r="L22" s="286"/>
      <c r="M22" s="215"/>
      <c r="N22" s="278">
        <f t="shared" si="4"/>
        <v>13</v>
      </c>
      <c r="O22" s="289" t="str">
        <f t="shared" si="0"/>
        <v/>
      </c>
      <c r="P22" s="290">
        <f t="shared" si="14"/>
        <v>0</v>
      </c>
      <c r="Q22" s="291">
        <v>0.1</v>
      </c>
      <c r="R22" s="292"/>
      <c r="S22" s="292"/>
      <c r="T22" s="292"/>
      <c r="U22" s="293" t="str">
        <f t="shared" si="5"/>
        <v/>
      </c>
      <c r="V22" s="294"/>
      <c r="W22" s="158"/>
      <c r="X22" s="159" t="str">
        <f t="shared" si="15"/>
        <v/>
      </c>
      <c r="Y22" s="20"/>
      <c r="Z22" s="20"/>
      <c r="AA22" s="160">
        <f t="shared" si="1"/>
        <v>0</v>
      </c>
      <c r="AB22" s="160">
        <f t="shared" si="2"/>
        <v>0</v>
      </c>
      <c r="AC22" s="20">
        <f t="shared" si="6"/>
        <v>0</v>
      </c>
      <c r="AF22" s="167"/>
      <c r="AG22" s="332" t="s">
        <v>88</v>
      </c>
      <c r="AH22" s="333"/>
      <c r="AI22" s="330"/>
      <c r="AJ22" s="331"/>
      <c r="AK22" s="191"/>
      <c r="AL22" s="38"/>
      <c r="AM22" s="61"/>
      <c r="AN22" s="61"/>
      <c r="AO22" s="61"/>
      <c r="AP22" s="162"/>
      <c r="AR22" s="205">
        <f t="shared" si="7"/>
        <v>0</v>
      </c>
      <c r="AS22" s="205">
        <f t="shared" si="8"/>
        <v>0</v>
      </c>
      <c r="AT22" s="205">
        <f t="shared" si="9"/>
        <v>0</v>
      </c>
      <c r="AU22" s="205">
        <f t="shared" si="10"/>
        <v>0</v>
      </c>
      <c r="AV22" s="205">
        <f t="shared" si="11"/>
        <v>0</v>
      </c>
      <c r="AW22" s="205">
        <f t="shared" si="12"/>
        <v>0</v>
      </c>
      <c r="AX22" s="205">
        <f t="shared" si="13"/>
        <v>0</v>
      </c>
    </row>
    <row r="23" spans="1:50" ht="15.75" customHeight="1" thickBot="1">
      <c r="A23" s="8" t="s">
        <v>61</v>
      </c>
      <c r="B23" s="216">
        <v>14</v>
      </c>
      <c r="C23" s="284"/>
      <c r="D23" s="285"/>
      <c r="E23" s="285"/>
      <c r="F23" s="286"/>
      <c r="G23" s="300">
        <v>0</v>
      </c>
      <c r="H23" s="287">
        <v>0.1</v>
      </c>
      <c r="I23" s="288"/>
      <c r="J23" s="223">
        <f t="shared" si="3"/>
        <v>0</v>
      </c>
      <c r="K23" s="286"/>
      <c r="L23" s="286"/>
      <c r="M23" s="215"/>
      <c r="N23" s="278">
        <f t="shared" si="4"/>
        <v>14</v>
      </c>
      <c r="O23" s="289" t="str">
        <f t="shared" si="0"/>
        <v/>
      </c>
      <c r="P23" s="290">
        <f t="shared" si="14"/>
        <v>0</v>
      </c>
      <c r="Q23" s="291">
        <v>0.1</v>
      </c>
      <c r="R23" s="292"/>
      <c r="S23" s="292"/>
      <c r="T23" s="292"/>
      <c r="U23" s="293" t="str">
        <f t="shared" si="5"/>
        <v/>
      </c>
      <c r="V23" s="294"/>
      <c r="W23" s="158"/>
      <c r="X23" s="159" t="str">
        <f t="shared" si="15"/>
        <v/>
      </c>
      <c r="Y23" s="20"/>
      <c r="Z23" s="295"/>
      <c r="AA23" s="160">
        <f t="shared" si="1"/>
        <v>0</v>
      </c>
      <c r="AB23" s="160">
        <f t="shared" si="2"/>
        <v>0</v>
      </c>
      <c r="AC23" s="20">
        <f t="shared" si="6"/>
        <v>0</v>
      </c>
      <c r="AF23" s="178"/>
      <c r="AG23" s="153"/>
      <c r="AH23" s="153"/>
      <c r="AI23" s="179"/>
      <c r="AJ23" s="153"/>
      <c r="AK23" s="153"/>
      <c r="AL23" s="153"/>
      <c r="AM23" s="153"/>
      <c r="AN23" s="153"/>
      <c r="AO23" s="153"/>
      <c r="AP23" s="180"/>
      <c r="AR23" s="205">
        <f t="shared" si="7"/>
        <v>0</v>
      </c>
      <c r="AS23" s="205">
        <f t="shared" si="8"/>
        <v>0</v>
      </c>
      <c r="AT23" s="205">
        <f t="shared" si="9"/>
        <v>0</v>
      </c>
      <c r="AU23" s="205">
        <f t="shared" si="10"/>
        <v>0</v>
      </c>
      <c r="AV23" s="205">
        <f t="shared" si="11"/>
        <v>0</v>
      </c>
      <c r="AW23" s="205">
        <f t="shared" si="12"/>
        <v>0</v>
      </c>
      <c r="AX23" s="205">
        <f t="shared" si="13"/>
        <v>0</v>
      </c>
    </row>
    <row r="24" spans="1:50" ht="15.75" customHeight="1" thickBot="1">
      <c r="A24" s="8" t="s">
        <v>61</v>
      </c>
      <c r="B24" s="216">
        <v>15</v>
      </c>
      <c r="C24" s="284"/>
      <c r="D24" s="285"/>
      <c r="E24" s="285"/>
      <c r="F24" s="286"/>
      <c r="G24" s="301">
        <v>0</v>
      </c>
      <c r="H24" s="287">
        <v>0.1</v>
      </c>
      <c r="I24" s="288"/>
      <c r="J24" s="223">
        <f t="shared" si="3"/>
        <v>0</v>
      </c>
      <c r="K24" s="286"/>
      <c r="L24" s="286"/>
      <c r="M24" s="215"/>
      <c r="N24" s="278">
        <f t="shared" si="4"/>
        <v>15</v>
      </c>
      <c r="O24" s="289" t="str">
        <f t="shared" si="0"/>
        <v/>
      </c>
      <c r="P24" s="290">
        <f t="shared" si="14"/>
        <v>0</v>
      </c>
      <c r="Q24" s="291">
        <v>0.1</v>
      </c>
      <c r="R24" s="292"/>
      <c r="S24" s="292"/>
      <c r="T24" s="292"/>
      <c r="U24" s="293" t="str">
        <f t="shared" si="5"/>
        <v/>
      </c>
      <c r="V24" s="294"/>
      <c r="W24" s="158"/>
      <c r="X24" s="159" t="str">
        <f t="shared" si="15"/>
        <v/>
      </c>
      <c r="Y24" s="20"/>
      <c r="Z24" s="295"/>
      <c r="AA24" s="160">
        <f t="shared" si="1"/>
        <v>0</v>
      </c>
      <c r="AB24" s="160">
        <f t="shared" si="2"/>
        <v>0</v>
      </c>
      <c r="AC24" s="20">
        <f t="shared" si="6"/>
        <v>0</v>
      </c>
      <c r="AR24" s="205">
        <f t="shared" si="7"/>
        <v>0</v>
      </c>
      <c r="AS24" s="205">
        <f t="shared" si="8"/>
        <v>0</v>
      </c>
      <c r="AT24" s="205">
        <f t="shared" si="9"/>
        <v>0</v>
      </c>
      <c r="AU24" s="205">
        <f t="shared" si="10"/>
        <v>0</v>
      </c>
      <c r="AV24" s="205">
        <f t="shared" si="11"/>
        <v>0</v>
      </c>
      <c r="AW24" s="205">
        <f t="shared" si="12"/>
        <v>0</v>
      </c>
      <c r="AX24" s="205">
        <f t="shared" si="13"/>
        <v>0</v>
      </c>
    </row>
    <row r="25" spans="1:50" ht="15.75" customHeight="1">
      <c r="A25" s="8" t="s">
        <v>61</v>
      </c>
      <c r="B25" s="216">
        <v>16</v>
      </c>
      <c r="C25" s="284"/>
      <c r="D25" s="285"/>
      <c r="E25" s="285"/>
      <c r="F25" s="286"/>
      <c r="G25" s="301">
        <v>0</v>
      </c>
      <c r="H25" s="287">
        <v>0.1</v>
      </c>
      <c r="I25" s="288"/>
      <c r="J25" s="223">
        <f t="shared" si="3"/>
        <v>0</v>
      </c>
      <c r="K25" s="286"/>
      <c r="L25" s="286"/>
      <c r="M25" s="215"/>
      <c r="N25" s="278">
        <f t="shared" si="4"/>
        <v>16</v>
      </c>
      <c r="O25" s="289" t="str">
        <f t="shared" si="0"/>
        <v/>
      </c>
      <c r="P25" s="290">
        <f t="shared" si="14"/>
        <v>0</v>
      </c>
      <c r="Q25" s="291">
        <v>0.1</v>
      </c>
      <c r="R25" s="292"/>
      <c r="S25" s="292"/>
      <c r="T25" s="292"/>
      <c r="U25" s="293" t="str">
        <f t="shared" si="5"/>
        <v/>
      </c>
      <c r="V25" s="294"/>
      <c r="W25" s="158"/>
      <c r="X25" s="159" t="str">
        <f t="shared" si="15"/>
        <v/>
      </c>
      <c r="Y25" s="20"/>
      <c r="Z25" s="20"/>
      <c r="AA25" s="160">
        <f t="shared" si="1"/>
        <v>0</v>
      </c>
      <c r="AB25" s="160">
        <f t="shared" si="2"/>
        <v>0</v>
      </c>
      <c r="AC25" s="20">
        <f t="shared" si="6"/>
        <v>0</v>
      </c>
      <c r="AF25" s="28" t="s">
        <v>89</v>
      </c>
      <c r="AG25" s="82"/>
      <c r="AH25" s="82"/>
      <c r="AI25" s="82"/>
      <c r="AJ25" s="82"/>
      <c r="AK25" s="82"/>
      <c r="AL25" s="82"/>
      <c r="AM25" s="82"/>
      <c r="AN25" s="82"/>
      <c r="AO25" s="82"/>
      <c r="AP25" s="161"/>
      <c r="AR25" s="205">
        <f t="shared" si="7"/>
        <v>0</v>
      </c>
      <c r="AS25" s="205">
        <f t="shared" si="8"/>
        <v>0</v>
      </c>
      <c r="AT25" s="205">
        <f t="shared" si="9"/>
        <v>0</v>
      </c>
      <c r="AU25" s="205">
        <f t="shared" si="10"/>
        <v>0</v>
      </c>
      <c r="AV25" s="205">
        <f t="shared" si="11"/>
        <v>0</v>
      </c>
      <c r="AW25" s="205">
        <f t="shared" si="12"/>
        <v>0</v>
      </c>
      <c r="AX25" s="205">
        <f t="shared" si="13"/>
        <v>0</v>
      </c>
    </row>
    <row r="26" spans="1:50" ht="15.75" customHeight="1">
      <c r="A26" s="8" t="s">
        <v>61</v>
      </c>
      <c r="B26" s="216">
        <v>17</v>
      </c>
      <c r="C26" s="284"/>
      <c r="D26" s="285"/>
      <c r="E26" s="285"/>
      <c r="F26" s="286"/>
      <c r="G26" s="301">
        <v>0</v>
      </c>
      <c r="H26" s="287">
        <v>0.1</v>
      </c>
      <c r="I26" s="288"/>
      <c r="J26" s="223">
        <f t="shared" si="3"/>
        <v>0</v>
      </c>
      <c r="K26" s="286"/>
      <c r="L26" s="286"/>
      <c r="M26" s="215"/>
      <c r="N26" s="278">
        <f t="shared" si="4"/>
        <v>17</v>
      </c>
      <c r="O26" s="289" t="str">
        <f t="shared" si="0"/>
        <v/>
      </c>
      <c r="P26" s="290">
        <f t="shared" si="14"/>
        <v>0</v>
      </c>
      <c r="Q26" s="291">
        <v>0.1</v>
      </c>
      <c r="R26" s="292"/>
      <c r="S26" s="292"/>
      <c r="T26" s="292"/>
      <c r="U26" s="293" t="str">
        <f t="shared" si="5"/>
        <v/>
      </c>
      <c r="V26" s="294"/>
      <c r="W26" s="158"/>
      <c r="X26" s="159" t="str">
        <f t="shared" si="15"/>
        <v/>
      </c>
      <c r="Y26" s="20"/>
      <c r="Z26" s="20"/>
      <c r="AA26" s="160">
        <f t="shared" si="1"/>
        <v>0</v>
      </c>
      <c r="AB26" s="160">
        <f t="shared" si="2"/>
        <v>0</v>
      </c>
      <c r="AC26" s="20">
        <f t="shared" si="6"/>
        <v>0</v>
      </c>
      <c r="AF26" s="167"/>
      <c r="AH26" s="46" t="s">
        <v>75</v>
      </c>
      <c r="AI26" s="46" t="s">
        <v>90</v>
      </c>
      <c r="AJ26" s="46" t="s">
        <v>91</v>
      </c>
      <c r="AK26" s="181"/>
      <c r="AL26" s="175"/>
      <c r="AM26" s="46" t="s">
        <v>75</v>
      </c>
      <c r="AN26" s="46" t="s">
        <v>90</v>
      </c>
      <c r="AO26" s="64"/>
      <c r="AP26" s="162"/>
      <c r="AR26" s="205">
        <f t="shared" si="7"/>
        <v>0</v>
      </c>
      <c r="AS26" s="205">
        <f t="shared" si="8"/>
        <v>0</v>
      </c>
      <c r="AT26" s="205">
        <f t="shared" si="9"/>
        <v>0</v>
      </c>
      <c r="AU26" s="205">
        <f t="shared" si="10"/>
        <v>0</v>
      </c>
      <c r="AV26" s="205">
        <f t="shared" si="11"/>
        <v>0</v>
      </c>
      <c r="AW26" s="205">
        <f t="shared" si="12"/>
        <v>0</v>
      </c>
      <c r="AX26" s="205">
        <f t="shared" si="13"/>
        <v>0</v>
      </c>
    </row>
    <row r="27" spans="1:50" ht="15.75" customHeight="1">
      <c r="A27" s="8" t="s">
        <v>61</v>
      </c>
      <c r="B27" s="216">
        <v>18</v>
      </c>
      <c r="C27" s="284"/>
      <c r="D27" s="285"/>
      <c r="E27" s="285"/>
      <c r="F27" s="286"/>
      <c r="G27" s="301">
        <v>0</v>
      </c>
      <c r="H27" s="287">
        <v>0.1</v>
      </c>
      <c r="I27" s="288"/>
      <c r="J27" s="223">
        <f t="shared" si="3"/>
        <v>0</v>
      </c>
      <c r="K27" s="286"/>
      <c r="L27" s="286"/>
      <c r="M27" s="215"/>
      <c r="N27" s="278">
        <f t="shared" si="4"/>
        <v>18</v>
      </c>
      <c r="O27" s="289" t="str">
        <f t="shared" si="0"/>
        <v/>
      </c>
      <c r="P27" s="290">
        <f t="shared" si="14"/>
        <v>0</v>
      </c>
      <c r="Q27" s="291">
        <v>0.1</v>
      </c>
      <c r="R27" s="292"/>
      <c r="S27" s="292"/>
      <c r="T27" s="292"/>
      <c r="U27" s="293" t="str">
        <f t="shared" si="5"/>
        <v/>
      </c>
      <c r="V27" s="294"/>
      <c r="W27" s="158"/>
      <c r="X27" s="159" t="str">
        <f t="shared" si="15"/>
        <v/>
      </c>
      <c r="Y27" s="20"/>
      <c r="Z27" s="20"/>
      <c r="AA27" s="160">
        <f t="shared" si="1"/>
        <v>0</v>
      </c>
      <c r="AB27" s="160">
        <f t="shared" si="2"/>
        <v>0</v>
      </c>
      <c r="AC27" s="20">
        <f t="shared" si="6"/>
        <v>0</v>
      </c>
      <c r="AF27" s="167"/>
      <c r="AG27" s="182" t="s">
        <v>92</v>
      </c>
      <c r="AH27" s="183">
        <f>集計用!D4</f>
        <v>0</v>
      </c>
      <c r="AI27" s="183">
        <f>集計用!E4</f>
        <v>0</v>
      </c>
      <c r="AJ27" s="183">
        <f>集計用!F4</f>
        <v>0</v>
      </c>
      <c r="AK27" s="184"/>
      <c r="AL27" s="182" t="s">
        <v>93</v>
      </c>
      <c r="AM27" s="183">
        <f>集計用!I4</f>
        <v>0</v>
      </c>
      <c r="AN27" s="183">
        <f>集計用!J4</f>
        <v>0</v>
      </c>
      <c r="AO27" s="176"/>
      <c r="AP27" s="162"/>
      <c r="AR27" s="205">
        <f t="shared" si="7"/>
        <v>0</v>
      </c>
      <c r="AS27" s="205">
        <f t="shared" si="8"/>
        <v>0</v>
      </c>
      <c r="AT27" s="205">
        <f t="shared" si="9"/>
        <v>0</v>
      </c>
      <c r="AU27" s="205">
        <f t="shared" si="10"/>
        <v>0</v>
      </c>
      <c r="AV27" s="205">
        <f t="shared" si="11"/>
        <v>0</v>
      </c>
      <c r="AW27" s="205">
        <f t="shared" si="12"/>
        <v>0</v>
      </c>
      <c r="AX27" s="205">
        <f t="shared" si="13"/>
        <v>0</v>
      </c>
    </row>
    <row r="28" spans="1:50" ht="15.75" customHeight="1">
      <c r="A28" s="8" t="s">
        <v>61</v>
      </c>
      <c r="B28" s="216">
        <v>19</v>
      </c>
      <c r="C28" s="284"/>
      <c r="D28" s="285"/>
      <c r="E28" s="285"/>
      <c r="F28" s="286"/>
      <c r="G28" s="301">
        <v>0</v>
      </c>
      <c r="H28" s="287">
        <v>0.1</v>
      </c>
      <c r="I28" s="288"/>
      <c r="J28" s="223">
        <f t="shared" si="3"/>
        <v>0</v>
      </c>
      <c r="K28" s="286"/>
      <c r="L28" s="286"/>
      <c r="M28" s="215"/>
      <c r="N28" s="278">
        <f t="shared" si="4"/>
        <v>19</v>
      </c>
      <c r="O28" s="289" t="str">
        <f t="shared" si="0"/>
        <v/>
      </c>
      <c r="P28" s="290">
        <f t="shared" si="14"/>
        <v>0</v>
      </c>
      <c r="Q28" s="291">
        <v>0.1</v>
      </c>
      <c r="R28" s="292"/>
      <c r="S28" s="292"/>
      <c r="T28" s="292"/>
      <c r="U28" s="293" t="str">
        <f t="shared" si="5"/>
        <v/>
      </c>
      <c r="V28" s="294"/>
      <c r="W28" s="158"/>
      <c r="X28" s="159" t="str">
        <f t="shared" si="15"/>
        <v/>
      </c>
      <c r="Y28" s="20"/>
      <c r="Z28" s="20"/>
      <c r="AA28" s="160">
        <f t="shared" si="1"/>
        <v>0</v>
      </c>
      <c r="AB28" s="160">
        <f t="shared" si="2"/>
        <v>0</v>
      </c>
      <c r="AC28" s="20">
        <f t="shared" si="6"/>
        <v>0</v>
      </c>
      <c r="AF28" s="167"/>
      <c r="AG28" s="182" t="s">
        <v>94</v>
      </c>
      <c r="AH28" s="183">
        <f>集計用!D5</f>
        <v>0</v>
      </c>
      <c r="AI28" s="183">
        <f>集計用!E5</f>
        <v>0</v>
      </c>
      <c r="AJ28" s="183">
        <f>集計用!F5</f>
        <v>0</v>
      </c>
      <c r="AK28" s="184"/>
      <c r="AL28" s="182" t="s">
        <v>95</v>
      </c>
      <c r="AM28" s="183">
        <f>集計用!I5</f>
        <v>0</v>
      </c>
      <c r="AN28" s="183">
        <f>集計用!J5</f>
        <v>0</v>
      </c>
      <c r="AO28" s="176"/>
      <c r="AP28" s="162"/>
      <c r="AR28" s="205">
        <f t="shared" si="7"/>
        <v>0</v>
      </c>
      <c r="AS28" s="205">
        <f t="shared" si="8"/>
        <v>0</v>
      </c>
      <c r="AT28" s="205">
        <f t="shared" si="9"/>
        <v>0</v>
      </c>
      <c r="AU28" s="205">
        <f t="shared" si="10"/>
        <v>0</v>
      </c>
      <c r="AV28" s="205">
        <f t="shared" si="11"/>
        <v>0</v>
      </c>
      <c r="AW28" s="205">
        <f t="shared" si="12"/>
        <v>0</v>
      </c>
      <c r="AX28" s="205">
        <f t="shared" si="13"/>
        <v>0</v>
      </c>
    </row>
    <row r="29" spans="1:50" ht="15.75" customHeight="1">
      <c r="A29" s="8" t="s">
        <v>61</v>
      </c>
      <c r="B29" s="216">
        <v>20</v>
      </c>
      <c r="C29" s="284"/>
      <c r="D29" s="285"/>
      <c r="E29" s="285"/>
      <c r="F29" s="286"/>
      <c r="G29" s="301">
        <v>0</v>
      </c>
      <c r="H29" s="287">
        <v>0.1</v>
      </c>
      <c r="I29" s="288"/>
      <c r="J29" s="223">
        <f t="shared" si="3"/>
        <v>0</v>
      </c>
      <c r="K29" s="286"/>
      <c r="L29" s="286"/>
      <c r="M29" s="215"/>
      <c r="N29" s="278">
        <f t="shared" si="4"/>
        <v>20</v>
      </c>
      <c r="O29" s="289" t="str">
        <f t="shared" si="0"/>
        <v/>
      </c>
      <c r="P29" s="290">
        <f t="shared" si="14"/>
        <v>0</v>
      </c>
      <c r="Q29" s="291">
        <v>0.1</v>
      </c>
      <c r="R29" s="292"/>
      <c r="S29" s="292"/>
      <c r="T29" s="292"/>
      <c r="U29" s="293" t="str">
        <f t="shared" si="5"/>
        <v/>
      </c>
      <c r="V29" s="294"/>
      <c r="W29" s="158"/>
      <c r="X29" s="159" t="str">
        <f t="shared" si="15"/>
        <v/>
      </c>
      <c r="Y29" s="20"/>
      <c r="Z29" s="20"/>
      <c r="AA29" s="160">
        <f t="shared" si="1"/>
        <v>0</v>
      </c>
      <c r="AB29" s="160">
        <f t="shared" si="2"/>
        <v>0</v>
      </c>
      <c r="AC29" s="20">
        <f t="shared" si="6"/>
        <v>0</v>
      </c>
      <c r="AF29" s="167"/>
      <c r="AG29" s="182" t="s">
        <v>96</v>
      </c>
      <c r="AH29" s="183">
        <f>集計用!D6</f>
        <v>0</v>
      </c>
      <c r="AI29" s="183">
        <f>集計用!E6</f>
        <v>0</v>
      </c>
      <c r="AJ29" s="183">
        <f>集計用!F6</f>
        <v>0</v>
      </c>
      <c r="AK29" s="184"/>
      <c r="AL29" s="182" t="s">
        <v>97</v>
      </c>
      <c r="AM29" s="183">
        <f>集計用!I6</f>
        <v>0</v>
      </c>
      <c r="AN29" s="183">
        <f>集計用!J6</f>
        <v>0</v>
      </c>
      <c r="AO29" s="176"/>
      <c r="AP29" s="162"/>
      <c r="AR29" s="205">
        <f t="shared" si="7"/>
        <v>0</v>
      </c>
      <c r="AS29" s="205">
        <f t="shared" si="8"/>
        <v>0</v>
      </c>
      <c r="AT29" s="205">
        <f t="shared" si="9"/>
        <v>0</v>
      </c>
      <c r="AU29" s="205">
        <f t="shared" si="10"/>
        <v>0</v>
      </c>
      <c r="AV29" s="205">
        <f t="shared" si="11"/>
        <v>0</v>
      </c>
      <c r="AW29" s="205">
        <f t="shared" si="12"/>
        <v>0</v>
      </c>
      <c r="AX29" s="205">
        <f t="shared" si="13"/>
        <v>0</v>
      </c>
    </row>
    <row r="30" spans="1:50" ht="15.75" customHeight="1">
      <c r="A30" s="8" t="s">
        <v>61</v>
      </c>
      <c r="B30" s="216">
        <v>21</v>
      </c>
      <c r="C30" s="284"/>
      <c r="D30" s="285"/>
      <c r="E30" s="285"/>
      <c r="F30" s="286"/>
      <c r="G30" s="301">
        <v>0</v>
      </c>
      <c r="H30" s="287">
        <v>0.1</v>
      </c>
      <c r="I30" s="288"/>
      <c r="J30" s="223">
        <f t="shared" si="3"/>
        <v>0</v>
      </c>
      <c r="K30" s="286"/>
      <c r="L30" s="286"/>
      <c r="M30" s="215"/>
      <c r="N30" s="278">
        <f t="shared" si="4"/>
        <v>21</v>
      </c>
      <c r="O30" s="289" t="str">
        <f t="shared" si="0"/>
        <v/>
      </c>
      <c r="P30" s="290">
        <f t="shared" si="14"/>
        <v>0</v>
      </c>
      <c r="Q30" s="291">
        <v>0.1</v>
      </c>
      <c r="R30" s="292"/>
      <c r="S30" s="292"/>
      <c r="T30" s="292"/>
      <c r="U30" s="293" t="str">
        <f t="shared" si="5"/>
        <v/>
      </c>
      <c r="V30" s="294"/>
      <c r="W30" s="158"/>
      <c r="X30" s="159" t="str">
        <f t="shared" si="15"/>
        <v/>
      </c>
      <c r="Y30" s="20"/>
      <c r="Z30" s="20"/>
      <c r="AA30" s="160">
        <f t="shared" si="1"/>
        <v>0</v>
      </c>
      <c r="AB30" s="160">
        <f t="shared" si="2"/>
        <v>0</v>
      </c>
      <c r="AC30" s="20">
        <f t="shared" si="6"/>
        <v>0</v>
      </c>
      <c r="AF30" s="167"/>
      <c r="AG30" s="182" t="s">
        <v>98</v>
      </c>
      <c r="AH30" s="183">
        <f>集計用!D7</f>
        <v>0</v>
      </c>
      <c r="AI30" s="183">
        <f>集計用!E7</f>
        <v>0</v>
      </c>
      <c r="AJ30" s="183">
        <f>集計用!F7</f>
        <v>0</v>
      </c>
      <c r="AK30" s="184"/>
      <c r="AL30" s="182" t="s">
        <v>99</v>
      </c>
      <c r="AM30" s="183">
        <f>集計用!I7</f>
        <v>0</v>
      </c>
      <c r="AN30" s="183">
        <f>集計用!J7</f>
        <v>0</v>
      </c>
      <c r="AO30" s="176"/>
      <c r="AP30" s="162"/>
      <c r="AR30" s="205">
        <f t="shared" si="7"/>
        <v>0</v>
      </c>
      <c r="AS30" s="205">
        <f t="shared" si="8"/>
        <v>0</v>
      </c>
      <c r="AT30" s="205">
        <f t="shared" si="9"/>
        <v>0</v>
      </c>
      <c r="AU30" s="205">
        <f t="shared" si="10"/>
        <v>0</v>
      </c>
      <c r="AV30" s="205">
        <f t="shared" si="11"/>
        <v>0</v>
      </c>
      <c r="AW30" s="205">
        <f t="shared" si="12"/>
        <v>0</v>
      </c>
      <c r="AX30" s="205">
        <f t="shared" si="13"/>
        <v>0</v>
      </c>
    </row>
    <row r="31" spans="1:50" ht="15.75" customHeight="1">
      <c r="A31" s="8" t="s">
        <v>61</v>
      </c>
      <c r="B31" s="216">
        <v>22</v>
      </c>
      <c r="C31" s="284"/>
      <c r="D31" s="285"/>
      <c r="E31" s="285"/>
      <c r="F31" s="286"/>
      <c r="G31" s="301">
        <v>0</v>
      </c>
      <c r="H31" s="287">
        <v>0.1</v>
      </c>
      <c r="I31" s="288"/>
      <c r="J31" s="223">
        <f t="shared" si="3"/>
        <v>0</v>
      </c>
      <c r="K31" s="286"/>
      <c r="L31" s="286"/>
      <c r="M31" s="215"/>
      <c r="N31" s="278">
        <f t="shared" si="4"/>
        <v>22</v>
      </c>
      <c r="O31" s="289" t="str">
        <f t="shared" si="0"/>
        <v/>
      </c>
      <c r="P31" s="290">
        <f t="shared" si="14"/>
        <v>0</v>
      </c>
      <c r="Q31" s="291">
        <v>0.1</v>
      </c>
      <c r="R31" s="292"/>
      <c r="S31" s="292"/>
      <c r="T31" s="292"/>
      <c r="U31" s="293" t="str">
        <f t="shared" si="5"/>
        <v/>
      </c>
      <c r="V31" s="294"/>
      <c r="W31" s="158"/>
      <c r="X31" s="159" t="str">
        <f t="shared" si="15"/>
        <v/>
      </c>
      <c r="Y31" s="20"/>
      <c r="Z31" s="20"/>
      <c r="AA31" s="160">
        <f t="shared" si="1"/>
        <v>0</v>
      </c>
      <c r="AB31" s="160">
        <f t="shared" si="2"/>
        <v>0</v>
      </c>
      <c r="AC31" s="20">
        <f t="shared" si="6"/>
        <v>0</v>
      </c>
      <c r="AF31" s="167"/>
      <c r="AG31" s="182" t="s">
        <v>100</v>
      </c>
      <c r="AH31" s="183">
        <f>集計用!D8</f>
        <v>0</v>
      </c>
      <c r="AI31" s="183">
        <f>集計用!E8</f>
        <v>0</v>
      </c>
      <c r="AJ31" s="183">
        <f>集計用!F8</f>
        <v>0</v>
      </c>
      <c r="AK31" s="184"/>
      <c r="AL31" s="182" t="s">
        <v>101</v>
      </c>
      <c r="AM31" s="183">
        <f>集計用!I8</f>
        <v>0</v>
      </c>
      <c r="AN31" s="183">
        <f>集計用!J8</f>
        <v>0</v>
      </c>
      <c r="AO31" s="176"/>
      <c r="AP31" s="162"/>
      <c r="AR31" s="205">
        <f t="shared" si="7"/>
        <v>0</v>
      </c>
      <c r="AS31" s="205">
        <f t="shared" si="8"/>
        <v>0</v>
      </c>
      <c r="AT31" s="205">
        <f t="shared" si="9"/>
        <v>0</v>
      </c>
      <c r="AU31" s="205">
        <f t="shared" si="10"/>
        <v>0</v>
      </c>
      <c r="AV31" s="205">
        <f t="shared" si="11"/>
        <v>0</v>
      </c>
      <c r="AW31" s="205">
        <f t="shared" si="12"/>
        <v>0</v>
      </c>
      <c r="AX31" s="205">
        <f t="shared" si="13"/>
        <v>0</v>
      </c>
    </row>
    <row r="32" spans="1:50" ht="15.75" customHeight="1">
      <c r="A32" s="8" t="s">
        <v>61</v>
      </c>
      <c r="B32" s="216">
        <v>23</v>
      </c>
      <c r="C32" s="284"/>
      <c r="D32" s="285"/>
      <c r="E32" s="285"/>
      <c r="F32" s="286"/>
      <c r="G32" s="301">
        <v>0</v>
      </c>
      <c r="H32" s="287">
        <v>0.1</v>
      </c>
      <c r="I32" s="288"/>
      <c r="J32" s="223">
        <f t="shared" si="3"/>
        <v>0</v>
      </c>
      <c r="K32" s="286"/>
      <c r="L32" s="286"/>
      <c r="M32" s="215"/>
      <c r="N32" s="278">
        <f t="shared" si="4"/>
        <v>23</v>
      </c>
      <c r="O32" s="289" t="str">
        <f t="shared" si="0"/>
        <v/>
      </c>
      <c r="P32" s="290">
        <f t="shared" si="14"/>
        <v>0</v>
      </c>
      <c r="Q32" s="291">
        <v>0.1</v>
      </c>
      <c r="R32" s="292"/>
      <c r="S32" s="292"/>
      <c r="T32" s="292"/>
      <c r="U32" s="293" t="str">
        <f t="shared" si="5"/>
        <v/>
      </c>
      <c r="V32" s="294"/>
      <c r="W32" s="158"/>
      <c r="X32" s="159" t="str">
        <f t="shared" si="15"/>
        <v/>
      </c>
      <c r="Y32" s="20"/>
      <c r="Z32" s="20"/>
      <c r="AA32" s="160">
        <f t="shared" si="1"/>
        <v>0</v>
      </c>
      <c r="AB32" s="160">
        <f t="shared" si="2"/>
        <v>0</v>
      </c>
      <c r="AC32" s="20">
        <f t="shared" si="6"/>
        <v>0</v>
      </c>
      <c r="AF32" s="167"/>
      <c r="AG32" s="182" t="s">
        <v>102</v>
      </c>
      <c r="AH32" s="183">
        <f>集計用!D9</f>
        <v>0</v>
      </c>
      <c r="AI32" s="183">
        <f>集計用!E9</f>
        <v>0</v>
      </c>
      <c r="AJ32" s="183">
        <f>集計用!F9</f>
        <v>0</v>
      </c>
      <c r="AK32" s="184"/>
      <c r="AL32" s="182" t="s">
        <v>103</v>
      </c>
      <c r="AM32" s="183">
        <f>集計用!I9</f>
        <v>0</v>
      </c>
      <c r="AN32" s="183">
        <f>集計用!J9</f>
        <v>0</v>
      </c>
      <c r="AO32" s="176"/>
      <c r="AP32" s="162"/>
      <c r="AR32" s="205">
        <f t="shared" si="7"/>
        <v>0</v>
      </c>
      <c r="AS32" s="205">
        <f t="shared" si="8"/>
        <v>0</v>
      </c>
      <c r="AT32" s="205">
        <f t="shared" si="9"/>
        <v>0</v>
      </c>
      <c r="AU32" s="205">
        <f t="shared" si="10"/>
        <v>0</v>
      </c>
      <c r="AV32" s="205">
        <f t="shared" si="11"/>
        <v>0</v>
      </c>
      <c r="AW32" s="205">
        <f t="shared" si="12"/>
        <v>0</v>
      </c>
      <c r="AX32" s="205">
        <f t="shared" si="13"/>
        <v>0</v>
      </c>
    </row>
    <row r="33" spans="1:50" ht="15.75" customHeight="1">
      <c r="A33" s="8" t="s">
        <v>61</v>
      </c>
      <c r="B33" s="216">
        <v>24</v>
      </c>
      <c r="C33" s="284"/>
      <c r="D33" s="285"/>
      <c r="E33" s="285"/>
      <c r="F33" s="286"/>
      <c r="G33" s="301">
        <v>0</v>
      </c>
      <c r="H33" s="287">
        <v>0.1</v>
      </c>
      <c r="I33" s="288"/>
      <c r="J33" s="223">
        <f t="shared" si="3"/>
        <v>0</v>
      </c>
      <c r="K33" s="286"/>
      <c r="L33" s="286"/>
      <c r="M33" s="215"/>
      <c r="N33" s="278">
        <f t="shared" si="4"/>
        <v>24</v>
      </c>
      <c r="O33" s="289" t="str">
        <f t="shared" si="0"/>
        <v/>
      </c>
      <c r="P33" s="290">
        <f t="shared" si="14"/>
        <v>0</v>
      </c>
      <c r="Q33" s="291">
        <v>0.1</v>
      </c>
      <c r="R33" s="292"/>
      <c r="S33" s="292"/>
      <c r="T33" s="292"/>
      <c r="U33" s="293" t="str">
        <f t="shared" si="5"/>
        <v/>
      </c>
      <c r="V33" s="294"/>
      <c r="W33" s="158"/>
      <c r="X33" s="159" t="str">
        <f t="shared" si="15"/>
        <v/>
      </c>
      <c r="Y33" s="20"/>
      <c r="Z33" s="20"/>
      <c r="AA33" s="160">
        <f t="shared" si="1"/>
        <v>0</v>
      </c>
      <c r="AB33" s="160">
        <f t="shared" si="2"/>
        <v>0</v>
      </c>
      <c r="AC33" s="20">
        <f t="shared" si="6"/>
        <v>0</v>
      </c>
      <c r="AF33" s="167"/>
      <c r="AG33" s="182" t="s">
        <v>104</v>
      </c>
      <c r="AH33" s="183">
        <f>集計用!D10</f>
        <v>0</v>
      </c>
      <c r="AI33" s="183">
        <f>集計用!E10</f>
        <v>0</v>
      </c>
      <c r="AJ33" s="183">
        <f>集計用!F10</f>
        <v>0</v>
      </c>
      <c r="AK33" s="184"/>
      <c r="AL33" s="182" t="s">
        <v>105</v>
      </c>
      <c r="AM33" s="183">
        <f>集計用!I10</f>
        <v>0</v>
      </c>
      <c r="AN33" s="183">
        <f>集計用!J10</f>
        <v>0</v>
      </c>
      <c r="AO33" s="176"/>
      <c r="AP33" s="162"/>
      <c r="AR33" s="205">
        <f t="shared" si="7"/>
        <v>0</v>
      </c>
      <c r="AS33" s="205">
        <f t="shared" si="8"/>
        <v>0</v>
      </c>
      <c r="AT33" s="205">
        <f t="shared" si="9"/>
        <v>0</v>
      </c>
      <c r="AU33" s="205">
        <f t="shared" si="10"/>
        <v>0</v>
      </c>
      <c r="AV33" s="205">
        <f t="shared" si="11"/>
        <v>0</v>
      </c>
      <c r="AW33" s="205">
        <f t="shared" si="12"/>
        <v>0</v>
      </c>
      <c r="AX33" s="205">
        <f t="shared" si="13"/>
        <v>0</v>
      </c>
    </row>
    <row r="34" spans="1:50" ht="15.75" customHeight="1">
      <c r="A34" s="8" t="s">
        <v>61</v>
      </c>
      <c r="B34" s="216">
        <v>25</v>
      </c>
      <c r="C34" s="284"/>
      <c r="D34" s="285"/>
      <c r="E34" s="285"/>
      <c r="F34" s="286"/>
      <c r="G34" s="301">
        <v>0</v>
      </c>
      <c r="H34" s="287">
        <v>0.1</v>
      </c>
      <c r="I34" s="288"/>
      <c r="J34" s="223">
        <f t="shared" si="3"/>
        <v>0</v>
      </c>
      <c r="K34" s="286"/>
      <c r="L34" s="286"/>
      <c r="M34" s="215"/>
      <c r="N34" s="278">
        <f t="shared" si="4"/>
        <v>25</v>
      </c>
      <c r="O34" s="289" t="str">
        <f t="shared" si="0"/>
        <v/>
      </c>
      <c r="P34" s="290">
        <f t="shared" si="14"/>
        <v>0</v>
      </c>
      <c r="Q34" s="291">
        <v>0.1</v>
      </c>
      <c r="R34" s="292"/>
      <c r="S34" s="292"/>
      <c r="T34" s="292"/>
      <c r="U34" s="293" t="str">
        <f t="shared" si="5"/>
        <v/>
      </c>
      <c r="V34" s="294"/>
      <c r="W34" s="158"/>
      <c r="X34" s="159" t="str">
        <f t="shared" si="15"/>
        <v/>
      </c>
      <c r="Y34" s="20"/>
      <c r="Z34" s="20"/>
      <c r="AA34" s="160">
        <f t="shared" si="1"/>
        <v>0</v>
      </c>
      <c r="AB34" s="160">
        <f t="shared" si="2"/>
        <v>0</v>
      </c>
      <c r="AC34" s="20">
        <f t="shared" si="6"/>
        <v>0</v>
      </c>
      <c r="AF34" s="167"/>
      <c r="AG34" s="182" t="s">
        <v>106</v>
      </c>
      <c r="AH34" s="183">
        <f>集計用!D11</f>
        <v>0</v>
      </c>
      <c r="AI34" s="183">
        <f>集計用!E11</f>
        <v>0</v>
      </c>
      <c r="AJ34" s="183">
        <f>集計用!F11</f>
        <v>0</v>
      </c>
      <c r="AK34" s="184"/>
      <c r="AL34" s="182" t="s">
        <v>107</v>
      </c>
      <c r="AM34" s="183">
        <f>集計用!I11</f>
        <v>0</v>
      </c>
      <c r="AN34" s="183">
        <f>集計用!J11</f>
        <v>0</v>
      </c>
      <c r="AO34" s="176"/>
      <c r="AP34" s="162"/>
      <c r="AR34" s="205">
        <f t="shared" si="7"/>
        <v>0</v>
      </c>
      <c r="AS34" s="205">
        <f t="shared" si="8"/>
        <v>0</v>
      </c>
      <c r="AT34" s="205">
        <f t="shared" si="9"/>
        <v>0</v>
      </c>
      <c r="AU34" s="205">
        <f t="shared" si="10"/>
        <v>0</v>
      </c>
      <c r="AV34" s="205">
        <f t="shared" si="11"/>
        <v>0</v>
      </c>
      <c r="AW34" s="205">
        <f t="shared" si="12"/>
        <v>0</v>
      </c>
      <c r="AX34" s="205">
        <f t="shared" si="13"/>
        <v>0</v>
      </c>
    </row>
    <row r="35" spans="1:50" ht="15.75" customHeight="1">
      <c r="A35" s="8" t="s">
        <v>61</v>
      </c>
      <c r="B35" s="216">
        <v>26</v>
      </c>
      <c r="C35" s="284"/>
      <c r="D35" s="285"/>
      <c r="E35" s="285"/>
      <c r="F35" s="286"/>
      <c r="G35" s="301">
        <v>0</v>
      </c>
      <c r="H35" s="287">
        <v>0.1</v>
      </c>
      <c r="I35" s="288"/>
      <c r="J35" s="223">
        <f t="shared" si="3"/>
        <v>0</v>
      </c>
      <c r="K35" s="286"/>
      <c r="L35" s="286"/>
      <c r="M35" s="215"/>
      <c r="N35" s="278">
        <f t="shared" si="4"/>
        <v>26</v>
      </c>
      <c r="O35" s="289" t="str">
        <f t="shared" si="0"/>
        <v/>
      </c>
      <c r="P35" s="290">
        <f t="shared" si="14"/>
        <v>0</v>
      </c>
      <c r="Q35" s="291">
        <v>0.1</v>
      </c>
      <c r="R35" s="292"/>
      <c r="S35" s="292"/>
      <c r="T35" s="292"/>
      <c r="U35" s="293" t="str">
        <f t="shared" si="5"/>
        <v/>
      </c>
      <c r="V35" s="294"/>
      <c r="W35" s="158"/>
      <c r="X35" s="159" t="str">
        <f t="shared" si="15"/>
        <v/>
      </c>
      <c r="Y35" s="20"/>
      <c r="Z35" s="20"/>
      <c r="AA35" s="160">
        <f t="shared" si="1"/>
        <v>0</v>
      </c>
      <c r="AB35" s="160">
        <f t="shared" si="2"/>
        <v>0</v>
      </c>
      <c r="AC35" s="20">
        <f t="shared" si="6"/>
        <v>0</v>
      </c>
      <c r="AF35" s="167"/>
      <c r="AG35" s="182" t="s">
        <v>108</v>
      </c>
      <c r="AH35" s="183">
        <f>集計用!D12</f>
        <v>0</v>
      </c>
      <c r="AI35" s="183">
        <f>集計用!E12</f>
        <v>0</v>
      </c>
      <c r="AJ35" s="183">
        <f>集計用!F12</f>
        <v>0</v>
      </c>
      <c r="AK35" s="184"/>
      <c r="AL35" s="182" t="s">
        <v>109</v>
      </c>
      <c r="AM35" s="185">
        <f>集計用!I12</f>
        <v>0</v>
      </c>
      <c r="AN35" s="185">
        <f>集計用!J12</f>
        <v>0</v>
      </c>
      <c r="AO35" s="176"/>
      <c r="AP35" s="162"/>
      <c r="AR35" s="205">
        <f t="shared" si="7"/>
        <v>0</v>
      </c>
      <c r="AS35" s="205">
        <f t="shared" si="8"/>
        <v>0</v>
      </c>
      <c r="AT35" s="205">
        <f t="shared" si="9"/>
        <v>0</v>
      </c>
      <c r="AU35" s="205">
        <f t="shared" si="10"/>
        <v>0</v>
      </c>
      <c r="AV35" s="205">
        <f t="shared" si="11"/>
        <v>0</v>
      </c>
      <c r="AW35" s="205">
        <f t="shared" si="12"/>
        <v>0</v>
      </c>
      <c r="AX35" s="205">
        <f t="shared" si="13"/>
        <v>0</v>
      </c>
    </row>
    <row r="36" spans="1:50" ht="15.75" customHeight="1" thickBot="1">
      <c r="A36" s="8" t="s">
        <v>61</v>
      </c>
      <c r="B36" s="216">
        <v>27</v>
      </c>
      <c r="C36" s="284"/>
      <c r="D36" s="285"/>
      <c r="E36" s="285"/>
      <c r="F36" s="286"/>
      <c r="G36" s="301">
        <v>0</v>
      </c>
      <c r="H36" s="287">
        <v>0.1</v>
      </c>
      <c r="I36" s="288"/>
      <c r="J36" s="223">
        <f t="shared" si="3"/>
        <v>0</v>
      </c>
      <c r="K36" s="286"/>
      <c r="L36" s="286"/>
      <c r="M36" s="215"/>
      <c r="N36" s="278">
        <f t="shared" si="4"/>
        <v>27</v>
      </c>
      <c r="O36" s="289" t="str">
        <f t="shared" si="0"/>
        <v/>
      </c>
      <c r="P36" s="290">
        <f t="shared" si="14"/>
        <v>0</v>
      </c>
      <c r="Q36" s="291">
        <v>0.1</v>
      </c>
      <c r="R36" s="292"/>
      <c r="S36" s="292"/>
      <c r="T36" s="292"/>
      <c r="U36" s="293" t="str">
        <f t="shared" si="5"/>
        <v/>
      </c>
      <c r="V36" s="294"/>
      <c r="W36" s="158"/>
      <c r="X36" s="159" t="str">
        <f t="shared" si="15"/>
        <v/>
      </c>
      <c r="Y36" s="20"/>
      <c r="Z36" s="20"/>
      <c r="AA36" s="160">
        <f t="shared" si="1"/>
        <v>0</v>
      </c>
      <c r="AB36" s="160">
        <f t="shared" si="2"/>
        <v>0</v>
      </c>
      <c r="AC36" s="20">
        <f t="shared" si="6"/>
        <v>0</v>
      </c>
      <c r="AF36" s="167"/>
      <c r="AG36" s="182" t="s">
        <v>110</v>
      </c>
      <c r="AH36" s="183">
        <f>集計用!D13</f>
        <v>0</v>
      </c>
      <c r="AI36" s="183">
        <f>集計用!E13</f>
        <v>0</v>
      </c>
      <c r="AJ36" s="183">
        <f>集計用!F13</f>
        <v>0</v>
      </c>
      <c r="AK36" s="184"/>
      <c r="AL36" s="186" t="s">
        <v>111</v>
      </c>
      <c r="AM36" s="111">
        <f>集計用!I13</f>
        <v>0</v>
      </c>
      <c r="AN36" s="111">
        <f>集計用!J13</f>
        <v>0</v>
      </c>
      <c r="AO36" s="176"/>
      <c r="AP36" s="162"/>
      <c r="AR36" s="205">
        <f t="shared" si="7"/>
        <v>0</v>
      </c>
      <c r="AS36" s="205">
        <f t="shared" si="8"/>
        <v>0</v>
      </c>
      <c r="AT36" s="205">
        <f t="shared" si="9"/>
        <v>0</v>
      </c>
      <c r="AU36" s="205">
        <f t="shared" si="10"/>
        <v>0</v>
      </c>
      <c r="AV36" s="205">
        <f t="shared" si="11"/>
        <v>0</v>
      </c>
      <c r="AW36" s="205">
        <f t="shared" si="12"/>
        <v>0</v>
      </c>
      <c r="AX36" s="205">
        <f t="shared" si="13"/>
        <v>0</v>
      </c>
    </row>
    <row r="37" spans="1:50" ht="15.75" customHeight="1" thickBot="1">
      <c r="A37" s="8" t="s">
        <v>61</v>
      </c>
      <c r="B37" s="216">
        <v>28</v>
      </c>
      <c r="C37" s="284"/>
      <c r="D37" s="285"/>
      <c r="E37" s="285"/>
      <c r="F37" s="286"/>
      <c r="G37" s="301">
        <v>0</v>
      </c>
      <c r="H37" s="287">
        <v>0.1</v>
      </c>
      <c r="I37" s="288"/>
      <c r="J37" s="223">
        <f t="shared" si="3"/>
        <v>0</v>
      </c>
      <c r="K37" s="286"/>
      <c r="L37" s="286"/>
      <c r="M37" s="215"/>
      <c r="N37" s="278">
        <f t="shared" si="4"/>
        <v>28</v>
      </c>
      <c r="O37" s="289" t="str">
        <f t="shared" si="0"/>
        <v/>
      </c>
      <c r="P37" s="290">
        <f t="shared" si="14"/>
        <v>0</v>
      </c>
      <c r="Q37" s="291">
        <v>0.1</v>
      </c>
      <c r="R37" s="292"/>
      <c r="S37" s="292"/>
      <c r="T37" s="292"/>
      <c r="U37" s="293" t="str">
        <f t="shared" si="5"/>
        <v/>
      </c>
      <c r="V37" s="294"/>
      <c r="W37" s="158"/>
      <c r="X37" s="159" t="str">
        <f t="shared" si="15"/>
        <v/>
      </c>
      <c r="Y37" s="20"/>
      <c r="Z37" s="20"/>
      <c r="AA37" s="160">
        <f t="shared" si="1"/>
        <v>0</v>
      </c>
      <c r="AB37" s="160">
        <f t="shared" si="2"/>
        <v>0</v>
      </c>
      <c r="AC37" s="20">
        <f t="shared" si="6"/>
        <v>0</v>
      </c>
      <c r="AF37" s="167"/>
      <c r="AG37" s="182" t="s">
        <v>112</v>
      </c>
      <c r="AH37" s="183">
        <f>集計用!D14</f>
        <v>0</v>
      </c>
      <c r="AI37" s="183">
        <f>集計用!E14</f>
        <v>0</v>
      </c>
      <c r="AJ37" s="183">
        <f>集計用!F14</f>
        <v>0</v>
      </c>
      <c r="AK37" s="184"/>
      <c r="AL37" s="68" t="s">
        <v>113</v>
      </c>
      <c r="AM37" s="69">
        <f>SUM(AM27:AM36)</f>
        <v>0</v>
      </c>
      <c r="AN37" s="69">
        <f>SUM(AN27:AN36)</f>
        <v>0</v>
      </c>
      <c r="AO37" s="70"/>
      <c r="AP37" s="162"/>
      <c r="AR37" s="205">
        <f t="shared" si="7"/>
        <v>0</v>
      </c>
      <c r="AS37" s="205">
        <f t="shared" si="8"/>
        <v>0</v>
      </c>
      <c r="AT37" s="205">
        <f t="shared" si="9"/>
        <v>0</v>
      </c>
      <c r="AU37" s="205">
        <f t="shared" si="10"/>
        <v>0</v>
      </c>
      <c r="AV37" s="205">
        <f t="shared" si="11"/>
        <v>0</v>
      </c>
      <c r="AW37" s="205">
        <f t="shared" si="12"/>
        <v>0</v>
      </c>
      <c r="AX37" s="205">
        <f t="shared" si="13"/>
        <v>0</v>
      </c>
    </row>
    <row r="38" spans="1:50" ht="15.75" customHeight="1" thickTop="1">
      <c r="A38" s="8" t="s">
        <v>61</v>
      </c>
      <c r="B38" s="216">
        <v>29</v>
      </c>
      <c r="C38" s="284"/>
      <c r="D38" s="285"/>
      <c r="E38" s="285"/>
      <c r="F38" s="286"/>
      <c r="G38" s="301">
        <v>0</v>
      </c>
      <c r="H38" s="287">
        <v>0.1</v>
      </c>
      <c r="I38" s="288"/>
      <c r="J38" s="223">
        <f t="shared" si="3"/>
        <v>0</v>
      </c>
      <c r="K38" s="286"/>
      <c r="L38" s="286"/>
      <c r="M38" s="215"/>
      <c r="N38" s="278">
        <f t="shared" si="4"/>
        <v>29</v>
      </c>
      <c r="O38" s="289" t="str">
        <f t="shared" si="0"/>
        <v/>
      </c>
      <c r="P38" s="290">
        <f t="shared" si="14"/>
        <v>0</v>
      </c>
      <c r="Q38" s="291">
        <v>0.1</v>
      </c>
      <c r="R38" s="292"/>
      <c r="S38" s="292"/>
      <c r="T38" s="292"/>
      <c r="U38" s="293" t="str">
        <f t="shared" si="5"/>
        <v/>
      </c>
      <c r="V38" s="294"/>
      <c r="W38" s="158"/>
      <c r="X38" s="159" t="str">
        <f t="shared" si="15"/>
        <v/>
      </c>
      <c r="Y38" s="20"/>
      <c r="Z38" s="20"/>
      <c r="AA38" s="160">
        <f t="shared" si="1"/>
        <v>0</v>
      </c>
      <c r="AB38" s="160">
        <f t="shared" si="2"/>
        <v>0</v>
      </c>
      <c r="AC38" s="20">
        <f t="shared" si="6"/>
        <v>0</v>
      </c>
      <c r="AF38" s="167"/>
      <c r="AG38" s="182" t="s">
        <v>114</v>
      </c>
      <c r="AH38" s="183">
        <f>集計用!D15</f>
        <v>0</v>
      </c>
      <c r="AI38" s="183">
        <f>集計用!E15</f>
        <v>0</v>
      </c>
      <c r="AJ38" s="183">
        <f>集計用!F15</f>
        <v>0</v>
      </c>
      <c r="AK38" s="187"/>
      <c r="AP38" s="162"/>
      <c r="AR38" s="205">
        <f t="shared" si="7"/>
        <v>0</v>
      </c>
      <c r="AS38" s="205">
        <f t="shared" si="8"/>
        <v>0</v>
      </c>
      <c r="AT38" s="205">
        <f t="shared" si="9"/>
        <v>0</v>
      </c>
      <c r="AU38" s="205">
        <f t="shared" si="10"/>
        <v>0</v>
      </c>
      <c r="AV38" s="205">
        <f t="shared" si="11"/>
        <v>0</v>
      </c>
      <c r="AW38" s="205">
        <f t="shared" si="12"/>
        <v>0</v>
      </c>
      <c r="AX38" s="205">
        <f t="shared" si="13"/>
        <v>0</v>
      </c>
    </row>
    <row r="39" spans="1:50" ht="15.75" customHeight="1">
      <c r="A39" s="8" t="s">
        <v>61</v>
      </c>
      <c r="B39" s="216">
        <v>30</v>
      </c>
      <c r="C39" s="284"/>
      <c r="D39" s="285"/>
      <c r="E39" s="285"/>
      <c r="F39" s="286"/>
      <c r="G39" s="301">
        <v>0</v>
      </c>
      <c r="H39" s="287">
        <v>0.1</v>
      </c>
      <c r="I39" s="288"/>
      <c r="J39" s="223">
        <f t="shared" si="3"/>
        <v>0</v>
      </c>
      <c r="K39" s="286"/>
      <c r="L39" s="286"/>
      <c r="M39" s="215"/>
      <c r="N39" s="278">
        <f t="shared" si="4"/>
        <v>30</v>
      </c>
      <c r="O39" s="289" t="str">
        <f t="shared" si="0"/>
        <v/>
      </c>
      <c r="P39" s="290">
        <f t="shared" si="14"/>
        <v>0</v>
      </c>
      <c r="Q39" s="291">
        <v>0.1</v>
      </c>
      <c r="R39" s="292"/>
      <c r="S39" s="292"/>
      <c r="T39" s="292"/>
      <c r="U39" s="293" t="str">
        <f t="shared" si="5"/>
        <v/>
      </c>
      <c r="V39" s="294"/>
      <c r="W39" s="158"/>
      <c r="X39" s="159" t="str">
        <f t="shared" si="15"/>
        <v/>
      </c>
      <c r="Y39" s="20"/>
      <c r="Z39" s="20"/>
      <c r="AA39" s="160">
        <f t="shared" si="1"/>
        <v>0</v>
      </c>
      <c r="AB39" s="160">
        <f t="shared" si="2"/>
        <v>0</v>
      </c>
      <c r="AC39" s="20">
        <f t="shared" si="6"/>
        <v>0</v>
      </c>
      <c r="AF39" s="167"/>
      <c r="AG39" s="182" t="s">
        <v>115</v>
      </c>
      <c r="AH39" s="183">
        <f>集計用!D16</f>
        <v>0</v>
      </c>
      <c r="AI39" s="183">
        <f>集計用!E16</f>
        <v>0</v>
      </c>
      <c r="AJ39" s="183">
        <f>集計用!F16</f>
        <v>0</v>
      </c>
      <c r="AK39" s="187"/>
      <c r="AP39" s="162"/>
      <c r="AR39" s="205">
        <f t="shared" si="7"/>
        <v>0</v>
      </c>
      <c r="AS39" s="205">
        <f t="shared" si="8"/>
        <v>0</v>
      </c>
      <c r="AT39" s="205">
        <f t="shared" si="9"/>
        <v>0</v>
      </c>
      <c r="AU39" s="205">
        <f t="shared" si="10"/>
        <v>0</v>
      </c>
      <c r="AV39" s="205">
        <f t="shared" si="11"/>
        <v>0</v>
      </c>
      <c r="AW39" s="205">
        <f t="shared" si="12"/>
        <v>0</v>
      </c>
      <c r="AX39" s="205">
        <f t="shared" si="13"/>
        <v>0</v>
      </c>
    </row>
    <row r="40" spans="1:50" ht="15.75" customHeight="1">
      <c r="A40" s="8" t="s">
        <v>61</v>
      </c>
      <c r="B40" s="216">
        <v>31</v>
      </c>
      <c r="C40" s="284"/>
      <c r="D40" s="285"/>
      <c r="E40" s="285"/>
      <c r="F40" s="286"/>
      <c r="G40" s="301">
        <v>0</v>
      </c>
      <c r="H40" s="287">
        <v>0.1</v>
      </c>
      <c r="I40" s="288"/>
      <c r="J40" s="223">
        <f t="shared" si="3"/>
        <v>0</v>
      </c>
      <c r="K40" s="286"/>
      <c r="L40" s="286"/>
      <c r="M40" s="215"/>
      <c r="N40" s="278">
        <f t="shared" si="4"/>
        <v>31</v>
      </c>
      <c r="O40" s="289" t="str">
        <f t="shared" si="0"/>
        <v/>
      </c>
      <c r="P40" s="290">
        <f t="shared" si="14"/>
        <v>0</v>
      </c>
      <c r="Q40" s="291">
        <v>0.1</v>
      </c>
      <c r="R40" s="292"/>
      <c r="S40" s="292"/>
      <c r="T40" s="292"/>
      <c r="U40" s="293" t="str">
        <f t="shared" si="5"/>
        <v/>
      </c>
      <c r="V40" s="294"/>
      <c r="W40" s="158"/>
      <c r="X40" s="159" t="str">
        <f t="shared" si="15"/>
        <v/>
      </c>
      <c r="Y40" s="20"/>
      <c r="Z40" s="20"/>
      <c r="AA40" s="160">
        <f t="shared" si="1"/>
        <v>0</v>
      </c>
      <c r="AB40" s="160">
        <f t="shared" si="2"/>
        <v>0</v>
      </c>
      <c r="AC40" s="20">
        <f t="shared" si="6"/>
        <v>0</v>
      </c>
      <c r="AF40" s="167"/>
      <c r="AG40" s="182" t="s">
        <v>116</v>
      </c>
      <c r="AH40" s="183">
        <f>集計用!D17</f>
        <v>0</v>
      </c>
      <c r="AI40" s="183">
        <f>集計用!E17</f>
        <v>0</v>
      </c>
      <c r="AJ40" s="183">
        <f>集計用!F17</f>
        <v>0</v>
      </c>
      <c r="AK40" s="187"/>
      <c r="AP40" s="162"/>
      <c r="AR40" s="205">
        <f t="shared" si="7"/>
        <v>0</v>
      </c>
      <c r="AS40" s="205">
        <f t="shared" si="8"/>
        <v>0</v>
      </c>
      <c r="AT40" s="205">
        <f t="shared" si="9"/>
        <v>0</v>
      </c>
      <c r="AU40" s="205">
        <f t="shared" si="10"/>
        <v>0</v>
      </c>
      <c r="AV40" s="205">
        <f t="shared" si="11"/>
        <v>0</v>
      </c>
      <c r="AW40" s="205">
        <f t="shared" si="12"/>
        <v>0</v>
      </c>
      <c r="AX40" s="205">
        <f t="shared" si="13"/>
        <v>0</v>
      </c>
    </row>
    <row r="41" spans="1:50" ht="15.75" customHeight="1">
      <c r="A41" s="8" t="s">
        <v>61</v>
      </c>
      <c r="B41" s="216">
        <v>32</v>
      </c>
      <c r="C41" s="284"/>
      <c r="D41" s="285"/>
      <c r="E41" s="285"/>
      <c r="F41" s="286"/>
      <c r="G41" s="301">
        <v>0</v>
      </c>
      <c r="H41" s="287">
        <v>0.1</v>
      </c>
      <c r="I41" s="288"/>
      <c r="J41" s="223">
        <f t="shared" si="3"/>
        <v>0</v>
      </c>
      <c r="K41" s="286"/>
      <c r="L41" s="286"/>
      <c r="M41" s="215"/>
      <c r="N41" s="278">
        <f t="shared" si="4"/>
        <v>32</v>
      </c>
      <c r="O41" s="289" t="str">
        <f t="shared" si="0"/>
        <v/>
      </c>
      <c r="P41" s="290">
        <f t="shared" si="14"/>
        <v>0</v>
      </c>
      <c r="Q41" s="291">
        <v>0.1</v>
      </c>
      <c r="R41" s="292"/>
      <c r="S41" s="292"/>
      <c r="T41" s="292"/>
      <c r="U41" s="293" t="str">
        <f t="shared" si="5"/>
        <v/>
      </c>
      <c r="V41" s="294"/>
      <c r="W41" s="158"/>
      <c r="X41" s="159" t="str">
        <f t="shared" si="15"/>
        <v/>
      </c>
      <c r="Y41" s="20"/>
      <c r="Z41" s="20"/>
      <c r="AA41" s="160">
        <f t="shared" si="1"/>
        <v>0</v>
      </c>
      <c r="AB41" s="160">
        <f t="shared" si="2"/>
        <v>0</v>
      </c>
      <c r="AC41" s="20">
        <f t="shared" si="6"/>
        <v>0</v>
      </c>
      <c r="AF41" s="167"/>
      <c r="AG41" s="182" t="s">
        <v>117</v>
      </c>
      <c r="AH41" s="183">
        <f>集計用!D18</f>
        <v>0</v>
      </c>
      <c r="AI41" s="183">
        <f>集計用!E18</f>
        <v>0</v>
      </c>
      <c r="AJ41" s="183">
        <f>集計用!F18</f>
        <v>0</v>
      </c>
      <c r="AK41" s="187"/>
      <c r="AP41" s="162"/>
      <c r="AR41" s="205">
        <f t="shared" si="7"/>
        <v>0</v>
      </c>
      <c r="AS41" s="205">
        <f t="shared" si="8"/>
        <v>0</v>
      </c>
      <c r="AT41" s="205">
        <f t="shared" si="9"/>
        <v>0</v>
      </c>
      <c r="AU41" s="205">
        <f t="shared" si="10"/>
        <v>0</v>
      </c>
      <c r="AV41" s="205">
        <f t="shared" si="11"/>
        <v>0</v>
      </c>
      <c r="AW41" s="205">
        <f t="shared" si="12"/>
        <v>0</v>
      </c>
      <c r="AX41" s="205">
        <f t="shared" si="13"/>
        <v>0</v>
      </c>
    </row>
    <row r="42" spans="1:50" ht="15.75" customHeight="1">
      <c r="A42" s="8" t="s">
        <v>61</v>
      </c>
      <c r="B42" s="216">
        <v>33</v>
      </c>
      <c r="C42" s="284"/>
      <c r="D42" s="285"/>
      <c r="E42" s="285"/>
      <c r="F42" s="286"/>
      <c r="G42" s="301">
        <v>0</v>
      </c>
      <c r="H42" s="287">
        <v>0.1</v>
      </c>
      <c r="I42" s="288"/>
      <c r="J42" s="223">
        <f t="shared" si="3"/>
        <v>0</v>
      </c>
      <c r="K42" s="286"/>
      <c r="L42" s="286"/>
      <c r="M42" s="215"/>
      <c r="N42" s="278">
        <f t="shared" si="4"/>
        <v>33</v>
      </c>
      <c r="O42" s="289" t="str">
        <f t="shared" si="0"/>
        <v/>
      </c>
      <c r="P42" s="290">
        <f t="shared" ref="P42:P73" si="16">IF($H42=$Q42,$J42-$AA42-$AB42-$S42,ROUNDDOWN(($G42-$I42)/(1+$Q42),0)-$AA42-$AB42-$S42)</f>
        <v>0</v>
      </c>
      <c r="Q42" s="291">
        <v>0.1</v>
      </c>
      <c r="R42" s="292"/>
      <c r="S42" s="292"/>
      <c r="T42" s="292"/>
      <c r="U42" s="293" t="str">
        <f t="shared" si="5"/>
        <v/>
      </c>
      <c r="V42" s="294"/>
      <c r="W42" s="158"/>
      <c r="X42" s="159" t="str">
        <f t="shared" si="15"/>
        <v/>
      </c>
      <c r="Y42" s="20"/>
      <c r="Z42" s="20"/>
      <c r="AA42" s="160">
        <f t="shared" ref="AA42:AA73" si="17">IFERROR(ROUNDDOWN(R42/(1+$Q42),0),0)</f>
        <v>0</v>
      </c>
      <c r="AB42" s="160">
        <f t="shared" ref="AB42:AB73" si="18">IFERROR(ROUNDDOWN(T42/(1+$Q42),0),0)</f>
        <v>0</v>
      </c>
      <c r="AC42" s="20">
        <f t="shared" ref="AC42:AC73" si="19">IF($H42&gt;=$Q42,0,$J42-$P42-$R42-$S42-$T42)</f>
        <v>0</v>
      </c>
      <c r="AF42" s="167"/>
      <c r="AG42" s="182" t="s">
        <v>118</v>
      </c>
      <c r="AH42" s="183">
        <f>集計用!D19</f>
        <v>0</v>
      </c>
      <c r="AI42" s="183">
        <f>集計用!E19</f>
        <v>0</v>
      </c>
      <c r="AJ42" s="183">
        <f>集計用!F19</f>
        <v>0</v>
      </c>
      <c r="AK42" s="176"/>
      <c r="AP42" s="162"/>
      <c r="AR42" s="205">
        <f t="shared" si="7"/>
        <v>0</v>
      </c>
      <c r="AS42" s="205">
        <f t="shared" si="8"/>
        <v>0</v>
      </c>
      <c r="AT42" s="205">
        <f t="shared" si="9"/>
        <v>0</v>
      </c>
      <c r="AU42" s="205">
        <f t="shared" si="10"/>
        <v>0</v>
      </c>
      <c r="AV42" s="205">
        <f t="shared" si="11"/>
        <v>0</v>
      </c>
      <c r="AW42" s="205">
        <f t="shared" si="12"/>
        <v>0</v>
      </c>
      <c r="AX42" s="205">
        <f t="shared" si="13"/>
        <v>0</v>
      </c>
    </row>
    <row r="43" spans="1:50" ht="15.75" customHeight="1">
      <c r="A43" s="8" t="s">
        <v>61</v>
      </c>
      <c r="B43" s="216">
        <v>34</v>
      </c>
      <c r="C43" s="284"/>
      <c r="D43" s="285"/>
      <c r="E43" s="285"/>
      <c r="F43" s="286"/>
      <c r="G43" s="301">
        <v>0</v>
      </c>
      <c r="H43" s="287">
        <v>0.1</v>
      </c>
      <c r="I43" s="288"/>
      <c r="J43" s="223">
        <f t="shared" si="3"/>
        <v>0</v>
      </c>
      <c r="K43" s="286"/>
      <c r="L43" s="286"/>
      <c r="M43" s="215"/>
      <c r="N43" s="278">
        <f t="shared" si="4"/>
        <v>34</v>
      </c>
      <c r="O43" s="289" t="str">
        <f t="shared" si="0"/>
        <v/>
      </c>
      <c r="P43" s="290">
        <f t="shared" si="16"/>
        <v>0</v>
      </c>
      <c r="Q43" s="291">
        <v>0.1</v>
      </c>
      <c r="R43" s="292"/>
      <c r="S43" s="292"/>
      <c r="T43" s="292"/>
      <c r="U43" s="293" t="str">
        <f t="shared" si="5"/>
        <v/>
      </c>
      <c r="V43" s="294"/>
      <c r="W43" s="158"/>
      <c r="X43" s="159" t="str">
        <f t="shared" si="15"/>
        <v/>
      </c>
      <c r="Y43" s="20"/>
      <c r="Z43" s="20"/>
      <c r="AA43" s="160">
        <f t="shared" si="17"/>
        <v>0</v>
      </c>
      <c r="AB43" s="160">
        <f t="shared" si="18"/>
        <v>0</v>
      </c>
      <c r="AC43" s="20">
        <f t="shared" si="19"/>
        <v>0</v>
      </c>
      <c r="AF43" s="167"/>
      <c r="AG43" s="182" t="s">
        <v>119</v>
      </c>
      <c r="AH43" s="183">
        <f>集計用!D20</f>
        <v>0</v>
      </c>
      <c r="AI43" s="183">
        <f>集計用!E20</f>
        <v>0</v>
      </c>
      <c r="AJ43" s="183">
        <f>集計用!F20</f>
        <v>0</v>
      </c>
      <c r="AK43" s="176"/>
      <c r="AP43" s="162"/>
      <c r="AR43" s="205">
        <f t="shared" si="7"/>
        <v>0</v>
      </c>
      <c r="AS43" s="205">
        <f t="shared" si="8"/>
        <v>0</v>
      </c>
      <c r="AT43" s="205">
        <f t="shared" si="9"/>
        <v>0</v>
      </c>
      <c r="AU43" s="205">
        <f t="shared" si="10"/>
        <v>0</v>
      </c>
      <c r="AV43" s="205">
        <f t="shared" si="11"/>
        <v>0</v>
      </c>
      <c r="AW43" s="205">
        <f t="shared" si="12"/>
        <v>0</v>
      </c>
      <c r="AX43" s="205">
        <f t="shared" si="13"/>
        <v>0</v>
      </c>
    </row>
    <row r="44" spans="1:50" ht="15.75" customHeight="1">
      <c r="A44" s="8" t="s">
        <v>61</v>
      </c>
      <c r="B44" s="216">
        <v>35</v>
      </c>
      <c r="C44" s="284"/>
      <c r="D44" s="285"/>
      <c r="E44" s="285"/>
      <c r="F44" s="286"/>
      <c r="G44" s="301">
        <v>0</v>
      </c>
      <c r="H44" s="287">
        <v>0.1</v>
      </c>
      <c r="I44" s="288"/>
      <c r="J44" s="223">
        <f t="shared" si="3"/>
        <v>0</v>
      </c>
      <c r="K44" s="286"/>
      <c r="L44" s="286"/>
      <c r="M44" s="215"/>
      <c r="N44" s="278">
        <f t="shared" si="4"/>
        <v>35</v>
      </c>
      <c r="O44" s="289" t="str">
        <f t="shared" si="0"/>
        <v/>
      </c>
      <c r="P44" s="290">
        <f t="shared" si="16"/>
        <v>0</v>
      </c>
      <c r="Q44" s="291">
        <v>0.1</v>
      </c>
      <c r="R44" s="292"/>
      <c r="S44" s="292"/>
      <c r="T44" s="292"/>
      <c r="U44" s="293" t="str">
        <f t="shared" si="5"/>
        <v/>
      </c>
      <c r="V44" s="294"/>
      <c r="W44" s="158"/>
      <c r="X44" s="159" t="str">
        <f t="shared" si="15"/>
        <v/>
      </c>
      <c r="Y44" s="20"/>
      <c r="Z44" s="20"/>
      <c r="AA44" s="160">
        <f t="shared" si="17"/>
        <v>0</v>
      </c>
      <c r="AB44" s="160">
        <f t="shared" si="18"/>
        <v>0</v>
      </c>
      <c r="AC44" s="20">
        <f t="shared" si="19"/>
        <v>0</v>
      </c>
      <c r="AF44" s="167"/>
      <c r="AG44" s="182" t="s">
        <v>120</v>
      </c>
      <c r="AH44" s="183">
        <f>集計用!D21</f>
        <v>0</v>
      </c>
      <c r="AI44" s="183">
        <f>集計用!E21</f>
        <v>0</v>
      </c>
      <c r="AJ44" s="183">
        <f>集計用!F21</f>
        <v>0</v>
      </c>
      <c r="AK44" s="176"/>
      <c r="AP44" s="162"/>
      <c r="AR44" s="205">
        <f t="shared" si="7"/>
        <v>0</v>
      </c>
      <c r="AS44" s="205">
        <f t="shared" si="8"/>
        <v>0</v>
      </c>
      <c r="AT44" s="205">
        <f t="shared" si="9"/>
        <v>0</v>
      </c>
      <c r="AU44" s="205">
        <f t="shared" si="10"/>
        <v>0</v>
      </c>
      <c r="AV44" s="205">
        <f t="shared" si="11"/>
        <v>0</v>
      </c>
      <c r="AW44" s="205">
        <f t="shared" si="12"/>
        <v>0</v>
      </c>
      <c r="AX44" s="205">
        <f t="shared" si="13"/>
        <v>0</v>
      </c>
    </row>
    <row r="45" spans="1:50" ht="15.75" customHeight="1">
      <c r="A45" s="8" t="s">
        <v>61</v>
      </c>
      <c r="B45" s="216">
        <v>36</v>
      </c>
      <c r="C45" s="284"/>
      <c r="D45" s="285"/>
      <c r="E45" s="285"/>
      <c r="F45" s="286"/>
      <c r="G45" s="301">
        <v>0</v>
      </c>
      <c r="H45" s="287">
        <v>0.1</v>
      </c>
      <c r="I45" s="288"/>
      <c r="J45" s="223">
        <f t="shared" si="3"/>
        <v>0</v>
      </c>
      <c r="K45" s="286"/>
      <c r="L45" s="286"/>
      <c r="M45" s="215"/>
      <c r="N45" s="278">
        <f t="shared" si="4"/>
        <v>36</v>
      </c>
      <c r="O45" s="289" t="str">
        <f t="shared" si="0"/>
        <v/>
      </c>
      <c r="P45" s="290">
        <f t="shared" si="16"/>
        <v>0</v>
      </c>
      <c r="Q45" s="291">
        <v>0.1</v>
      </c>
      <c r="R45" s="292"/>
      <c r="S45" s="292"/>
      <c r="T45" s="292"/>
      <c r="U45" s="293" t="str">
        <f t="shared" si="5"/>
        <v/>
      </c>
      <c r="V45" s="294"/>
      <c r="W45" s="158"/>
      <c r="X45" s="159" t="str">
        <f t="shared" si="15"/>
        <v/>
      </c>
      <c r="Y45" s="20"/>
      <c r="Z45" s="20"/>
      <c r="AA45" s="160">
        <f t="shared" si="17"/>
        <v>0</v>
      </c>
      <c r="AB45" s="160">
        <f t="shared" si="18"/>
        <v>0</v>
      </c>
      <c r="AC45" s="20">
        <f t="shared" si="19"/>
        <v>0</v>
      </c>
      <c r="AF45" s="167"/>
      <c r="AG45" s="182" t="s">
        <v>121</v>
      </c>
      <c r="AH45" s="185">
        <f>集計用!D22</f>
        <v>0</v>
      </c>
      <c r="AI45" s="185">
        <f>集計用!E22</f>
        <v>0</v>
      </c>
      <c r="AJ45" s="185">
        <f>集計用!F22</f>
        <v>0</v>
      </c>
      <c r="AK45" s="176"/>
      <c r="AP45" s="162"/>
      <c r="AR45" s="205">
        <f t="shared" si="7"/>
        <v>0</v>
      </c>
      <c r="AS45" s="205">
        <f t="shared" si="8"/>
        <v>0</v>
      </c>
      <c r="AT45" s="205">
        <f t="shared" si="9"/>
        <v>0</v>
      </c>
      <c r="AU45" s="205">
        <f t="shared" si="10"/>
        <v>0</v>
      </c>
      <c r="AV45" s="205">
        <f t="shared" si="11"/>
        <v>0</v>
      </c>
      <c r="AW45" s="205">
        <f t="shared" si="12"/>
        <v>0</v>
      </c>
      <c r="AX45" s="205">
        <f t="shared" si="13"/>
        <v>0</v>
      </c>
    </row>
    <row r="46" spans="1:50" ht="15.75" customHeight="1" thickBot="1">
      <c r="A46" s="8" t="s">
        <v>61</v>
      </c>
      <c r="B46" s="216">
        <v>37</v>
      </c>
      <c r="C46" s="284"/>
      <c r="D46" s="285"/>
      <c r="E46" s="285"/>
      <c r="F46" s="286"/>
      <c r="G46" s="301">
        <v>0</v>
      </c>
      <c r="H46" s="287">
        <v>0.1</v>
      </c>
      <c r="I46" s="288"/>
      <c r="J46" s="223">
        <f t="shared" si="3"/>
        <v>0</v>
      </c>
      <c r="K46" s="286"/>
      <c r="L46" s="286"/>
      <c r="M46" s="215"/>
      <c r="N46" s="278">
        <f t="shared" si="4"/>
        <v>37</v>
      </c>
      <c r="O46" s="289" t="str">
        <f t="shared" si="0"/>
        <v/>
      </c>
      <c r="P46" s="290">
        <f t="shared" si="16"/>
        <v>0</v>
      </c>
      <c r="Q46" s="291">
        <v>0.1</v>
      </c>
      <c r="R46" s="292"/>
      <c r="S46" s="292"/>
      <c r="T46" s="292"/>
      <c r="U46" s="293" t="str">
        <f t="shared" si="5"/>
        <v/>
      </c>
      <c r="V46" s="294"/>
      <c r="W46" s="158"/>
      <c r="X46" s="159" t="str">
        <f t="shared" si="15"/>
        <v/>
      </c>
      <c r="Y46" s="20"/>
      <c r="Z46" s="20"/>
      <c r="AA46" s="160">
        <f t="shared" si="17"/>
        <v>0</v>
      </c>
      <c r="AB46" s="160">
        <f t="shared" si="18"/>
        <v>0</v>
      </c>
      <c r="AC46" s="20">
        <f t="shared" si="19"/>
        <v>0</v>
      </c>
      <c r="AF46" s="167"/>
      <c r="AG46" s="186" t="s">
        <v>122</v>
      </c>
      <c r="AH46" s="111">
        <f>集計用!D23</f>
        <v>0</v>
      </c>
      <c r="AI46" s="111">
        <f>集計用!E23</f>
        <v>0</v>
      </c>
      <c r="AJ46" s="111">
        <f>集計用!F23</f>
        <v>0</v>
      </c>
      <c r="AK46" s="176"/>
      <c r="AP46" s="162"/>
      <c r="AR46" s="205">
        <f t="shared" si="7"/>
        <v>0</v>
      </c>
      <c r="AS46" s="205">
        <f t="shared" si="8"/>
        <v>0</v>
      </c>
      <c r="AT46" s="205">
        <f t="shared" si="9"/>
        <v>0</v>
      </c>
      <c r="AU46" s="205">
        <f t="shared" si="10"/>
        <v>0</v>
      </c>
      <c r="AV46" s="205">
        <f t="shared" si="11"/>
        <v>0</v>
      </c>
      <c r="AW46" s="205">
        <f t="shared" si="12"/>
        <v>0</v>
      </c>
      <c r="AX46" s="205">
        <f t="shared" si="13"/>
        <v>0</v>
      </c>
    </row>
    <row r="47" spans="1:50" ht="15.75" customHeight="1" thickBot="1">
      <c r="A47" s="8" t="s">
        <v>61</v>
      </c>
      <c r="B47" s="216">
        <v>38</v>
      </c>
      <c r="C47" s="284"/>
      <c r="D47" s="285"/>
      <c r="E47" s="285"/>
      <c r="F47" s="286"/>
      <c r="G47" s="301">
        <v>0</v>
      </c>
      <c r="H47" s="287">
        <v>0.1</v>
      </c>
      <c r="I47" s="288"/>
      <c r="J47" s="223">
        <f t="shared" si="3"/>
        <v>0</v>
      </c>
      <c r="K47" s="286"/>
      <c r="L47" s="286"/>
      <c r="M47" s="215"/>
      <c r="N47" s="278">
        <f t="shared" si="4"/>
        <v>38</v>
      </c>
      <c r="O47" s="289" t="str">
        <f t="shared" si="0"/>
        <v/>
      </c>
      <c r="P47" s="290">
        <f t="shared" si="16"/>
        <v>0</v>
      </c>
      <c r="Q47" s="291">
        <v>0.1</v>
      </c>
      <c r="R47" s="292"/>
      <c r="S47" s="292"/>
      <c r="T47" s="292"/>
      <c r="U47" s="293" t="str">
        <f t="shared" si="5"/>
        <v/>
      </c>
      <c r="V47" s="294"/>
      <c r="W47" s="158"/>
      <c r="X47" s="159" t="str">
        <f t="shared" si="15"/>
        <v/>
      </c>
      <c r="Y47" s="20"/>
      <c r="Z47" s="20"/>
      <c r="AA47" s="160">
        <f t="shared" si="17"/>
        <v>0</v>
      </c>
      <c r="AB47" s="160">
        <f t="shared" si="18"/>
        <v>0</v>
      </c>
      <c r="AC47" s="20">
        <f t="shared" si="19"/>
        <v>0</v>
      </c>
      <c r="AF47" s="167"/>
      <c r="AG47" s="68" t="s">
        <v>113</v>
      </c>
      <c r="AH47" s="69">
        <f>SUM(AH27:AH46)</f>
        <v>0</v>
      </c>
      <c r="AI47" s="69">
        <f>SUM(AI27:AI46)</f>
        <v>0</v>
      </c>
      <c r="AJ47" s="69">
        <f>SUM(AJ27:AJ46)</f>
        <v>0</v>
      </c>
      <c r="AK47" s="176"/>
      <c r="AP47" s="162"/>
      <c r="AR47" s="205">
        <f t="shared" si="7"/>
        <v>0</v>
      </c>
      <c r="AS47" s="205">
        <f t="shared" si="8"/>
        <v>0</v>
      </c>
      <c r="AT47" s="205">
        <f t="shared" si="9"/>
        <v>0</v>
      </c>
      <c r="AU47" s="205">
        <f t="shared" si="10"/>
        <v>0</v>
      </c>
      <c r="AV47" s="205">
        <f t="shared" si="11"/>
        <v>0</v>
      </c>
      <c r="AW47" s="205">
        <f t="shared" si="12"/>
        <v>0</v>
      </c>
      <c r="AX47" s="205">
        <f t="shared" si="13"/>
        <v>0</v>
      </c>
    </row>
    <row r="48" spans="1:50" ht="15.75" customHeight="1" thickTop="1" thickBot="1">
      <c r="A48" s="8" t="s">
        <v>61</v>
      </c>
      <c r="B48" s="216">
        <v>39</v>
      </c>
      <c r="C48" s="284"/>
      <c r="D48" s="285"/>
      <c r="E48" s="285"/>
      <c r="F48" s="286"/>
      <c r="G48" s="301">
        <v>0</v>
      </c>
      <c r="H48" s="287">
        <v>0.1</v>
      </c>
      <c r="I48" s="288"/>
      <c r="J48" s="223">
        <f t="shared" si="3"/>
        <v>0</v>
      </c>
      <c r="K48" s="286"/>
      <c r="L48" s="286"/>
      <c r="M48" s="215"/>
      <c r="N48" s="278">
        <f t="shared" si="4"/>
        <v>39</v>
      </c>
      <c r="O48" s="289" t="str">
        <f t="shared" si="0"/>
        <v/>
      </c>
      <c r="P48" s="290">
        <f t="shared" si="16"/>
        <v>0</v>
      </c>
      <c r="Q48" s="291">
        <v>0.1</v>
      </c>
      <c r="R48" s="292"/>
      <c r="S48" s="292"/>
      <c r="T48" s="292"/>
      <c r="U48" s="293" t="str">
        <f t="shared" si="5"/>
        <v/>
      </c>
      <c r="V48" s="294"/>
      <c r="W48" s="158"/>
      <c r="X48" s="159" t="str">
        <f t="shared" si="15"/>
        <v/>
      </c>
      <c r="Y48" s="20"/>
      <c r="Z48" s="20"/>
      <c r="AA48" s="160">
        <f t="shared" si="17"/>
        <v>0</v>
      </c>
      <c r="AB48" s="160">
        <f t="shared" si="18"/>
        <v>0</v>
      </c>
      <c r="AC48" s="20">
        <f t="shared" si="19"/>
        <v>0</v>
      </c>
      <c r="AF48" s="178"/>
      <c r="AG48" s="153"/>
      <c r="AH48" s="153"/>
      <c r="AI48" s="153"/>
      <c r="AJ48" s="153"/>
      <c r="AK48" s="153"/>
      <c r="AL48" s="153"/>
      <c r="AM48" s="153"/>
      <c r="AN48" s="153"/>
      <c r="AO48" s="153"/>
      <c r="AP48" s="180"/>
      <c r="AR48" s="205">
        <f t="shared" si="7"/>
        <v>0</v>
      </c>
      <c r="AS48" s="205">
        <f t="shared" si="8"/>
        <v>0</v>
      </c>
      <c r="AT48" s="205">
        <f t="shared" si="9"/>
        <v>0</v>
      </c>
      <c r="AU48" s="205">
        <f t="shared" si="10"/>
        <v>0</v>
      </c>
      <c r="AV48" s="205">
        <f t="shared" si="11"/>
        <v>0</v>
      </c>
      <c r="AW48" s="205">
        <f t="shared" si="12"/>
        <v>0</v>
      </c>
      <c r="AX48" s="205">
        <f t="shared" si="13"/>
        <v>0</v>
      </c>
    </row>
    <row r="49" spans="1:50" ht="15.75" customHeight="1">
      <c r="A49" s="8" t="s">
        <v>61</v>
      </c>
      <c r="B49" s="216">
        <v>40</v>
      </c>
      <c r="C49" s="284"/>
      <c r="D49" s="285"/>
      <c r="E49" s="285"/>
      <c r="F49" s="286"/>
      <c r="G49" s="301">
        <v>0</v>
      </c>
      <c r="H49" s="287">
        <v>0.1</v>
      </c>
      <c r="I49" s="288"/>
      <c r="J49" s="223">
        <f t="shared" si="3"/>
        <v>0</v>
      </c>
      <c r="K49" s="286"/>
      <c r="L49" s="286"/>
      <c r="M49" s="215"/>
      <c r="N49" s="278">
        <f t="shared" si="4"/>
        <v>40</v>
      </c>
      <c r="O49" s="289" t="str">
        <f t="shared" si="0"/>
        <v/>
      </c>
      <c r="P49" s="290">
        <f t="shared" si="16"/>
        <v>0</v>
      </c>
      <c r="Q49" s="291">
        <v>0.1</v>
      </c>
      <c r="R49" s="292"/>
      <c r="S49" s="292"/>
      <c r="T49" s="292"/>
      <c r="U49" s="293" t="str">
        <f t="shared" si="5"/>
        <v/>
      </c>
      <c r="V49" s="294"/>
      <c r="W49" s="158"/>
      <c r="X49" s="159" t="str">
        <f t="shared" si="15"/>
        <v/>
      </c>
      <c r="Y49" s="20"/>
      <c r="Z49" s="20"/>
      <c r="AA49" s="160">
        <f t="shared" si="17"/>
        <v>0</v>
      </c>
      <c r="AB49" s="160">
        <f t="shared" si="18"/>
        <v>0</v>
      </c>
      <c r="AC49" s="20">
        <f t="shared" si="19"/>
        <v>0</v>
      </c>
      <c r="AR49" s="205">
        <f t="shared" si="7"/>
        <v>0</v>
      </c>
      <c r="AS49" s="205">
        <f t="shared" si="8"/>
        <v>0</v>
      </c>
      <c r="AT49" s="205">
        <f t="shared" si="9"/>
        <v>0</v>
      </c>
      <c r="AU49" s="205">
        <f t="shared" si="10"/>
        <v>0</v>
      </c>
      <c r="AV49" s="205">
        <f t="shared" si="11"/>
        <v>0</v>
      </c>
      <c r="AW49" s="205">
        <f t="shared" si="12"/>
        <v>0</v>
      </c>
      <c r="AX49" s="205">
        <f t="shared" si="13"/>
        <v>0</v>
      </c>
    </row>
    <row r="50" spans="1:50" ht="15.75" customHeight="1">
      <c r="A50" s="8" t="s">
        <v>61</v>
      </c>
      <c r="B50" s="216">
        <v>41</v>
      </c>
      <c r="C50" s="284"/>
      <c r="D50" s="285"/>
      <c r="E50" s="285"/>
      <c r="F50" s="286"/>
      <c r="G50" s="301">
        <v>0</v>
      </c>
      <c r="H50" s="287">
        <v>0.1</v>
      </c>
      <c r="I50" s="288"/>
      <c r="J50" s="223">
        <f t="shared" si="3"/>
        <v>0</v>
      </c>
      <c r="K50" s="286"/>
      <c r="L50" s="286"/>
      <c r="M50" s="215"/>
      <c r="N50" s="278">
        <f t="shared" si="4"/>
        <v>41</v>
      </c>
      <c r="O50" s="289" t="str">
        <f t="shared" si="0"/>
        <v/>
      </c>
      <c r="P50" s="290">
        <f t="shared" si="16"/>
        <v>0</v>
      </c>
      <c r="Q50" s="291">
        <v>0.1</v>
      </c>
      <c r="R50" s="292"/>
      <c r="S50" s="292"/>
      <c r="T50" s="292"/>
      <c r="U50" s="293" t="str">
        <f t="shared" si="5"/>
        <v/>
      </c>
      <c r="V50" s="294"/>
      <c r="W50" s="158"/>
      <c r="X50" s="159" t="str">
        <f t="shared" si="15"/>
        <v/>
      </c>
      <c r="Y50" s="20"/>
      <c r="Z50" s="20"/>
      <c r="AA50" s="160">
        <f t="shared" si="17"/>
        <v>0</v>
      </c>
      <c r="AB50" s="160">
        <f t="shared" si="18"/>
        <v>0</v>
      </c>
      <c r="AC50" s="20">
        <f t="shared" si="19"/>
        <v>0</v>
      </c>
      <c r="AR50" s="205">
        <f t="shared" si="7"/>
        <v>0</v>
      </c>
      <c r="AS50" s="205">
        <f t="shared" si="8"/>
        <v>0</v>
      </c>
      <c r="AT50" s="205">
        <f t="shared" si="9"/>
        <v>0</v>
      </c>
      <c r="AU50" s="205">
        <f t="shared" si="10"/>
        <v>0</v>
      </c>
      <c r="AV50" s="205">
        <f t="shared" si="11"/>
        <v>0</v>
      </c>
      <c r="AW50" s="205">
        <f t="shared" si="12"/>
        <v>0</v>
      </c>
      <c r="AX50" s="205">
        <f t="shared" si="13"/>
        <v>0</v>
      </c>
    </row>
    <row r="51" spans="1:50" ht="15.75" customHeight="1">
      <c r="A51" s="8" t="s">
        <v>61</v>
      </c>
      <c r="B51" s="216">
        <v>42</v>
      </c>
      <c r="C51" s="284"/>
      <c r="D51" s="285"/>
      <c r="E51" s="285"/>
      <c r="F51" s="286"/>
      <c r="G51" s="301">
        <v>0</v>
      </c>
      <c r="H51" s="287">
        <v>0.1</v>
      </c>
      <c r="I51" s="288"/>
      <c r="J51" s="223">
        <f t="shared" si="3"/>
        <v>0</v>
      </c>
      <c r="K51" s="286"/>
      <c r="L51" s="286"/>
      <c r="M51" s="215"/>
      <c r="N51" s="278">
        <f t="shared" si="4"/>
        <v>42</v>
      </c>
      <c r="O51" s="289" t="str">
        <f t="shared" si="0"/>
        <v/>
      </c>
      <c r="P51" s="290">
        <f t="shared" si="16"/>
        <v>0</v>
      </c>
      <c r="Q51" s="291">
        <v>0.1</v>
      </c>
      <c r="R51" s="292"/>
      <c r="S51" s="292"/>
      <c r="T51" s="292"/>
      <c r="U51" s="293" t="str">
        <f t="shared" si="5"/>
        <v/>
      </c>
      <c r="V51" s="294"/>
      <c r="W51" s="158"/>
      <c r="X51" s="159" t="str">
        <f t="shared" si="15"/>
        <v/>
      </c>
      <c r="Y51" s="20"/>
      <c r="Z51" s="20"/>
      <c r="AA51" s="160">
        <f t="shared" si="17"/>
        <v>0</v>
      </c>
      <c r="AB51" s="160">
        <f t="shared" si="18"/>
        <v>0</v>
      </c>
      <c r="AC51" s="20">
        <f t="shared" si="19"/>
        <v>0</v>
      </c>
      <c r="AR51" s="205">
        <f t="shared" si="7"/>
        <v>0</v>
      </c>
      <c r="AS51" s="205">
        <f t="shared" si="8"/>
        <v>0</v>
      </c>
      <c r="AT51" s="205">
        <f t="shared" si="9"/>
        <v>0</v>
      </c>
      <c r="AU51" s="205">
        <f t="shared" si="10"/>
        <v>0</v>
      </c>
      <c r="AV51" s="205">
        <f t="shared" si="11"/>
        <v>0</v>
      </c>
      <c r="AW51" s="205">
        <f t="shared" si="12"/>
        <v>0</v>
      </c>
      <c r="AX51" s="205">
        <f t="shared" si="13"/>
        <v>0</v>
      </c>
    </row>
    <row r="52" spans="1:50" ht="15.75" customHeight="1">
      <c r="A52" s="8" t="s">
        <v>61</v>
      </c>
      <c r="B52" s="216">
        <v>43</v>
      </c>
      <c r="C52" s="284"/>
      <c r="D52" s="285"/>
      <c r="E52" s="285"/>
      <c r="F52" s="286"/>
      <c r="G52" s="301">
        <v>0</v>
      </c>
      <c r="H52" s="287">
        <v>0.1</v>
      </c>
      <c r="I52" s="288"/>
      <c r="J52" s="223">
        <f t="shared" si="3"/>
        <v>0</v>
      </c>
      <c r="K52" s="286"/>
      <c r="L52" s="286"/>
      <c r="M52" s="215"/>
      <c r="N52" s="278">
        <f t="shared" si="4"/>
        <v>43</v>
      </c>
      <c r="O52" s="289" t="str">
        <f t="shared" si="0"/>
        <v/>
      </c>
      <c r="P52" s="290">
        <f t="shared" si="16"/>
        <v>0</v>
      </c>
      <c r="Q52" s="291">
        <v>0.1</v>
      </c>
      <c r="R52" s="292"/>
      <c r="S52" s="292"/>
      <c r="T52" s="292"/>
      <c r="U52" s="293" t="str">
        <f t="shared" si="5"/>
        <v/>
      </c>
      <c r="V52" s="294"/>
      <c r="W52" s="158"/>
      <c r="X52" s="159" t="str">
        <f t="shared" si="15"/>
        <v/>
      </c>
      <c r="Y52" s="20"/>
      <c r="Z52" s="20"/>
      <c r="AA52" s="160">
        <f t="shared" si="17"/>
        <v>0</v>
      </c>
      <c r="AB52" s="160">
        <f t="shared" si="18"/>
        <v>0</v>
      </c>
      <c r="AC52" s="20">
        <f t="shared" si="19"/>
        <v>0</v>
      </c>
      <c r="AR52" s="205">
        <f t="shared" si="7"/>
        <v>0</v>
      </c>
      <c r="AS52" s="205">
        <f t="shared" si="8"/>
        <v>0</v>
      </c>
      <c r="AT52" s="205">
        <f t="shared" si="9"/>
        <v>0</v>
      </c>
      <c r="AU52" s="205">
        <f t="shared" si="10"/>
        <v>0</v>
      </c>
      <c r="AV52" s="205">
        <f t="shared" si="11"/>
        <v>0</v>
      </c>
      <c r="AW52" s="205">
        <f t="shared" si="12"/>
        <v>0</v>
      </c>
      <c r="AX52" s="205">
        <f t="shared" si="13"/>
        <v>0</v>
      </c>
    </row>
    <row r="53" spans="1:50" ht="15.75" customHeight="1">
      <c r="A53" s="8" t="s">
        <v>61</v>
      </c>
      <c r="B53" s="216">
        <v>44</v>
      </c>
      <c r="C53" s="284"/>
      <c r="D53" s="285"/>
      <c r="E53" s="285"/>
      <c r="F53" s="286"/>
      <c r="G53" s="301">
        <v>0</v>
      </c>
      <c r="H53" s="287">
        <v>0.1</v>
      </c>
      <c r="I53" s="288"/>
      <c r="J53" s="223">
        <f t="shared" si="3"/>
        <v>0</v>
      </c>
      <c r="K53" s="286"/>
      <c r="L53" s="286"/>
      <c r="M53" s="215"/>
      <c r="N53" s="278">
        <f t="shared" si="4"/>
        <v>44</v>
      </c>
      <c r="O53" s="289" t="str">
        <f t="shared" si="0"/>
        <v/>
      </c>
      <c r="P53" s="290">
        <f t="shared" si="16"/>
        <v>0</v>
      </c>
      <c r="Q53" s="291">
        <v>0.1</v>
      </c>
      <c r="R53" s="292"/>
      <c r="S53" s="292"/>
      <c r="T53" s="292"/>
      <c r="U53" s="293" t="str">
        <f t="shared" si="5"/>
        <v/>
      </c>
      <c r="V53" s="294"/>
      <c r="W53" s="158"/>
      <c r="X53" s="159" t="str">
        <f t="shared" si="15"/>
        <v/>
      </c>
      <c r="Y53" s="20"/>
      <c r="Z53" s="20"/>
      <c r="AA53" s="160">
        <f t="shared" si="17"/>
        <v>0</v>
      </c>
      <c r="AB53" s="160">
        <f t="shared" si="18"/>
        <v>0</v>
      </c>
      <c r="AC53" s="20">
        <f t="shared" si="19"/>
        <v>0</v>
      </c>
      <c r="AR53" s="205">
        <f t="shared" si="7"/>
        <v>0</v>
      </c>
      <c r="AS53" s="205">
        <f t="shared" si="8"/>
        <v>0</v>
      </c>
      <c r="AT53" s="205">
        <f t="shared" si="9"/>
        <v>0</v>
      </c>
      <c r="AU53" s="205">
        <f t="shared" si="10"/>
        <v>0</v>
      </c>
      <c r="AV53" s="205">
        <f t="shared" si="11"/>
        <v>0</v>
      </c>
      <c r="AW53" s="205">
        <f t="shared" si="12"/>
        <v>0</v>
      </c>
      <c r="AX53" s="205">
        <f t="shared" si="13"/>
        <v>0</v>
      </c>
    </row>
    <row r="54" spans="1:50" ht="15.75" customHeight="1">
      <c r="A54" s="8" t="s">
        <v>61</v>
      </c>
      <c r="B54" s="216">
        <v>45</v>
      </c>
      <c r="C54" s="284"/>
      <c r="D54" s="285"/>
      <c r="E54" s="285"/>
      <c r="F54" s="286"/>
      <c r="G54" s="301">
        <v>0</v>
      </c>
      <c r="H54" s="287">
        <v>0.1</v>
      </c>
      <c r="I54" s="288"/>
      <c r="J54" s="223">
        <f t="shared" si="3"/>
        <v>0</v>
      </c>
      <c r="K54" s="286"/>
      <c r="L54" s="286"/>
      <c r="M54" s="215"/>
      <c r="N54" s="278">
        <f t="shared" si="4"/>
        <v>45</v>
      </c>
      <c r="O54" s="289" t="str">
        <f t="shared" si="0"/>
        <v/>
      </c>
      <c r="P54" s="290">
        <f t="shared" si="16"/>
        <v>0</v>
      </c>
      <c r="Q54" s="291">
        <v>0.1</v>
      </c>
      <c r="R54" s="292"/>
      <c r="S54" s="292"/>
      <c r="T54" s="292"/>
      <c r="U54" s="293" t="str">
        <f t="shared" si="5"/>
        <v/>
      </c>
      <c r="V54" s="294"/>
      <c r="W54" s="158"/>
      <c r="X54" s="159" t="str">
        <f t="shared" si="15"/>
        <v/>
      </c>
      <c r="Y54" s="20"/>
      <c r="Z54" s="20"/>
      <c r="AA54" s="160">
        <f t="shared" si="17"/>
        <v>0</v>
      </c>
      <c r="AB54" s="160">
        <f t="shared" si="18"/>
        <v>0</v>
      </c>
      <c r="AC54" s="20">
        <f t="shared" si="19"/>
        <v>0</v>
      </c>
      <c r="AR54" s="205">
        <f t="shared" si="7"/>
        <v>0</v>
      </c>
      <c r="AS54" s="205">
        <f t="shared" si="8"/>
        <v>0</v>
      </c>
      <c r="AT54" s="205">
        <f t="shared" si="9"/>
        <v>0</v>
      </c>
      <c r="AU54" s="205">
        <f t="shared" si="10"/>
        <v>0</v>
      </c>
      <c r="AV54" s="205">
        <f t="shared" si="11"/>
        <v>0</v>
      </c>
      <c r="AW54" s="205">
        <f t="shared" si="12"/>
        <v>0</v>
      </c>
      <c r="AX54" s="205">
        <f t="shared" si="13"/>
        <v>0</v>
      </c>
    </row>
    <row r="55" spans="1:50" ht="15.75" customHeight="1">
      <c r="A55" s="8" t="s">
        <v>61</v>
      </c>
      <c r="B55" s="216">
        <v>46</v>
      </c>
      <c r="C55" s="284"/>
      <c r="D55" s="285"/>
      <c r="E55" s="285"/>
      <c r="F55" s="286"/>
      <c r="G55" s="301">
        <v>0</v>
      </c>
      <c r="H55" s="287">
        <v>0.1</v>
      </c>
      <c r="I55" s="288"/>
      <c r="J55" s="223">
        <f t="shared" si="3"/>
        <v>0</v>
      </c>
      <c r="K55" s="286"/>
      <c r="L55" s="286"/>
      <c r="M55" s="215"/>
      <c r="N55" s="278">
        <f t="shared" si="4"/>
        <v>46</v>
      </c>
      <c r="O55" s="289" t="str">
        <f t="shared" si="0"/>
        <v/>
      </c>
      <c r="P55" s="290">
        <f t="shared" si="16"/>
        <v>0</v>
      </c>
      <c r="Q55" s="291">
        <v>0.1</v>
      </c>
      <c r="R55" s="292"/>
      <c r="S55" s="292"/>
      <c r="T55" s="292"/>
      <c r="U55" s="293" t="str">
        <f t="shared" si="5"/>
        <v/>
      </c>
      <c r="V55" s="294"/>
      <c r="W55" s="158"/>
      <c r="X55" s="159" t="str">
        <f t="shared" si="15"/>
        <v/>
      </c>
      <c r="Y55" s="20"/>
      <c r="Z55" s="20"/>
      <c r="AA55" s="160">
        <f t="shared" si="17"/>
        <v>0</v>
      </c>
      <c r="AB55" s="160">
        <f t="shared" si="18"/>
        <v>0</v>
      </c>
      <c r="AC55" s="20">
        <f t="shared" si="19"/>
        <v>0</v>
      </c>
      <c r="AR55" s="205">
        <f t="shared" si="7"/>
        <v>0</v>
      </c>
      <c r="AS55" s="205">
        <f t="shared" si="8"/>
        <v>0</v>
      </c>
      <c r="AT55" s="205">
        <f t="shared" si="9"/>
        <v>0</v>
      </c>
      <c r="AU55" s="205">
        <f t="shared" si="10"/>
        <v>0</v>
      </c>
      <c r="AV55" s="205">
        <f t="shared" si="11"/>
        <v>0</v>
      </c>
      <c r="AW55" s="205">
        <f t="shared" si="12"/>
        <v>0</v>
      </c>
      <c r="AX55" s="205">
        <f t="shared" si="13"/>
        <v>0</v>
      </c>
    </row>
    <row r="56" spans="1:50" ht="15.75" customHeight="1">
      <c r="A56" s="8" t="s">
        <v>61</v>
      </c>
      <c r="B56" s="216">
        <v>47</v>
      </c>
      <c r="C56" s="284"/>
      <c r="D56" s="285"/>
      <c r="E56" s="285"/>
      <c r="F56" s="286"/>
      <c r="G56" s="301">
        <v>0</v>
      </c>
      <c r="H56" s="287">
        <v>0.1</v>
      </c>
      <c r="I56" s="288"/>
      <c r="J56" s="223">
        <f t="shared" si="3"/>
        <v>0</v>
      </c>
      <c r="K56" s="286"/>
      <c r="L56" s="286"/>
      <c r="M56" s="215"/>
      <c r="N56" s="278">
        <f t="shared" si="4"/>
        <v>47</v>
      </c>
      <c r="O56" s="289" t="str">
        <f t="shared" si="0"/>
        <v/>
      </c>
      <c r="P56" s="290">
        <f t="shared" si="16"/>
        <v>0</v>
      </c>
      <c r="Q56" s="291">
        <v>0.1</v>
      </c>
      <c r="R56" s="292"/>
      <c r="S56" s="292"/>
      <c r="T56" s="292"/>
      <c r="U56" s="293" t="str">
        <f t="shared" si="5"/>
        <v/>
      </c>
      <c r="V56" s="294"/>
      <c r="W56" s="158"/>
      <c r="X56" s="159" t="str">
        <f t="shared" si="15"/>
        <v/>
      </c>
      <c r="Y56" s="20"/>
      <c r="Z56" s="20"/>
      <c r="AA56" s="160">
        <f t="shared" si="17"/>
        <v>0</v>
      </c>
      <c r="AB56" s="160">
        <f t="shared" si="18"/>
        <v>0</v>
      </c>
      <c r="AC56" s="20">
        <f t="shared" si="19"/>
        <v>0</v>
      </c>
      <c r="AR56" s="205">
        <f t="shared" si="7"/>
        <v>0</v>
      </c>
      <c r="AS56" s="205">
        <f t="shared" si="8"/>
        <v>0</v>
      </c>
      <c r="AT56" s="205">
        <f t="shared" si="9"/>
        <v>0</v>
      </c>
      <c r="AU56" s="205">
        <f t="shared" si="10"/>
        <v>0</v>
      </c>
      <c r="AV56" s="205">
        <f t="shared" si="11"/>
        <v>0</v>
      </c>
      <c r="AW56" s="205">
        <f t="shared" si="12"/>
        <v>0</v>
      </c>
      <c r="AX56" s="205">
        <f t="shared" si="13"/>
        <v>0</v>
      </c>
    </row>
    <row r="57" spans="1:50" ht="15.75" customHeight="1">
      <c r="A57" s="8" t="s">
        <v>61</v>
      </c>
      <c r="B57" s="216">
        <v>48</v>
      </c>
      <c r="C57" s="284"/>
      <c r="D57" s="285"/>
      <c r="E57" s="285"/>
      <c r="F57" s="286"/>
      <c r="G57" s="301">
        <v>0</v>
      </c>
      <c r="H57" s="287">
        <v>0.1</v>
      </c>
      <c r="I57" s="288"/>
      <c r="J57" s="223">
        <f t="shared" si="3"/>
        <v>0</v>
      </c>
      <c r="K57" s="286"/>
      <c r="L57" s="286"/>
      <c r="M57" s="215"/>
      <c r="N57" s="278">
        <f t="shared" si="4"/>
        <v>48</v>
      </c>
      <c r="O57" s="289" t="str">
        <f t="shared" si="0"/>
        <v/>
      </c>
      <c r="P57" s="290">
        <f t="shared" si="16"/>
        <v>0</v>
      </c>
      <c r="Q57" s="291">
        <v>0.1</v>
      </c>
      <c r="R57" s="292"/>
      <c r="S57" s="292"/>
      <c r="T57" s="292"/>
      <c r="U57" s="293" t="str">
        <f t="shared" si="5"/>
        <v/>
      </c>
      <c r="V57" s="294"/>
      <c r="W57" s="158"/>
      <c r="X57" s="159" t="str">
        <f t="shared" si="15"/>
        <v/>
      </c>
      <c r="Y57" s="20"/>
      <c r="Z57" s="20"/>
      <c r="AA57" s="160">
        <f t="shared" si="17"/>
        <v>0</v>
      </c>
      <c r="AB57" s="160">
        <f t="shared" si="18"/>
        <v>0</v>
      </c>
      <c r="AC57" s="20">
        <f t="shared" si="19"/>
        <v>0</v>
      </c>
      <c r="AR57" s="205">
        <f t="shared" si="7"/>
        <v>0</v>
      </c>
      <c r="AS57" s="205">
        <f t="shared" si="8"/>
        <v>0</v>
      </c>
      <c r="AT57" s="205">
        <f t="shared" si="9"/>
        <v>0</v>
      </c>
      <c r="AU57" s="205">
        <f t="shared" si="10"/>
        <v>0</v>
      </c>
      <c r="AV57" s="205">
        <f t="shared" si="11"/>
        <v>0</v>
      </c>
      <c r="AW57" s="205">
        <f t="shared" si="12"/>
        <v>0</v>
      </c>
      <c r="AX57" s="205">
        <f t="shared" si="13"/>
        <v>0</v>
      </c>
    </row>
    <row r="58" spans="1:50" ht="15.75" customHeight="1">
      <c r="A58" s="8" t="s">
        <v>61</v>
      </c>
      <c r="B58" s="216">
        <v>49</v>
      </c>
      <c r="C58" s="284"/>
      <c r="D58" s="285"/>
      <c r="E58" s="285"/>
      <c r="F58" s="286"/>
      <c r="G58" s="301">
        <v>0</v>
      </c>
      <c r="H58" s="287">
        <v>0.1</v>
      </c>
      <c r="I58" s="288"/>
      <c r="J58" s="223">
        <f t="shared" si="3"/>
        <v>0</v>
      </c>
      <c r="K58" s="286"/>
      <c r="L58" s="286"/>
      <c r="M58" s="215"/>
      <c r="N58" s="278">
        <f t="shared" si="4"/>
        <v>49</v>
      </c>
      <c r="O58" s="289" t="str">
        <f t="shared" si="0"/>
        <v/>
      </c>
      <c r="P58" s="290">
        <f t="shared" si="16"/>
        <v>0</v>
      </c>
      <c r="Q58" s="291">
        <v>0.1</v>
      </c>
      <c r="R58" s="292"/>
      <c r="S58" s="292"/>
      <c r="T58" s="292"/>
      <c r="U58" s="293" t="str">
        <f t="shared" si="5"/>
        <v/>
      </c>
      <c r="V58" s="294"/>
      <c r="W58" s="158"/>
      <c r="X58" s="159" t="str">
        <f t="shared" si="15"/>
        <v/>
      </c>
      <c r="Y58" s="20"/>
      <c r="Z58" s="20"/>
      <c r="AA58" s="160">
        <f t="shared" si="17"/>
        <v>0</v>
      </c>
      <c r="AB58" s="160">
        <f t="shared" si="18"/>
        <v>0</v>
      </c>
      <c r="AC58" s="20">
        <f t="shared" si="19"/>
        <v>0</v>
      </c>
      <c r="AR58" s="205">
        <f t="shared" si="7"/>
        <v>0</v>
      </c>
      <c r="AS58" s="205">
        <f t="shared" si="8"/>
        <v>0</v>
      </c>
      <c r="AT58" s="205">
        <f t="shared" si="9"/>
        <v>0</v>
      </c>
      <c r="AU58" s="205">
        <f t="shared" si="10"/>
        <v>0</v>
      </c>
      <c r="AV58" s="205">
        <f t="shared" si="11"/>
        <v>0</v>
      </c>
      <c r="AW58" s="205">
        <f t="shared" si="12"/>
        <v>0</v>
      </c>
      <c r="AX58" s="205">
        <f t="shared" si="13"/>
        <v>0</v>
      </c>
    </row>
    <row r="59" spans="1:50" ht="15.75" customHeight="1">
      <c r="A59" s="8" t="s">
        <v>61</v>
      </c>
      <c r="B59" s="216">
        <v>50</v>
      </c>
      <c r="C59" s="284"/>
      <c r="D59" s="285"/>
      <c r="E59" s="285"/>
      <c r="F59" s="286"/>
      <c r="G59" s="301">
        <v>0</v>
      </c>
      <c r="H59" s="287">
        <v>0.1</v>
      </c>
      <c r="I59" s="288"/>
      <c r="J59" s="223">
        <f t="shared" si="3"/>
        <v>0</v>
      </c>
      <c r="K59" s="286"/>
      <c r="L59" s="286"/>
      <c r="M59" s="215"/>
      <c r="N59" s="278">
        <f t="shared" si="4"/>
        <v>50</v>
      </c>
      <c r="O59" s="289" t="str">
        <f t="shared" si="0"/>
        <v/>
      </c>
      <c r="P59" s="290">
        <f t="shared" si="16"/>
        <v>0</v>
      </c>
      <c r="Q59" s="291">
        <v>0.1</v>
      </c>
      <c r="R59" s="292"/>
      <c r="S59" s="292"/>
      <c r="T59" s="292"/>
      <c r="U59" s="293" t="str">
        <f t="shared" si="5"/>
        <v/>
      </c>
      <c r="V59" s="294"/>
      <c r="W59" s="158"/>
      <c r="X59" s="159" t="str">
        <f t="shared" si="15"/>
        <v/>
      </c>
      <c r="Y59" s="20"/>
      <c r="Z59" s="20"/>
      <c r="AA59" s="160">
        <f t="shared" si="17"/>
        <v>0</v>
      </c>
      <c r="AB59" s="160">
        <f t="shared" si="18"/>
        <v>0</v>
      </c>
      <c r="AC59" s="20">
        <f t="shared" si="19"/>
        <v>0</v>
      </c>
      <c r="AR59" s="205">
        <f t="shared" si="7"/>
        <v>0</v>
      </c>
      <c r="AS59" s="205">
        <f t="shared" si="8"/>
        <v>0</v>
      </c>
      <c r="AT59" s="205">
        <f t="shared" si="9"/>
        <v>0</v>
      </c>
      <c r="AU59" s="205">
        <f t="shared" si="10"/>
        <v>0</v>
      </c>
      <c r="AV59" s="205">
        <f t="shared" si="11"/>
        <v>0</v>
      </c>
      <c r="AW59" s="205">
        <f t="shared" si="12"/>
        <v>0</v>
      </c>
      <c r="AX59" s="205">
        <f t="shared" si="13"/>
        <v>0</v>
      </c>
    </row>
    <row r="60" spans="1:50" ht="15.75" customHeight="1">
      <c r="A60" s="8" t="s">
        <v>61</v>
      </c>
      <c r="B60" s="216">
        <v>51</v>
      </c>
      <c r="C60" s="284"/>
      <c r="D60" s="285"/>
      <c r="E60" s="285"/>
      <c r="F60" s="286"/>
      <c r="G60" s="301">
        <v>0</v>
      </c>
      <c r="H60" s="287">
        <v>0.1</v>
      </c>
      <c r="I60" s="288"/>
      <c r="J60" s="223">
        <f t="shared" si="3"/>
        <v>0</v>
      </c>
      <c r="K60" s="286"/>
      <c r="L60" s="286"/>
      <c r="M60" s="215"/>
      <c r="N60" s="278">
        <f t="shared" si="4"/>
        <v>51</v>
      </c>
      <c r="O60" s="289" t="str">
        <f t="shared" si="0"/>
        <v/>
      </c>
      <c r="P60" s="290">
        <f t="shared" si="16"/>
        <v>0</v>
      </c>
      <c r="Q60" s="291">
        <v>0.1</v>
      </c>
      <c r="R60" s="292"/>
      <c r="S60" s="292"/>
      <c r="T60" s="292"/>
      <c r="U60" s="293" t="str">
        <f t="shared" si="5"/>
        <v/>
      </c>
      <c r="V60" s="294"/>
      <c r="W60" s="158"/>
      <c r="X60" s="159" t="str">
        <f t="shared" si="15"/>
        <v/>
      </c>
      <c r="Y60" s="20"/>
      <c r="Z60" s="20"/>
      <c r="AA60" s="160">
        <f t="shared" si="17"/>
        <v>0</v>
      </c>
      <c r="AB60" s="160">
        <f t="shared" si="18"/>
        <v>0</v>
      </c>
      <c r="AC60" s="20">
        <f t="shared" si="19"/>
        <v>0</v>
      </c>
      <c r="AR60" s="205">
        <f t="shared" si="7"/>
        <v>0</v>
      </c>
      <c r="AS60" s="205">
        <f t="shared" si="8"/>
        <v>0</v>
      </c>
      <c r="AT60" s="205">
        <f t="shared" si="9"/>
        <v>0</v>
      </c>
      <c r="AU60" s="205">
        <f t="shared" si="10"/>
        <v>0</v>
      </c>
      <c r="AV60" s="205">
        <f t="shared" si="11"/>
        <v>0</v>
      </c>
      <c r="AW60" s="205">
        <f t="shared" si="12"/>
        <v>0</v>
      </c>
      <c r="AX60" s="205">
        <f t="shared" si="13"/>
        <v>0</v>
      </c>
    </row>
    <row r="61" spans="1:50" ht="15.75" customHeight="1">
      <c r="A61" s="8" t="s">
        <v>61</v>
      </c>
      <c r="B61" s="216">
        <v>52</v>
      </c>
      <c r="C61" s="284"/>
      <c r="D61" s="285"/>
      <c r="E61" s="285"/>
      <c r="F61" s="286"/>
      <c r="G61" s="301">
        <v>0</v>
      </c>
      <c r="H61" s="287">
        <v>0.1</v>
      </c>
      <c r="I61" s="288"/>
      <c r="J61" s="223">
        <f t="shared" si="3"/>
        <v>0</v>
      </c>
      <c r="K61" s="286"/>
      <c r="L61" s="286"/>
      <c r="M61" s="215"/>
      <c r="N61" s="278">
        <f t="shared" si="4"/>
        <v>52</v>
      </c>
      <c r="O61" s="289" t="str">
        <f t="shared" si="0"/>
        <v/>
      </c>
      <c r="P61" s="290">
        <f t="shared" si="16"/>
        <v>0</v>
      </c>
      <c r="Q61" s="291">
        <v>0.1</v>
      </c>
      <c r="R61" s="292"/>
      <c r="S61" s="292"/>
      <c r="T61" s="292"/>
      <c r="U61" s="293" t="str">
        <f t="shared" si="5"/>
        <v/>
      </c>
      <c r="V61" s="294"/>
      <c r="W61" s="158"/>
      <c r="X61" s="159" t="str">
        <f t="shared" si="15"/>
        <v/>
      </c>
      <c r="Y61" s="20"/>
      <c r="Z61" s="20"/>
      <c r="AA61" s="160">
        <f t="shared" si="17"/>
        <v>0</v>
      </c>
      <c r="AB61" s="160">
        <f t="shared" si="18"/>
        <v>0</v>
      </c>
      <c r="AC61" s="20">
        <f t="shared" si="19"/>
        <v>0</v>
      </c>
      <c r="AR61" s="205">
        <f t="shared" si="7"/>
        <v>0</v>
      </c>
      <c r="AS61" s="205">
        <f t="shared" si="8"/>
        <v>0</v>
      </c>
      <c r="AT61" s="205">
        <f t="shared" si="9"/>
        <v>0</v>
      </c>
      <c r="AU61" s="205">
        <f t="shared" si="10"/>
        <v>0</v>
      </c>
      <c r="AV61" s="205">
        <f t="shared" si="11"/>
        <v>0</v>
      </c>
      <c r="AW61" s="205">
        <f t="shared" si="12"/>
        <v>0</v>
      </c>
      <c r="AX61" s="205">
        <f t="shared" si="13"/>
        <v>0</v>
      </c>
    </row>
    <row r="62" spans="1:50" ht="15.75" customHeight="1">
      <c r="A62" s="8" t="s">
        <v>61</v>
      </c>
      <c r="B62" s="216">
        <v>53</v>
      </c>
      <c r="C62" s="284"/>
      <c r="D62" s="285"/>
      <c r="E62" s="285"/>
      <c r="F62" s="286"/>
      <c r="G62" s="301">
        <v>0</v>
      </c>
      <c r="H62" s="287">
        <v>0.1</v>
      </c>
      <c r="I62" s="288"/>
      <c r="J62" s="223">
        <f t="shared" si="3"/>
        <v>0</v>
      </c>
      <c r="K62" s="286"/>
      <c r="L62" s="286"/>
      <c r="M62" s="215"/>
      <c r="N62" s="278">
        <f t="shared" si="4"/>
        <v>53</v>
      </c>
      <c r="O62" s="289" t="str">
        <f t="shared" si="0"/>
        <v/>
      </c>
      <c r="P62" s="290">
        <f t="shared" si="16"/>
        <v>0</v>
      </c>
      <c r="Q62" s="291">
        <v>0.1</v>
      </c>
      <c r="R62" s="292"/>
      <c r="S62" s="292"/>
      <c r="T62" s="292"/>
      <c r="U62" s="293" t="str">
        <f t="shared" si="5"/>
        <v/>
      </c>
      <c r="V62" s="294"/>
      <c r="W62" s="158"/>
      <c r="X62" s="159" t="str">
        <f t="shared" si="15"/>
        <v/>
      </c>
      <c r="Y62" s="20"/>
      <c r="Z62" s="20"/>
      <c r="AA62" s="160">
        <f t="shared" si="17"/>
        <v>0</v>
      </c>
      <c r="AB62" s="160">
        <f t="shared" si="18"/>
        <v>0</v>
      </c>
      <c r="AC62" s="20">
        <f t="shared" si="19"/>
        <v>0</v>
      </c>
      <c r="AR62" s="205">
        <f t="shared" si="7"/>
        <v>0</v>
      </c>
      <c r="AS62" s="205">
        <f t="shared" si="8"/>
        <v>0</v>
      </c>
      <c r="AT62" s="205">
        <f t="shared" si="9"/>
        <v>0</v>
      </c>
      <c r="AU62" s="205">
        <f t="shared" si="10"/>
        <v>0</v>
      </c>
      <c r="AV62" s="205">
        <f t="shared" si="11"/>
        <v>0</v>
      </c>
      <c r="AW62" s="205">
        <f t="shared" si="12"/>
        <v>0</v>
      </c>
      <c r="AX62" s="205">
        <f t="shared" si="13"/>
        <v>0</v>
      </c>
    </row>
    <row r="63" spans="1:50" ht="15.75" customHeight="1">
      <c r="A63" s="8" t="s">
        <v>61</v>
      </c>
      <c r="B63" s="216">
        <v>54</v>
      </c>
      <c r="C63" s="284"/>
      <c r="D63" s="285"/>
      <c r="E63" s="285"/>
      <c r="F63" s="286"/>
      <c r="G63" s="301">
        <v>0</v>
      </c>
      <c r="H63" s="287">
        <v>0.1</v>
      </c>
      <c r="I63" s="288"/>
      <c r="J63" s="223">
        <f t="shared" si="3"/>
        <v>0</v>
      </c>
      <c r="K63" s="286"/>
      <c r="L63" s="286"/>
      <c r="M63" s="215"/>
      <c r="N63" s="278">
        <f t="shared" si="4"/>
        <v>54</v>
      </c>
      <c r="O63" s="289" t="str">
        <f t="shared" si="0"/>
        <v/>
      </c>
      <c r="P63" s="290">
        <f t="shared" si="16"/>
        <v>0</v>
      </c>
      <c r="Q63" s="291">
        <v>0.1</v>
      </c>
      <c r="R63" s="292"/>
      <c r="S63" s="292"/>
      <c r="T63" s="292"/>
      <c r="U63" s="293" t="str">
        <f t="shared" si="5"/>
        <v/>
      </c>
      <c r="V63" s="294"/>
      <c r="W63" s="158"/>
      <c r="X63" s="159" t="str">
        <f t="shared" si="15"/>
        <v/>
      </c>
      <c r="Y63" s="20"/>
      <c r="Z63" s="20"/>
      <c r="AA63" s="160">
        <f t="shared" si="17"/>
        <v>0</v>
      </c>
      <c r="AB63" s="160">
        <f t="shared" si="18"/>
        <v>0</v>
      </c>
      <c r="AC63" s="20">
        <f t="shared" si="19"/>
        <v>0</v>
      </c>
      <c r="AR63" s="205">
        <f t="shared" si="7"/>
        <v>0</v>
      </c>
      <c r="AS63" s="205">
        <f t="shared" si="8"/>
        <v>0</v>
      </c>
      <c r="AT63" s="205">
        <f t="shared" si="9"/>
        <v>0</v>
      </c>
      <c r="AU63" s="205">
        <f t="shared" si="10"/>
        <v>0</v>
      </c>
      <c r="AV63" s="205">
        <f t="shared" si="11"/>
        <v>0</v>
      </c>
      <c r="AW63" s="205">
        <f t="shared" si="12"/>
        <v>0</v>
      </c>
      <c r="AX63" s="205">
        <f t="shared" si="13"/>
        <v>0</v>
      </c>
    </row>
    <row r="64" spans="1:50" ht="15.75" customHeight="1">
      <c r="A64" s="8" t="s">
        <v>61</v>
      </c>
      <c r="B64" s="216">
        <v>55</v>
      </c>
      <c r="C64" s="284"/>
      <c r="D64" s="285"/>
      <c r="E64" s="285"/>
      <c r="F64" s="286"/>
      <c r="G64" s="301">
        <v>0</v>
      </c>
      <c r="H64" s="287">
        <v>0.1</v>
      </c>
      <c r="I64" s="288"/>
      <c r="J64" s="223">
        <f t="shared" si="3"/>
        <v>0</v>
      </c>
      <c r="K64" s="286"/>
      <c r="L64" s="286"/>
      <c r="M64" s="215"/>
      <c r="N64" s="278">
        <f t="shared" si="4"/>
        <v>55</v>
      </c>
      <c r="O64" s="289" t="str">
        <f t="shared" si="0"/>
        <v/>
      </c>
      <c r="P64" s="290">
        <f t="shared" si="16"/>
        <v>0</v>
      </c>
      <c r="Q64" s="291">
        <v>0.1</v>
      </c>
      <c r="R64" s="292"/>
      <c r="S64" s="292"/>
      <c r="T64" s="292"/>
      <c r="U64" s="293" t="str">
        <f t="shared" si="5"/>
        <v/>
      </c>
      <c r="V64" s="294"/>
      <c r="W64" s="158"/>
      <c r="X64" s="159" t="str">
        <f t="shared" si="15"/>
        <v/>
      </c>
      <c r="Y64" s="20"/>
      <c r="Z64" s="20"/>
      <c r="AA64" s="160">
        <f t="shared" si="17"/>
        <v>0</v>
      </c>
      <c r="AB64" s="160">
        <f t="shared" si="18"/>
        <v>0</v>
      </c>
      <c r="AC64" s="20">
        <f t="shared" si="19"/>
        <v>0</v>
      </c>
      <c r="AR64" s="205">
        <f t="shared" si="7"/>
        <v>0</v>
      </c>
      <c r="AS64" s="205">
        <f t="shared" si="8"/>
        <v>0</v>
      </c>
      <c r="AT64" s="205">
        <f t="shared" si="9"/>
        <v>0</v>
      </c>
      <c r="AU64" s="205">
        <f t="shared" si="10"/>
        <v>0</v>
      </c>
      <c r="AV64" s="205">
        <f t="shared" si="11"/>
        <v>0</v>
      </c>
      <c r="AW64" s="205">
        <f t="shared" si="12"/>
        <v>0</v>
      </c>
      <c r="AX64" s="205">
        <f t="shared" si="13"/>
        <v>0</v>
      </c>
    </row>
    <row r="65" spans="1:50" ht="15.75" customHeight="1">
      <c r="A65" s="8" t="s">
        <v>61</v>
      </c>
      <c r="B65" s="216">
        <v>56</v>
      </c>
      <c r="C65" s="284"/>
      <c r="D65" s="285"/>
      <c r="E65" s="285"/>
      <c r="F65" s="286"/>
      <c r="G65" s="301">
        <v>0</v>
      </c>
      <c r="H65" s="287">
        <v>0.1</v>
      </c>
      <c r="I65" s="288"/>
      <c r="J65" s="223">
        <f t="shared" si="3"/>
        <v>0</v>
      </c>
      <c r="K65" s="286"/>
      <c r="L65" s="286"/>
      <c r="M65" s="215"/>
      <c r="N65" s="278">
        <f t="shared" si="4"/>
        <v>56</v>
      </c>
      <c r="O65" s="289" t="str">
        <f t="shared" si="0"/>
        <v/>
      </c>
      <c r="P65" s="290">
        <f t="shared" si="16"/>
        <v>0</v>
      </c>
      <c r="Q65" s="291">
        <v>0.1</v>
      </c>
      <c r="R65" s="292"/>
      <c r="S65" s="292"/>
      <c r="T65" s="292"/>
      <c r="U65" s="293" t="str">
        <f t="shared" si="5"/>
        <v/>
      </c>
      <c r="V65" s="294"/>
      <c r="W65" s="158"/>
      <c r="X65" s="159" t="str">
        <f t="shared" si="15"/>
        <v/>
      </c>
      <c r="Y65" s="20"/>
      <c r="Z65" s="20"/>
      <c r="AA65" s="160">
        <f t="shared" si="17"/>
        <v>0</v>
      </c>
      <c r="AB65" s="160">
        <f t="shared" si="18"/>
        <v>0</v>
      </c>
      <c r="AC65" s="20">
        <f t="shared" si="19"/>
        <v>0</v>
      </c>
      <c r="AR65" s="205">
        <f t="shared" si="7"/>
        <v>0</v>
      </c>
      <c r="AS65" s="205">
        <f t="shared" si="8"/>
        <v>0</v>
      </c>
      <c r="AT65" s="205">
        <f t="shared" si="9"/>
        <v>0</v>
      </c>
      <c r="AU65" s="205">
        <f t="shared" si="10"/>
        <v>0</v>
      </c>
      <c r="AV65" s="205">
        <f t="shared" si="11"/>
        <v>0</v>
      </c>
      <c r="AW65" s="205">
        <f t="shared" si="12"/>
        <v>0</v>
      </c>
      <c r="AX65" s="205">
        <f t="shared" si="13"/>
        <v>0</v>
      </c>
    </row>
    <row r="66" spans="1:50" ht="15.75" customHeight="1">
      <c r="A66" s="8" t="s">
        <v>61</v>
      </c>
      <c r="B66" s="216">
        <v>57</v>
      </c>
      <c r="C66" s="284"/>
      <c r="D66" s="285"/>
      <c r="E66" s="285"/>
      <c r="F66" s="286"/>
      <c r="G66" s="301">
        <v>0</v>
      </c>
      <c r="H66" s="287">
        <v>0.1</v>
      </c>
      <c r="I66" s="288"/>
      <c r="J66" s="223">
        <f t="shared" si="3"/>
        <v>0</v>
      </c>
      <c r="K66" s="286"/>
      <c r="L66" s="286"/>
      <c r="M66" s="215"/>
      <c r="N66" s="278">
        <f t="shared" si="4"/>
        <v>57</v>
      </c>
      <c r="O66" s="289" t="str">
        <f t="shared" si="0"/>
        <v/>
      </c>
      <c r="P66" s="290">
        <f t="shared" si="16"/>
        <v>0</v>
      </c>
      <c r="Q66" s="291">
        <v>0.1</v>
      </c>
      <c r="R66" s="292"/>
      <c r="S66" s="292"/>
      <c r="T66" s="292"/>
      <c r="U66" s="293" t="str">
        <f t="shared" si="5"/>
        <v/>
      </c>
      <c r="V66" s="294"/>
      <c r="W66" s="158"/>
      <c r="X66" s="159" t="str">
        <f t="shared" si="15"/>
        <v/>
      </c>
      <c r="Y66" s="20"/>
      <c r="Z66" s="20"/>
      <c r="AA66" s="160">
        <f t="shared" si="17"/>
        <v>0</v>
      </c>
      <c r="AB66" s="160">
        <f t="shared" si="18"/>
        <v>0</v>
      </c>
      <c r="AC66" s="20">
        <f t="shared" si="19"/>
        <v>0</v>
      </c>
      <c r="AR66" s="205">
        <f t="shared" si="7"/>
        <v>0</v>
      </c>
      <c r="AS66" s="205">
        <f t="shared" si="8"/>
        <v>0</v>
      </c>
      <c r="AT66" s="205">
        <f t="shared" si="9"/>
        <v>0</v>
      </c>
      <c r="AU66" s="205">
        <f t="shared" si="10"/>
        <v>0</v>
      </c>
      <c r="AV66" s="205">
        <f t="shared" si="11"/>
        <v>0</v>
      </c>
      <c r="AW66" s="205">
        <f t="shared" si="12"/>
        <v>0</v>
      </c>
      <c r="AX66" s="205">
        <f t="shared" si="13"/>
        <v>0</v>
      </c>
    </row>
    <row r="67" spans="1:50" ht="15.75" customHeight="1">
      <c r="A67" s="8" t="s">
        <v>61</v>
      </c>
      <c r="B67" s="216">
        <v>58</v>
      </c>
      <c r="C67" s="284"/>
      <c r="D67" s="285"/>
      <c r="E67" s="285"/>
      <c r="F67" s="286"/>
      <c r="G67" s="301">
        <v>0</v>
      </c>
      <c r="H67" s="287">
        <v>0.1</v>
      </c>
      <c r="I67" s="288"/>
      <c r="J67" s="223">
        <f t="shared" si="3"/>
        <v>0</v>
      </c>
      <c r="K67" s="286"/>
      <c r="L67" s="286"/>
      <c r="M67" s="215"/>
      <c r="N67" s="278">
        <f t="shared" si="4"/>
        <v>58</v>
      </c>
      <c r="O67" s="289" t="str">
        <f t="shared" si="0"/>
        <v/>
      </c>
      <c r="P67" s="290">
        <f t="shared" si="16"/>
        <v>0</v>
      </c>
      <c r="Q67" s="291">
        <v>0.1</v>
      </c>
      <c r="R67" s="292"/>
      <c r="S67" s="292"/>
      <c r="T67" s="292"/>
      <c r="U67" s="293" t="str">
        <f t="shared" si="5"/>
        <v/>
      </c>
      <c r="V67" s="294"/>
      <c r="W67" s="158"/>
      <c r="X67" s="159" t="str">
        <f t="shared" si="15"/>
        <v/>
      </c>
      <c r="Y67" s="20"/>
      <c r="Z67" s="20"/>
      <c r="AA67" s="160">
        <f t="shared" si="17"/>
        <v>0</v>
      </c>
      <c r="AB67" s="160">
        <f t="shared" si="18"/>
        <v>0</v>
      </c>
      <c r="AC67" s="20">
        <f t="shared" si="19"/>
        <v>0</v>
      </c>
      <c r="AR67" s="205">
        <f t="shared" si="7"/>
        <v>0</v>
      </c>
      <c r="AS67" s="205">
        <f t="shared" si="8"/>
        <v>0</v>
      </c>
      <c r="AT67" s="205">
        <f t="shared" si="9"/>
        <v>0</v>
      </c>
      <c r="AU67" s="205">
        <f t="shared" si="10"/>
        <v>0</v>
      </c>
      <c r="AV67" s="205">
        <f t="shared" si="11"/>
        <v>0</v>
      </c>
      <c r="AW67" s="205">
        <f t="shared" si="12"/>
        <v>0</v>
      </c>
      <c r="AX67" s="205">
        <f t="shared" si="13"/>
        <v>0</v>
      </c>
    </row>
    <row r="68" spans="1:50" ht="15.75" customHeight="1">
      <c r="A68" s="8" t="s">
        <v>61</v>
      </c>
      <c r="B68" s="216">
        <v>59</v>
      </c>
      <c r="C68" s="284"/>
      <c r="D68" s="285"/>
      <c r="E68" s="285"/>
      <c r="F68" s="286"/>
      <c r="G68" s="301">
        <v>0</v>
      </c>
      <c r="H68" s="287">
        <v>0.1</v>
      </c>
      <c r="I68" s="288"/>
      <c r="J68" s="223">
        <f t="shared" si="3"/>
        <v>0</v>
      </c>
      <c r="K68" s="286"/>
      <c r="L68" s="286"/>
      <c r="M68" s="215"/>
      <c r="N68" s="278">
        <f t="shared" si="4"/>
        <v>59</v>
      </c>
      <c r="O68" s="289" t="str">
        <f t="shared" si="0"/>
        <v/>
      </c>
      <c r="P68" s="290">
        <f t="shared" si="16"/>
        <v>0</v>
      </c>
      <c r="Q68" s="291">
        <v>0.1</v>
      </c>
      <c r="R68" s="292"/>
      <c r="S68" s="292"/>
      <c r="T68" s="292"/>
      <c r="U68" s="293" t="str">
        <f t="shared" si="5"/>
        <v/>
      </c>
      <c r="V68" s="294"/>
      <c r="W68" s="158"/>
      <c r="X68" s="159" t="str">
        <f t="shared" si="15"/>
        <v/>
      </c>
      <c r="Y68" s="20"/>
      <c r="Z68" s="20"/>
      <c r="AA68" s="160">
        <f t="shared" si="17"/>
        <v>0</v>
      </c>
      <c r="AB68" s="160">
        <f t="shared" si="18"/>
        <v>0</v>
      </c>
      <c r="AC68" s="20">
        <f t="shared" si="19"/>
        <v>0</v>
      </c>
      <c r="AR68" s="205">
        <f t="shared" si="7"/>
        <v>0</v>
      </c>
      <c r="AS68" s="205">
        <f t="shared" si="8"/>
        <v>0</v>
      </c>
      <c r="AT68" s="205">
        <f t="shared" si="9"/>
        <v>0</v>
      </c>
      <c r="AU68" s="205">
        <f t="shared" si="10"/>
        <v>0</v>
      </c>
      <c r="AV68" s="205">
        <f t="shared" si="11"/>
        <v>0</v>
      </c>
      <c r="AW68" s="205">
        <f t="shared" si="12"/>
        <v>0</v>
      </c>
      <c r="AX68" s="205">
        <f t="shared" si="13"/>
        <v>0</v>
      </c>
    </row>
    <row r="69" spans="1:50" ht="15.75" customHeight="1">
      <c r="A69" s="8" t="s">
        <v>61</v>
      </c>
      <c r="B69" s="216">
        <v>60</v>
      </c>
      <c r="C69" s="284"/>
      <c r="D69" s="285"/>
      <c r="E69" s="285"/>
      <c r="F69" s="286"/>
      <c r="G69" s="301">
        <v>0</v>
      </c>
      <c r="H69" s="287">
        <v>0.1</v>
      </c>
      <c r="I69" s="288"/>
      <c r="J69" s="223">
        <f t="shared" si="3"/>
        <v>0</v>
      </c>
      <c r="K69" s="286"/>
      <c r="L69" s="286"/>
      <c r="M69" s="215"/>
      <c r="N69" s="278">
        <f t="shared" si="4"/>
        <v>60</v>
      </c>
      <c r="O69" s="289" t="str">
        <f t="shared" si="0"/>
        <v/>
      </c>
      <c r="P69" s="290">
        <f t="shared" si="16"/>
        <v>0</v>
      </c>
      <c r="Q69" s="291">
        <v>0.1</v>
      </c>
      <c r="R69" s="292"/>
      <c r="S69" s="292"/>
      <c r="T69" s="292"/>
      <c r="U69" s="293" t="str">
        <f t="shared" si="5"/>
        <v/>
      </c>
      <c r="V69" s="294"/>
      <c r="W69" s="158"/>
      <c r="X69" s="159" t="str">
        <f t="shared" si="15"/>
        <v/>
      </c>
      <c r="Y69" s="20"/>
      <c r="Z69" s="20"/>
      <c r="AA69" s="160">
        <f t="shared" si="17"/>
        <v>0</v>
      </c>
      <c r="AB69" s="160">
        <f t="shared" si="18"/>
        <v>0</v>
      </c>
      <c r="AC69" s="20">
        <f t="shared" si="19"/>
        <v>0</v>
      </c>
      <c r="AR69" s="205">
        <f t="shared" si="7"/>
        <v>0</v>
      </c>
      <c r="AS69" s="205">
        <f t="shared" si="8"/>
        <v>0</v>
      </c>
      <c r="AT69" s="205">
        <f t="shared" si="9"/>
        <v>0</v>
      </c>
      <c r="AU69" s="205">
        <f t="shared" si="10"/>
        <v>0</v>
      </c>
      <c r="AV69" s="205">
        <f t="shared" si="11"/>
        <v>0</v>
      </c>
      <c r="AW69" s="205">
        <f t="shared" si="12"/>
        <v>0</v>
      </c>
      <c r="AX69" s="205">
        <f t="shared" si="13"/>
        <v>0</v>
      </c>
    </row>
    <row r="70" spans="1:50" ht="15.75" customHeight="1">
      <c r="A70" s="8" t="s">
        <v>61</v>
      </c>
      <c r="B70" s="216">
        <v>61</v>
      </c>
      <c r="C70" s="284"/>
      <c r="D70" s="285"/>
      <c r="E70" s="285"/>
      <c r="F70" s="286"/>
      <c r="G70" s="301">
        <v>0</v>
      </c>
      <c r="H70" s="287">
        <v>0.1</v>
      </c>
      <c r="I70" s="288"/>
      <c r="J70" s="223">
        <f t="shared" si="3"/>
        <v>0</v>
      </c>
      <c r="K70" s="286"/>
      <c r="L70" s="286"/>
      <c r="M70" s="215"/>
      <c r="N70" s="278">
        <f t="shared" si="4"/>
        <v>61</v>
      </c>
      <c r="O70" s="289" t="str">
        <f t="shared" si="0"/>
        <v/>
      </c>
      <c r="P70" s="290">
        <f t="shared" si="16"/>
        <v>0</v>
      </c>
      <c r="Q70" s="291">
        <v>0.1</v>
      </c>
      <c r="R70" s="292"/>
      <c r="S70" s="292"/>
      <c r="T70" s="292"/>
      <c r="U70" s="293" t="str">
        <f t="shared" si="5"/>
        <v/>
      </c>
      <c r="V70" s="294"/>
      <c r="W70" s="158"/>
      <c r="X70" s="159" t="str">
        <f t="shared" si="15"/>
        <v/>
      </c>
      <c r="Y70" s="20"/>
      <c r="Z70" s="20"/>
      <c r="AA70" s="160">
        <f t="shared" si="17"/>
        <v>0</v>
      </c>
      <c r="AB70" s="160">
        <f t="shared" si="18"/>
        <v>0</v>
      </c>
      <c r="AC70" s="20">
        <f t="shared" si="19"/>
        <v>0</v>
      </c>
      <c r="AR70" s="205">
        <f t="shared" si="7"/>
        <v>0</v>
      </c>
      <c r="AS70" s="205">
        <f t="shared" si="8"/>
        <v>0</v>
      </c>
      <c r="AT70" s="205">
        <f t="shared" si="9"/>
        <v>0</v>
      </c>
      <c r="AU70" s="205">
        <f t="shared" si="10"/>
        <v>0</v>
      </c>
      <c r="AV70" s="205">
        <f t="shared" si="11"/>
        <v>0</v>
      </c>
      <c r="AW70" s="205">
        <f t="shared" si="12"/>
        <v>0</v>
      </c>
      <c r="AX70" s="205">
        <f t="shared" si="13"/>
        <v>0</v>
      </c>
    </row>
    <row r="71" spans="1:50" ht="15.75" customHeight="1">
      <c r="A71" s="8" t="s">
        <v>61</v>
      </c>
      <c r="B71" s="216">
        <v>62</v>
      </c>
      <c r="C71" s="284"/>
      <c r="D71" s="285"/>
      <c r="E71" s="285"/>
      <c r="F71" s="286"/>
      <c r="G71" s="301">
        <v>0</v>
      </c>
      <c r="H71" s="287">
        <v>0.1</v>
      </c>
      <c r="I71" s="288"/>
      <c r="J71" s="223">
        <f t="shared" si="3"/>
        <v>0</v>
      </c>
      <c r="K71" s="286"/>
      <c r="L71" s="286"/>
      <c r="M71" s="215"/>
      <c r="N71" s="278">
        <f t="shared" si="4"/>
        <v>62</v>
      </c>
      <c r="O71" s="289" t="str">
        <f t="shared" si="0"/>
        <v/>
      </c>
      <c r="P71" s="290">
        <f t="shared" si="16"/>
        <v>0</v>
      </c>
      <c r="Q71" s="291">
        <v>0.1</v>
      </c>
      <c r="R71" s="292"/>
      <c r="S71" s="292"/>
      <c r="T71" s="292"/>
      <c r="U71" s="293" t="str">
        <f t="shared" si="5"/>
        <v/>
      </c>
      <c r="V71" s="294"/>
      <c r="W71" s="158"/>
      <c r="X71" s="159" t="str">
        <f t="shared" si="15"/>
        <v/>
      </c>
      <c r="Y71" s="20"/>
      <c r="Z71" s="20"/>
      <c r="AA71" s="160">
        <f t="shared" si="17"/>
        <v>0</v>
      </c>
      <c r="AB71" s="160">
        <f t="shared" si="18"/>
        <v>0</v>
      </c>
      <c r="AC71" s="20">
        <f t="shared" si="19"/>
        <v>0</v>
      </c>
      <c r="AR71" s="205">
        <f t="shared" si="7"/>
        <v>0</v>
      </c>
      <c r="AS71" s="205">
        <f t="shared" si="8"/>
        <v>0</v>
      </c>
      <c r="AT71" s="205">
        <f t="shared" si="9"/>
        <v>0</v>
      </c>
      <c r="AU71" s="205">
        <f t="shared" si="10"/>
        <v>0</v>
      </c>
      <c r="AV71" s="205">
        <f t="shared" si="11"/>
        <v>0</v>
      </c>
      <c r="AW71" s="205">
        <f t="shared" si="12"/>
        <v>0</v>
      </c>
      <c r="AX71" s="205">
        <f t="shared" si="13"/>
        <v>0</v>
      </c>
    </row>
    <row r="72" spans="1:50" ht="15.75" customHeight="1">
      <c r="A72" s="8" t="s">
        <v>61</v>
      </c>
      <c r="B72" s="216">
        <v>63</v>
      </c>
      <c r="C72" s="284"/>
      <c r="D72" s="285"/>
      <c r="E72" s="285"/>
      <c r="F72" s="286"/>
      <c r="G72" s="301">
        <v>0</v>
      </c>
      <c r="H72" s="287">
        <v>0.1</v>
      </c>
      <c r="I72" s="288"/>
      <c r="J72" s="223">
        <f t="shared" si="3"/>
        <v>0</v>
      </c>
      <c r="K72" s="286"/>
      <c r="L72" s="286"/>
      <c r="M72" s="215"/>
      <c r="N72" s="278">
        <f t="shared" si="4"/>
        <v>63</v>
      </c>
      <c r="O72" s="289" t="str">
        <f t="shared" si="0"/>
        <v/>
      </c>
      <c r="P72" s="290">
        <f t="shared" si="16"/>
        <v>0</v>
      </c>
      <c r="Q72" s="291">
        <v>0.1</v>
      </c>
      <c r="R72" s="292"/>
      <c r="S72" s="292"/>
      <c r="T72" s="292"/>
      <c r="U72" s="293" t="str">
        <f t="shared" si="5"/>
        <v/>
      </c>
      <c r="V72" s="294"/>
      <c r="W72" s="158"/>
      <c r="X72" s="159" t="str">
        <f t="shared" si="15"/>
        <v/>
      </c>
      <c r="Y72" s="20"/>
      <c r="Z72" s="20"/>
      <c r="AA72" s="160">
        <f t="shared" si="17"/>
        <v>0</v>
      </c>
      <c r="AB72" s="160">
        <f t="shared" si="18"/>
        <v>0</v>
      </c>
      <c r="AC72" s="20">
        <f t="shared" si="19"/>
        <v>0</v>
      </c>
      <c r="AR72" s="205">
        <f t="shared" si="7"/>
        <v>0</v>
      </c>
      <c r="AS72" s="205">
        <f t="shared" si="8"/>
        <v>0</v>
      </c>
      <c r="AT72" s="205">
        <f t="shared" si="9"/>
        <v>0</v>
      </c>
      <c r="AU72" s="205">
        <f t="shared" si="10"/>
        <v>0</v>
      </c>
      <c r="AV72" s="205">
        <f t="shared" si="11"/>
        <v>0</v>
      </c>
      <c r="AW72" s="205">
        <f t="shared" si="12"/>
        <v>0</v>
      </c>
      <c r="AX72" s="205">
        <f t="shared" si="13"/>
        <v>0</v>
      </c>
    </row>
    <row r="73" spans="1:50" ht="15.75" customHeight="1">
      <c r="A73" s="8" t="s">
        <v>61</v>
      </c>
      <c r="B73" s="216">
        <v>64</v>
      </c>
      <c r="C73" s="284"/>
      <c r="D73" s="285"/>
      <c r="E73" s="285"/>
      <c r="F73" s="286"/>
      <c r="G73" s="301">
        <v>0</v>
      </c>
      <c r="H73" s="287">
        <v>0.1</v>
      </c>
      <c r="I73" s="288"/>
      <c r="J73" s="223">
        <f t="shared" si="3"/>
        <v>0</v>
      </c>
      <c r="K73" s="286"/>
      <c r="L73" s="286"/>
      <c r="M73" s="215"/>
      <c r="N73" s="278">
        <f t="shared" si="4"/>
        <v>64</v>
      </c>
      <c r="O73" s="289" t="str">
        <f t="shared" si="0"/>
        <v/>
      </c>
      <c r="P73" s="290">
        <f t="shared" si="16"/>
        <v>0</v>
      </c>
      <c r="Q73" s="291">
        <v>0.1</v>
      </c>
      <c r="R73" s="292"/>
      <c r="S73" s="292"/>
      <c r="T73" s="292"/>
      <c r="U73" s="293" t="str">
        <f t="shared" si="5"/>
        <v/>
      </c>
      <c r="V73" s="294"/>
      <c r="W73" s="158"/>
      <c r="X73" s="159" t="str">
        <f t="shared" si="15"/>
        <v/>
      </c>
      <c r="Y73" s="20"/>
      <c r="Z73" s="20"/>
      <c r="AA73" s="160">
        <f t="shared" si="17"/>
        <v>0</v>
      </c>
      <c r="AB73" s="160">
        <f t="shared" si="18"/>
        <v>0</v>
      </c>
      <c r="AC73" s="20">
        <f t="shared" si="19"/>
        <v>0</v>
      </c>
      <c r="AR73" s="205">
        <f t="shared" si="7"/>
        <v>0</v>
      </c>
      <c r="AS73" s="205">
        <f t="shared" si="8"/>
        <v>0</v>
      </c>
      <c r="AT73" s="205">
        <f t="shared" si="9"/>
        <v>0</v>
      </c>
      <c r="AU73" s="205">
        <f t="shared" si="10"/>
        <v>0</v>
      </c>
      <c r="AV73" s="205">
        <f t="shared" si="11"/>
        <v>0</v>
      </c>
      <c r="AW73" s="205">
        <f t="shared" si="12"/>
        <v>0</v>
      </c>
      <c r="AX73" s="205">
        <f t="shared" si="13"/>
        <v>0</v>
      </c>
    </row>
    <row r="74" spans="1:50" ht="15.75" customHeight="1">
      <c r="A74" s="8" t="s">
        <v>61</v>
      </c>
      <c r="B74" s="216">
        <v>65</v>
      </c>
      <c r="C74" s="284"/>
      <c r="D74" s="285"/>
      <c r="E74" s="285"/>
      <c r="F74" s="286"/>
      <c r="G74" s="301">
        <v>0</v>
      </c>
      <c r="H74" s="287">
        <v>0.1</v>
      </c>
      <c r="I74" s="288"/>
      <c r="J74" s="223">
        <f t="shared" si="3"/>
        <v>0</v>
      </c>
      <c r="K74" s="286"/>
      <c r="L74" s="286"/>
      <c r="M74" s="215"/>
      <c r="N74" s="278">
        <f t="shared" si="4"/>
        <v>65</v>
      </c>
      <c r="O74" s="289" t="str">
        <f t="shared" si="0"/>
        <v/>
      </c>
      <c r="P74" s="290">
        <f t="shared" ref="P74:P105" si="20">IF($H74=$Q74,$J74-$AA74-$AB74-$S74,ROUNDDOWN(($G74-$I74)/(1+$Q74),0)-$AA74-$AB74-$S74)</f>
        <v>0</v>
      </c>
      <c r="Q74" s="291">
        <v>0.1</v>
      </c>
      <c r="R74" s="292"/>
      <c r="S74" s="292"/>
      <c r="T74" s="292"/>
      <c r="U74" s="293" t="str">
        <f t="shared" si="5"/>
        <v/>
      </c>
      <c r="V74" s="294"/>
      <c r="W74" s="158"/>
      <c r="X74" s="159" t="str">
        <f t="shared" si="15"/>
        <v/>
      </c>
      <c r="Y74" s="20"/>
      <c r="Z74" s="20"/>
      <c r="AA74" s="160">
        <f t="shared" ref="AA74:AA105" si="21">IFERROR(ROUNDDOWN(R74/(1+$Q74),0),0)</f>
        <v>0</v>
      </c>
      <c r="AB74" s="160">
        <f t="shared" ref="AB74:AB105" si="22">IFERROR(ROUNDDOWN(T74/(1+$Q74),0),0)</f>
        <v>0</v>
      </c>
      <c r="AC74" s="20">
        <f t="shared" ref="AC74:AC105" si="23">IF($H74&gt;=$Q74,0,$J74-$P74-$R74-$S74-$T74)</f>
        <v>0</v>
      </c>
      <c r="AR74" s="205">
        <f t="shared" si="7"/>
        <v>0</v>
      </c>
      <c r="AS74" s="205">
        <f t="shared" si="8"/>
        <v>0</v>
      </c>
      <c r="AT74" s="205">
        <f t="shared" si="9"/>
        <v>0</v>
      </c>
      <c r="AU74" s="205">
        <f t="shared" si="10"/>
        <v>0</v>
      </c>
      <c r="AV74" s="205">
        <f t="shared" si="11"/>
        <v>0</v>
      </c>
      <c r="AW74" s="205">
        <f t="shared" si="12"/>
        <v>0</v>
      </c>
      <c r="AX74" s="205">
        <f t="shared" si="13"/>
        <v>0</v>
      </c>
    </row>
    <row r="75" spans="1:50" ht="15.75" customHeight="1">
      <c r="A75" s="8" t="s">
        <v>61</v>
      </c>
      <c r="B75" s="216">
        <v>66</v>
      </c>
      <c r="C75" s="284"/>
      <c r="D75" s="285"/>
      <c r="E75" s="285"/>
      <c r="F75" s="286"/>
      <c r="G75" s="301">
        <v>0</v>
      </c>
      <c r="H75" s="287">
        <v>0.1</v>
      </c>
      <c r="I75" s="288"/>
      <c r="J75" s="223">
        <f t="shared" ref="J75:J138" si="24">ROUNDDOWN((G75-I75)/(1+H75),0)</f>
        <v>0</v>
      </c>
      <c r="K75" s="286"/>
      <c r="L75" s="286"/>
      <c r="M75" s="215"/>
      <c r="N75" s="278">
        <f t="shared" ref="N75:N138" si="25">$B75</f>
        <v>66</v>
      </c>
      <c r="O75" s="289" t="str">
        <f t="shared" ref="O75:O138" si="26">IF($C75="","",C75)</f>
        <v/>
      </c>
      <c r="P75" s="290">
        <f t="shared" si="20"/>
        <v>0</v>
      </c>
      <c r="Q75" s="291">
        <v>0.1</v>
      </c>
      <c r="R75" s="292"/>
      <c r="S75" s="292"/>
      <c r="T75" s="292"/>
      <c r="U75" s="293" t="str">
        <f t="shared" ref="U75:U138" si="27">IF($G75=0,"","未確認")</f>
        <v/>
      </c>
      <c r="V75" s="294"/>
      <c r="W75" s="158"/>
      <c r="X75" s="159" t="str">
        <f t="shared" ref="X75:X138" si="28">IF(W75="","","No."&amp;N75&amp;"："&amp;W75&amp;IF(U75="OK","",IF(U75="対象外","（"&amp;TEXT($G75-$I75,"#,##0")&amp;"円/"&amp;V75&amp;"）","（"&amp;TEXT(R75+S75,"#,##0")&amp;"円/"&amp;V75&amp;"）")))</f>
        <v/>
      </c>
      <c r="Y75" s="20"/>
      <c r="Z75" s="20"/>
      <c r="AA75" s="160">
        <f t="shared" si="21"/>
        <v>0</v>
      </c>
      <c r="AB75" s="160">
        <f t="shared" si="22"/>
        <v>0</v>
      </c>
      <c r="AC75" s="20">
        <f t="shared" si="23"/>
        <v>0</v>
      </c>
      <c r="AR75" s="205">
        <f t="shared" ref="AR75:AR138" si="29">IF(C75="",IF(OR(D75&lt;&gt;"",E75&lt;&gt;"",F75&lt;&gt;"",K75&lt;&gt;"",G75&lt;&gt;0)=TRUE,1,0),0)</f>
        <v>0</v>
      </c>
      <c r="AS75" s="205">
        <f t="shared" ref="AS75:AS138" si="30">IF(D75="",IF(OR(C75&lt;&gt;"",E75&lt;&gt;"",F75&lt;&gt;"",K75&lt;&gt;"",G75&lt;&gt;0)=TRUE,1,0),0)</f>
        <v>0</v>
      </c>
      <c r="AT75" s="205">
        <f t="shared" ref="AT75:AT138" si="31">IF(E75="",IF(OR(C75&lt;&gt;"",D75&lt;&gt;"",F75&lt;&gt;"",K75&lt;&gt;"",G75&lt;&gt;0)=TRUE,1,0),0)</f>
        <v>0</v>
      </c>
      <c r="AU75" s="205">
        <f t="shared" ref="AU75:AU138" si="32">IF(F75="",IF(OR(C75&lt;&gt;"",D75&lt;&gt;"",E75&lt;&gt;"",K75&lt;&gt;"",G75&lt;&gt;0)=TRUE,1,0),0)</f>
        <v>0</v>
      </c>
      <c r="AV75" s="205">
        <f t="shared" ref="AV75:AV138" si="33">IF(K75="",IF(OR(C75&lt;&gt;"",D75&lt;&gt;"",E75&lt;&gt;"",F75&lt;&gt;"",G75&lt;&gt;0)=TRUE,1,0),0)</f>
        <v>0</v>
      </c>
      <c r="AW75" s="205">
        <f t="shared" ref="AW75:AW138" si="34">IF(G75=0,IF(OR(C75&lt;&gt;"",D75&lt;&gt;"",E75&lt;&gt;"",F75&lt;&gt;"",K75&lt;&gt;"",G75&lt;&gt;0)=TRUE,1,0),0)</f>
        <v>0</v>
      </c>
      <c r="AX75" s="205">
        <f t="shared" ref="AX75:AX138" si="35">IF(OR(E75="その他",COUNTIF(E75,"*(詳細備考)*")),1,0)</f>
        <v>0</v>
      </c>
    </row>
    <row r="76" spans="1:50" ht="15.75" customHeight="1">
      <c r="A76" s="8" t="s">
        <v>61</v>
      </c>
      <c r="B76" s="216">
        <v>67</v>
      </c>
      <c r="C76" s="284"/>
      <c r="D76" s="285"/>
      <c r="E76" s="285"/>
      <c r="F76" s="286"/>
      <c r="G76" s="301">
        <v>0</v>
      </c>
      <c r="H76" s="287">
        <v>0.1</v>
      </c>
      <c r="I76" s="288"/>
      <c r="J76" s="223">
        <f t="shared" si="24"/>
        <v>0</v>
      </c>
      <c r="K76" s="286"/>
      <c r="L76" s="286"/>
      <c r="M76" s="215"/>
      <c r="N76" s="278">
        <f t="shared" si="25"/>
        <v>67</v>
      </c>
      <c r="O76" s="289" t="str">
        <f t="shared" si="26"/>
        <v/>
      </c>
      <c r="P76" s="290">
        <f t="shared" si="20"/>
        <v>0</v>
      </c>
      <c r="Q76" s="291">
        <v>0.1</v>
      </c>
      <c r="R76" s="292"/>
      <c r="S76" s="292"/>
      <c r="T76" s="292"/>
      <c r="U76" s="293" t="str">
        <f t="shared" si="27"/>
        <v/>
      </c>
      <c r="V76" s="294"/>
      <c r="W76" s="158"/>
      <c r="X76" s="159" t="str">
        <f t="shared" si="28"/>
        <v/>
      </c>
      <c r="Y76" s="20"/>
      <c r="Z76" s="20"/>
      <c r="AA76" s="160">
        <f t="shared" si="21"/>
        <v>0</v>
      </c>
      <c r="AB76" s="160">
        <f t="shared" si="22"/>
        <v>0</v>
      </c>
      <c r="AC76" s="20">
        <f t="shared" si="23"/>
        <v>0</v>
      </c>
      <c r="AR76" s="205">
        <f t="shared" si="29"/>
        <v>0</v>
      </c>
      <c r="AS76" s="205">
        <f t="shared" si="30"/>
        <v>0</v>
      </c>
      <c r="AT76" s="205">
        <f t="shared" si="31"/>
        <v>0</v>
      </c>
      <c r="AU76" s="205">
        <f t="shared" si="32"/>
        <v>0</v>
      </c>
      <c r="AV76" s="205">
        <f t="shared" si="33"/>
        <v>0</v>
      </c>
      <c r="AW76" s="205">
        <f t="shared" si="34"/>
        <v>0</v>
      </c>
      <c r="AX76" s="205">
        <f t="shared" si="35"/>
        <v>0</v>
      </c>
    </row>
    <row r="77" spans="1:50" ht="15.75" customHeight="1">
      <c r="A77" s="8" t="s">
        <v>61</v>
      </c>
      <c r="B77" s="216">
        <v>68</v>
      </c>
      <c r="C77" s="284"/>
      <c r="D77" s="285"/>
      <c r="E77" s="285"/>
      <c r="F77" s="286"/>
      <c r="G77" s="301">
        <v>0</v>
      </c>
      <c r="H77" s="287">
        <v>0.1</v>
      </c>
      <c r="I77" s="288"/>
      <c r="J77" s="223">
        <f t="shared" si="24"/>
        <v>0</v>
      </c>
      <c r="K77" s="286"/>
      <c r="L77" s="286"/>
      <c r="M77" s="215"/>
      <c r="N77" s="278">
        <f t="shared" si="25"/>
        <v>68</v>
      </c>
      <c r="O77" s="289" t="str">
        <f t="shared" si="26"/>
        <v/>
      </c>
      <c r="P77" s="290">
        <f t="shared" si="20"/>
        <v>0</v>
      </c>
      <c r="Q77" s="291">
        <v>0.1</v>
      </c>
      <c r="R77" s="292"/>
      <c r="S77" s="292"/>
      <c r="T77" s="292"/>
      <c r="U77" s="293" t="str">
        <f t="shared" si="27"/>
        <v/>
      </c>
      <c r="V77" s="294"/>
      <c r="W77" s="158"/>
      <c r="X77" s="159" t="str">
        <f t="shared" si="28"/>
        <v/>
      </c>
      <c r="Y77" s="20"/>
      <c r="Z77" s="20"/>
      <c r="AA77" s="160">
        <f t="shared" si="21"/>
        <v>0</v>
      </c>
      <c r="AB77" s="160">
        <f t="shared" si="22"/>
        <v>0</v>
      </c>
      <c r="AC77" s="20">
        <f t="shared" si="23"/>
        <v>0</v>
      </c>
      <c r="AR77" s="205">
        <f t="shared" si="29"/>
        <v>0</v>
      </c>
      <c r="AS77" s="205">
        <f t="shared" si="30"/>
        <v>0</v>
      </c>
      <c r="AT77" s="205">
        <f t="shared" si="31"/>
        <v>0</v>
      </c>
      <c r="AU77" s="205">
        <f t="shared" si="32"/>
        <v>0</v>
      </c>
      <c r="AV77" s="205">
        <f t="shared" si="33"/>
        <v>0</v>
      </c>
      <c r="AW77" s="205">
        <f t="shared" si="34"/>
        <v>0</v>
      </c>
      <c r="AX77" s="205">
        <f t="shared" si="35"/>
        <v>0</v>
      </c>
    </row>
    <row r="78" spans="1:50" ht="15.75" customHeight="1">
      <c r="A78" s="8" t="s">
        <v>61</v>
      </c>
      <c r="B78" s="216">
        <v>69</v>
      </c>
      <c r="C78" s="284"/>
      <c r="D78" s="285"/>
      <c r="E78" s="285"/>
      <c r="F78" s="286"/>
      <c r="G78" s="301">
        <v>0</v>
      </c>
      <c r="H78" s="287">
        <v>0.1</v>
      </c>
      <c r="I78" s="288"/>
      <c r="J78" s="223">
        <f t="shared" si="24"/>
        <v>0</v>
      </c>
      <c r="K78" s="286"/>
      <c r="L78" s="286"/>
      <c r="M78" s="215"/>
      <c r="N78" s="278">
        <f t="shared" si="25"/>
        <v>69</v>
      </c>
      <c r="O78" s="289" t="str">
        <f t="shared" si="26"/>
        <v/>
      </c>
      <c r="P78" s="290">
        <f t="shared" si="20"/>
        <v>0</v>
      </c>
      <c r="Q78" s="291">
        <v>0.1</v>
      </c>
      <c r="R78" s="292"/>
      <c r="S78" s="292"/>
      <c r="T78" s="292"/>
      <c r="U78" s="293" t="str">
        <f t="shared" si="27"/>
        <v/>
      </c>
      <c r="V78" s="294"/>
      <c r="W78" s="158"/>
      <c r="X78" s="159" t="str">
        <f t="shared" si="28"/>
        <v/>
      </c>
      <c r="Y78" s="20"/>
      <c r="Z78" s="20"/>
      <c r="AA78" s="160">
        <f t="shared" si="21"/>
        <v>0</v>
      </c>
      <c r="AB78" s="160">
        <f t="shared" si="22"/>
        <v>0</v>
      </c>
      <c r="AC78" s="20">
        <f t="shared" si="23"/>
        <v>0</v>
      </c>
      <c r="AR78" s="205">
        <f t="shared" si="29"/>
        <v>0</v>
      </c>
      <c r="AS78" s="205">
        <f t="shared" si="30"/>
        <v>0</v>
      </c>
      <c r="AT78" s="205">
        <f t="shared" si="31"/>
        <v>0</v>
      </c>
      <c r="AU78" s="205">
        <f t="shared" si="32"/>
        <v>0</v>
      </c>
      <c r="AV78" s="205">
        <f t="shared" si="33"/>
        <v>0</v>
      </c>
      <c r="AW78" s="205">
        <f t="shared" si="34"/>
        <v>0</v>
      </c>
      <c r="AX78" s="205">
        <f t="shared" si="35"/>
        <v>0</v>
      </c>
    </row>
    <row r="79" spans="1:50" ht="15.75" customHeight="1">
      <c r="A79" s="8" t="s">
        <v>61</v>
      </c>
      <c r="B79" s="216">
        <v>70</v>
      </c>
      <c r="C79" s="284"/>
      <c r="D79" s="285"/>
      <c r="E79" s="285"/>
      <c r="F79" s="286"/>
      <c r="G79" s="301">
        <v>0</v>
      </c>
      <c r="H79" s="287">
        <v>0.1</v>
      </c>
      <c r="I79" s="288"/>
      <c r="J79" s="223">
        <f t="shared" si="24"/>
        <v>0</v>
      </c>
      <c r="K79" s="286"/>
      <c r="L79" s="286"/>
      <c r="M79" s="215"/>
      <c r="N79" s="278">
        <f t="shared" si="25"/>
        <v>70</v>
      </c>
      <c r="O79" s="289" t="str">
        <f t="shared" si="26"/>
        <v/>
      </c>
      <c r="P79" s="290">
        <f t="shared" si="20"/>
        <v>0</v>
      </c>
      <c r="Q79" s="291">
        <v>0.1</v>
      </c>
      <c r="R79" s="292"/>
      <c r="S79" s="292"/>
      <c r="T79" s="292"/>
      <c r="U79" s="293" t="str">
        <f t="shared" si="27"/>
        <v/>
      </c>
      <c r="V79" s="294"/>
      <c r="W79" s="158"/>
      <c r="X79" s="159" t="str">
        <f t="shared" si="28"/>
        <v/>
      </c>
      <c r="Y79" s="20"/>
      <c r="Z79" s="20"/>
      <c r="AA79" s="160">
        <f t="shared" si="21"/>
        <v>0</v>
      </c>
      <c r="AB79" s="160">
        <f t="shared" si="22"/>
        <v>0</v>
      </c>
      <c r="AC79" s="20">
        <f t="shared" si="23"/>
        <v>0</v>
      </c>
      <c r="AR79" s="205">
        <f t="shared" si="29"/>
        <v>0</v>
      </c>
      <c r="AS79" s="205">
        <f t="shared" si="30"/>
        <v>0</v>
      </c>
      <c r="AT79" s="205">
        <f t="shared" si="31"/>
        <v>0</v>
      </c>
      <c r="AU79" s="205">
        <f t="shared" si="32"/>
        <v>0</v>
      </c>
      <c r="AV79" s="205">
        <f t="shared" si="33"/>
        <v>0</v>
      </c>
      <c r="AW79" s="205">
        <f t="shared" si="34"/>
        <v>0</v>
      </c>
      <c r="AX79" s="205">
        <f t="shared" si="35"/>
        <v>0</v>
      </c>
    </row>
    <row r="80" spans="1:50" ht="15.75" customHeight="1">
      <c r="A80" s="8" t="s">
        <v>61</v>
      </c>
      <c r="B80" s="216">
        <v>71</v>
      </c>
      <c r="C80" s="284"/>
      <c r="D80" s="285"/>
      <c r="E80" s="285"/>
      <c r="F80" s="286"/>
      <c r="G80" s="301">
        <v>0</v>
      </c>
      <c r="H80" s="287">
        <v>0.1</v>
      </c>
      <c r="I80" s="288"/>
      <c r="J80" s="223">
        <f t="shared" si="24"/>
        <v>0</v>
      </c>
      <c r="K80" s="286"/>
      <c r="L80" s="286"/>
      <c r="M80" s="215"/>
      <c r="N80" s="278">
        <f t="shared" si="25"/>
        <v>71</v>
      </c>
      <c r="O80" s="289" t="str">
        <f t="shared" si="26"/>
        <v/>
      </c>
      <c r="P80" s="290">
        <f t="shared" si="20"/>
        <v>0</v>
      </c>
      <c r="Q80" s="291">
        <v>0.1</v>
      </c>
      <c r="R80" s="292"/>
      <c r="S80" s="292"/>
      <c r="T80" s="292"/>
      <c r="U80" s="293" t="str">
        <f t="shared" si="27"/>
        <v/>
      </c>
      <c r="V80" s="294"/>
      <c r="W80" s="158"/>
      <c r="X80" s="159" t="str">
        <f t="shared" si="28"/>
        <v/>
      </c>
      <c r="Y80" s="20"/>
      <c r="Z80" s="20"/>
      <c r="AA80" s="160">
        <f t="shared" si="21"/>
        <v>0</v>
      </c>
      <c r="AB80" s="160">
        <f t="shared" si="22"/>
        <v>0</v>
      </c>
      <c r="AC80" s="20">
        <f t="shared" si="23"/>
        <v>0</v>
      </c>
      <c r="AR80" s="205">
        <f t="shared" si="29"/>
        <v>0</v>
      </c>
      <c r="AS80" s="205">
        <f t="shared" si="30"/>
        <v>0</v>
      </c>
      <c r="AT80" s="205">
        <f t="shared" si="31"/>
        <v>0</v>
      </c>
      <c r="AU80" s="205">
        <f t="shared" si="32"/>
        <v>0</v>
      </c>
      <c r="AV80" s="205">
        <f t="shared" si="33"/>
        <v>0</v>
      </c>
      <c r="AW80" s="205">
        <f t="shared" si="34"/>
        <v>0</v>
      </c>
      <c r="AX80" s="205">
        <f t="shared" si="35"/>
        <v>0</v>
      </c>
    </row>
    <row r="81" spans="1:50" ht="15.75" customHeight="1">
      <c r="A81" s="8" t="s">
        <v>61</v>
      </c>
      <c r="B81" s="216">
        <v>72</v>
      </c>
      <c r="C81" s="284"/>
      <c r="D81" s="285"/>
      <c r="E81" s="285"/>
      <c r="F81" s="286"/>
      <c r="G81" s="301">
        <v>0</v>
      </c>
      <c r="H81" s="287">
        <v>0.1</v>
      </c>
      <c r="I81" s="288"/>
      <c r="J81" s="223">
        <f t="shared" si="24"/>
        <v>0</v>
      </c>
      <c r="K81" s="286"/>
      <c r="L81" s="286"/>
      <c r="M81" s="215"/>
      <c r="N81" s="278">
        <f t="shared" si="25"/>
        <v>72</v>
      </c>
      <c r="O81" s="289" t="str">
        <f t="shared" si="26"/>
        <v/>
      </c>
      <c r="P81" s="290">
        <f t="shared" si="20"/>
        <v>0</v>
      </c>
      <c r="Q81" s="291">
        <v>0.1</v>
      </c>
      <c r="R81" s="292"/>
      <c r="S81" s="292"/>
      <c r="T81" s="292"/>
      <c r="U81" s="293" t="str">
        <f t="shared" si="27"/>
        <v/>
      </c>
      <c r="V81" s="294"/>
      <c r="W81" s="158"/>
      <c r="X81" s="159" t="str">
        <f t="shared" si="28"/>
        <v/>
      </c>
      <c r="Y81" s="20"/>
      <c r="Z81" s="20"/>
      <c r="AA81" s="160">
        <f t="shared" si="21"/>
        <v>0</v>
      </c>
      <c r="AB81" s="160">
        <f t="shared" si="22"/>
        <v>0</v>
      </c>
      <c r="AC81" s="20">
        <f t="shared" si="23"/>
        <v>0</v>
      </c>
      <c r="AR81" s="205">
        <f t="shared" si="29"/>
        <v>0</v>
      </c>
      <c r="AS81" s="205">
        <f t="shared" si="30"/>
        <v>0</v>
      </c>
      <c r="AT81" s="205">
        <f t="shared" si="31"/>
        <v>0</v>
      </c>
      <c r="AU81" s="205">
        <f t="shared" si="32"/>
        <v>0</v>
      </c>
      <c r="AV81" s="205">
        <f t="shared" si="33"/>
        <v>0</v>
      </c>
      <c r="AW81" s="205">
        <f t="shared" si="34"/>
        <v>0</v>
      </c>
      <c r="AX81" s="205">
        <f t="shared" si="35"/>
        <v>0</v>
      </c>
    </row>
    <row r="82" spans="1:50" ht="15.75" customHeight="1">
      <c r="A82" s="8" t="s">
        <v>61</v>
      </c>
      <c r="B82" s="216">
        <v>73</v>
      </c>
      <c r="C82" s="284"/>
      <c r="D82" s="285"/>
      <c r="E82" s="285"/>
      <c r="F82" s="286"/>
      <c r="G82" s="301">
        <v>0</v>
      </c>
      <c r="H82" s="287">
        <v>0.1</v>
      </c>
      <c r="I82" s="288"/>
      <c r="J82" s="223">
        <f t="shared" si="24"/>
        <v>0</v>
      </c>
      <c r="K82" s="286"/>
      <c r="L82" s="286"/>
      <c r="M82" s="215"/>
      <c r="N82" s="278">
        <f t="shared" si="25"/>
        <v>73</v>
      </c>
      <c r="O82" s="289" t="str">
        <f t="shared" si="26"/>
        <v/>
      </c>
      <c r="P82" s="290">
        <f t="shared" si="20"/>
        <v>0</v>
      </c>
      <c r="Q82" s="291">
        <v>0.1</v>
      </c>
      <c r="R82" s="292"/>
      <c r="S82" s="292"/>
      <c r="T82" s="292"/>
      <c r="U82" s="293" t="str">
        <f t="shared" si="27"/>
        <v/>
      </c>
      <c r="V82" s="294"/>
      <c r="W82" s="158"/>
      <c r="X82" s="159" t="str">
        <f t="shared" si="28"/>
        <v/>
      </c>
      <c r="Y82" s="20"/>
      <c r="Z82" s="20"/>
      <c r="AA82" s="160">
        <f t="shared" si="21"/>
        <v>0</v>
      </c>
      <c r="AB82" s="160">
        <f t="shared" si="22"/>
        <v>0</v>
      </c>
      <c r="AC82" s="20">
        <f t="shared" si="23"/>
        <v>0</v>
      </c>
      <c r="AR82" s="205">
        <f t="shared" si="29"/>
        <v>0</v>
      </c>
      <c r="AS82" s="205">
        <f t="shared" si="30"/>
        <v>0</v>
      </c>
      <c r="AT82" s="205">
        <f t="shared" si="31"/>
        <v>0</v>
      </c>
      <c r="AU82" s="205">
        <f t="shared" si="32"/>
        <v>0</v>
      </c>
      <c r="AV82" s="205">
        <f t="shared" si="33"/>
        <v>0</v>
      </c>
      <c r="AW82" s="205">
        <f t="shared" si="34"/>
        <v>0</v>
      </c>
      <c r="AX82" s="205">
        <f t="shared" si="35"/>
        <v>0</v>
      </c>
    </row>
    <row r="83" spans="1:50" ht="15.75" customHeight="1">
      <c r="A83" s="8" t="s">
        <v>61</v>
      </c>
      <c r="B83" s="216">
        <v>74</v>
      </c>
      <c r="C83" s="284"/>
      <c r="D83" s="285"/>
      <c r="E83" s="285"/>
      <c r="F83" s="286"/>
      <c r="G83" s="301">
        <v>0</v>
      </c>
      <c r="H83" s="287">
        <v>0.1</v>
      </c>
      <c r="I83" s="288"/>
      <c r="J83" s="223">
        <f t="shared" si="24"/>
        <v>0</v>
      </c>
      <c r="K83" s="286"/>
      <c r="L83" s="286"/>
      <c r="M83" s="215"/>
      <c r="N83" s="278">
        <f t="shared" si="25"/>
        <v>74</v>
      </c>
      <c r="O83" s="289" t="str">
        <f t="shared" si="26"/>
        <v/>
      </c>
      <c r="P83" s="290">
        <f t="shared" si="20"/>
        <v>0</v>
      </c>
      <c r="Q83" s="291">
        <v>0.1</v>
      </c>
      <c r="R83" s="292"/>
      <c r="S83" s="292"/>
      <c r="T83" s="292"/>
      <c r="U83" s="293" t="str">
        <f t="shared" si="27"/>
        <v/>
      </c>
      <c r="V83" s="294"/>
      <c r="W83" s="158"/>
      <c r="X83" s="159" t="str">
        <f t="shared" si="28"/>
        <v/>
      </c>
      <c r="Y83" s="20"/>
      <c r="Z83" s="20"/>
      <c r="AA83" s="160">
        <f t="shared" si="21"/>
        <v>0</v>
      </c>
      <c r="AB83" s="160">
        <f t="shared" si="22"/>
        <v>0</v>
      </c>
      <c r="AC83" s="20">
        <f t="shared" si="23"/>
        <v>0</v>
      </c>
      <c r="AR83" s="205">
        <f t="shared" si="29"/>
        <v>0</v>
      </c>
      <c r="AS83" s="205">
        <f t="shared" si="30"/>
        <v>0</v>
      </c>
      <c r="AT83" s="205">
        <f t="shared" si="31"/>
        <v>0</v>
      </c>
      <c r="AU83" s="205">
        <f t="shared" si="32"/>
        <v>0</v>
      </c>
      <c r="AV83" s="205">
        <f t="shared" si="33"/>
        <v>0</v>
      </c>
      <c r="AW83" s="205">
        <f t="shared" si="34"/>
        <v>0</v>
      </c>
      <c r="AX83" s="205">
        <f t="shared" si="35"/>
        <v>0</v>
      </c>
    </row>
    <row r="84" spans="1:50" ht="15.75" customHeight="1">
      <c r="A84" s="8" t="s">
        <v>61</v>
      </c>
      <c r="B84" s="216">
        <v>75</v>
      </c>
      <c r="C84" s="284"/>
      <c r="D84" s="285"/>
      <c r="E84" s="285"/>
      <c r="F84" s="286"/>
      <c r="G84" s="301">
        <v>0</v>
      </c>
      <c r="H84" s="287">
        <v>0.1</v>
      </c>
      <c r="I84" s="288"/>
      <c r="J84" s="223">
        <f t="shared" si="24"/>
        <v>0</v>
      </c>
      <c r="K84" s="286"/>
      <c r="L84" s="286"/>
      <c r="M84" s="215"/>
      <c r="N84" s="278">
        <f t="shared" si="25"/>
        <v>75</v>
      </c>
      <c r="O84" s="289" t="str">
        <f t="shared" si="26"/>
        <v/>
      </c>
      <c r="P84" s="290">
        <f t="shared" si="20"/>
        <v>0</v>
      </c>
      <c r="Q84" s="291">
        <v>0.1</v>
      </c>
      <c r="R84" s="292"/>
      <c r="S84" s="292"/>
      <c r="T84" s="292"/>
      <c r="U84" s="293" t="str">
        <f t="shared" si="27"/>
        <v/>
      </c>
      <c r="V84" s="294"/>
      <c r="W84" s="158"/>
      <c r="X84" s="159" t="str">
        <f t="shared" si="28"/>
        <v/>
      </c>
      <c r="Y84" s="20"/>
      <c r="Z84" s="20"/>
      <c r="AA84" s="160">
        <f t="shared" si="21"/>
        <v>0</v>
      </c>
      <c r="AB84" s="160">
        <f t="shared" si="22"/>
        <v>0</v>
      </c>
      <c r="AC84" s="20">
        <f t="shared" si="23"/>
        <v>0</v>
      </c>
      <c r="AR84" s="205">
        <f t="shared" si="29"/>
        <v>0</v>
      </c>
      <c r="AS84" s="205">
        <f t="shared" si="30"/>
        <v>0</v>
      </c>
      <c r="AT84" s="205">
        <f t="shared" si="31"/>
        <v>0</v>
      </c>
      <c r="AU84" s="205">
        <f t="shared" si="32"/>
        <v>0</v>
      </c>
      <c r="AV84" s="205">
        <f t="shared" si="33"/>
        <v>0</v>
      </c>
      <c r="AW84" s="205">
        <f t="shared" si="34"/>
        <v>0</v>
      </c>
      <c r="AX84" s="205">
        <f t="shared" si="35"/>
        <v>0</v>
      </c>
    </row>
    <row r="85" spans="1:50" ht="15.75" customHeight="1">
      <c r="A85" s="8" t="s">
        <v>61</v>
      </c>
      <c r="B85" s="216">
        <v>76</v>
      </c>
      <c r="C85" s="284"/>
      <c r="D85" s="285"/>
      <c r="E85" s="285"/>
      <c r="F85" s="286"/>
      <c r="G85" s="301">
        <v>0</v>
      </c>
      <c r="H85" s="287">
        <v>0.1</v>
      </c>
      <c r="I85" s="288"/>
      <c r="J85" s="223">
        <f t="shared" si="24"/>
        <v>0</v>
      </c>
      <c r="K85" s="286"/>
      <c r="L85" s="286"/>
      <c r="M85" s="215"/>
      <c r="N85" s="278">
        <f t="shared" si="25"/>
        <v>76</v>
      </c>
      <c r="O85" s="289" t="str">
        <f t="shared" si="26"/>
        <v/>
      </c>
      <c r="P85" s="290">
        <f t="shared" si="20"/>
        <v>0</v>
      </c>
      <c r="Q85" s="291">
        <v>0.1</v>
      </c>
      <c r="R85" s="292"/>
      <c r="S85" s="292"/>
      <c r="T85" s="292"/>
      <c r="U85" s="293" t="str">
        <f t="shared" si="27"/>
        <v/>
      </c>
      <c r="V85" s="294"/>
      <c r="W85" s="158"/>
      <c r="X85" s="159" t="str">
        <f t="shared" si="28"/>
        <v/>
      </c>
      <c r="Y85" s="20"/>
      <c r="Z85" s="20"/>
      <c r="AA85" s="160">
        <f t="shared" si="21"/>
        <v>0</v>
      </c>
      <c r="AB85" s="160">
        <f t="shared" si="22"/>
        <v>0</v>
      </c>
      <c r="AC85" s="20">
        <f t="shared" si="23"/>
        <v>0</v>
      </c>
      <c r="AR85" s="205">
        <f t="shared" si="29"/>
        <v>0</v>
      </c>
      <c r="AS85" s="205">
        <f t="shared" si="30"/>
        <v>0</v>
      </c>
      <c r="AT85" s="205">
        <f t="shared" si="31"/>
        <v>0</v>
      </c>
      <c r="AU85" s="205">
        <f t="shared" si="32"/>
        <v>0</v>
      </c>
      <c r="AV85" s="205">
        <f t="shared" si="33"/>
        <v>0</v>
      </c>
      <c r="AW85" s="205">
        <f t="shared" si="34"/>
        <v>0</v>
      </c>
      <c r="AX85" s="205">
        <f t="shared" si="35"/>
        <v>0</v>
      </c>
    </row>
    <row r="86" spans="1:50" ht="15.75" customHeight="1">
      <c r="A86" s="8" t="s">
        <v>61</v>
      </c>
      <c r="B86" s="216">
        <v>77</v>
      </c>
      <c r="C86" s="284"/>
      <c r="D86" s="285"/>
      <c r="E86" s="285"/>
      <c r="F86" s="286"/>
      <c r="G86" s="301">
        <v>0</v>
      </c>
      <c r="H86" s="287">
        <v>0.1</v>
      </c>
      <c r="I86" s="288"/>
      <c r="J86" s="223">
        <f t="shared" si="24"/>
        <v>0</v>
      </c>
      <c r="K86" s="286"/>
      <c r="L86" s="286"/>
      <c r="M86" s="215"/>
      <c r="N86" s="278">
        <f t="shared" si="25"/>
        <v>77</v>
      </c>
      <c r="O86" s="289" t="str">
        <f t="shared" si="26"/>
        <v/>
      </c>
      <c r="P86" s="290">
        <f t="shared" si="20"/>
        <v>0</v>
      </c>
      <c r="Q86" s="291">
        <v>0.1</v>
      </c>
      <c r="R86" s="292"/>
      <c r="S86" s="292"/>
      <c r="T86" s="292"/>
      <c r="U86" s="293" t="str">
        <f t="shared" si="27"/>
        <v/>
      </c>
      <c r="V86" s="294"/>
      <c r="W86" s="158"/>
      <c r="X86" s="159" t="str">
        <f t="shared" si="28"/>
        <v/>
      </c>
      <c r="Y86" s="20"/>
      <c r="Z86" s="20"/>
      <c r="AA86" s="160">
        <f t="shared" si="21"/>
        <v>0</v>
      </c>
      <c r="AB86" s="160">
        <f t="shared" si="22"/>
        <v>0</v>
      </c>
      <c r="AC86" s="20">
        <f t="shared" si="23"/>
        <v>0</v>
      </c>
      <c r="AR86" s="205">
        <f t="shared" si="29"/>
        <v>0</v>
      </c>
      <c r="AS86" s="205">
        <f t="shared" si="30"/>
        <v>0</v>
      </c>
      <c r="AT86" s="205">
        <f t="shared" si="31"/>
        <v>0</v>
      </c>
      <c r="AU86" s="205">
        <f t="shared" si="32"/>
        <v>0</v>
      </c>
      <c r="AV86" s="205">
        <f t="shared" si="33"/>
        <v>0</v>
      </c>
      <c r="AW86" s="205">
        <f t="shared" si="34"/>
        <v>0</v>
      </c>
      <c r="AX86" s="205">
        <f t="shared" si="35"/>
        <v>0</v>
      </c>
    </row>
    <row r="87" spans="1:50" ht="15.75" customHeight="1">
      <c r="A87" s="8" t="s">
        <v>61</v>
      </c>
      <c r="B87" s="216">
        <v>78</v>
      </c>
      <c r="C87" s="284"/>
      <c r="D87" s="285"/>
      <c r="E87" s="285"/>
      <c r="F87" s="286"/>
      <c r="G87" s="301">
        <v>0</v>
      </c>
      <c r="H87" s="287">
        <v>0.1</v>
      </c>
      <c r="I87" s="288"/>
      <c r="J87" s="223">
        <f t="shared" si="24"/>
        <v>0</v>
      </c>
      <c r="K87" s="286"/>
      <c r="L87" s="286"/>
      <c r="M87" s="215"/>
      <c r="N87" s="278">
        <f t="shared" si="25"/>
        <v>78</v>
      </c>
      <c r="O87" s="289" t="str">
        <f t="shared" si="26"/>
        <v/>
      </c>
      <c r="P87" s="290">
        <f t="shared" si="20"/>
        <v>0</v>
      </c>
      <c r="Q87" s="291">
        <v>0.1</v>
      </c>
      <c r="R87" s="292"/>
      <c r="S87" s="292"/>
      <c r="T87" s="292"/>
      <c r="U87" s="293" t="str">
        <f t="shared" si="27"/>
        <v/>
      </c>
      <c r="V87" s="294"/>
      <c r="W87" s="158"/>
      <c r="X87" s="159" t="str">
        <f t="shared" si="28"/>
        <v/>
      </c>
      <c r="Y87" s="20"/>
      <c r="Z87" s="20"/>
      <c r="AA87" s="160">
        <f t="shared" si="21"/>
        <v>0</v>
      </c>
      <c r="AB87" s="160">
        <f t="shared" si="22"/>
        <v>0</v>
      </c>
      <c r="AC87" s="20">
        <f t="shared" si="23"/>
        <v>0</v>
      </c>
      <c r="AR87" s="205">
        <f t="shared" si="29"/>
        <v>0</v>
      </c>
      <c r="AS87" s="205">
        <f t="shared" si="30"/>
        <v>0</v>
      </c>
      <c r="AT87" s="205">
        <f t="shared" si="31"/>
        <v>0</v>
      </c>
      <c r="AU87" s="205">
        <f t="shared" si="32"/>
        <v>0</v>
      </c>
      <c r="AV87" s="205">
        <f t="shared" si="33"/>
        <v>0</v>
      </c>
      <c r="AW87" s="205">
        <f t="shared" si="34"/>
        <v>0</v>
      </c>
      <c r="AX87" s="205">
        <f t="shared" si="35"/>
        <v>0</v>
      </c>
    </row>
    <row r="88" spans="1:50" ht="15.75" customHeight="1">
      <c r="A88" s="8" t="s">
        <v>61</v>
      </c>
      <c r="B88" s="216">
        <v>79</v>
      </c>
      <c r="C88" s="284"/>
      <c r="D88" s="285"/>
      <c r="E88" s="285"/>
      <c r="F88" s="286"/>
      <c r="G88" s="301">
        <v>0</v>
      </c>
      <c r="H88" s="287">
        <v>0.1</v>
      </c>
      <c r="I88" s="288"/>
      <c r="J88" s="223">
        <f t="shared" si="24"/>
        <v>0</v>
      </c>
      <c r="K88" s="286"/>
      <c r="L88" s="286"/>
      <c r="M88" s="215"/>
      <c r="N88" s="278">
        <f t="shared" si="25"/>
        <v>79</v>
      </c>
      <c r="O88" s="289" t="str">
        <f t="shared" si="26"/>
        <v/>
      </c>
      <c r="P88" s="290">
        <f t="shared" si="20"/>
        <v>0</v>
      </c>
      <c r="Q88" s="291">
        <v>0.1</v>
      </c>
      <c r="R88" s="292"/>
      <c r="S88" s="292"/>
      <c r="T88" s="292"/>
      <c r="U88" s="293" t="str">
        <f t="shared" si="27"/>
        <v/>
      </c>
      <c r="V88" s="294"/>
      <c r="W88" s="158"/>
      <c r="X88" s="159" t="str">
        <f t="shared" si="28"/>
        <v/>
      </c>
      <c r="Y88" s="20"/>
      <c r="Z88" s="20"/>
      <c r="AA88" s="160">
        <f t="shared" si="21"/>
        <v>0</v>
      </c>
      <c r="AB88" s="160">
        <f t="shared" si="22"/>
        <v>0</v>
      </c>
      <c r="AC88" s="20">
        <f t="shared" si="23"/>
        <v>0</v>
      </c>
      <c r="AR88" s="205">
        <f t="shared" si="29"/>
        <v>0</v>
      </c>
      <c r="AS88" s="205">
        <f t="shared" si="30"/>
        <v>0</v>
      </c>
      <c r="AT88" s="205">
        <f t="shared" si="31"/>
        <v>0</v>
      </c>
      <c r="AU88" s="205">
        <f t="shared" si="32"/>
        <v>0</v>
      </c>
      <c r="AV88" s="205">
        <f t="shared" si="33"/>
        <v>0</v>
      </c>
      <c r="AW88" s="205">
        <f t="shared" si="34"/>
        <v>0</v>
      </c>
      <c r="AX88" s="205">
        <f t="shared" si="35"/>
        <v>0</v>
      </c>
    </row>
    <row r="89" spans="1:50" ht="15.75" customHeight="1">
      <c r="A89" s="8" t="s">
        <v>61</v>
      </c>
      <c r="B89" s="216">
        <v>80</v>
      </c>
      <c r="C89" s="284"/>
      <c r="D89" s="285"/>
      <c r="E89" s="285"/>
      <c r="F89" s="286"/>
      <c r="G89" s="301">
        <v>0</v>
      </c>
      <c r="H89" s="287">
        <v>0.1</v>
      </c>
      <c r="I89" s="288"/>
      <c r="J89" s="223">
        <f t="shared" si="24"/>
        <v>0</v>
      </c>
      <c r="K89" s="286"/>
      <c r="L89" s="286"/>
      <c r="M89" s="215"/>
      <c r="N89" s="278">
        <f t="shared" si="25"/>
        <v>80</v>
      </c>
      <c r="O89" s="289" t="str">
        <f t="shared" si="26"/>
        <v/>
      </c>
      <c r="P89" s="290">
        <f t="shared" si="20"/>
        <v>0</v>
      </c>
      <c r="Q89" s="291">
        <v>0.1</v>
      </c>
      <c r="R89" s="292"/>
      <c r="S89" s="292"/>
      <c r="T89" s="292"/>
      <c r="U89" s="293" t="str">
        <f t="shared" si="27"/>
        <v/>
      </c>
      <c r="V89" s="294"/>
      <c r="W89" s="158"/>
      <c r="X89" s="159" t="str">
        <f t="shared" si="28"/>
        <v/>
      </c>
      <c r="Y89" s="20"/>
      <c r="Z89" s="20"/>
      <c r="AA89" s="160">
        <f t="shared" si="21"/>
        <v>0</v>
      </c>
      <c r="AB89" s="160">
        <f t="shared" si="22"/>
        <v>0</v>
      </c>
      <c r="AC89" s="20">
        <f t="shared" si="23"/>
        <v>0</v>
      </c>
      <c r="AR89" s="205">
        <f t="shared" si="29"/>
        <v>0</v>
      </c>
      <c r="AS89" s="205">
        <f t="shared" si="30"/>
        <v>0</v>
      </c>
      <c r="AT89" s="205">
        <f t="shared" si="31"/>
        <v>0</v>
      </c>
      <c r="AU89" s="205">
        <f t="shared" si="32"/>
        <v>0</v>
      </c>
      <c r="AV89" s="205">
        <f t="shared" si="33"/>
        <v>0</v>
      </c>
      <c r="AW89" s="205">
        <f t="shared" si="34"/>
        <v>0</v>
      </c>
      <c r="AX89" s="205">
        <f t="shared" si="35"/>
        <v>0</v>
      </c>
    </row>
    <row r="90" spans="1:50" ht="15.75" customHeight="1">
      <c r="A90" s="8" t="s">
        <v>61</v>
      </c>
      <c r="B90" s="216">
        <v>81</v>
      </c>
      <c r="C90" s="284"/>
      <c r="D90" s="285"/>
      <c r="E90" s="285"/>
      <c r="F90" s="286"/>
      <c r="G90" s="301">
        <v>0</v>
      </c>
      <c r="H90" s="287">
        <v>0.1</v>
      </c>
      <c r="I90" s="288"/>
      <c r="J90" s="223">
        <f t="shared" si="24"/>
        <v>0</v>
      </c>
      <c r="K90" s="286"/>
      <c r="L90" s="286"/>
      <c r="M90" s="215"/>
      <c r="N90" s="278">
        <f t="shared" si="25"/>
        <v>81</v>
      </c>
      <c r="O90" s="289" t="str">
        <f t="shared" si="26"/>
        <v/>
      </c>
      <c r="P90" s="290">
        <f t="shared" si="20"/>
        <v>0</v>
      </c>
      <c r="Q90" s="291">
        <v>0.1</v>
      </c>
      <c r="R90" s="292"/>
      <c r="S90" s="292"/>
      <c r="T90" s="292"/>
      <c r="U90" s="293" t="str">
        <f t="shared" si="27"/>
        <v/>
      </c>
      <c r="V90" s="294"/>
      <c r="W90" s="158"/>
      <c r="X90" s="159" t="str">
        <f t="shared" si="28"/>
        <v/>
      </c>
      <c r="Y90" s="20"/>
      <c r="Z90" s="20"/>
      <c r="AA90" s="160">
        <f t="shared" si="21"/>
        <v>0</v>
      </c>
      <c r="AB90" s="160">
        <f t="shared" si="22"/>
        <v>0</v>
      </c>
      <c r="AC90" s="20">
        <f t="shared" si="23"/>
        <v>0</v>
      </c>
      <c r="AR90" s="205">
        <f t="shared" si="29"/>
        <v>0</v>
      </c>
      <c r="AS90" s="205">
        <f t="shared" si="30"/>
        <v>0</v>
      </c>
      <c r="AT90" s="205">
        <f t="shared" si="31"/>
        <v>0</v>
      </c>
      <c r="AU90" s="205">
        <f t="shared" si="32"/>
        <v>0</v>
      </c>
      <c r="AV90" s="205">
        <f t="shared" si="33"/>
        <v>0</v>
      </c>
      <c r="AW90" s="205">
        <f t="shared" si="34"/>
        <v>0</v>
      </c>
      <c r="AX90" s="205">
        <f t="shared" si="35"/>
        <v>0</v>
      </c>
    </row>
    <row r="91" spans="1:50" ht="15.75" customHeight="1">
      <c r="A91" s="8" t="s">
        <v>61</v>
      </c>
      <c r="B91" s="216">
        <v>82</v>
      </c>
      <c r="C91" s="284"/>
      <c r="D91" s="285"/>
      <c r="E91" s="285"/>
      <c r="F91" s="286"/>
      <c r="G91" s="301">
        <v>0</v>
      </c>
      <c r="H91" s="287">
        <v>0.1</v>
      </c>
      <c r="I91" s="288"/>
      <c r="J91" s="223">
        <f t="shared" si="24"/>
        <v>0</v>
      </c>
      <c r="K91" s="286"/>
      <c r="L91" s="286"/>
      <c r="M91" s="215"/>
      <c r="N91" s="278">
        <f t="shared" si="25"/>
        <v>82</v>
      </c>
      <c r="O91" s="289" t="str">
        <f t="shared" si="26"/>
        <v/>
      </c>
      <c r="P91" s="290">
        <f t="shared" si="20"/>
        <v>0</v>
      </c>
      <c r="Q91" s="291">
        <v>0.1</v>
      </c>
      <c r="R91" s="292"/>
      <c r="S91" s="292"/>
      <c r="T91" s="292"/>
      <c r="U91" s="293" t="str">
        <f t="shared" si="27"/>
        <v/>
      </c>
      <c r="V91" s="294"/>
      <c r="W91" s="158"/>
      <c r="X91" s="159" t="str">
        <f t="shared" si="28"/>
        <v/>
      </c>
      <c r="Y91" s="20"/>
      <c r="Z91" s="20"/>
      <c r="AA91" s="160">
        <f t="shared" si="21"/>
        <v>0</v>
      </c>
      <c r="AB91" s="160">
        <f t="shared" si="22"/>
        <v>0</v>
      </c>
      <c r="AC91" s="20">
        <f t="shared" si="23"/>
        <v>0</v>
      </c>
      <c r="AR91" s="205">
        <f t="shared" si="29"/>
        <v>0</v>
      </c>
      <c r="AS91" s="205">
        <f t="shared" si="30"/>
        <v>0</v>
      </c>
      <c r="AT91" s="205">
        <f t="shared" si="31"/>
        <v>0</v>
      </c>
      <c r="AU91" s="205">
        <f t="shared" si="32"/>
        <v>0</v>
      </c>
      <c r="AV91" s="205">
        <f t="shared" si="33"/>
        <v>0</v>
      </c>
      <c r="AW91" s="205">
        <f t="shared" si="34"/>
        <v>0</v>
      </c>
      <c r="AX91" s="205">
        <f t="shared" si="35"/>
        <v>0</v>
      </c>
    </row>
    <row r="92" spans="1:50" ht="15.75" customHeight="1">
      <c r="A92" s="8" t="s">
        <v>61</v>
      </c>
      <c r="B92" s="216">
        <v>83</v>
      </c>
      <c r="C92" s="284"/>
      <c r="D92" s="285"/>
      <c r="E92" s="285"/>
      <c r="F92" s="286"/>
      <c r="G92" s="301">
        <v>0</v>
      </c>
      <c r="H92" s="287">
        <v>0.1</v>
      </c>
      <c r="I92" s="288"/>
      <c r="J92" s="223">
        <f t="shared" si="24"/>
        <v>0</v>
      </c>
      <c r="K92" s="286"/>
      <c r="L92" s="286"/>
      <c r="M92" s="215"/>
      <c r="N92" s="278">
        <f t="shared" si="25"/>
        <v>83</v>
      </c>
      <c r="O92" s="289" t="str">
        <f t="shared" si="26"/>
        <v/>
      </c>
      <c r="P92" s="290">
        <f t="shared" si="20"/>
        <v>0</v>
      </c>
      <c r="Q92" s="291">
        <v>0.1</v>
      </c>
      <c r="R92" s="292"/>
      <c r="S92" s="292"/>
      <c r="T92" s="292"/>
      <c r="U92" s="293" t="str">
        <f t="shared" si="27"/>
        <v/>
      </c>
      <c r="V92" s="294"/>
      <c r="W92" s="158"/>
      <c r="X92" s="159" t="str">
        <f t="shared" si="28"/>
        <v/>
      </c>
      <c r="Y92" s="20"/>
      <c r="Z92" s="20"/>
      <c r="AA92" s="160">
        <f t="shared" si="21"/>
        <v>0</v>
      </c>
      <c r="AB92" s="160">
        <f t="shared" si="22"/>
        <v>0</v>
      </c>
      <c r="AC92" s="20">
        <f t="shared" si="23"/>
        <v>0</v>
      </c>
      <c r="AR92" s="205">
        <f t="shared" si="29"/>
        <v>0</v>
      </c>
      <c r="AS92" s="205">
        <f t="shared" si="30"/>
        <v>0</v>
      </c>
      <c r="AT92" s="205">
        <f t="shared" si="31"/>
        <v>0</v>
      </c>
      <c r="AU92" s="205">
        <f t="shared" si="32"/>
        <v>0</v>
      </c>
      <c r="AV92" s="205">
        <f t="shared" si="33"/>
        <v>0</v>
      </c>
      <c r="AW92" s="205">
        <f t="shared" si="34"/>
        <v>0</v>
      </c>
      <c r="AX92" s="205">
        <f t="shared" si="35"/>
        <v>0</v>
      </c>
    </row>
    <row r="93" spans="1:50" ht="15.75" customHeight="1">
      <c r="A93" s="8" t="s">
        <v>61</v>
      </c>
      <c r="B93" s="216">
        <v>84</v>
      </c>
      <c r="C93" s="284"/>
      <c r="D93" s="285"/>
      <c r="E93" s="285"/>
      <c r="F93" s="286"/>
      <c r="G93" s="301">
        <v>0</v>
      </c>
      <c r="H93" s="287">
        <v>0.1</v>
      </c>
      <c r="I93" s="288"/>
      <c r="J93" s="223">
        <f t="shared" si="24"/>
        <v>0</v>
      </c>
      <c r="K93" s="286"/>
      <c r="L93" s="286"/>
      <c r="M93" s="215"/>
      <c r="N93" s="278">
        <f t="shared" si="25"/>
        <v>84</v>
      </c>
      <c r="O93" s="289" t="str">
        <f t="shared" si="26"/>
        <v/>
      </c>
      <c r="P93" s="290">
        <f t="shared" si="20"/>
        <v>0</v>
      </c>
      <c r="Q93" s="291">
        <v>0.1</v>
      </c>
      <c r="R93" s="292"/>
      <c r="S93" s="292"/>
      <c r="T93" s="292"/>
      <c r="U93" s="293" t="str">
        <f t="shared" si="27"/>
        <v/>
      </c>
      <c r="V93" s="294"/>
      <c r="W93" s="158"/>
      <c r="X93" s="159" t="str">
        <f t="shared" si="28"/>
        <v/>
      </c>
      <c r="Y93" s="20"/>
      <c r="Z93" s="20"/>
      <c r="AA93" s="160">
        <f t="shared" si="21"/>
        <v>0</v>
      </c>
      <c r="AB93" s="160">
        <f t="shared" si="22"/>
        <v>0</v>
      </c>
      <c r="AC93" s="20">
        <f t="shared" si="23"/>
        <v>0</v>
      </c>
      <c r="AR93" s="205">
        <f t="shared" si="29"/>
        <v>0</v>
      </c>
      <c r="AS93" s="205">
        <f t="shared" si="30"/>
        <v>0</v>
      </c>
      <c r="AT93" s="205">
        <f t="shared" si="31"/>
        <v>0</v>
      </c>
      <c r="AU93" s="205">
        <f t="shared" si="32"/>
        <v>0</v>
      </c>
      <c r="AV93" s="205">
        <f t="shared" si="33"/>
        <v>0</v>
      </c>
      <c r="AW93" s="205">
        <f t="shared" si="34"/>
        <v>0</v>
      </c>
      <c r="AX93" s="205">
        <f t="shared" si="35"/>
        <v>0</v>
      </c>
    </row>
    <row r="94" spans="1:50" ht="15.75" customHeight="1">
      <c r="A94" s="8" t="s">
        <v>61</v>
      </c>
      <c r="B94" s="216">
        <v>85</v>
      </c>
      <c r="C94" s="284"/>
      <c r="D94" s="285"/>
      <c r="E94" s="285"/>
      <c r="F94" s="286"/>
      <c r="G94" s="301">
        <v>0</v>
      </c>
      <c r="H94" s="287">
        <v>0.1</v>
      </c>
      <c r="I94" s="288"/>
      <c r="J94" s="223">
        <f t="shared" si="24"/>
        <v>0</v>
      </c>
      <c r="K94" s="286"/>
      <c r="L94" s="286"/>
      <c r="M94" s="215"/>
      <c r="N94" s="278">
        <f t="shared" si="25"/>
        <v>85</v>
      </c>
      <c r="O94" s="289" t="str">
        <f t="shared" si="26"/>
        <v/>
      </c>
      <c r="P94" s="290">
        <f t="shared" si="20"/>
        <v>0</v>
      </c>
      <c r="Q94" s="291">
        <v>0.1</v>
      </c>
      <c r="R94" s="292"/>
      <c r="S94" s="292"/>
      <c r="T94" s="292"/>
      <c r="U94" s="293" t="str">
        <f t="shared" si="27"/>
        <v/>
      </c>
      <c r="V94" s="294"/>
      <c r="W94" s="158"/>
      <c r="X94" s="159" t="str">
        <f t="shared" si="28"/>
        <v/>
      </c>
      <c r="Y94" s="20"/>
      <c r="Z94" s="20"/>
      <c r="AA94" s="160">
        <f t="shared" si="21"/>
        <v>0</v>
      </c>
      <c r="AB94" s="160">
        <f t="shared" si="22"/>
        <v>0</v>
      </c>
      <c r="AC94" s="20">
        <f t="shared" si="23"/>
        <v>0</v>
      </c>
      <c r="AR94" s="205">
        <f t="shared" si="29"/>
        <v>0</v>
      </c>
      <c r="AS94" s="205">
        <f t="shared" si="30"/>
        <v>0</v>
      </c>
      <c r="AT94" s="205">
        <f t="shared" si="31"/>
        <v>0</v>
      </c>
      <c r="AU94" s="205">
        <f t="shared" si="32"/>
        <v>0</v>
      </c>
      <c r="AV94" s="205">
        <f t="shared" si="33"/>
        <v>0</v>
      </c>
      <c r="AW94" s="205">
        <f t="shared" si="34"/>
        <v>0</v>
      </c>
      <c r="AX94" s="205">
        <f t="shared" si="35"/>
        <v>0</v>
      </c>
    </row>
    <row r="95" spans="1:50" ht="15.75" customHeight="1">
      <c r="A95" s="8" t="s">
        <v>61</v>
      </c>
      <c r="B95" s="216">
        <v>86</v>
      </c>
      <c r="C95" s="284"/>
      <c r="D95" s="285"/>
      <c r="E95" s="285"/>
      <c r="F95" s="286"/>
      <c r="G95" s="301">
        <v>0</v>
      </c>
      <c r="H95" s="287">
        <v>0.1</v>
      </c>
      <c r="I95" s="288"/>
      <c r="J95" s="223">
        <f t="shared" si="24"/>
        <v>0</v>
      </c>
      <c r="K95" s="286"/>
      <c r="L95" s="286"/>
      <c r="M95" s="215"/>
      <c r="N95" s="278">
        <f t="shared" si="25"/>
        <v>86</v>
      </c>
      <c r="O95" s="289" t="str">
        <f t="shared" si="26"/>
        <v/>
      </c>
      <c r="P95" s="290">
        <f t="shared" si="20"/>
        <v>0</v>
      </c>
      <c r="Q95" s="291">
        <v>0.1</v>
      </c>
      <c r="R95" s="292"/>
      <c r="S95" s="292"/>
      <c r="T95" s="292"/>
      <c r="U95" s="293" t="str">
        <f t="shared" si="27"/>
        <v/>
      </c>
      <c r="V95" s="294"/>
      <c r="W95" s="158"/>
      <c r="X95" s="159" t="str">
        <f t="shared" si="28"/>
        <v/>
      </c>
      <c r="Y95" s="20"/>
      <c r="Z95" s="20"/>
      <c r="AA95" s="160">
        <f t="shared" si="21"/>
        <v>0</v>
      </c>
      <c r="AB95" s="160">
        <f t="shared" si="22"/>
        <v>0</v>
      </c>
      <c r="AC95" s="20">
        <f t="shared" si="23"/>
        <v>0</v>
      </c>
      <c r="AR95" s="205">
        <f t="shared" si="29"/>
        <v>0</v>
      </c>
      <c r="AS95" s="205">
        <f t="shared" si="30"/>
        <v>0</v>
      </c>
      <c r="AT95" s="205">
        <f t="shared" si="31"/>
        <v>0</v>
      </c>
      <c r="AU95" s="205">
        <f t="shared" si="32"/>
        <v>0</v>
      </c>
      <c r="AV95" s="205">
        <f t="shared" si="33"/>
        <v>0</v>
      </c>
      <c r="AW95" s="205">
        <f t="shared" si="34"/>
        <v>0</v>
      </c>
      <c r="AX95" s="205">
        <f t="shared" si="35"/>
        <v>0</v>
      </c>
    </row>
    <row r="96" spans="1:50" ht="15.75" customHeight="1">
      <c r="A96" s="8" t="s">
        <v>61</v>
      </c>
      <c r="B96" s="216">
        <v>87</v>
      </c>
      <c r="C96" s="284"/>
      <c r="D96" s="285"/>
      <c r="E96" s="285"/>
      <c r="F96" s="286"/>
      <c r="G96" s="301">
        <v>0</v>
      </c>
      <c r="H96" s="287">
        <v>0.1</v>
      </c>
      <c r="I96" s="288"/>
      <c r="J96" s="223">
        <f t="shared" si="24"/>
        <v>0</v>
      </c>
      <c r="K96" s="286"/>
      <c r="L96" s="286"/>
      <c r="M96" s="215"/>
      <c r="N96" s="278">
        <f t="shared" si="25"/>
        <v>87</v>
      </c>
      <c r="O96" s="289" t="str">
        <f t="shared" si="26"/>
        <v/>
      </c>
      <c r="P96" s="290">
        <f t="shared" si="20"/>
        <v>0</v>
      </c>
      <c r="Q96" s="291">
        <v>0.1</v>
      </c>
      <c r="R96" s="292"/>
      <c r="S96" s="292"/>
      <c r="T96" s="292"/>
      <c r="U96" s="293" t="str">
        <f t="shared" si="27"/>
        <v/>
      </c>
      <c r="V96" s="294"/>
      <c r="W96" s="158"/>
      <c r="X96" s="159" t="str">
        <f t="shared" si="28"/>
        <v/>
      </c>
      <c r="Y96" s="20"/>
      <c r="Z96" s="20"/>
      <c r="AA96" s="160">
        <f t="shared" si="21"/>
        <v>0</v>
      </c>
      <c r="AB96" s="160">
        <f t="shared" si="22"/>
        <v>0</v>
      </c>
      <c r="AC96" s="20">
        <f t="shared" si="23"/>
        <v>0</v>
      </c>
      <c r="AR96" s="205">
        <f t="shared" si="29"/>
        <v>0</v>
      </c>
      <c r="AS96" s="205">
        <f t="shared" si="30"/>
        <v>0</v>
      </c>
      <c r="AT96" s="205">
        <f t="shared" si="31"/>
        <v>0</v>
      </c>
      <c r="AU96" s="205">
        <f t="shared" si="32"/>
        <v>0</v>
      </c>
      <c r="AV96" s="205">
        <f t="shared" si="33"/>
        <v>0</v>
      </c>
      <c r="AW96" s="205">
        <f t="shared" si="34"/>
        <v>0</v>
      </c>
      <c r="AX96" s="205">
        <f t="shared" si="35"/>
        <v>0</v>
      </c>
    </row>
    <row r="97" spans="1:50" ht="15.75" customHeight="1">
      <c r="A97" s="8" t="s">
        <v>61</v>
      </c>
      <c r="B97" s="216">
        <v>88</v>
      </c>
      <c r="C97" s="284"/>
      <c r="D97" s="285"/>
      <c r="E97" s="285"/>
      <c r="F97" s="286"/>
      <c r="G97" s="301">
        <v>0</v>
      </c>
      <c r="H97" s="287">
        <v>0.1</v>
      </c>
      <c r="I97" s="288"/>
      <c r="J97" s="223">
        <f t="shared" si="24"/>
        <v>0</v>
      </c>
      <c r="K97" s="286"/>
      <c r="L97" s="286"/>
      <c r="M97" s="215"/>
      <c r="N97" s="278">
        <f t="shared" si="25"/>
        <v>88</v>
      </c>
      <c r="O97" s="289" t="str">
        <f t="shared" si="26"/>
        <v/>
      </c>
      <c r="P97" s="290">
        <f t="shared" si="20"/>
        <v>0</v>
      </c>
      <c r="Q97" s="291">
        <v>0.1</v>
      </c>
      <c r="R97" s="292"/>
      <c r="S97" s="292"/>
      <c r="T97" s="292"/>
      <c r="U97" s="293" t="str">
        <f t="shared" si="27"/>
        <v/>
      </c>
      <c r="V97" s="294"/>
      <c r="W97" s="158"/>
      <c r="X97" s="159" t="str">
        <f t="shared" si="28"/>
        <v/>
      </c>
      <c r="Y97" s="20"/>
      <c r="Z97" s="20"/>
      <c r="AA97" s="160">
        <f t="shared" si="21"/>
        <v>0</v>
      </c>
      <c r="AB97" s="160">
        <f t="shared" si="22"/>
        <v>0</v>
      </c>
      <c r="AC97" s="20">
        <f t="shared" si="23"/>
        <v>0</v>
      </c>
      <c r="AR97" s="205">
        <f t="shared" si="29"/>
        <v>0</v>
      </c>
      <c r="AS97" s="205">
        <f t="shared" si="30"/>
        <v>0</v>
      </c>
      <c r="AT97" s="205">
        <f t="shared" si="31"/>
        <v>0</v>
      </c>
      <c r="AU97" s="205">
        <f t="shared" si="32"/>
        <v>0</v>
      </c>
      <c r="AV97" s="205">
        <f t="shared" si="33"/>
        <v>0</v>
      </c>
      <c r="AW97" s="205">
        <f t="shared" si="34"/>
        <v>0</v>
      </c>
      <c r="AX97" s="205">
        <f t="shared" si="35"/>
        <v>0</v>
      </c>
    </row>
    <row r="98" spans="1:50" ht="15.75" customHeight="1">
      <c r="A98" s="8" t="s">
        <v>61</v>
      </c>
      <c r="B98" s="216">
        <v>89</v>
      </c>
      <c r="C98" s="284"/>
      <c r="D98" s="285"/>
      <c r="E98" s="285"/>
      <c r="F98" s="286"/>
      <c r="G98" s="301">
        <v>0</v>
      </c>
      <c r="H98" s="287">
        <v>0.1</v>
      </c>
      <c r="I98" s="288"/>
      <c r="J98" s="223">
        <f t="shared" si="24"/>
        <v>0</v>
      </c>
      <c r="K98" s="286"/>
      <c r="L98" s="286"/>
      <c r="M98" s="215"/>
      <c r="N98" s="278">
        <f t="shared" si="25"/>
        <v>89</v>
      </c>
      <c r="O98" s="289" t="str">
        <f t="shared" si="26"/>
        <v/>
      </c>
      <c r="P98" s="290">
        <f t="shared" si="20"/>
        <v>0</v>
      </c>
      <c r="Q98" s="291">
        <v>0.1</v>
      </c>
      <c r="R98" s="292"/>
      <c r="S98" s="292"/>
      <c r="T98" s="292"/>
      <c r="U98" s="293" t="str">
        <f t="shared" si="27"/>
        <v/>
      </c>
      <c r="V98" s="294"/>
      <c r="W98" s="158"/>
      <c r="X98" s="159" t="str">
        <f t="shared" si="28"/>
        <v/>
      </c>
      <c r="Y98" s="20"/>
      <c r="Z98" s="20"/>
      <c r="AA98" s="160">
        <f t="shared" si="21"/>
        <v>0</v>
      </c>
      <c r="AB98" s="160">
        <f t="shared" si="22"/>
        <v>0</v>
      </c>
      <c r="AC98" s="20">
        <f t="shared" si="23"/>
        <v>0</v>
      </c>
      <c r="AR98" s="205">
        <f t="shared" si="29"/>
        <v>0</v>
      </c>
      <c r="AS98" s="205">
        <f t="shared" si="30"/>
        <v>0</v>
      </c>
      <c r="AT98" s="205">
        <f t="shared" si="31"/>
        <v>0</v>
      </c>
      <c r="AU98" s="205">
        <f t="shared" si="32"/>
        <v>0</v>
      </c>
      <c r="AV98" s="205">
        <f t="shared" si="33"/>
        <v>0</v>
      </c>
      <c r="AW98" s="205">
        <f t="shared" si="34"/>
        <v>0</v>
      </c>
      <c r="AX98" s="205">
        <f t="shared" si="35"/>
        <v>0</v>
      </c>
    </row>
    <row r="99" spans="1:50" ht="15.75" customHeight="1">
      <c r="A99" s="8" t="s">
        <v>61</v>
      </c>
      <c r="B99" s="216">
        <v>90</v>
      </c>
      <c r="C99" s="284"/>
      <c r="D99" s="285"/>
      <c r="E99" s="285"/>
      <c r="F99" s="286"/>
      <c r="G99" s="301">
        <v>0</v>
      </c>
      <c r="H99" s="287">
        <v>0.1</v>
      </c>
      <c r="I99" s="288"/>
      <c r="J99" s="223">
        <f t="shared" si="24"/>
        <v>0</v>
      </c>
      <c r="K99" s="286"/>
      <c r="L99" s="286"/>
      <c r="M99" s="215"/>
      <c r="N99" s="278">
        <f t="shared" si="25"/>
        <v>90</v>
      </c>
      <c r="O99" s="289" t="str">
        <f t="shared" si="26"/>
        <v/>
      </c>
      <c r="P99" s="290">
        <f t="shared" si="20"/>
        <v>0</v>
      </c>
      <c r="Q99" s="291">
        <v>0.1</v>
      </c>
      <c r="R99" s="292"/>
      <c r="S99" s="292"/>
      <c r="T99" s="292"/>
      <c r="U99" s="293" t="str">
        <f t="shared" si="27"/>
        <v/>
      </c>
      <c r="V99" s="294"/>
      <c r="W99" s="158"/>
      <c r="X99" s="159" t="str">
        <f t="shared" si="28"/>
        <v/>
      </c>
      <c r="Y99" s="20"/>
      <c r="Z99" s="20"/>
      <c r="AA99" s="160">
        <f t="shared" si="21"/>
        <v>0</v>
      </c>
      <c r="AB99" s="160">
        <f t="shared" si="22"/>
        <v>0</v>
      </c>
      <c r="AC99" s="20">
        <f t="shared" si="23"/>
        <v>0</v>
      </c>
      <c r="AR99" s="205">
        <f t="shared" si="29"/>
        <v>0</v>
      </c>
      <c r="AS99" s="205">
        <f t="shared" si="30"/>
        <v>0</v>
      </c>
      <c r="AT99" s="205">
        <f t="shared" si="31"/>
        <v>0</v>
      </c>
      <c r="AU99" s="205">
        <f t="shared" si="32"/>
        <v>0</v>
      </c>
      <c r="AV99" s="205">
        <f t="shared" si="33"/>
        <v>0</v>
      </c>
      <c r="AW99" s="205">
        <f t="shared" si="34"/>
        <v>0</v>
      </c>
      <c r="AX99" s="205">
        <f t="shared" si="35"/>
        <v>0</v>
      </c>
    </row>
    <row r="100" spans="1:50" ht="15.75" customHeight="1">
      <c r="A100" s="8" t="s">
        <v>61</v>
      </c>
      <c r="B100" s="216">
        <v>91</v>
      </c>
      <c r="C100" s="284"/>
      <c r="D100" s="285"/>
      <c r="E100" s="285"/>
      <c r="F100" s="286"/>
      <c r="G100" s="301">
        <v>0</v>
      </c>
      <c r="H100" s="287">
        <v>0.1</v>
      </c>
      <c r="I100" s="288"/>
      <c r="J100" s="223">
        <f t="shared" si="24"/>
        <v>0</v>
      </c>
      <c r="K100" s="286"/>
      <c r="L100" s="286"/>
      <c r="M100" s="215"/>
      <c r="N100" s="278">
        <f t="shared" si="25"/>
        <v>91</v>
      </c>
      <c r="O100" s="289" t="str">
        <f t="shared" si="26"/>
        <v/>
      </c>
      <c r="P100" s="290">
        <f t="shared" si="20"/>
        <v>0</v>
      </c>
      <c r="Q100" s="291">
        <v>0.1</v>
      </c>
      <c r="R100" s="292"/>
      <c r="S100" s="292"/>
      <c r="T100" s="292"/>
      <c r="U100" s="293" t="str">
        <f t="shared" si="27"/>
        <v/>
      </c>
      <c r="V100" s="294"/>
      <c r="W100" s="158"/>
      <c r="X100" s="159" t="str">
        <f t="shared" si="28"/>
        <v/>
      </c>
      <c r="Y100" s="20"/>
      <c r="Z100" s="20"/>
      <c r="AA100" s="160">
        <f t="shared" si="21"/>
        <v>0</v>
      </c>
      <c r="AB100" s="160">
        <f t="shared" si="22"/>
        <v>0</v>
      </c>
      <c r="AC100" s="20">
        <f t="shared" si="23"/>
        <v>0</v>
      </c>
      <c r="AR100" s="205">
        <f t="shared" si="29"/>
        <v>0</v>
      </c>
      <c r="AS100" s="205">
        <f t="shared" si="30"/>
        <v>0</v>
      </c>
      <c r="AT100" s="205">
        <f t="shared" si="31"/>
        <v>0</v>
      </c>
      <c r="AU100" s="205">
        <f t="shared" si="32"/>
        <v>0</v>
      </c>
      <c r="AV100" s="205">
        <f t="shared" si="33"/>
        <v>0</v>
      </c>
      <c r="AW100" s="205">
        <f t="shared" si="34"/>
        <v>0</v>
      </c>
      <c r="AX100" s="205">
        <f t="shared" si="35"/>
        <v>0</v>
      </c>
    </row>
    <row r="101" spans="1:50" ht="15.75" customHeight="1">
      <c r="A101" s="8" t="s">
        <v>61</v>
      </c>
      <c r="B101" s="216">
        <v>92</v>
      </c>
      <c r="C101" s="284"/>
      <c r="D101" s="285"/>
      <c r="E101" s="285"/>
      <c r="F101" s="286"/>
      <c r="G101" s="301">
        <v>0</v>
      </c>
      <c r="H101" s="287">
        <v>0.1</v>
      </c>
      <c r="I101" s="288"/>
      <c r="J101" s="223">
        <f t="shared" si="24"/>
        <v>0</v>
      </c>
      <c r="K101" s="286"/>
      <c r="L101" s="286"/>
      <c r="M101" s="215"/>
      <c r="N101" s="278">
        <f t="shared" si="25"/>
        <v>92</v>
      </c>
      <c r="O101" s="289" t="str">
        <f t="shared" si="26"/>
        <v/>
      </c>
      <c r="P101" s="290">
        <f t="shared" si="20"/>
        <v>0</v>
      </c>
      <c r="Q101" s="291">
        <v>0.1</v>
      </c>
      <c r="R101" s="292"/>
      <c r="S101" s="292"/>
      <c r="T101" s="292"/>
      <c r="U101" s="293" t="str">
        <f t="shared" si="27"/>
        <v/>
      </c>
      <c r="V101" s="294"/>
      <c r="W101" s="158"/>
      <c r="X101" s="159" t="str">
        <f t="shared" si="28"/>
        <v/>
      </c>
      <c r="Y101" s="20"/>
      <c r="Z101" s="20"/>
      <c r="AA101" s="160">
        <f t="shared" si="21"/>
        <v>0</v>
      </c>
      <c r="AB101" s="160">
        <f t="shared" si="22"/>
        <v>0</v>
      </c>
      <c r="AC101" s="20">
        <f t="shared" si="23"/>
        <v>0</v>
      </c>
      <c r="AR101" s="205">
        <f t="shared" si="29"/>
        <v>0</v>
      </c>
      <c r="AS101" s="205">
        <f t="shared" si="30"/>
        <v>0</v>
      </c>
      <c r="AT101" s="205">
        <f t="shared" si="31"/>
        <v>0</v>
      </c>
      <c r="AU101" s="205">
        <f t="shared" si="32"/>
        <v>0</v>
      </c>
      <c r="AV101" s="205">
        <f t="shared" si="33"/>
        <v>0</v>
      </c>
      <c r="AW101" s="205">
        <f t="shared" si="34"/>
        <v>0</v>
      </c>
      <c r="AX101" s="205">
        <f t="shared" si="35"/>
        <v>0</v>
      </c>
    </row>
    <row r="102" spans="1:50" ht="15.75" customHeight="1">
      <c r="A102" s="8" t="s">
        <v>61</v>
      </c>
      <c r="B102" s="216">
        <v>93</v>
      </c>
      <c r="C102" s="284"/>
      <c r="D102" s="285"/>
      <c r="E102" s="285"/>
      <c r="F102" s="286"/>
      <c r="G102" s="301">
        <v>0</v>
      </c>
      <c r="H102" s="287">
        <v>0.1</v>
      </c>
      <c r="I102" s="288"/>
      <c r="J102" s="223">
        <f t="shared" si="24"/>
        <v>0</v>
      </c>
      <c r="K102" s="286"/>
      <c r="L102" s="286"/>
      <c r="M102" s="215"/>
      <c r="N102" s="278">
        <f t="shared" si="25"/>
        <v>93</v>
      </c>
      <c r="O102" s="289" t="str">
        <f t="shared" si="26"/>
        <v/>
      </c>
      <c r="P102" s="290">
        <f t="shared" si="20"/>
        <v>0</v>
      </c>
      <c r="Q102" s="291">
        <v>0.1</v>
      </c>
      <c r="R102" s="292"/>
      <c r="S102" s="292"/>
      <c r="T102" s="292"/>
      <c r="U102" s="293" t="str">
        <f t="shared" si="27"/>
        <v/>
      </c>
      <c r="V102" s="294"/>
      <c r="W102" s="158"/>
      <c r="X102" s="159" t="str">
        <f t="shared" si="28"/>
        <v/>
      </c>
      <c r="Y102" s="20"/>
      <c r="Z102" s="20"/>
      <c r="AA102" s="160">
        <f t="shared" si="21"/>
        <v>0</v>
      </c>
      <c r="AB102" s="160">
        <f t="shared" si="22"/>
        <v>0</v>
      </c>
      <c r="AC102" s="20">
        <f t="shared" si="23"/>
        <v>0</v>
      </c>
      <c r="AR102" s="205">
        <f t="shared" si="29"/>
        <v>0</v>
      </c>
      <c r="AS102" s="205">
        <f t="shared" si="30"/>
        <v>0</v>
      </c>
      <c r="AT102" s="205">
        <f t="shared" si="31"/>
        <v>0</v>
      </c>
      <c r="AU102" s="205">
        <f t="shared" si="32"/>
        <v>0</v>
      </c>
      <c r="AV102" s="205">
        <f t="shared" si="33"/>
        <v>0</v>
      </c>
      <c r="AW102" s="205">
        <f t="shared" si="34"/>
        <v>0</v>
      </c>
      <c r="AX102" s="205">
        <f t="shared" si="35"/>
        <v>0</v>
      </c>
    </row>
    <row r="103" spans="1:50" ht="15.75" customHeight="1">
      <c r="A103" s="8" t="s">
        <v>61</v>
      </c>
      <c r="B103" s="216">
        <v>94</v>
      </c>
      <c r="C103" s="284"/>
      <c r="D103" s="285"/>
      <c r="E103" s="285"/>
      <c r="F103" s="286"/>
      <c r="G103" s="301">
        <v>0</v>
      </c>
      <c r="H103" s="287">
        <v>0.1</v>
      </c>
      <c r="I103" s="288"/>
      <c r="J103" s="223">
        <f t="shared" si="24"/>
        <v>0</v>
      </c>
      <c r="K103" s="286"/>
      <c r="L103" s="286"/>
      <c r="M103" s="215"/>
      <c r="N103" s="278">
        <f t="shared" si="25"/>
        <v>94</v>
      </c>
      <c r="O103" s="289" t="str">
        <f t="shared" si="26"/>
        <v/>
      </c>
      <c r="P103" s="290">
        <f t="shared" si="20"/>
        <v>0</v>
      </c>
      <c r="Q103" s="291">
        <v>0.1</v>
      </c>
      <c r="R103" s="292"/>
      <c r="S103" s="292"/>
      <c r="T103" s="292"/>
      <c r="U103" s="293" t="str">
        <f t="shared" si="27"/>
        <v/>
      </c>
      <c r="V103" s="294"/>
      <c r="W103" s="158"/>
      <c r="X103" s="159" t="str">
        <f t="shared" si="28"/>
        <v/>
      </c>
      <c r="Y103" s="20"/>
      <c r="Z103" s="20"/>
      <c r="AA103" s="160">
        <f t="shared" si="21"/>
        <v>0</v>
      </c>
      <c r="AB103" s="160">
        <f t="shared" si="22"/>
        <v>0</v>
      </c>
      <c r="AC103" s="20">
        <f t="shared" si="23"/>
        <v>0</v>
      </c>
      <c r="AR103" s="205">
        <f t="shared" si="29"/>
        <v>0</v>
      </c>
      <c r="AS103" s="205">
        <f t="shared" si="30"/>
        <v>0</v>
      </c>
      <c r="AT103" s="205">
        <f t="shared" si="31"/>
        <v>0</v>
      </c>
      <c r="AU103" s="205">
        <f t="shared" si="32"/>
        <v>0</v>
      </c>
      <c r="AV103" s="205">
        <f t="shared" si="33"/>
        <v>0</v>
      </c>
      <c r="AW103" s="205">
        <f t="shared" si="34"/>
        <v>0</v>
      </c>
      <c r="AX103" s="205">
        <f t="shared" si="35"/>
        <v>0</v>
      </c>
    </row>
    <row r="104" spans="1:50" ht="15.75" customHeight="1">
      <c r="A104" s="8" t="s">
        <v>61</v>
      </c>
      <c r="B104" s="216">
        <v>95</v>
      </c>
      <c r="C104" s="284"/>
      <c r="D104" s="285"/>
      <c r="E104" s="285"/>
      <c r="F104" s="286"/>
      <c r="G104" s="301">
        <v>0</v>
      </c>
      <c r="H104" s="287">
        <v>0.1</v>
      </c>
      <c r="I104" s="288"/>
      <c r="J104" s="223">
        <f t="shared" si="24"/>
        <v>0</v>
      </c>
      <c r="K104" s="286"/>
      <c r="L104" s="286"/>
      <c r="M104" s="215"/>
      <c r="N104" s="278">
        <f t="shared" si="25"/>
        <v>95</v>
      </c>
      <c r="O104" s="289" t="str">
        <f t="shared" si="26"/>
        <v/>
      </c>
      <c r="P104" s="290">
        <f t="shared" si="20"/>
        <v>0</v>
      </c>
      <c r="Q104" s="291">
        <v>0.1</v>
      </c>
      <c r="R104" s="292"/>
      <c r="S104" s="292"/>
      <c r="T104" s="292"/>
      <c r="U104" s="293" t="str">
        <f t="shared" si="27"/>
        <v/>
      </c>
      <c r="V104" s="294"/>
      <c r="W104" s="158"/>
      <c r="X104" s="159" t="str">
        <f t="shared" si="28"/>
        <v/>
      </c>
      <c r="Y104" s="20"/>
      <c r="Z104" s="20"/>
      <c r="AA104" s="160">
        <f t="shared" si="21"/>
        <v>0</v>
      </c>
      <c r="AB104" s="160">
        <f t="shared" si="22"/>
        <v>0</v>
      </c>
      <c r="AC104" s="20">
        <f t="shared" si="23"/>
        <v>0</v>
      </c>
      <c r="AR104" s="205">
        <f t="shared" si="29"/>
        <v>0</v>
      </c>
      <c r="AS104" s="205">
        <f t="shared" si="30"/>
        <v>0</v>
      </c>
      <c r="AT104" s="205">
        <f t="shared" si="31"/>
        <v>0</v>
      </c>
      <c r="AU104" s="205">
        <f t="shared" si="32"/>
        <v>0</v>
      </c>
      <c r="AV104" s="205">
        <f t="shared" si="33"/>
        <v>0</v>
      </c>
      <c r="AW104" s="205">
        <f t="shared" si="34"/>
        <v>0</v>
      </c>
      <c r="AX104" s="205">
        <f t="shared" si="35"/>
        <v>0</v>
      </c>
    </row>
    <row r="105" spans="1:50" ht="15.75" customHeight="1">
      <c r="A105" s="8" t="s">
        <v>61</v>
      </c>
      <c r="B105" s="216">
        <v>96</v>
      </c>
      <c r="C105" s="284"/>
      <c r="D105" s="285"/>
      <c r="E105" s="285"/>
      <c r="F105" s="286"/>
      <c r="G105" s="301">
        <v>0</v>
      </c>
      <c r="H105" s="287">
        <v>0.1</v>
      </c>
      <c r="I105" s="288"/>
      <c r="J105" s="223">
        <f t="shared" si="24"/>
        <v>0</v>
      </c>
      <c r="K105" s="286"/>
      <c r="L105" s="286"/>
      <c r="M105" s="215"/>
      <c r="N105" s="278">
        <f t="shared" si="25"/>
        <v>96</v>
      </c>
      <c r="O105" s="289" t="str">
        <f t="shared" si="26"/>
        <v/>
      </c>
      <c r="P105" s="290">
        <f t="shared" si="20"/>
        <v>0</v>
      </c>
      <c r="Q105" s="291">
        <v>0.1</v>
      </c>
      <c r="R105" s="292"/>
      <c r="S105" s="292"/>
      <c r="T105" s="292"/>
      <c r="U105" s="293" t="str">
        <f t="shared" si="27"/>
        <v/>
      </c>
      <c r="V105" s="294"/>
      <c r="W105" s="158"/>
      <c r="X105" s="159" t="str">
        <f t="shared" si="28"/>
        <v/>
      </c>
      <c r="Y105" s="20"/>
      <c r="Z105" s="20"/>
      <c r="AA105" s="160">
        <f t="shared" si="21"/>
        <v>0</v>
      </c>
      <c r="AB105" s="160">
        <f t="shared" si="22"/>
        <v>0</v>
      </c>
      <c r="AC105" s="20">
        <f t="shared" si="23"/>
        <v>0</v>
      </c>
      <c r="AR105" s="205">
        <f t="shared" si="29"/>
        <v>0</v>
      </c>
      <c r="AS105" s="205">
        <f t="shared" si="30"/>
        <v>0</v>
      </c>
      <c r="AT105" s="205">
        <f t="shared" si="31"/>
        <v>0</v>
      </c>
      <c r="AU105" s="205">
        <f t="shared" si="32"/>
        <v>0</v>
      </c>
      <c r="AV105" s="205">
        <f t="shared" si="33"/>
        <v>0</v>
      </c>
      <c r="AW105" s="205">
        <f t="shared" si="34"/>
        <v>0</v>
      </c>
      <c r="AX105" s="205">
        <f t="shared" si="35"/>
        <v>0</v>
      </c>
    </row>
    <row r="106" spans="1:50" ht="15.75" customHeight="1">
      <c r="A106" s="8" t="s">
        <v>61</v>
      </c>
      <c r="B106" s="216">
        <v>97</v>
      </c>
      <c r="C106" s="284"/>
      <c r="D106" s="285"/>
      <c r="E106" s="285"/>
      <c r="F106" s="286"/>
      <c r="G106" s="301">
        <v>0</v>
      </c>
      <c r="H106" s="287">
        <v>0.1</v>
      </c>
      <c r="I106" s="288"/>
      <c r="J106" s="223">
        <f t="shared" si="24"/>
        <v>0</v>
      </c>
      <c r="K106" s="286"/>
      <c r="L106" s="286"/>
      <c r="M106" s="215"/>
      <c r="N106" s="278">
        <f t="shared" si="25"/>
        <v>97</v>
      </c>
      <c r="O106" s="289" t="str">
        <f t="shared" si="26"/>
        <v/>
      </c>
      <c r="P106" s="290">
        <f t="shared" ref="P106:P137" si="36">IF($H106=$Q106,$J106-$AA106-$AB106-$S106,ROUNDDOWN(($G106-$I106)/(1+$Q106),0)-$AA106-$AB106-$S106)</f>
        <v>0</v>
      </c>
      <c r="Q106" s="291">
        <v>0.1</v>
      </c>
      <c r="R106" s="292"/>
      <c r="S106" s="292"/>
      <c r="T106" s="292"/>
      <c r="U106" s="293" t="str">
        <f t="shared" si="27"/>
        <v/>
      </c>
      <c r="V106" s="294"/>
      <c r="W106" s="158"/>
      <c r="X106" s="159" t="str">
        <f t="shared" si="28"/>
        <v/>
      </c>
      <c r="Y106" s="20"/>
      <c r="Z106" s="20"/>
      <c r="AA106" s="160">
        <f t="shared" ref="AA106:AA137" si="37">IFERROR(ROUNDDOWN(R106/(1+$Q106),0),0)</f>
        <v>0</v>
      </c>
      <c r="AB106" s="160">
        <f t="shared" ref="AB106:AB137" si="38">IFERROR(ROUNDDOWN(T106/(1+$Q106),0),0)</f>
        <v>0</v>
      </c>
      <c r="AC106" s="20">
        <f t="shared" ref="AC106:AC137" si="39">IF($H106&gt;=$Q106,0,$J106-$P106-$R106-$S106-$T106)</f>
        <v>0</v>
      </c>
      <c r="AR106" s="205">
        <f t="shared" si="29"/>
        <v>0</v>
      </c>
      <c r="AS106" s="205">
        <f t="shared" si="30"/>
        <v>0</v>
      </c>
      <c r="AT106" s="205">
        <f t="shared" si="31"/>
        <v>0</v>
      </c>
      <c r="AU106" s="205">
        <f t="shared" si="32"/>
        <v>0</v>
      </c>
      <c r="AV106" s="205">
        <f t="shared" si="33"/>
        <v>0</v>
      </c>
      <c r="AW106" s="205">
        <f t="shared" si="34"/>
        <v>0</v>
      </c>
      <c r="AX106" s="205">
        <f t="shared" si="35"/>
        <v>0</v>
      </c>
    </row>
    <row r="107" spans="1:50" ht="15.75" customHeight="1">
      <c r="A107" s="8" t="s">
        <v>61</v>
      </c>
      <c r="B107" s="216">
        <v>98</v>
      </c>
      <c r="C107" s="284"/>
      <c r="D107" s="285"/>
      <c r="E107" s="285"/>
      <c r="F107" s="286"/>
      <c r="G107" s="301">
        <v>0</v>
      </c>
      <c r="H107" s="287">
        <v>0.1</v>
      </c>
      <c r="I107" s="288"/>
      <c r="J107" s="223">
        <f t="shared" si="24"/>
        <v>0</v>
      </c>
      <c r="K107" s="286"/>
      <c r="L107" s="286"/>
      <c r="M107" s="215"/>
      <c r="N107" s="278">
        <f t="shared" si="25"/>
        <v>98</v>
      </c>
      <c r="O107" s="289" t="str">
        <f t="shared" si="26"/>
        <v/>
      </c>
      <c r="P107" s="290">
        <f t="shared" si="36"/>
        <v>0</v>
      </c>
      <c r="Q107" s="291">
        <v>0.1</v>
      </c>
      <c r="R107" s="292"/>
      <c r="S107" s="292"/>
      <c r="T107" s="292"/>
      <c r="U107" s="293" t="str">
        <f t="shared" si="27"/>
        <v/>
      </c>
      <c r="V107" s="294"/>
      <c r="W107" s="158"/>
      <c r="X107" s="159" t="str">
        <f t="shared" si="28"/>
        <v/>
      </c>
      <c r="Y107" s="20"/>
      <c r="Z107" s="20"/>
      <c r="AA107" s="160">
        <f t="shared" si="37"/>
        <v>0</v>
      </c>
      <c r="AB107" s="160">
        <f t="shared" si="38"/>
        <v>0</v>
      </c>
      <c r="AC107" s="20">
        <f t="shared" si="39"/>
        <v>0</v>
      </c>
      <c r="AR107" s="205">
        <f t="shared" si="29"/>
        <v>0</v>
      </c>
      <c r="AS107" s="205">
        <f t="shared" si="30"/>
        <v>0</v>
      </c>
      <c r="AT107" s="205">
        <f t="shared" si="31"/>
        <v>0</v>
      </c>
      <c r="AU107" s="205">
        <f t="shared" si="32"/>
        <v>0</v>
      </c>
      <c r="AV107" s="205">
        <f t="shared" si="33"/>
        <v>0</v>
      </c>
      <c r="AW107" s="205">
        <f t="shared" si="34"/>
        <v>0</v>
      </c>
      <c r="AX107" s="205">
        <f t="shared" si="35"/>
        <v>0</v>
      </c>
    </row>
    <row r="108" spans="1:50" ht="15.75" customHeight="1">
      <c r="A108" s="8" t="s">
        <v>61</v>
      </c>
      <c r="B108" s="216">
        <v>99</v>
      </c>
      <c r="C108" s="284"/>
      <c r="D108" s="285"/>
      <c r="E108" s="285"/>
      <c r="F108" s="286"/>
      <c r="G108" s="301">
        <v>0</v>
      </c>
      <c r="H108" s="287">
        <v>0.1</v>
      </c>
      <c r="I108" s="288"/>
      <c r="J108" s="223">
        <f t="shared" si="24"/>
        <v>0</v>
      </c>
      <c r="K108" s="286"/>
      <c r="L108" s="286"/>
      <c r="M108" s="215"/>
      <c r="N108" s="278">
        <f t="shared" si="25"/>
        <v>99</v>
      </c>
      <c r="O108" s="289" t="str">
        <f t="shared" si="26"/>
        <v/>
      </c>
      <c r="P108" s="290">
        <f t="shared" si="36"/>
        <v>0</v>
      </c>
      <c r="Q108" s="291">
        <v>0.1</v>
      </c>
      <c r="R108" s="292"/>
      <c r="S108" s="292"/>
      <c r="T108" s="292"/>
      <c r="U108" s="293" t="str">
        <f t="shared" si="27"/>
        <v/>
      </c>
      <c r="V108" s="294"/>
      <c r="W108" s="158"/>
      <c r="X108" s="159" t="str">
        <f t="shared" si="28"/>
        <v/>
      </c>
      <c r="Y108" s="20"/>
      <c r="Z108" s="20"/>
      <c r="AA108" s="160">
        <f t="shared" si="37"/>
        <v>0</v>
      </c>
      <c r="AB108" s="160">
        <f t="shared" si="38"/>
        <v>0</v>
      </c>
      <c r="AC108" s="20">
        <f t="shared" si="39"/>
        <v>0</v>
      </c>
      <c r="AR108" s="205">
        <f t="shared" si="29"/>
        <v>0</v>
      </c>
      <c r="AS108" s="205">
        <f t="shared" si="30"/>
        <v>0</v>
      </c>
      <c r="AT108" s="205">
        <f t="shared" si="31"/>
        <v>0</v>
      </c>
      <c r="AU108" s="205">
        <f t="shared" si="32"/>
        <v>0</v>
      </c>
      <c r="AV108" s="205">
        <f t="shared" si="33"/>
        <v>0</v>
      </c>
      <c r="AW108" s="205">
        <f t="shared" si="34"/>
        <v>0</v>
      </c>
      <c r="AX108" s="205">
        <f t="shared" si="35"/>
        <v>0</v>
      </c>
    </row>
    <row r="109" spans="1:50" ht="15.75" customHeight="1">
      <c r="A109" s="8" t="s">
        <v>61</v>
      </c>
      <c r="B109" s="216">
        <v>100</v>
      </c>
      <c r="C109" s="284"/>
      <c r="D109" s="285"/>
      <c r="E109" s="285"/>
      <c r="F109" s="286"/>
      <c r="G109" s="301">
        <v>0</v>
      </c>
      <c r="H109" s="287">
        <v>0.1</v>
      </c>
      <c r="I109" s="288"/>
      <c r="J109" s="223">
        <f t="shared" si="24"/>
        <v>0</v>
      </c>
      <c r="K109" s="286"/>
      <c r="L109" s="286"/>
      <c r="M109" s="215"/>
      <c r="N109" s="278">
        <f t="shared" si="25"/>
        <v>100</v>
      </c>
      <c r="O109" s="289" t="str">
        <f t="shared" si="26"/>
        <v/>
      </c>
      <c r="P109" s="290">
        <f t="shared" si="36"/>
        <v>0</v>
      </c>
      <c r="Q109" s="291">
        <v>0.1</v>
      </c>
      <c r="R109" s="292"/>
      <c r="S109" s="292"/>
      <c r="T109" s="292"/>
      <c r="U109" s="293" t="str">
        <f t="shared" si="27"/>
        <v/>
      </c>
      <c r="V109" s="294"/>
      <c r="W109" s="158"/>
      <c r="X109" s="159" t="str">
        <f t="shared" si="28"/>
        <v/>
      </c>
      <c r="Y109" s="20"/>
      <c r="Z109" s="20"/>
      <c r="AA109" s="160">
        <f t="shared" si="37"/>
        <v>0</v>
      </c>
      <c r="AB109" s="160">
        <f t="shared" si="38"/>
        <v>0</v>
      </c>
      <c r="AC109" s="20">
        <f t="shared" si="39"/>
        <v>0</v>
      </c>
      <c r="AR109" s="205">
        <f t="shared" si="29"/>
        <v>0</v>
      </c>
      <c r="AS109" s="205">
        <f t="shared" si="30"/>
        <v>0</v>
      </c>
      <c r="AT109" s="205">
        <f t="shared" si="31"/>
        <v>0</v>
      </c>
      <c r="AU109" s="205">
        <f t="shared" si="32"/>
        <v>0</v>
      </c>
      <c r="AV109" s="205">
        <f t="shared" si="33"/>
        <v>0</v>
      </c>
      <c r="AW109" s="205">
        <f t="shared" si="34"/>
        <v>0</v>
      </c>
      <c r="AX109" s="205">
        <f t="shared" si="35"/>
        <v>0</v>
      </c>
    </row>
    <row r="110" spans="1:50" ht="15.75" hidden="1" customHeight="1" outlineLevel="1">
      <c r="A110" s="8" t="s">
        <v>61</v>
      </c>
      <c r="B110" s="216">
        <v>101</v>
      </c>
      <c r="C110" s="284"/>
      <c r="D110" s="285"/>
      <c r="E110" s="285"/>
      <c r="F110" s="286"/>
      <c r="G110" s="301">
        <v>0</v>
      </c>
      <c r="H110" s="287">
        <v>0.1</v>
      </c>
      <c r="I110" s="288"/>
      <c r="J110" s="223">
        <f t="shared" si="24"/>
        <v>0</v>
      </c>
      <c r="K110" s="286"/>
      <c r="L110" s="286"/>
      <c r="M110" s="215"/>
      <c r="N110" s="278">
        <f t="shared" si="25"/>
        <v>101</v>
      </c>
      <c r="O110" s="289" t="str">
        <f t="shared" si="26"/>
        <v/>
      </c>
      <c r="P110" s="290">
        <f t="shared" si="36"/>
        <v>0</v>
      </c>
      <c r="Q110" s="291">
        <v>0.1</v>
      </c>
      <c r="R110" s="292"/>
      <c r="S110" s="292"/>
      <c r="T110" s="292"/>
      <c r="U110" s="293" t="str">
        <f t="shared" si="27"/>
        <v/>
      </c>
      <c r="V110" s="294"/>
      <c r="W110" s="158"/>
      <c r="X110" s="159" t="str">
        <f t="shared" si="28"/>
        <v/>
      </c>
      <c r="Y110" s="20"/>
      <c r="Z110" s="20"/>
      <c r="AA110" s="160">
        <f t="shared" si="37"/>
        <v>0</v>
      </c>
      <c r="AB110" s="160">
        <f t="shared" si="38"/>
        <v>0</v>
      </c>
      <c r="AC110" s="20">
        <f t="shared" si="39"/>
        <v>0</v>
      </c>
      <c r="AR110" s="205">
        <f t="shared" si="29"/>
        <v>0</v>
      </c>
      <c r="AS110" s="205">
        <f t="shared" si="30"/>
        <v>0</v>
      </c>
      <c r="AT110" s="205">
        <f t="shared" si="31"/>
        <v>0</v>
      </c>
      <c r="AU110" s="205">
        <f t="shared" si="32"/>
        <v>0</v>
      </c>
      <c r="AV110" s="205">
        <f t="shared" si="33"/>
        <v>0</v>
      </c>
      <c r="AW110" s="205">
        <f t="shared" si="34"/>
        <v>0</v>
      </c>
      <c r="AX110" s="205">
        <f t="shared" si="35"/>
        <v>0</v>
      </c>
    </row>
    <row r="111" spans="1:50" ht="15.75" hidden="1" customHeight="1" outlineLevel="1">
      <c r="A111" s="8" t="s">
        <v>61</v>
      </c>
      <c r="B111" s="216">
        <v>102</v>
      </c>
      <c r="C111" s="284"/>
      <c r="D111" s="285"/>
      <c r="E111" s="285"/>
      <c r="F111" s="286"/>
      <c r="G111" s="301">
        <v>0</v>
      </c>
      <c r="H111" s="287">
        <v>0.1</v>
      </c>
      <c r="I111" s="288"/>
      <c r="J111" s="223">
        <f t="shared" si="24"/>
        <v>0</v>
      </c>
      <c r="K111" s="286"/>
      <c r="L111" s="286"/>
      <c r="M111" s="215"/>
      <c r="N111" s="278">
        <f t="shared" si="25"/>
        <v>102</v>
      </c>
      <c r="O111" s="289" t="str">
        <f t="shared" si="26"/>
        <v/>
      </c>
      <c r="P111" s="290">
        <f t="shared" si="36"/>
        <v>0</v>
      </c>
      <c r="Q111" s="291">
        <v>0.1</v>
      </c>
      <c r="R111" s="292"/>
      <c r="S111" s="292"/>
      <c r="T111" s="292"/>
      <c r="U111" s="293" t="str">
        <f t="shared" si="27"/>
        <v/>
      </c>
      <c r="V111" s="294"/>
      <c r="W111" s="158"/>
      <c r="X111" s="159" t="str">
        <f t="shared" si="28"/>
        <v/>
      </c>
      <c r="Y111" s="20"/>
      <c r="Z111" s="20"/>
      <c r="AA111" s="160">
        <f t="shared" si="37"/>
        <v>0</v>
      </c>
      <c r="AB111" s="160">
        <f t="shared" si="38"/>
        <v>0</v>
      </c>
      <c r="AC111" s="20">
        <f t="shared" si="39"/>
        <v>0</v>
      </c>
      <c r="AR111" s="205">
        <f t="shared" si="29"/>
        <v>0</v>
      </c>
      <c r="AS111" s="205">
        <f t="shared" si="30"/>
        <v>0</v>
      </c>
      <c r="AT111" s="205">
        <f t="shared" si="31"/>
        <v>0</v>
      </c>
      <c r="AU111" s="205">
        <f t="shared" si="32"/>
        <v>0</v>
      </c>
      <c r="AV111" s="205">
        <f t="shared" si="33"/>
        <v>0</v>
      </c>
      <c r="AW111" s="205">
        <f t="shared" si="34"/>
        <v>0</v>
      </c>
      <c r="AX111" s="205">
        <f t="shared" si="35"/>
        <v>0</v>
      </c>
    </row>
    <row r="112" spans="1:50" ht="15.75" hidden="1" customHeight="1" outlineLevel="1">
      <c r="A112" s="8" t="s">
        <v>61</v>
      </c>
      <c r="B112" s="216">
        <v>103</v>
      </c>
      <c r="C112" s="284"/>
      <c r="D112" s="285"/>
      <c r="E112" s="285"/>
      <c r="F112" s="286"/>
      <c r="G112" s="301">
        <v>0</v>
      </c>
      <c r="H112" s="287">
        <v>0.1</v>
      </c>
      <c r="I112" s="288"/>
      <c r="J112" s="223">
        <f t="shared" si="24"/>
        <v>0</v>
      </c>
      <c r="K112" s="286"/>
      <c r="L112" s="286"/>
      <c r="M112" s="215"/>
      <c r="N112" s="278">
        <f t="shared" si="25"/>
        <v>103</v>
      </c>
      <c r="O112" s="289" t="str">
        <f t="shared" si="26"/>
        <v/>
      </c>
      <c r="P112" s="290">
        <f t="shared" si="36"/>
        <v>0</v>
      </c>
      <c r="Q112" s="291">
        <v>0.1</v>
      </c>
      <c r="R112" s="292"/>
      <c r="S112" s="292"/>
      <c r="T112" s="292"/>
      <c r="U112" s="293" t="str">
        <f t="shared" si="27"/>
        <v/>
      </c>
      <c r="V112" s="294"/>
      <c r="W112" s="158"/>
      <c r="X112" s="159" t="str">
        <f t="shared" si="28"/>
        <v/>
      </c>
      <c r="Y112" s="20"/>
      <c r="Z112" s="20"/>
      <c r="AA112" s="160">
        <f t="shared" si="37"/>
        <v>0</v>
      </c>
      <c r="AB112" s="160">
        <f t="shared" si="38"/>
        <v>0</v>
      </c>
      <c r="AC112" s="20">
        <f t="shared" si="39"/>
        <v>0</v>
      </c>
      <c r="AR112" s="205">
        <f t="shared" si="29"/>
        <v>0</v>
      </c>
      <c r="AS112" s="205">
        <f t="shared" si="30"/>
        <v>0</v>
      </c>
      <c r="AT112" s="205">
        <f t="shared" si="31"/>
        <v>0</v>
      </c>
      <c r="AU112" s="205">
        <f t="shared" si="32"/>
        <v>0</v>
      </c>
      <c r="AV112" s="205">
        <f t="shared" si="33"/>
        <v>0</v>
      </c>
      <c r="AW112" s="205">
        <f t="shared" si="34"/>
        <v>0</v>
      </c>
      <c r="AX112" s="205">
        <f t="shared" si="35"/>
        <v>0</v>
      </c>
    </row>
    <row r="113" spans="1:50" ht="15.75" hidden="1" customHeight="1" outlineLevel="1">
      <c r="A113" s="8" t="s">
        <v>61</v>
      </c>
      <c r="B113" s="216">
        <v>104</v>
      </c>
      <c r="C113" s="284"/>
      <c r="D113" s="285"/>
      <c r="E113" s="285"/>
      <c r="F113" s="286"/>
      <c r="G113" s="301">
        <v>0</v>
      </c>
      <c r="H113" s="287">
        <v>0.1</v>
      </c>
      <c r="I113" s="288"/>
      <c r="J113" s="223">
        <f t="shared" si="24"/>
        <v>0</v>
      </c>
      <c r="K113" s="286"/>
      <c r="L113" s="286"/>
      <c r="M113" s="215"/>
      <c r="N113" s="278">
        <f t="shared" si="25"/>
        <v>104</v>
      </c>
      <c r="O113" s="289" t="str">
        <f t="shared" si="26"/>
        <v/>
      </c>
      <c r="P113" s="290">
        <f t="shared" si="36"/>
        <v>0</v>
      </c>
      <c r="Q113" s="291">
        <v>0.1</v>
      </c>
      <c r="R113" s="292"/>
      <c r="S113" s="292"/>
      <c r="T113" s="292"/>
      <c r="U113" s="293" t="str">
        <f t="shared" si="27"/>
        <v/>
      </c>
      <c r="V113" s="294"/>
      <c r="W113" s="158"/>
      <c r="X113" s="159" t="str">
        <f t="shared" si="28"/>
        <v/>
      </c>
      <c r="Y113" s="20"/>
      <c r="Z113" s="20"/>
      <c r="AA113" s="160">
        <f t="shared" si="37"/>
        <v>0</v>
      </c>
      <c r="AB113" s="160">
        <f t="shared" si="38"/>
        <v>0</v>
      </c>
      <c r="AC113" s="20">
        <f t="shared" si="39"/>
        <v>0</v>
      </c>
      <c r="AR113" s="205">
        <f t="shared" si="29"/>
        <v>0</v>
      </c>
      <c r="AS113" s="205">
        <f t="shared" si="30"/>
        <v>0</v>
      </c>
      <c r="AT113" s="205">
        <f t="shared" si="31"/>
        <v>0</v>
      </c>
      <c r="AU113" s="205">
        <f t="shared" si="32"/>
        <v>0</v>
      </c>
      <c r="AV113" s="205">
        <f t="shared" si="33"/>
        <v>0</v>
      </c>
      <c r="AW113" s="205">
        <f t="shared" si="34"/>
        <v>0</v>
      </c>
      <c r="AX113" s="205">
        <f t="shared" si="35"/>
        <v>0</v>
      </c>
    </row>
    <row r="114" spans="1:50" ht="15.75" hidden="1" customHeight="1" outlineLevel="1">
      <c r="A114" s="8" t="s">
        <v>61</v>
      </c>
      <c r="B114" s="216">
        <v>105</v>
      </c>
      <c r="C114" s="284"/>
      <c r="D114" s="285"/>
      <c r="E114" s="285"/>
      <c r="F114" s="286"/>
      <c r="G114" s="301">
        <v>0</v>
      </c>
      <c r="H114" s="287">
        <v>0.1</v>
      </c>
      <c r="I114" s="288"/>
      <c r="J114" s="223">
        <f t="shared" si="24"/>
        <v>0</v>
      </c>
      <c r="K114" s="286"/>
      <c r="L114" s="286"/>
      <c r="M114" s="215"/>
      <c r="N114" s="278">
        <f t="shared" si="25"/>
        <v>105</v>
      </c>
      <c r="O114" s="289" t="str">
        <f t="shared" si="26"/>
        <v/>
      </c>
      <c r="P114" s="290">
        <f t="shared" si="36"/>
        <v>0</v>
      </c>
      <c r="Q114" s="291">
        <v>0.1</v>
      </c>
      <c r="R114" s="292"/>
      <c r="S114" s="292"/>
      <c r="T114" s="292"/>
      <c r="U114" s="293" t="str">
        <f t="shared" si="27"/>
        <v/>
      </c>
      <c r="V114" s="294"/>
      <c r="W114" s="158"/>
      <c r="X114" s="159" t="str">
        <f t="shared" si="28"/>
        <v/>
      </c>
      <c r="Y114" s="20"/>
      <c r="Z114" s="20"/>
      <c r="AA114" s="160">
        <f t="shared" si="37"/>
        <v>0</v>
      </c>
      <c r="AB114" s="160">
        <f t="shared" si="38"/>
        <v>0</v>
      </c>
      <c r="AC114" s="20">
        <f t="shared" si="39"/>
        <v>0</v>
      </c>
      <c r="AR114" s="205">
        <f t="shared" si="29"/>
        <v>0</v>
      </c>
      <c r="AS114" s="205">
        <f t="shared" si="30"/>
        <v>0</v>
      </c>
      <c r="AT114" s="205">
        <f t="shared" si="31"/>
        <v>0</v>
      </c>
      <c r="AU114" s="205">
        <f t="shared" si="32"/>
        <v>0</v>
      </c>
      <c r="AV114" s="205">
        <f t="shared" si="33"/>
        <v>0</v>
      </c>
      <c r="AW114" s="205">
        <f t="shared" si="34"/>
        <v>0</v>
      </c>
      <c r="AX114" s="205">
        <f t="shared" si="35"/>
        <v>0</v>
      </c>
    </row>
    <row r="115" spans="1:50" ht="15.75" hidden="1" customHeight="1" outlineLevel="1">
      <c r="A115" s="8" t="s">
        <v>61</v>
      </c>
      <c r="B115" s="216">
        <v>106</v>
      </c>
      <c r="C115" s="284"/>
      <c r="D115" s="285"/>
      <c r="E115" s="285"/>
      <c r="F115" s="286"/>
      <c r="G115" s="301">
        <v>0</v>
      </c>
      <c r="H115" s="287">
        <v>0.1</v>
      </c>
      <c r="I115" s="288"/>
      <c r="J115" s="223">
        <f t="shared" si="24"/>
        <v>0</v>
      </c>
      <c r="K115" s="286"/>
      <c r="L115" s="286"/>
      <c r="M115" s="215"/>
      <c r="N115" s="278">
        <f t="shared" si="25"/>
        <v>106</v>
      </c>
      <c r="O115" s="289" t="str">
        <f t="shared" si="26"/>
        <v/>
      </c>
      <c r="P115" s="290">
        <f t="shared" si="36"/>
        <v>0</v>
      </c>
      <c r="Q115" s="291">
        <v>0.1</v>
      </c>
      <c r="R115" s="292"/>
      <c r="S115" s="292"/>
      <c r="T115" s="292"/>
      <c r="U115" s="293" t="str">
        <f t="shared" si="27"/>
        <v/>
      </c>
      <c r="V115" s="294"/>
      <c r="W115" s="158"/>
      <c r="X115" s="159" t="str">
        <f t="shared" si="28"/>
        <v/>
      </c>
      <c r="Y115" s="20"/>
      <c r="Z115" s="20"/>
      <c r="AA115" s="160">
        <f t="shared" si="37"/>
        <v>0</v>
      </c>
      <c r="AB115" s="160">
        <f t="shared" si="38"/>
        <v>0</v>
      </c>
      <c r="AC115" s="20">
        <f t="shared" si="39"/>
        <v>0</v>
      </c>
      <c r="AR115" s="205">
        <f t="shared" si="29"/>
        <v>0</v>
      </c>
      <c r="AS115" s="205">
        <f t="shared" si="30"/>
        <v>0</v>
      </c>
      <c r="AT115" s="205">
        <f t="shared" si="31"/>
        <v>0</v>
      </c>
      <c r="AU115" s="205">
        <f t="shared" si="32"/>
        <v>0</v>
      </c>
      <c r="AV115" s="205">
        <f t="shared" si="33"/>
        <v>0</v>
      </c>
      <c r="AW115" s="205">
        <f t="shared" si="34"/>
        <v>0</v>
      </c>
      <c r="AX115" s="205">
        <f t="shared" si="35"/>
        <v>0</v>
      </c>
    </row>
    <row r="116" spans="1:50" ht="15.75" hidden="1" customHeight="1" outlineLevel="1">
      <c r="A116" s="8" t="s">
        <v>61</v>
      </c>
      <c r="B116" s="216">
        <v>107</v>
      </c>
      <c r="C116" s="284"/>
      <c r="D116" s="285"/>
      <c r="E116" s="285"/>
      <c r="F116" s="286"/>
      <c r="G116" s="301">
        <v>0</v>
      </c>
      <c r="H116" s="287">
        <v>0.1</v>
      </c>
      <c r="I116" s="288"/>
      <c r="J116" s="223">
        <f t="shared" si="24"/>
        <v>0</v>
      </c>
      <c r="K116" s="286"/>
      <c r="L116" s="286"/>
      <c r="M116" s="215"/>
      <c r="N116" s="278">
        <f t="shared" si="25"/>
        <v>107</v>
      </c>
      <c r="O116" s="289" t="str">
        <f t="shared" si="26"/>
        <v/>
      </c>
      <c r="P116" s="290">
        <f t="shared" si="36"/>
        <v>0</v>
      </c>
      <c r="Q116" s="291">
        <v>0.1</v>
      </c>
      <c r="R116" s="292"/>
      <c r="S116" s="292"/>
      <c r="T116" s="292"/>
      <c r="U116" s="293" t="str">
        <f t="shared" si="27"/>
        <v/>
      </c>
      <c r="V116" s="294"/>
      <c r="W116" s="158"/>
      <c r="X116" s="159" t="str">
        <f t="shared" si="28"/>
        <v/>
      </c>
      <c r="Y116" s="20"/>
      <c r="Z116" s="20"/>
      <c r="AA116" s="160">
        <f t="shared" si="37"/>
        <v>0</v>
      </c>
      <c r="AB116" s="160">
        <f t="shared" si="38"/>
        <v>0</v>
      </c>
      <c r="AC116" s="20">
        <f t="shared" si="39"/>
        <v>0</v>
      </c>
      <c r="AR116" s="205">
        <f t="shared" si="29"/>
        <v>0</v>
      </c>
      <c r="AS116" s="205">
        <f t="shared" si="30"/>
        <v>0</v>
      </c>
      <c r="AT116" s="205">
        <f t="shared" si="31"/>
        <v>0</v>
      </c>
      <c r="AU116" s="205">
        <f t="shared" si="32"/>
        <v>0</v>
      </c>
      <c r="AV116" s="205">
        <f t="shared" si="33"/>
        <v>0</v>
      </c>
      <c r="AW116" s="205">
        <f t="shared" si="34"/>
        <v>0</v>
      </c>
      <c r="AX116" s="205">
        <f t="shared" si="35"/>
        <v>0</v>
      </c>
    </row>
    <row r="117" spans="1:50" ht="15.75" hidden="1" customHeight="1" outlineLevel="1">
      <c r="A117" s="8" t="s">
        <v>61</v>
      </c>
      <c r="B117" s="216">
        <v>108</v>
      </c>
      <c r="C117" s="284"/>
      <c r="D117" s="285"/>
      <c r="E117" s="285"/>
      <c r="F117" s="286"/>
      <c r="G117" s="301">
        <v>0</v>
      </c>
      <c r="H117" s="287">
        <v>0.1</v>
      </c>
      <c r="I117" s="288"/>
      <c r="J117" s="223">
        <f t="shared" si="24"/>
        <v>0</v>
      </c>
      <c r="K117" s="286"/>
      <c r="L117" s="286"/>
      <c r="M117" s="215"/>
      <c r="N117" s="278">
        <f t="shared" si="25"/>
        <v>108</v>
      </c>
      <c r="O117" s="289" t="str">
        <f t="shared" si="26"/>
        <v/>
      </c>
      <c r="P117" s="290">
        <f t="shared" si="36"/>
        <v>0</v>
      </c>
      <c r="Q117" s="291">
        <v>0.1</v>
      </c>
      <c r="R117" s="292"/>
      <c r="S117" s="292"/>
      <c r="T117" s="292"/>
      <c r="U117" s="293" t="str">
        <f t="shared" si="27"/>
        <v/>
      </c>
      <c r="V117" s="294"/>
      <c r="W117" s="158"/>
      <c r="X117" s="159" t="str">
        <f t="shared" si="28"/>
        <v/>
      </c>
      <c r="Y117" s="20"/>
      <c r="Z117" s="20"/>
      <c r="AA117" s="160">
        <f t="shared" si="37"/>
        <v>0</v>
      </c>
      <c r="AB117" s="160">
        <f t="shared" si="38"/>
        <v>0</v>
      </c>
      <c r="AC117" s="20">
        <f t="shared" si="39"/>
        <v>0</v>
      </c>
      <c r="AR117" s="205">
        <f t="shared" si="29"/>
        <v>0</v>
      </c>
      <c r="AS117" s="205">
        <f t="shared" si="30"/>
        <v>0</v>
      </c>
      <c r="AT117" s="205">
        <f t="shared" si="31"/>
        <v>0</v>
      </c>
      <c r="AU117" s="205">
        <f t="shared" si="32"/>
        <v>0</v>
      </c>
      <c r="AV117" s="205">
        <f t="shared" si="33"/>
        <v>0</v>
      </c>
      <c r="AW117" s="205">
        <f t="shared" si="34"/>
        <v>0</v>
      </c>
      <c r="AX117" s="205">
        <f t="shared" si="35"/>
        <v>0</v>
      </c>
    </row>
    <row r="118" spans="1:50" ht="15.75" hidden="1" customHeight="1" outlineLevel="1">
      <c r="A118" s="8" t="s">
        <v>61</v>
      </c>
      <c r="B118" s="216">
        <v>109</v>
      </c>
      <c r="C118" s="284"/>
      <c r="D118" s="285"/>
      <c r="E118" s="285"/>
      <c r="F118" s="286"/>
      <c r="G118" s="301">
        <v>0</v>
      </c>
      <c r="H118" s="287">
        <v>0.1</v>
      </c>
      <c r="I118" s="288"/>
      <c r="J118" s="223">
        <f t="shared" si="24"/>
        <v>0</v>
      </c>
      <c r="K118" s="286"/>
      <c r="L118" s="286"/>
      <c r="M118" s="215"/>
      <c r="N118" s="278">
        <f t="shared" si="25"/>
        <v>109</v>
      </c>
      <c r="O118" s="289" t="str">
        <f t="shared" si="26"/>
        <v/>
      </c>
      <c r="P118" s="290">
        <f t="shared" si="36"/>
        <v>0</v>
      </c>
      <c r="Q118" s="291">
        <v>0.1</v>
      </c>
      <c r="R118" s="292"/>
      <c r="S118" s="292"/>
      <c r="T118" s="292"/>
      <c r="U118" s="293" t="str">
        <f t="shared" si="27"/>
        <v/>
      </c>
      <c r="V118" s="294"/>
      <c r="W118" s="158"/>
      <c r="X118" s="159" t="str">
        <f t="shared" si="28"/>
        <v/>
      </c>
      <c r="Y118" s="20"/>
      <c r="Z118" s="20"/>
      <c r="AA118" s="160">
        <f t="shared" si="37"/>
        <v>0</v>
      </c>
      <c r="AB118" s="160">
        <f t="shared" si="38"/>
        <v>0</v>
      </c>
      <c r="AC118" s="20">
        <f t="shared" si="39"/>
        <v>0</v>
      </c>
      <c r="AR118" s="205">
        <f t="shared" si="29"/>
        <v>0</v>
      </c>
      <c r="AS118" s="205">
        <f t="shared" si="30"/>
        <v>0</v>
      </c>
      <c r="AT118" s="205">
        <f t="shared" si="31"/>
        <v>0</v>
      </c>
      <c r="AU118" s="205">
        <f t="shared" si="32"/>
        <v>0</v>
      </c>
      <c r="AV118" s="205">
        <f t="shared" si="33"/>
        <v>0</v>
      </c>
      <c r="AW118" s="205">
        <f t="shared" si="34"/>
        <v>0</v>
      </c>
      <c r="AX118" s="205">
        <f t="shared" si="35"/>
        <v>0</v>
      </c>
    </row>
    <row r="119" spans="1:50" ht="15.75" hidden="1" customHeight="1" outlineLevel="1">
      <c r="A119" s="8" t="s">
        <v>61</v>
      </c>
      <c r="B119" s="216">
        <v>110</v>
      </c>
      <c r="C119" s="284"/>
      <c r="D119" s="285"/>
      <c r="E119" s="285"/>
      <c r="F119" s="286"/>
      <c r="G119" s="301">
        <v>0</v>
      </c>
      <c r="H119" s="287">
        <v>0.1</v>
      </c>
      <c r="I119" s="288"/>
      <c r="J119" s="223">
        <f t="shared" si="24"/>
        <v>0</v>
      </c>
      <c r="K119" s="286"/>
      <c r="L119" s="286"/>
      <c r="M119" s="215"/>
      <c r="N119" s="278">
        <f t="shared" si="25"/>
        <v>110</v>
      </c>
      <c r="O119" s="289" t="str">
        <f t="shared" si="26"/>
        <v/>
      </c>
      <c r="P119" s="290">
        <f t="shared" si="36"/>
        <v>0</v>
      </c>
      <c r="Q119" s="291">
        <v>0.1</v>
      </c>
      <c r="R119" s="292"/>
      <c r="S119" s="292"/>
      <c r="T119" s="292"/>
      <c r="U119" s="293" t="str">
        <f t="shared" si="27"/>
        <v/>
      </c>
      <c r="V119" s="294"/>
      <c r="W119" s="158"/>
      <c r="X119" s="159" t="str">
        <f t="shared" si="28"/>
        <v/>
      </c>
      <c r="Y119" s="20"/>
      <c r="Z119" s="20"/>
      <c r="AA119" s="160">
        <f t="shared" si="37"/>
        <v>0</v>
      </c>
      <c r="AB119" s="160">
        <f t="shared" si="38"/>
        <v>0</v>
      </c>
      <c r="AC119" s="20">
        <f t="shared" si="39"/>
        <v>0</v>
      </c>
      <c r="AR119" s="205">
        <f t="shared" si="29"/>
        <v>0</v>
      </c>
      <c r="AS119" s="205">
        <f t="shared" si="30"/>
        <v>0</v>
      </c>
      <c r="AT119" s="205">
        <f t="shared" si="31"/>
        <v>0</v>
      </c>
      <c r="AU119" s="205">
        <f t="shared" si="32"/>
        <v>0</v>
      </c>
      <c r="AV119" s="205">
        <f t="shared" si="33"/>
        <v>0</v>
      </c>
      <c r="AW119" s="205">
        <f t="shared" si="34"/>
        <v>0</v>
      </c>
      <c r="AX119" s="205">
        <f t="shared" si="35"/>
        <v>0</v>
      </c>
    </row>
    <row r="120" spans="1:50" ht="15.75" hidden="1" customHeight="1" outlineLevel="1">
      <c r="A120" s="8" t="s">
        <v>61</v>
      </c>
      <c r="B120" s="216">
        <v>111</v>
      </c>
      <c r="C120" s="284"/>
      <c r="D120" s="285"/>
      <c r="E120" s="285"/>
      <c r="F120" s="286"/>
      <c r="G120" s="301">
        <v>0</v>
      </c>
      <c r="H120" s="287">
        <v>0.1</v>
      </c>
      <c r="I120" s="288"/>
      <c r="J120" s="223">
        <f t="shared" si="24"/>
        <v>0</v>
      </c>
      <c r="K120" s="286"/>
      <c r="L120" s="286"/>
      <c r="M120" s="215"/>
      <c r="N120" s="278">
        <f t="shared" si="25"/>
        <v>111</v>
      </c>
      <c r="O120" s="289" t="str">
        <f t="shared" si="26"/>
        <v/>
      </c>
      <c r="P120" s="290">
        <f t="shared" si="36"/>
        <v>0</v>
      </c>
      <c r="Q120" s="291">
        <v>0.1</v>
      </c>
      <c r="R120" s="292"/>
      <c r="S120" s="292"/>
      <c r="T120" s="292"/>
      <c r="U120" s="293" t="str">
        <f t="shared" si="27"/>
        <v/>
      </c>
      <c r="V120" s="294"/>
      <c r="W120" s="158"/>
      <c r="X120" s="159" t="str">
        <f t="shared" si="28"/>
        <v/>
      </c>
      <c r="Y120" s="20"/>
      <c r="Z120" s="20"/>
      <c r="AA120" s="160">
        <f t="shared" si="37"/>
        <v>0</v>
      </c>
      <c r="AB120" s="160">
        <f t="shared" si="38"/>
        <v>0</v>
      </c>
      <c r="AC120" s="20">
        <f t="shared" si="39"/>
        <v>0</v>
      </c>
      <c r="AR120" s="205">
        <f t="shared" si="29"/>
        <v>0</v>
      </c>
      <c r="AS120" s="205">
        <f t="shared" si="30"/>
        <v>0</v>
      </c>
      <c r="AT120" s="205">
        <f t="shared" si="31"/>
        <v>0</v>
      </c>
      <c r="AU120" s="205">
        <f t="shared" si="32"/>
        <v>0</v>
      </c>
      <c r="AV120" s="205">
        <f t="shared" si="33"/>
        <v>0</v>
      </c>
      <c r="AW120" s="205">
        <f t="shared" si="34"/>
        <v>0</v>
      </c>
      <c r="AX120" s="205">
        <f t="shared" si="35"/>
        <v>0</v>
      </c>
    </row>
    <row r="121" spans="1:50" ht="15.75" hidden="1" customHeight="1" outlineLevel="1">
      <c r="A121" s="8" t="s">
        <v>61</v>
      </c>
      <c r="B121" s="216">
        <v>112</v>
      </c>
      <c r="C121" s="284"/>
      <c r="D121" s="285"/>
      <c r="E121" s="285"/>
      <c r="F121" s="286"/>
      <c r="G121" s="301">
        <v>0</v>
      </c>
      <c r="H121" s="287">
        <v>0.1</v>
      </c>
      <c r="I121" s="288"/>
      <c r="J121" s="223">
        <f t="shared" si="24"/>
        <v>0</v>
      </c>
      <c r="K121" s="286"/>
      <c r="L121" s="286"/>
      <c r="M121" s="215"/>
      <c r="N121" s="278">
        <f t="shared" si="25"/>
        <v>112</v>
      </c>
      <c r="O121" s="289" t="str">
        <f t="shared" si="26"/>
        <v/>
      </c>
      <c r="P121" s="290">
        <f t="shared" si="36"/>
        <v>0</v>
      </c>
      <c r="Q121" s="291">
        <v>0.1</v>
      </c>
      <c r="R121" s="292"/>
      <c r="S121" s="292"/>
      <c r="T121" s="292"/>
      <c r="U121" s="293" t="str">
        <f t="shared" si="27"/>
        <v/>
      </c>
      <c r="V121" s="294"/>
      <c r="W121" s="158"/>
      <c r="X121" s="159" t="str">
        <f t="shared" si="28"/>
        <v/>
      </c>
      <c r="Y121" s="20"/>
      <c r="Z121" s="20"/>
      <c r="AA121" s="160">
        <f t="shared" si="37"/>
        <v>0</v>
      </c>
      <c r="AB121" s="160">
        <f t="shared" si="38"/>
        <v>0</v>
      </c>
      <c r="AC121" s="20">
        <f t="shared" si="39"/>
        <v>0</v>
      </c>
      <c r="AR121" s="205">
        <f t="shared" si="29"/>
        <v>0</v>
      </c>
      <c r="AS121" s="205">
        <f t="shared" si="30"/>
        <v>0</v>
      </c>
      <c r="AT121" s="205">
        <f t="shared" si="31"/>
        <v>0</v>
      </c>
      <c r="AU121" s="205">
        <f t="shared" si="32"/>
        <v>0</v>
      </c>
      <c r="AV121" s="205">
        <f t="shared" si="33"/>
        <v>0</v>
      </c>
      <c r="AW121" s="205">
        <f t="shared" si="34"/>
        <v>0</v>
      </c>
      <c r="AX121" s="205">
        <f t="shared" si="35"/>
        <v>0</v>
      </c>
    </row>
    <row r="122" spans="1:50" ht="15.75" hidden="1" customHeight="1" outlineLevel="1">
      <c r="A122" s="8" t="s">
        <v>61</v>
      </c>
      <c r="B122" s="216">
        <v>113</v>
      </c>
      <c r="C122" s="284"/>
      <c r="D122" s="285"/>
      <c r="E122" s="285"/>
      <c r="F122" s="286"/>
      <c r="G122" s="301">
        <v>0</v>
      </c>
      <c r="H122" s="287">
        <v>0.1</v>
      </c>
      <c r="I122" s="288"/>
      <c r="J122" s="223">
        <f t="shared" si="24"/>
        <v>0</v>
      </c>
      <c r="K122" s="286"/>
      <c r="L122" s="286"/>
      <c r="M122" s="215"/>
      <c r="N122" s="278">
        <f t="shared" si="25"/>
        <v>113</v>
      </c>
      <c r="O122" s="289" t="str">
        <f t="shared" si="26"/>
        <v/>
      </c>
      <c r="P122" s="290">
        <f t="shared" si="36"/>
        <v>0</v>
      </c>
      <c r="Q122" s="291">
        <v>0.1</v>
      </c>
      <c r="R122" s="292"/>
      <c r="S122" s="292"/>
      <c r="T122" s="292"/>
      <c r="U122" s="293" t="str">
        <f t="shared" si="27"/>
        <v/>
      </c>
      <c r="V122" s="294"/>
      <c r="W122" s="158"/>
      <c r="X122" s="159" t="str">
        <f t="shared" si="28"/>
        <v/>
      </c>
      <c r="Y122" s="20"/>
      <c r="Z122" s="20"/>
      <c r="AA122" s="160">
        <f t="shared" si="37"/>
        <v>0</v>
      </c>
      <c r="AB122" s="160">
        <f t="shared" si="38"/>
        <v>0</v>
      </c>
      <c r="AC122" s="20">
        <f t="shared" si="39"/>
        <v>0</v>
      </c>
      <c r="AR122" s="205">
        <f t="shared" si="29"/>
        <v>0</v>
      </c>
      <c r="AS122" s="205">
        <f t="shared" si="30"/>
        <v>0</v>
      </c>
      <c r="AT122" s="205">
        <f t="shared" si="31"/>
        <v>0</v>
      </c>
      <c r="AU122" s="205">
        <f t="shared" si="32"/>
        <v>0</v>
      </c>
      <c r="AV122" s="205">
        <f t="shared" si="33"/>
        <v>0</v>
      </c>
      <c r="AW122" s="205">
        <f t="shared" si="34"/>
        <v>0</v>
      </c>
      <c r="AX122" s="205">
        <f t="shared" si="35"/>
        <v>0</v>
      </c>
    </row>
    <row r="123" spans="1:50" ht="15.75" hidden="1" customHeight="1" outlineLevel="1">
      <c r="A123" s="8" t="s">
        <v>61</v>
      </c>
      <c r="B123" s="216">
        <v>114</v>
      </c>
      <c r="C123" s="284"/>
      <c r="D123" s="285"/>
      <c r="E123" s="285"/>
      <c r="F123" s="286"/>
      <c r="G123" s="301">
        <v>0</v>
      </c>
      <c r="H123" s="287">
        <v>0.1</v>
      </c>
      <c r="I123" s="288"/>
      <c r="J123" s="223">
        <f t="shared" si="24"/>
        <v>0</v>
      </c>
      <c r="K123" s="286"/>
      <c r="L123" s="286"/>
      <c r="M123" s="215"/>
      <c r="N123" s="278">
        <f t="shared" si="25"/>
        <v>114</v>
      </c>
      <c r="O123" s="289" t="str">
        <f t="shared" si="26"/>
        <v/>
      </c>
      <c r="P123" s="290">
        <f t="shared" si="36"/>
        <v>0</v>
      </c>
      <c r="Q123" s="291">
        <v>0.1</v>
      </c>
      <c r="R123" s="292"/>
      <c r="S123" s="292"/>
      <c r="T123" s="292"/>
      <c r="U123" s="293" t="str">
        <f t="shared" si="27"/>
        <v/>
      </c>
      <c r="V123" s="294"/>
      <c r="W123" s="158"/>
      <c r="X123" s="159" t="str">
        <f t="shared" si="28"/>
        <v/>
      </c>
      <c r="Y123" s="20"/>
      <c r="Z123" s="20"/>
      <c r="AA123" s="160">
        <f t="shared" si="37"/>
        <v>0</v>
      </c>
      <c r="AB123" s="160">
        <f t="shared" si="38"/>
        <v>0</v>
      </c>
      <c r="AC123" s="20">
        <f t="shared" si="39"/>
        <v>0</v>
      </c>
      <c r="AR123" s="205">
        <f t="shared" si="29"/>
        <v>0</v>
      </c>
      <c r="AS123" s="205">
        <f t="shared" si="30"/>
        <v>0</v>
      </c>
      <c r="AT123" s="205">
        <f t="shared" si="31"/>
        <v>0</v>
      </c>
      <c r="AU123" s="205">
        <f t="shared" si="32"/>
        <v>0</v>
      </c>
      <c r="AV123" s="205">
        <f t="shared" si="33"/>
        <v>0</v>
      </c>
      <c r="AW123" s="205">
        <f t="shared" si="34"/>
        <v>0</v>
      </c>
      <c r="AX123" s="205">
        <f t="shared" si="35"/>
        <v>0</v>
      </c>
    </row>
    <row r="124" spans="1:50" ht="15.75" hidden="1" customHeight="1" outlineLevel="1">
      <c r="A124" s="8" t="s">
        <v>61</v>
      </c>
      <c r="B124" s="216">
        <v>115</v>
      </c>
      <c r="C124" s="284"/>
      <c r="D124" s="285"/>
      <c r="E124" s="285"/>
      <c r="F124" s="286"/>
      <c r="G124" s="301">
        <v>0</v>
      </c>
      <c r="H124" s="287">
        <v>0.1</v>
      </c>
      <c r="I124" s="288"/>
      <c r="J124" s="223">
        <f t="shared" si="24"/>
        <v>0</v>
      </c>
      <c r="K124" s="286"/>
      <c r="L124" s="286"/>
      <c r="M124" s="215"/>
      <c r="N124" s="278">
        <f t="shared" si="25"/>
        <v>115</v>
      </c>
      <c r="O124" s="289" t="str">
        <f t="shared" si="26"/>
        <v/>
      </c>
      <c r="P124" s="290">
        <f t="shared" si="36"/>
        <v>0</v>
      </c>
      <c r="Q124" s="291">
        <v>0.1</v>
      </c>
      <c r="R124" s="292"/>
      <c r="S124" s="292"/>
      <c r="T124" s="292"/>
      <c r="U124" s="293" t="str">
        <f t="shared" si="27"/>
        <v/>
      </c>
      <c r="V124" s="294"/>
      <c r="W124" s="158"/>
      <c r="X124" s="159" t="str">
        <f t="shared" si="28"/>
        <v/>
      </c>
      <c r="Y124" s="20"/>
      <c r="Z124" s="20"/>
      <c r="AA124" s="160">
        <f t="shared" si="37"/>
        <v>0</v>
      </c>
      <c r="AB124" s="160">
        <f t="shared" si="38"/>
        <v>0</v>
      </c>
      <c r="AC124" s="20">
        <f t="shared" si="39"/>
        <v>0</v>
      </c>
      <c r="AR124" s="205">
        <f t="shared" si="29"/>
        <v>0</v>
      </c>
      <c r="AS124" s="205">
        <f t="shared" si="30"/>
        <v>0</v>
      </c>
      <c r="AT124" s="205">
        <f t="shared" si="31"/>
        <v>0</v>
      </c>
      <c r="AU124" s="205">
        <f t="shared" si="32"/>
        <v>0</v>
      </c>
      <c r="AV124" s="205">
        <f t="shared" si="33"/>
        <v>0</v>
      </c>
      <c r="AW124" s="205">
        <f t="shared" si="34"/>
        <v>0</v>
      </c>
      <c r="AX124" s="205">
        <f t="shared" si="35"/>
        <v>0</v>
      </c>
    </row>
    <row r="125" spans="1:50" ht="15.75" hidden="1" customHeight="1" outlineLevel="1">
      <c r="A125" s="8" t="s">
        <v>61</v>
      </c>
      <c r="B125" s="216">
        <v>116</v>
      </c>
      <c r="C125" s="284"/>
      <c r="D125" s="285"/>
      <c r="E125" s="285"/>
      <c r="F125" s="286"/>
      <c r="G125" s="301">
        <v>0</v>
      </c>
      <c r="H125" s="287">
        <v>0.1</v>
      </c>
      <c r="I125" s="288"/>
      <c r="J125" s="223">
        <f t="shared" si="24"/>
        <v>0</v>
      </c>
      <c r="K125" s="286"/>
      <c r="L125" s="286"/>
      <c r="M125" s="215"/>
      <c r="N125" s="278">
        <f t="shared" si="25"/>
        <v>116</v>
      </c>
      <c r="O125" s="289" t="str">
        <f t="shared" si="26"/>
        <v/>
      </c>
      <c r="P125" s="290">
        <f t="shared" si="36"/>
        <v>0</v>
      </c>
      <c r="Q125" s="291">
        <v>0.1</v>
      </c>
      <c r="R125" s="292"/>
      <c r="S125" s="292"/>
      <c r="T125" s="292"/>
      <c r="U125" s="293" t="str">
        <f t="shared" si="27"/>
        <v/>
      </c>
      <c r="V125" s="294"/>
      <c r="W125" s="158"/>
      <c r="X125" s="159" t="str">
        <f t="shared" si="28"/>
        <v/>
      </c>
      <c r="Y125" s="20"/>
      <c r="Z125" s="20"/>
      <c r="AA125" s="160">
        <f t="shared" si="37"/>
        <v>0</v>
      </c>
      <c r="AB125" s="160">
        <f t="shared" si="38"/>
        <v>0</v>
      </c>
      <c r="AC125" s="20">
        <f t="shared" si="39"/>
        <v>0</v>
      </c>
      <c r="AR125" s="205">
        <f t="shared" si="29"/>
        <v>0</v>
      </c>
      <c r="AS125" s="205">
        <f t="shared" si="30"/>
        <v>0</v>
      </c>
      <c r="AT125" s="205">
        <f t="shared" si="31"/>
        <v>0</v>
      </c>
      <c r="AU125" s="205">
        <f t="shared" si="32"/>
        <v>0</v>
      </c>
      <c r="AV125" s="205">
        <f t="shared" si="33"/>
        <v>0</v>
      </c>
      <c r="AW125" s="205">
        <f t="shared" si="34"/>
        <v>0</v>
      </c>
      <c r="AX125" s="205">
        <f t="shared" si="35"/>
        <v>0</v>
      </c>
    </row>
    <row r="126" spans="1:50" ht="15.75" hidden="1" customHeight="1" outlineLevel="1">
      <c r="A126" s="8" t="s">
        <v>61</v>
      </c>
      <c r="B126" s="216">
        <v>117</v>
      </c>
      <c r="C126" s="284"/>
      <c r="D126" s="285"/>
      <c r="E126" s="285"/>
      <c r="F126" s="286"/>
      <c r="G126" s="301">
        <v>0</v>
      </c>
      <c r="H126" s="287">
        <v>0.1</v>
      </c>
      <c r="I126" s="288"/>
      <c r="J126" s="223">
        <f t="shared" si="24"/>
        <v>0</v>
      </c>
      <c r="K126" s="286"/>
      <c r="L126" s="286"/>
      <c r="M126" s="215"/>
      <c r="N126" s="278">
        <f t="shared" si="25"/>
        <v>117</v>
      </c>
      <c r="O126" s="289" t="str">
        <f t="shared" si="26"/>
        <v/>
      </c>
      <c r="P126" s="290">
        <f t="shared" si="36"/>
        <v>0</v>
      </c>
      <c r="Q126" s="291">
        <v>0.1</v>
      </c>
      <c r="R126" s="292"/>
      <c r="S126" s="292"/>
      <c r="T126" s="292"/>
      <c r="U126" s="293" t="str">
        <f t="shared" si="27"/>
        <v/>
      </c>
      <c r="V126" s="294"/>
      <c r="W126" s="158"/>
      <c r="X126" s="159" t="str">
        <f t="shared" si="28"/>
        <v/>
      </c>
      <c r="Y126" s="20"/>
      <c r="Z126" s="20"/>
      <c r="AA126" s="160">
        <f t="shared" si="37"/>
        <v>0</v>
      </c>
      <c r="AB126" s="160">
        <f t="shared" si="38"/>
        <v>0</v>
      </c>
      <c r="AC126" s="20">
        <f t="shared" si="39"/>
        <v>0</v>
      </c>
      <c r="AR126" s="205">
        <f t="shared" si="29"/>
        <v>0</v>
      </c>
      <c r="AS126" s="205">
        <f t="shared" si="30"/>
        <v>0</v>
      </c>
      <c r="AT126" s="205">
        <f t="shared" si="31"/>
        <v>0</v>
      </c>
      <c r="AU126" s="205">
        <f t="shared" si="32"/>
        <v>0</v>
      </c>
      <c r="AV126" s="205">
        <f t="shared" si="33"/>
        <v>0</v>
      </c>
      <c r="AW126" s="205">
        <f t="shared" si="34"/>
        <v>0</v>
      </c>
      <c r="AX126" s="205">
        <f t="shared" si="35"/>
        <v>0</v>
      </c>
    </row>
    <row r="127" spans="1:50" ht="15.75" hidden="1" customHeight="1" outlineLevel="1">
      <c r="A127" s="8" t="s">
        <v>61</v>
      </c>
      <c r="B127" s="216">
        <v>118</v>
      </c>
      <c r="C127" s="284"/>
      <c r="D127" s="285"/>
      <c r="E127" s="285"/>
      <c r="F127" s="286"/>
      <c r="G127" s="301">
        <v>0</v>
      </c>
      <c r="H127" s="287">
        <v>0.1</v>
      </c>
      <c r="I127" s="288"/>
      <c r="J127" s="223">
        <f t="shared" si="24"/>
        <v>0</v>
      </c>
      <c r="K127" s="286"/>
      <c r="L127" s="286"/>
      <c r="M127" s="215"/>
      <c r="N127" s="278">
        <f t="shared" si="25"/>
        <v>118</v>
      </c>
      <c r="O127" s="289" t="str">
        <f t="shared" si="26"/>
        <v/>
      </c>
      <c r="P127" s="290">
        <f t="shared" si="36"/>
        <v>0</v>
      </c>
      <c r="Q127" s="291">
        <v>0.1</v>
      </c>
      <c r="R127" s="292"/>
      <c r="S127" s="292"/>
      <c r="T127" s="292"/>
      <c r="U127" s="293" t="str">
        <f t="shared" si="27"/>
        <v/>
      </c>
      <c r="V127" s="294"/>
      <c r="W127" s="158"/>
      <c r="X127" s="159" t="str">
        <f t="shared" si="28"/>
        <v/>
      </c>
      <c r="Y127" s="20"/>
      <c r="Z127" s="20"/>
      <c r="AA127" s="160">
        <f t="shared" si="37"/>
        <v>0</v>
      </c>
      <c r="AB127" s="160">
        <f t="shared" si="38"/>
        <v>0</v>
      </c>
      <c r="AC127" s="20">
        <f t="shared" si="39"/>
        <v>0</v>
      </c>
      <c r="AR127" s="205">
        <f t="shared" si="29"/>
        <v>0</v>
      </c>
      <c r="AS127" s="205">
        <f t="shared" si="30"/>
        <v>0</v>
      </c>
      <c r="AT127" s="205">
        <f t="shared" si="31"/>
        <v>0</v>
      </c>
      <c r="AU127" s="205">
        <f t="shared" si="32"/>
        <v>0</v>
      </c>
      <c r="AV127" s="205">
        <f t="shared" si="33"/>
        <v>0</v>
      </c>
      <c r="AW127" s="205">
        <f t="shared" si="34"/>
        <v>0</v>
      </c>
      <c r="AX127" s="205">
        <f t="shared" si="35"/>
        <v>0</v>
      </c>
    </row>
    <row r="128" spans="1:50" ht="15.75" hidden="1" customHeight="1" outlineLevel="1">
      <c r="A128" s="8" t="s">
        <v>61</v>
      </c>
      <c r="B128" s="216">
        <v>119</v>
      </c>
      <c r="C128" s="284"/>
      <c r="D128" s="285"/>
      <c r="E128" s="285"/>
      <c r="F128" s="286"/>
      <c r="G128" s="301">
        <v>0</v>
      </c>
      <c r="H128" s="287">
        <v>0.1</v>
      </c>
      <c r="I128" s="288"/>
      <c r="J128" s="223">
        <f t="shared" si="24"/>
        <v>0</v>
      </c>
      <c r="K128" s="286"/>
      <c r="L128" s="286"/>
      <c r="M128" s="215"/>
      <c r="N128" s="278">
        <f t="shared" si="25"/>
        <v>119</v>
      </c>
      <c r="O128" s="289" t="str">
        <f t="shared" si="26"/>
        <v/>
      </c>
      <c r="P128" s="290">
        <f t="shared" si="36"/>
        <v>0</v>
      </c>
      <c r="Q128" s="291">
        <v>0.1</v>
      </c>
      <c r="R128" s="292"/>
      <c r="S128" s="292"/>
      <c r="T128" s="292"/>
      <c r="U128" s="293" t="str">
        <f t="shared" si="27"/>
        <v/>
      </c>
      <c r="V128" s="294"/>
      <c r="W128" s="158"/>
      <c r="X128" s="159" t="str">
        <f t="shared" si="28"/>
        <v/>
      </c>
      <c r="Y128" s="20"/>
      <c r="Z128" s="20"/>
      <c r="AA128" s="160">
        <f t="shared" si="37"/>
        <v>0</v>
      </c>
      <c r="AB128" s="160">
        <f t="shared" si="38"/>
        <v>0</v>
      </c>
      <c r="AC128" s="20">
        <f t="shared" si="39"/>
        <v>0</v>
      </c>
      <c r="AR128" s="205">
        <f t="shared" si="29"/>
        <v>0</v>
      </c>
      <c r="AS128" s="205">
        <f t="shared" si="30"/>
        <v>0</v>
      </c>
      <c r="AT128" s="205">
        <f t="shared" si="31"/>
        <v>0</v>
      </c>
      <c r="AU128" s="205">
        <f t="shared" si="32"/>
        <v>0</v>
      </c>
      <c r="AV128" s="205">
        <f t="shared" si="33"/>
        <v>0</v>
      </c>
      <c r="AW128" s="205">
        <f t="shared" si="34"/>
        <v>0</v>
      </c>
      <c r="AX128" s="205">
        <f t="shared" si="35"/>
        <v>0</v>
      </c>
    </row>
    <row r="129" spans="1:50" ht="15.75" hidden="1" customHeight="1" outlineLevel="1">
      <c r="A129" s="8" t="s">
        <v>61</v>
      </c>
      <c r="B129" s="216">
        <v>120</v>
      </c>
      <c r="C129" s="284"/>
      <c r="D129" s="285"/>
      <c r="E129" s="285"/>
      <c r="F129" s="286"/>
      <c r="G129" s="301">
        <v>0</v>
      </c>
      <c r="H129" s="287">
        <v>0.1</v>
      </c>
      <c r="I129" s="288"/>
      <c r="J129" s="223">
        <f t="shared" si="24"/>
        <v>0</v>
      </c>
      <c r="K129" s="286"/>
      <c r="L129" s="286"/>
      <c r="M129" s="215"/>
      <c r="N129" s="278">
        <f t="shared" si="25"/>
        <v>120</v>
      </c>
      <c r="O129" s="289" t="str">
        <f t="shared" si="26"/>
        <v/>
      </c>
      <c r="P129" s="290">
        <f t="shared" si="36"/>
        <v>0</v>
      </c>
      <c r="Q129" s="291">
        <v>0.1</v>
      </c>
      <c r="R129" s="292"/>
      <c r="S129" s="292"/>
      <c r="T129" s="292"/>
      <c r="U129" s="293" t="str">
        <f t="shared" si="27"/>
        <v/>
      </c>
      <c r="V129" s="294"/>
      <c r="W129" s="158"/>
      <c r="X129" s="159" t="str">
        <f t="shared" si="28"/>
        <v/>
      </c>
      <c r="Y129" s="20"/>
      <c r="Z129" s="20"/>
      <c r="AA129" s="160">
        <f t="shared" si="37"/>
        <v>0</v>
      </c>
      <c r="AB129" s="160">
        <f t="shared" si="38"/>
        <v>0</v>
      </c>
      <c r="AC129" s="20">
        <f t="shared" si="39"/>
        <v>0</v>
      </c>
      <c r="AR129" s="205">
        <f t="shared" si="29"/>
        <v>0</v>
      </c>
      <c r="AS129" s="205">
        <f t="shared" si="30"/>
        <v>0</v>
      </c>
      <c r="AT129" s="205">
        <f t="shared" si="31"/>
        <v>0</v>
      </c>
      <c r="AU129" s="205">
        <f t="shared" si="32"/>
        <v>0</v>
      </c>
      <c r="AV129" s="205">
        <f t="shared" si="33"/>
        <v>0</v>
      </c>
      <c r="AW129" s="205">
        <f t="shared" si="34"/>
        <v>0</v>
      </c>
      <c r="AX129" s="205">
        <f t="shared" si="35"/>
        <v>0</v>
      </c>
    </row>
    <row r="130" spans="1:50" ht="15.75" hidden="1" customHeight="1" outlineLevel="1">
      <c r="A130" s="8" t="s">
        <v>61</v>
      </c>
      <c r="B130" s="216">
        <v>121</v>
      </c>
      <c r="C130" s="284"/>
      <c r="D130" s="285"/>
      <c r="E130" s="285"/>
      <c r="F130" s="286"/>
      <c r="G130" s="301">
        <v>0</v>
      </c>
      <c r="H130" s="287">
        <v>0.1</v>
      </c>
      <c r="I130" s="288"/>
      <c r="J130" s="223">
        <f t="shared" si="24"/>
        <v>0</v>
      </c>
      <c r="K130" s="286"/>
      <c r="L130" s="286"/>
      <c r="M130" s="215"/>
      <c r="N130" s="278">
        <f t="shared" si="25"/>
        <v>121</v>
      </c>
      <c r="O130" s="289" t="str">
        <f t="shared" si="26"/>
        <v/>
      </c>
      <c r="P130" s="290">
        <f t="shared" si="36"/>
        <v>0</v>
      </c>
      <c r="Q130" s="291">
        <v>0.1</v>
      </c>
      <c r="R130" s="292"/>
      <c r="S130" s="292"/>
      <c r="T130" s="292"/>
      <c r="U130" s="293" t="str">
        <f t="shared" si="27"/>
        <v/>
      </c>
      <c r="V130" s="294"/>
      <c r="W130" s="158"/>
      <c r="X130" s="159" t="str">
        <f t="shared" si="28"/>
        <v/>
      </c>
      <c r="Y130" s="20"/>
      <c r="Z130" s="20"/>
      <c r="AA130" s="160">
        <f t="shared" si="37"/>
        <v>0</v>
      </c>
      <c r="AB130" s="160">
        <f t="shared" si="38"/>
        <v>0</v>
      </c>
      <c r="AC130" s="20">
        <f t="shared" si="39"/>
        <v>0</v>
      </c>
      <c r="AR130" s="205">
        <f t="shared" si="29"/>
        <v>0</v>
      </c>
      <c r="AS130" s="205">
        <f t="shared" si="30"/>
        <v>0</v>
      </c>
      <c r="AT130" s="205">
        <f t="shared" si="31"/>
        <v>0</v>
      </c>
      <c r="AU130" s="205">
        <f t="shared" si="32"/>
        <v>0</v>
      </c>
      <c r="AV130" s="205">
        <f t="shared" si="33"/>
        <v>0</v>
      </c>
      <c r="AW130" s="205">
        <f t="shared" si="34"/>
        <v>0</v>
      </c>
      <c r="AX130" s="205">
        <f t="shared" si="35"/>
        <v>0</v>
      </c>
    </row>
    <row r="131" spans="1:50" ht="15.75" hidden="1" customHeight="1" outlineLevel="1">
      <c r="A131" s="8" t="s">
        <v>61</v>
      </c>
      <c r="B131" s="216">
        <v>122</v>
      </c>
      <c r="C131" s="284"/>
      <c r="D131" s="285"/>
      <c r="E131" s="285"/>
      <c r="F131" s="286"/>
      <c r="G131" s="301">
        <v>0</v>
      </c>
      <c r="H131" s="287">
        <v>0.1</v>
      </c>
      <c r="I131" s="288"/>
      <c r="J131" s="223">
        <f t="shared" si="24"/>
        <v>0</v>
      </c>
      <c r="K131" s="286"/>
      <c r="L131" s="286"/>
      <c r="M131" s="215"/>
      <c r="N131" s="278">
        <f t="shared" si="25"/>
        <v>122</v>
      </c>
      <c r="O131" s="289" t="str">
        <f t="shared" si="26"/>
        <v/>
      </c>
      <c r="P131" s="290">
        <f t="shared" si="36"/>
        <v>0</v>
      </c>
      <c r="Q131" s="291">
        <v>0.1</v>
      </c>
      <c r="R131" s="292"/>
      <c r="S131" s="292"/>
      <c r="T131" s="292"/>
      <c r="U131" s="293" t="str">
        <f t="shared" si="27"/>
        <v/>
      </c>
      <c r="V131" s="294"/>
      <c r="W131" s="158"/>
      <c r="X131" s="159" t="str">
        <f t="shared" si="28"/>
        <v/>
      </c>
      <c r="Y131" s="20"/>
      <c r="Z131" s="20"/>
      <c r="AA131" s="160">
        <f t="shared" si="37"/>
        <v>0</v>
      </c>
      <c r="AB131" s="160">
        <f t="shared" si="38"/>
        <v>0</v>
      </c>
      <c r="AC131" s="20">
        <f t="shared" si="39"/>
        <v>0</v>
      </c>
      <c r="AR131" s="205">
        <f t="shared" si="29"/>
        <v>0</v>
      </c>
      <c r="AS131" s="205">
        <f t="shared" si="30"/>
        <v>0</v>
      </c>
      <c r="AT131" s="205">
        <f t="shared" si="31"/>
        <v>0</v>
      </c>
      <c r="AU131" s="205">
        <f t="shared" si="32"/>
        <v>0</v>
      </c>
      <c r="AV131" s="205">
        <f t="shared" si="33"/>
        <v>0</v>
      </c>
      <c r="AW131" s="205">
        <f t="shared" si="34"/>
        <v>0</v>
      </c>
      <c r="AX131" s="205">
        <f t="shared" si="35"/>
        <v>0</v>
      </c>
    </row>
    <row r="132" spans="1:50" ht="15.75" hidden="1" customHeight="1" outlineLevel="1">
      <c r="A132" s="8" t="s">
        <v>61</v>
      </c>
      <c r="B132" s="216">
        <v>123</v>
      </c>
      <c r="C132" s="284"/>
      <c r="D132" s="285"/>
      <c r="E132" s="285"/>
      <c r="F132" s="286"/>
      <c r="G132" s="301">
        <v>0</v>
      </c>
      <c r="H132" s="287">
        <v>0.1</v>
      </c>
      <c r="I132" s="288"/>
      <c r="J132" s="223">
        <f t="shared" si="24"/>
        <v>0</v>
      </c>
      <c r="K132" s="286"/>
      <c r="L132" s="286"/>
      <c r="M132" s="215"/>
      <c r="N132" s="278">
        <f t="shared" si="25"/>
        <v>123</v>
      </c>
      <c r="O132" s="289" t="str">
        <f t="shared" si="26"/>
        <v/>
      </c>
      <c r="P132" s="290">
        <f t="shared" si="36"/>
        <v>0</v>
      </c>
      <c r="Q132" s="291">
        <v>0.1</v>
      </c>
      <c r="R132" s="292"/>
      <c r="S132" s="292"/>
      <c r="T132" s="292"/>
      <c r="U132" s="293" t="str">
        <f t="shared" si="27"/>
        <v/>
      </c>
      <c r="V132" s="294"/>
      <c r="W132" s="158"/>
      <c r="X132" s="159" t="str">
        <f t="shared" si="28"/>
        <v/>
      </c>
      <c r="Y132" s="20"/>
      <c r="Z132" s="20"/>
      <c r="AA132" s="160">
        <f t="shared" si="37"/>
        <v>0</v>
      </c>
      <c r="AB132" s="160">
        <f t="shared" si="38"/>
        <v>0</v>
      </c>
      <c r="AC132" s="20">
        <f t="shared" si="39"/>
        <v>0</v>
      </c>
      <c r="AR132" s="205">
        <f t="shared" si="29"/>
        <v>0</v>
      </c>
      <c r="AS132" s="205">
        <f t="shared" si="30"/>
        <v>0</v>
      </c>
      <c r="AT132" s="205">
        <f t="shared" si="31"/>
        <v>0</v>
      </c>
      <c r="AU132" s="205">
        <f t="shared" si="32"/>
        <v>0</v>
      </c>
      <c r="AV132" s="205">
        <f t="shared" si="33"/>
        <v>0</v>
      </c>
      <c r="AW132" s="205">
        <f t="shared" si="34"/>
        <v>0</v>
      </c>
      <c r="AX132" s="205">
        <f t="shared" si="35"/>
        <v>0</v>
      </c>
    </row>
    <row r="133" spans="1:50" ht="15.75" hidden="1" customHeight="1" outlineLevel="1">
      <c r="A133" s="8" t="s">
        <v>61</v>
      </c>
      <c r="B133" s="216">
        <v>124</v>
      </c>
      <c r="C133" s="284"/>
      <c r="D133" s="285"/>
      <c r="E133" s="285"/>
      <c r="F133" s="286"/>
      <c r="G133" s="301">
        <v>0</v>
      </c>
      <c r="H133" s="287">
        <v>0.1</v>
      </c>
      <c r="I133" s="288"/>
      <c r="J133" s="223">
        <f t="shared" si="24"/>
        <v>0</v>
      </c>
      <c r="K133" s="286"/>
      <c r="L133" s="286"/>
      <c r="M133" s="215"/>
      <c r="N133" s="278">
        <f t="shared" si="25"/>
        <v>124</v>
      </c>
      <c r="O133" s="289" t="str">
        <f t="shared" si="26"/>
        <v/>
      </c>
      <c r="P133" s="290">
        <f t="shared" si="36"/>
        <v>0</v>
      </c>
      <c r="Q133" s="291">
        <v>0.1</v>
      </c>
      <c r="R133" s="292"/>
      <c r="S133" s="292"/>
      <c r="T133" s="292"/>
      <c r="U133" s="293" t="str">
        <f t="shared" si="27"/>
        <v/>
      </c>
      <c r="V133" s="294"/>
      <c r="W133" s="158"/>
      <c r="X133" s="159" t="str">
        <f t="shared" si="28"/>
        <v/>
      </c>
      <c r="Y133" s="20"/>
      <c r="Z133" s="20"/>
      <c r="AA133" s="160">
        <f t="shared" si="37"/>
        <v>0</v>
      </c>
      <c r="AB133" s="160">
        <f t="shared" si="38"/>
        <v>0</v>
      </c>
      <c r="AC133" s="20">
        <f t="shared" si="39"/>
        <v>0</v>
      </c>
      <c r="AR133" s="205">
        <f t="shared" si="29"/>
        <v>0</v>
      </c>
      <c r="AS133" s="205">
        <f t="shared" si="30"/>
        <v>0</v>
      </c>
      <c r="AT133" s="205">
        <f t="shared" si="31"/>
        <v>0</v>
      </c>
      <c r="AU133" s="205">
        <f t="shared" si="32"/>
        <v>0</v>
      </c>
      <c r="AV133" s="205">
        <f t="shared" si="33"/>
        <v>0</v>
      </c>
      <c r="AW133" s="205">
        <f t="shared" si="34"/>
        <v>0</v>
      </c>
      <c r="AX133" s="205">
        <f t="shared" si="35"/>
        <v>0</v>
      </c>
    </row>
    <row r="134" spans="1:50" ht="15.75" hidden="1" customHeight="1" outlineLevel="1">
      <c r="A134" s="8" t="s">
        <v>61</v>
      </c>
      <c r="B134" s="216">
        <v>125</v>
      </c>
      <c r="C134" s="284"/>
      <c r="D134" s="285"/>
      <c r="E134" s="285"/>
      <c r="F134" s="286"/>
      <c r="G134" s="301">
        <v>0</v>
      </c>
      <c r="H134" s="287">
        <v>0.1</v>
      </c>
      <c r="I134" s="288"/>
      <c r="J134" s="223">
        <f t="shared" si="24"/>
        <v>0</v>
      </c>
      <c r="K134" s="286"/>
      <c r="L134" s="286"/>
      <c r="M134" s="215"/>
      <c r="N134" s="278">
        <f t="shared" si="25"/>
        <v>125</v>
      </c>
      <c r="O134" s="289" t="str">
        <f t="shared" si="26"/>
        <v/>
      </c>
      <c r="P134" s="290">
        <f t="shared" si="36"/>
        <v>0</v>
      </c>
      <c r="Q134" s="291">
        <v>0.1</v>
      </c>
      <c r="R134" s="292"/>
      <c r="S134" s="292"/>
      <c r="T134" s="292"/>
      <c r="U134" s="293" t="str">
        <f t="shared" si="27"/>
        <v/>
      </c>
      <c r="V134" s="294"/>
      <c r="W134" s="158"/>
      <c r="X134" s="159" t="str">
        <f t="shared" si="28"/>
        <v/>
      </c>
      <c r="Y134" s="20"/>
      <c r="Z134" s="20"/>
      <c r="AA134" s="160">
        <f t="shared" si="37"/>
        <v>0</v>
      </c>
      <c r="AB134" s="160">
        <f t="shared" si="38"/>
        <v>0</v>
      </c>
      <c r="AC134" s="20">
        <f t="shared" si="39"/>
        <v>0</v>
      </c>
      <c r="AR134" s="205">
        <f t="shared" si="29"/>
        <v>0</v>
      </c>
      <c r="AS134" s="205">
        <f t="shared" si="30"/>
        <v>0</v>
      </c>
      <c r="AT134" s="205">
        <f t="shared" si="31"/>
        <v>0</v>
      </c>
      <c r="AU134" s="205">
        <f t="shared" si="32"/>
        <v>0</v>
      </c>
      <c r="AV134" s="205">
        <f t="shared" si="33"/>
        <v>0</v>
      </c>
      <c r="AW134" s="205">
        <f t="shared" si="34"/>
        <v>0</v>
      </c>
      <c r="AX134" s="205">
        <f t="shared" si="35"/>
        <v>0</v>
      </c>
    </row>
    <row r="135" spans="1:50" ht="15.75" hidden="1" customHeight="1" outlineLevel="1">
      <c r="A135" s="8" t="s">
        <v>61</v>
      </c>
      <c r="B135" s="216">
        <v>126</v>
      </c>
      <c r="C135" s="284"/>
      <c r="D135" s="285"/>
      <c r="E135" s="285"/>
      <c r="F135" s="286"/>
      <c r="G135" s="301">
        <v>0</v>
      </c>
      <c r="H135" s="287">
        <v>0.1</v>
      </c>
      <c r="I135" s="288"/>
      <c r="J135" s="223">
        <f t="shared" si="24"/>
        <v>0</v>
      </c>
      <c r="K135" s="286"/>
      <c r="L135" s="286"/>
      <c r="M135" s="215"/>
      <c r="N135" s="278">
        <f t="shared" si="25"/>
        <v>126</v>
      </c>
      <c r="O135" s="289" t="str">
        <f t="shared" si="26"/>
        <v/>
      </c>
      <c r="P135" s="290">
        <f t="shared" si="36"/>
        <v>0</v>
      </c>
      <c r="Q135" s="291">
        <v>0.1</v>
      </c>
      <c r="R135" s="292"/>
      <c r="S135" s="292"/>
      <c r="T135" s="292"/>
      <c r="U135" s="293" t="str">
        <f t="shared" si="27"/>
        <v/>
      </c>
      <c r="V135" s="294"/>
      <c r="W135" s="158"/>
      <c r="X135" s="159" t="str">
        <f t="shared" si="28"/>
        <v/>
      </c>
      <c r="Y135" s="20"/>
      <c r="Z135" s="20"/>
      <c r="AA135" s="160">
        <f t="shared" si="37"/>
        <v>0</v>
      </c>
      <c r="AB135" s="160">
        <f t="shared" si="38"/>
        <v>0</v>
      </c>
      <c r="AC135" s="20">
        <f t="shared" si="39"/>
        <v>0</v>
      </c>
      <c r="AR135" s="205">
        <f t="shared" si="29"/>
        <v>0</v>
      </c>
      <c r="AS135" s="205">
        <f t="shared" si="30"/>
        <v>0</v>
      </c>
      <c r="AT135" s="205">
        <f t="shared" si="31"/>
        <v>0</v>
      </c>
      <c r="AU135" s="205">
        <f t="shared" si="32"/>
        <v>0</v>
      </c>
      <c r="AV135" s="205">
        <f t="shared" si="33"/>
        <v>0</v>
      </c>
      <c r="AW135" s="205">
        <f t="shared" si="34"/>
        <v>0</v>
      </c>
      <c r="AX135" s="205">
        <f t="shared" si="35"/>
        <v>0</v>
      </c>
    </row>
    <row r="136" spans="1:50" ht="15.75" hidden="1" customHeight="1" outlineLevel="1">
      <c r="A136" s="8" t="s">
        <v>61</v>
      </c>
      <c r="B136" s="216">
        <v>127</v>
      </c>
      <c r="C136" s="284"/>
      <c r="D136" s="285"/>
      <c r="E136" s="285"/>
      <c r="F136" s="286"/>
      <c r="G136" s="301">
        <v>0</v>
      </c>
      <c r="H136" s="287">
        <v>0.1</v>
      </c>
      <c r="I136" s="288"/>
      <c r="J136" s="223">
        <f t="shared" si="24"/>
        <v>0</v>
      </c>
      <c r="K136" s="286"/>
      <c r="L136" s="286"/>
      <c r="M136" s="215"/>
      <c r="N136" s="278">
        <f t="shared" si="25"/>
        <v>127</v>
      </c>
      <c r="O136" s="289" t="str">
        <f t="shared" si="26"/>
        <v/>
      </c>
      <c r="P136" s="290">
        <f t="shared" si="36"/>
        <v>0</v>
      </c>
      <c r="Q136" s="291">
        <v>0.1</v>
      </c>
      <c r="R136" s="292"/>
      <c r="S136" s="292"/>
      <c r="T136" s="292"/>
      <c r="U136" s="293" t="str">
        <f t="shared" si="27"/>
        <v/>
      </c>
      <c r="V136" s="294"/>
      <c r="W136" s="158"/>
      <c r="X136" s="159" t="str">
        <f t="shared" si="28"/>
        <v/>
      </c>
      <c r="Y136" s="20"/>
      <c r="Z136" s="20"/>
      <c r="AA136" s="160">
        <f t="shared" si="37"/>
        <v>0</v>
      </c>
      <c r="AB136" s="160">
        <f t="shared" si="38"/>
        <v>0</v>
      </c>
      <c r="AC136" s="20">
        <f t="shared" si="39"/>
        <v>0</v>
      </c>
      <c r="AR136" s="205">
        <f t="shared" si="29"/>
        <v>0</v>
      </c>
      <c r="AS136" s="205">
        <f t="shared" si="30"/>
        <v>0</v>
      </c>
      <c r="AT136" s="205">
        <f t="shared" si="31"/>
        <v>0</v>
      </c>
      <c r="AU136" s="205">
        <f t="shared" si="32"/>
        <v>0</v>
      </c>
      <c r="AV136" s="205">
        <f t="shared" si="33"/>
        <v>0</v>
      </c>
      <c r="AW136" s="205">
        <f t="shared" si="34"/>
        <v>0</v>
      </c>
      <c r="AX136" s="205">
        <f t="shared" si="35"/>
        <v>0</v>
      </c>
    </row>
    <row r="137" spans="1:50" ht="15.75" hidden="1" customHeight="1" outlineLevel="1">
      <c r="A137" s="8" t="s">
        <v>61</v>
      </c>
      <c r="B137" s="216">
        <v>128</v>
      </c>
      <c r="C137" s="284"/>
      <c r="D137" s="285"/>
      <c r="E137" s="285"/>
      <c r="F137" s="286"/>
      <c r="G137" s="301">
        <v>0</v>
      </c>
      <c r="H137" s="287">
        <v>0.1</v>
      </c>
      <c r="I137" s="288"/>
      <c r="J137" s="223">
        <f t="shared" si="24"/>
        <v>0</v>
      </c>
      <c r="K137" s="286"/>
      <c r="L137" s="286"/>
      <c r="M137" s="215"/>
      <c r="N137" s="278">
        <f t="shared" si="25"/>
        <v>128</v>
      </c>
      <c r="O137" s="289" t="str">
        <f t="shared" si="26"/>
        <v/>
      </c>
      <c r="P137" s="290">
        <f t="shared" si="36"/>
        <v>0</v>
      </c>
      <c r="Q137" s="291">
        <v>0.1</v>
      </c>
      <c r="R137" s="292"/>
      <c r="S137" s="292"/>
      <c r="T137" s="292"/>
      <c r="U137" s="293" t="str">
        <f t="shared" si="27"/>
        <v/>
      </c>
      <c r="V137" s="294"/>
      <c r="W137" s="158"/>
      <c r="X137" s="159" t="str">
        <f t="shared" si="28"/>
        <v/>
      </c>
      <c r="Y137" s="20"/>
      <c r="Z137" s="20"/>
      <c r="AA137" s="160">
        <f t="shared" si="37"/>
        <v>0</v>
      </c>
      <c r="AB137" s="160">
        <f t="shared" si="38"/>
        <v>0</v>
      </c>
      <c r="AC137" s="20">
        <f t="shared" si="39"/>
        <v>0</v>
      </c>
      <c r="AR137" s="205">
        <f t="shared" si="29"/>
        <v>0</v>
      </c>
      <c r="AS137" s="205">
        <f t="shared" si="30"/>
        <v>0</v>
      </c>
      <c r="AT137" s="205">
        <f t="shared" si="31"/>
        <v>0</v>
      </c>
      <c r="AU137" s="205">
        <f t="shared" si="32"/>
        <v>0</v>
      </c>
      <c r="AV137" s="205">
        <f t="shared" si="33"/>
        <v>0</v>
      </c>
      <c r="AW137" s="205">
        <f t="shared" si="34"/>
        <v>0</v>
      </c>
      <c r="AX137" s="205">
        <f t="shared" si="35"/>
        <v>0</v>
      </c>
    </row>
    <row r="138" spans="1:50" ht="15.75" hidden="1" customHeight="1" outlineLevel="1">
      <c r="A138" s="8" t="s">
        <v>61</v>
      </c>
      <c r="B138" s="216">
        <v>129</v>
      </c>
      <c r="C138" s="284"/>
      <c r="D138" s="285"/>
      <c r="E138" s="285"/>
      <c r="F138" s="286"/>
      <c r="G138" s="301">
        <v>0</v>
      </c>
      <c r="H138" s="287">
        <v>0.1</v>
      </c>
      <c r="I138" s="288"/>
      <c r="J138" s="223">
        <f t="shared" si="24"/>
        <v>0</v>
      </c>
      <c r="K138" s="286"/>
      <c r="L138" s="286"/>
      <c r="M138" s="215"/>
      <c r="N138" s="278">
        <f t="shared" si="25"/>
        <v>129</v>
      </c>
      <c r="O138" s="289" t="str">
        <f t="shared" si="26"/>
        <v/>
      </c>
      <c r="P138" s="290">
        <f t="shared" ref="P138:P169" si="40">IF($H138=$Q138,$J138-$AA138-$AB138-$S138,ROUNDDOWN(($G138-$I138)/(1+$Q138),0)-$AA138-$AB138-$S138)</f>
        <v>0</v>
      </c>
      <c r="Q138" s="291">
        <v>0.1</v>
      </c>
      <c r="R138" s="292"/>
      <c r="S138" s="292"/>
      <c r="T138" s="292"/>
      <c r="U138" s="293" t="str">
        <f t="shared" si="27"/>
        <v/>
      </c>
      <c r="V138" s="294"/>
      <c r="W138" s="158"/>
      <c r="X138" s="159" t="str">
        <f t="shared" si="28"/>
        <v/>
      </c>
      <c r="Y138" s="20"/>
      <c r="Z138" s="20"/>
      <c r="AA138" s="160">
        <f t="shared" ref="AA138:AA169" si="41">IFERROR(ROUNDDOWN(R138/(1+$Q138),0),0)</f>
        <v>0</v>
      </c>
      <c r="AB138" s="160">
        <f t="shared" ref="AB138:AB169" si="42">IFERROR(ROUNDDOWN(T138/(1+$Q138),0),0)</f>
        <v>0</v>
      </c>
      <c r="AC138" s="20">
        <f t="shared" ref="AC138:AC169" si="43">IF($H138&gt;=$Q138,0,$J138-$P138-$R138-$S138-$T138)</f>
        <v>0</v>
      </c>
      <c r="AR138" s="205">
        <f t="shared" si="29"/>
        <v>0</v>
      </c>
      <c r="AS138" s="205">
        <f t="shared" si="30"/>
        <v>0</v>
      </c>
      <c r="AT138" s="205">
        <f t="shared" si="31"/>
        <v>0</v>
      </c>
      <c r="AU138" s="205">
        <f t="shared" si="32"/>
        <v>0</v>
      </c>
      <c r="AV138" s="205">
        <f t="shared" si="33"/>
        <v>0</v>
      </c>
      <c r="AW138" s="205">
        <f t="shared" si="34"/>
        <v>0</v>
      </c>
      <c r="AX138" s="205">
        <f t="shared" si="35"/>
        <v>0</v>
      </c>
    </row>
    <row r="139" spans="1:50" ht="15.75" hidden="1" customHeight="1" outlineLevel="1">
      <c r="A139" s="8" t="s">
        <v>61</v>
      </c>
      <c r="B139" s="216">
        <v>130</v>
      </c>
      <c r="C139" s="284"/>
      <c r="D139" s="285"/>
      <c r="E139" s="285"/>
      <c r="F139" s="286"/>
      <c r="G139" s="301">
        <v>0</v>
      </c>
      <c r="H139" s="287">
        <v>0.1</v>
      </c>
      <c r="I139" s="288"/>
      <c r="J139" s="223">
        <f t="shared" ref="J139:J202" si="44">ROUNDDOWN((G139-I139)/(1+H139),0)</f>
        <v>0</v>
      </c>
      <c r="K139" s="286"/>
      <c r="L139" s="286"/>
      <c r="M139" s="215"/>
      <c r="N139" s="278">
        <f t="shared" ref="N139:N202" si="45">$B139</f>
        <v>130</v>
      </c>
      <c r="O139" s="289" t="str">
        <f t="shared" ref="O139:O202" si="46">IF($C139="","",C139)</f>
        <v/>
      </c>
      <c r="P139" s="290">
        <f t="shared" si="40"/>
        <v>0</v>
      </c>
      <c r="Q139" s="291">
        <v>0.1</v>
      </c>
      <c r="R139" s="292"/>
      <c r="S139" s="292"/>
      <c r="T139" s="292"/>
      <c r="U139" s="293" t="str">
        <f t="shared" ref="U139:U202" si="47">IF($G139=0,"","未確認")</f>
        <v/>
      </c>
      <c r="V139" s="294"/>
      <c r="W139" s="158"/>
      <c r="X139" s="159" t="str">
        <f t="shared" ref="X139:X202" si="48">IF(W139="","","No."&amp;N139&amp;"："&amp;W139&amp;IF(U139="OK","",IF(U139="対象外","（"&amp;TEXT($G139-$I139,"#,##0")&amp;"円/"&amp;V139&amp;"）","（"&amp;TEXT(R139+S139,"#,##0")&amp;"円/"&amp;V139&amp;"）")))</f>
        <v/>
      </c>
      <c r="Y139" s="20"/>
      <c r="Z139" s="20"/>
      <c r="AA139" s="160">
        <f t="shared" si="41"/>
        <v>0</v>
      </c>
      <c r="AB139" s="160">
        <f t="shared" si="42"/>
        <v>0</v>
      </c>
      <c r="AC139" s="20">
        <f t="shared" si="43"/>
        <v>0</v>
      </c>
      <c r="AR139" s="205">
        <f t="shared" ref="AR139:AR202" si="49">IF(C139="",IF(OR(D139&lt;&gt;"",E139&lt;&gt;"",F139&lt;&gt;"",K139&lt;&gt;"",G139&lt;&gt;0)=TRUE,1,0),0)</f>
        <v>0</v>
      </c>
      <c r="AS139" s="205">
        <f t="shared" ref="AS139:AS202" si="50">IF(D139="",IF(OR(C139&lt;&gt;"",E139&lt;&gt;"",F139&lt;&gt;"",K139&lt;&gt;"",G139&lt;&gt;0)=TRUE,1,0),0)</f>
        <v>0</v>
      </c>
      <c r="AT139" s="205">
        <f t="shared" ref="AT139:AT202" si="51">IF(E139="",IF(OR(C139&lt;&gt;"",D139&lt;&gt;"",F139&lt;&gt;"",K139&lt;&gt;"",G139&lt;&gt;0)=TRUE,1,0),0)</f>
        <v>0</v>
      </c>
      <c r="AU139" s="205">
        <f t="shared" ref="AU139:AU202" si="52">IF(F139="",IF(OR(C139&lt;&gt;"",D139&lt;&gt;"",E139&lt;&gt;"",K139&lt;&gt;"",G139&lt;&gt;0)=TRUE,1,0),0)</f>
        <v>0</v>
      </c>
      <c r="AV139" s="205">
        <f t="shared" ref="AV139:AV202" si="53">IF(K139="",IF(OR(C139&lt;&gt;"",D139&lt;&gt;"",E139&lt;&gt;"",F139&lt;&gt;"",G139&lt;&gt;0)=TRUE,1,0),0)</f>
        <v>0</v>
      </c>
      <c r="AW139" s="205">
        <f t="shared" ref="AW139:AW202" si="54">IF(G139=0,IF(OR(C139&lt;&gt;"",D139&lt;&gt;"",E139&lt;&gt;"",F139&lt;&gt;"",K139&lt;&gt;"",G139&lt;&gt;0)=TRUE,1,0),0)</f>
        <v>0</v>
      </c>
      <c r="AX139" s="205">
        <f t="shared" ref="AX139:AX202" si="55">IF(OR(E139="その他",COUNTIF(E139,"*(詳細備考)*")),1,0)</f>
        <v>0</v>
      </c>
    </row>
    <row r="140" spans="1:50" ht="15.75" hidden="1" customHeight="1" outlineLevel="1">
      <c r="A140" s="8" t="s">
        <v>61</v>
      </c>
      <c r="B140" s="216">
        <v>131</v>
      </c>
      <c r="C140" s="284"/>
      <c r="D140" s="285"/>
      <c r="E140" s="285"/>
      <c r="F140" s="286"/>
      <c r="G140" s="301">
        <v>0</v>
      </c>
      <c r="H140" s="287">
        <v>0.1</v>
      </c>
      <c r="I140" s="288"/>
      <c r="J140" s="223">
        <f t="shared" si="44"/>
        <v>0</v>
      </c>
      <c r="K140" s="286"/>
      <c r="L140" s="286"/>
      <c r="M140" s="215"/>
      <c r="N140" s="278">
        <f t="shared" si="45"/>
        <v>131</v>
      </c>
      <c r="O140" s="289" t="str">
        <f t="shared" si="46"/>
        <v/>
      </c>
      <c r="P140" s="290">
        <f t="shared" si="40"/>
        <v>0</v>
      </c>
      <c r="Q140" s="291">
        <v>0.1</v>
      </c>
      <c r="R140" s="292"/>
      <c r="S140" s="292"/>
      <c r="T140" s="292"/>
      <c r="U140" s="293" t="str">
        <f t="shared" si="47"/>
        <v/>
      </c>
      <c r="V140" s="294"/>
      <c r="W140" s="158"/>
      <c r="X140" s="159" t="str">
        <f t="shared" si="48"/>
        <v/>
      </c>
      <c r="Y140" s="20"/>
      <c r="Z140" s="20"/>
      <c r="AA140" s="160">
        <f t="shared" si="41"/>
        <v>0</v>
      </c>
      <c r="AB140" s="160">
        <f t="shared" si="42"/>
        <v>0</v>
      </c>
      <c r="AC140" s="20">
        <f t="shared" si="43"/>
        <v>0</v>
      </c>
      <c r="AR140" s="205">
        <f t="shared" si="49"/>
        <v>0</v>
      </c>
      <c r="AS140" s="205">
        <f t="shared" si="50"/>
        <v>0</v>
      </c>
      <c r="AT140" s="205">
        <f t="shared" si="51"/>
        <v>0</v>
      </c>
      <c r="AU140" s="205">
        <f t="shared" si="52"/>
        <v>0</v>
      </c>
      <c r="AV140" s="205">
        <f t="shared" si="53"/>
        <v>0</v>
      </c>
      <c r="AW140" s="205">
        <f t="shared" si="54"/>
        <v>0</v>
      </c>
      <c r="AX140" s="205">
        <f t="shared" si="55"/>
        <v>0</v>
      </c>
    </row>
    <row r="141" spans="1:50" ht="15.75" hidden="1" customHeight="1" outlineLevel="1">
      <c r="A141" s="8" t="s">
        <v>61</v>
      </c>
      <c r="B141" s="216">
        <v>132</v>
      </c>
      <c r="C141" s="284"/>
      <c r="D141" s="285"/>
      <c r="E141" s="285"/>
      <c r="F141" s="286"/>
      <c r="G141" s="301">
        <v>0</v>
      </c>
      <c r="H141" s="287">
        <v>0.1</v>
      </c>
      <c r="I141" s="288"/>
      <c r="J141" s="223">
        <f t="shared" si="44"/>
        <v>0</v>
      </c>
      <c r="K141" s="286"/>
      <c r="L141" s="286"/>
      <c r="M141" s="215"/>
      <c r="N141" s="278">
        <f t="shared" si="45"/>
        <v>132</v>
      </c>
      <c r="O141" s="289" t="str">
        <f t="shared" si="46"/>
        <v/>
      </c>
      <c r="P141" s="290">
        <f t="shared" si="40"/>
        <v>0</v>
      </c>
      <c r="Q141" s="291">
        <v>0.1</v>
      </c>
      <c r="R141" s="292"/>
      <c r="S141" s="292"/>
      <c r="T141" s="292"/>
      <c r="U141" s="293" t="str">
        <f t="shared" si="47"/>
        <v/>
      </c>
      <c r="V141" s="294"/>
      <c r="W141" s="158"/>
      <c r="X141" s="159" t="str">
        <f t="shared" si="48"/>
        <v/>
      </c>
      <c r="Y141" s="20"/>
      <c r="Z141" s="20"/>
      <c r="AA141" s="160">
        <f t="shared" si="41"/>
        <v>0</v>
      </c>
      <c r="AB141" s="160">
        <f t="shared" si="42"/>
        <v>0</v>
      </c>
      <c r="AC141" s="20">
        <f t="shared" si="43"/>
        <v>0</v>
      </c>
      <c r="AR141" s="205">
        <f t="shared" si="49"/>
        <v>0</v>
      </c>
      <c r="AS141" s="205">
        <f t="shared" si="50"/>
        <v>0</v>
      </c>
      <c r="AT141" s="205">
        <f t="shared" si="51"/>
        <v>0</v>
      </c>
      <c r="AU141" s="205">
        <f t="shared" si="52"/>
        <v>0</v>
      </c>
      <c r="AV141" s="205">
        <f t="shared" si="53"/>
        <v>0</v>
      </c>
      <c r="AW141" s="205">
        <f t="shared" si="54"/>
        <v>0</v>
      </c>
      <c r="AX141" s="205">
        <f t="shared" si="55"/>
        <v>0</v>
      </c>
    </row>
    <row r="142" spans="1:50" ht="15.75" hidden="1" customHeight="1" outlineLevel="1">
      <c r="A142" s="8" t="s">
        <v>61</v>
      </c>
      <c r="B142" s="216">
        <v>133</v>
      </c>
      <c r="C142" s="284"/>
      <c r="D142" s="285"/>
      <c r="E142" s="285"/>
      <c r="F142" s="286"/>
      <c r="G142" s="301">
        <v>0</v>
      </c>
      <c r="H142" s="287">
        <v>0.1</v>
      </c>
      <c r="I142" s="288"/>
      <c r="J142" s="223">
        <f t="shared" si="44"/>
        <v>0</v>
      </c>
      <c r="K142" s="286"/>
      <c r="L142" s="286"/>
      <c r="M142" s="215"/>
      <c r="N142" s="278">
        <f t="shared" si="45"/>
        <v>133</v>
      </c>
      <c r="O142" s="289" t="str">
        <f t="shared" si="46"/>
        <v/>
      </c>
      <c r="P142" s="290">
        <f t="shared" si="40"/>
        <v>0</v>
      </c>
      <c r="Q142" s="291">
        <v>0.1</v>
      </c>
      <c r="R142" s="292"/>
      <c r="S142" s="292"/>
      <c r="T142" s="292"/>
      <c r="U142" s="293" t="str">
        <f t="shared" si="47"/>
        <v/>
      </c>
      <c r="V142" s="294"/>
      <c r="W142" s="158"/>
      <c r="X142" s="159" t="str">
        <f t="shared" si="48"/>
        <v/>
      </c>
      <c r="Y142" s="20"/>
      <c r="Z142" s="20"/>
      <c r="AA142" s="160">
        <f t="shared" si="41"/>
        <v>0</v>
      </c>
      <c r="AB142" s="160">
        <f t="shared" si="42"/>
        <v>0</v>
      </c>
      <c r="AC142" s="20">
        <f t="shared" si="43"/>
        <v>0</v>
      </c>
      <c r="AR142" s="205">
        <f t="shared" si="49"/>
        <v>0</v>
      </c>
      <c r="AS142" s="205">
        <f t="shared" si="50"/>
        <v>0</v>
      </c>
      <c r="AT142" s="205">
        <f t="shared" si="51"/>
        <v>0</v>
      </c>
      <c r="AU142" s="205">
        <f t="shared" si="52"/>
        <v>0</v>
      </c>
      <c r="AV142" s="205">
        <f t="shared" si="53"/>
        <v>0</v>
      </c>
      <c r="AW142" s="205">
        <f t="shared" si="54"/>
        <v>0</v>
      </c>
      <c r="AX142" s="205">
        <f t="shared" si="55"/>
        <v>0</v>
      </c>
    </row>
    <row r="143" spans="1:50" ht="15.75" hidden="1" customHeight="1" outlineLevel="1">
      <c r="A143" s="8" t="s">
        <v>61</v>
      </c>
      <c r="B143" s="216">
        <v>134</v>
      </c>
      <c r="C143" s="284"/>
      <c r="D143" s="285"/>
      <c r="E143" s="285"/>
      <c r="F143" s="286"/>
      <c r="G143" s="301">
        <v>0</v>
      </c>
      <c r="H143" s="287">
        <v>0.1</v>
      </c>
      <c r="I143" s="288"/>
      <c r="J143" s="223">
        <f t="shared" si="44"/>
        <v>0</v>
      </c>
      <c r="K143" s="286"/>
      <c r="L143" s="286"/>
      <c r="M143" s="215"/>
      <c r="N143" s="278">
        <f t="shared" si="45"/>
        <v>134</v>
      </c>
      <c r="O143" s="289" t="str">
        <f t="shared" si="46"/>
        <v/>
      </c>
      <c r="P143" s="290">
        <f t="shared" si="40"/>
        <v>0</v>
      </c>
      <c r="Q143" s="291">
        <v>0.1</v>
      </c>
      <c r="R143" s="292"/>
      <c r="S143" s="292"/>
      <c r="T143" s="292"/>
      <c r="U143" s="293" t="str">
        <f t="shared" si="47"/>
        <v/>
      </c>
      <c r="V143" s="294"/>
      <c r="W143" s="158"/>
      <c r="X143" s="159" t="str">
        <f t="shared" si="48"/>
        <v/>
      </c>
      <c r="Y143" s="20"/>
      <c r="Z143" s="20"/>
      <c r="AA143" s="160">
        <f t="shared" si="41"/>
        <v>0</v>
      </c>
      <c r="AB143" s="160">
        <f t="shared" si="42"/>
        <v>0</v>
      </c>
      <c r="AC143" s="20">
        <f t="shared" si="43"/>
        <v>0</v>
      </c>
      <c r="AR143" s="205">
        <f t="shared" si="49"/>
        <v>0</v>
      </c>
      <c r="AS143" s="205">
        <f t="shared" si="50"/>
        <v>0</v>
      </c>
      <c r="AT143" s="205">
        <f t="shared" si="51"/>
        <v>0</v>
      </c>
      <c r="AU143" s="205">
        <f t="shared" si="52"/>
        <v>0</v>
      </c>
      <c r="AV143" s="205">
        <f t="shared" si="53"/>
        <v>0</v>
      </c>
      <c r="AW143" s="205">
        <f t="shared" si="54"/>
        <v>0</v>
      </c>
      <c r="AX143" s="205">
        <f t="shared" si="55"/>
        <v>0</v>
      </c>
    </row>
    <row r="144" spans="1:50" ht="15.75" hidden="1" customHeight="1" outlineLevel="1">
      <c r="A144" s="8" t="s">
        <v>61</v>
      </c>
      <c r="B144" s="216">
        <v>135</v>
      </c>
      <c r="C144" s="284"/>
      <c r="D144" s="285"/>
      <c r="E144" s="285"/>
      <c r="F144" s="286"/>
      <c r="G144" s="301">
        <v>0</v>
      </c>
      <c r="H144" s="287">
        <v>0.1</v>
      </c>
      <c r="I144" s="288"/>
      <c r="J144" s="223">
        <f t="shared" si="44"/>
        <v>0</v>
      </c>
      <c r="K144" s="286"/>
      <c r="L144" s="286"/>
      <c r="M144" s="215"/>
      <c r="N144" s="278">
        <f t="shared" si="45"/>
        <v>135</v>
      </c>
      <c r="O144" s="289" t="str">
        <f t="shared" si="46"/>
        <v/>
      </c>
      <c r="P144" s="290">
        <f t="shared" si="40"/>
        <v>0</v>
      </c>
      <c r="Q144" s="291">
        <v>0.1</v>
      </c>
      <c r="R144" s="292"/>
      <c r="S144" s="292"/>
      <c r="T144" s="292"/>
      <c r="U144" s="293" t="str">
        <f t="shared" si="47"/>
        <v/>
      </c>
      <c r="V144" s="294"/>
      <c r="W144" s="158"/>
      <c r="X144" s="159" t="str">
        <f t="shared" si="48"/>
        <v/>
      </c>
      <c r="Y144" s="20"/>
      <c r="Z144" s="20"/>
      <c r="AA144" s="160">
        <f t="shared" si="41"/>
        <v>0</v>
      </c>
      <c r="AB144" s="160">
        <f t="shared" si="42"/>
        <v>0</v>
      </c>
      <c r="AC144" s="20">
        <f t="shared" si="43"/>
        <v>0</v>
      </c>
      <c r="AR144" s="205">
        <f t="shared" si="49"/>
        <v>0</v>
      </c>
      <c r="AS144" s="205">
        <f t="shared" si="50"/>
        <v>0</v>
      </c>
      <c r="AT144" s="205">
        <f t="shared" si="51"/>
        <v>0</v>
      </c>
      <c r="AU144" s="205">
        <f t="shared" si="52"/>
        <v>0</v>
      </c>
      <c r="AV144" s="205">
        <f t="shared" si="53"/>
        <v>0</v>
      </c>
      <c r="AW144" s="205">
        <f t="shared" si="54"/>
        <v>0</v>
      </c>
      <c r="AX144" s="205">
        <f t="shared" si="55"/>
        <v>0</v>
      </c>
    </row>
    <row r="145" spans="1:50" ht="15.75" hidden="1" customHeight="1" outlineLevel="1">
      <c r="A145" s="8" t="s">
        <v>61</v>
      </c>
      <c r="B145" s="216">
        <v>136</v>
      </c>
      <c r="C145" s="284"/>
      <c r="D145" s="285"/>
      <c r="E145" s="285"/>
      <c r="F145" s="286"/>
      <c r="G145" s="301">
        <v>0</v>
      </c>
      <c r="H145" s="287">
        <v>0.1</v>
      </c>
      <c r="I145" s="288"/>
      <c r="J145" s="223">
        <f t="shared" si="44"/>
        <v>0</v>
      </c>
      <c r="K145" s="286"/>
      <c r="L145" s="286"/>
      <c r="M145" s="215"/>
      <c r="N145" s="278">
        <f t="shared" si="45"/>
        <v>136</v>
      </c>
      <c r="O145" s="289" t="str">
        <f t="shared" si="46"/>
        <v/>
      </c>
      <c r="P145" s="290">
        <f t="shared" si="40"/>
        <v>0</v>
      </c>
      <c r="Q145" s="291">
        <v>0.1</v>
      </c>
      <c r="R145" s="292"/>
      <c r="S145" s="292"/>
      <c r="T145" s="292"/>
      <c r="U145" s="293" t="str">
        <f t="shared" si="47"/>
        <v/>
      </c>
      <c r="V145" s="294"/>
      <c r="W145" s="158"/>
      <c r="X145" s="159" t="str">
        <f t="shared" si="48"/>
        <v/>
      </c>
      <c r="Y145" s="20"/>
      <c r="Z145" s="20"/>
      <c r="AA145" s="160">
        <f t="shared" si="41"/>
        <v>0</v>
      </c>
      <c r="AB145" s="160">
        <f t="shared" si="42"/>
        <v>0</v>
      </c>
      <c r="AC145" s="20">
        <f t="shared" si="43"/>
        <v>0</v>
      </c>
      <c r="AR145" s="205">
        <f t="shared" si="49"/>
        <v>0</v>
      </c>
      <c r="AS145" s="205">
        <f t="shared" si="50"/>
        <v>0</v>
      </c>
      <c r="AT145" s="205">
        <f t="shared" si="51"/>
        <v>0</v>
      </c>
      <c r="AU145" s="205">
        <f t="shared" si="52"/>
        <v>0</v>
      </c>
      <c r="AV145" s="205">
        <f t="shared" si="53"/>
        <v>0</v>
      </c>
      <c r="AW145" s="205">
        <f t="shared" si="54"/>
        <v>0</v>
      </c>
      <c r="AX145" s="205">
        <f t="shared" si="55"/>
        <v>0</v>
      </c>
    </row>
    <row r="146" spans="1:50" ht="15.75" hidden="1" customHeight="1" outlineLevel="1">
      <c r="A146" s="8" t="s">
        <v>61</v>
      </c>
      <c r="B146" s="216">
        <v>137</v>
      </c>
      <c r="C146" s="284"/>
      <c r="D146" s="285"/>
      <c r="E146" s="285"/>
      <c r="F146" s="286"/>
      <c r="G146" s="301">
        <v>0</v>
      </c>
      <c r="H146" s="287">
        <v>0.1</v>
      </c>
      <c r="I146" s="288"/>
      <c r="J146" s="223">
        <f t="shared" si="44"/>
        <v>0</v>
      </c>
      <c r="K146" s="286"/>
      <c r="L146" s="286"/>
      <c r="M146" s="215"/>
      <c r="N146" s="278">
        <f t="shared" si="45"/>
        <v>137</v>
      </c>
      <c r="O146" s="289" t="str">
        <f t="shared" si="46"/>
        <v/>
      </c>
      <c r="P146" s="290">
        <f t="shared" si="40"/>
        <v>0</v>
      </c>
      <c r="Q146" s="291">
        <v>0.1</v>
      </c>
      <c r="R146" s="292"/>
      <c r="S146" s="292"/>
      <c r="T146" s="292"/>
      <c r="U146" s="293" t="str">
        <f t="shared" si="47"/>
        <v/>
      </c>
      <c r="V146" s="294"/>
      <c r="W146" s="158"/>
      <c r="X146" s="159" t="str">
        <f t="shared" si="48"/>
        <v/>
      </c>
      <c r="Y146" s="20"/>
      <c r="Z146" s="20"/>
      <c r="AA146" s="160">
        <f t="shared" si="41"/>
        <v>0</v>
      </c>
      <c r="AB146" s="160">
        <f t="shared" si="42"/>
        <v>0</v>
      </c>
      <c r="AC146" s="20">
        <f t="shared" si="43"/>
        <v>0</v>
      </c>
      <c r="AR146" s="205">
        <f t="shared" si="49"/>
        <v>0</v>
      </c>
      <c r="AS146" s="205">
        <f t="shared" si="50"/>
        <v>0</v>
      </c>
      <c r="AT146" s="205">
        <f t="shared" si="51"/>
        <v>0</v>
      </c>
      <c r="AU146" s="205">
        <f t="shared" si="52"/>
        <v>0</v>
      </c>
      <c r="AV146" s="205">
        <f t="shared" si="53"/>
        <v>0</v>
      </c>
      <c r="AW146" s="205">
        <f t="shared" si="54"/>
        <v>0</v>
      </c>
      <c r="AX146" s="205">
        <f t="shared" si="55"/>
        <v>0</v>
      </c>
    </row>
    <row r="147" spans="1:50" ht="15.75" hidden="1" customHeight="1" outlineLevel="1">
      <c r="A147" s="8" t="s">
        <v>61</v>
      </c>
      <c r="B147" s="216">
        <v>138</v>
      </c>
      <c r="C147" s="284"/>
      <c r="D147" s="285"/>
      <c r="E147" s="285"/>
      <c r="F147" s="286"/>
      <c r="G147" s="301">
        <v>0</v>
      </c>
      <c r="H147" s="287">
        <v>0.1</v>
      </c>
      <c r="I147" s="288"/>
      <c r="J147" s="223">
        <f t="shared" si="44"/>
        <v>0</v>
      </c>
      <c r="K147" s="286"/>
      <c r="L147" s="286"/>
      <c r="M147" s="215"/>
      <c r="N147" s="278">
        <f t="shared" si="45"/>
        <v>138</v>
      </c>
      <c r="O147" s="289" t="str">
        <f t="shared" si="46"/>
        <v/>
      </c>
      <c r="P147" s="290">
        <f t="shared" si="40"/>
        <v>0</v>
      </c>
      <c r="Q147" s="291">
        <v>0.1</v>
      </c>
      <c r="R147" s="292"/>
      <c r="S147" s="292"/>
      <c r="T147" s="292"/>
      <c r="U147" s="293" t="str">
        <f t="shared" si="47"/>
        <v/>
      </c>
      <c r="V147" s="294"/>
      <c r="W147" s="158"/>
      <c r="X147" s="159" t="str">
        <f t="shared" si="48"/>
        <v/>
      </c>
      <c r="Y147" s="20"/>
      <c r="Z147" s="20"/>
      <c r="AA147" s="160">
        <f t="shared" si="41"/>
        <v>0</v>
      </c>
      <c r="AB147" s="160">
        <f t="shared" si="42"/>
        <v>0</v>
      </c>
      <c r="AC147" s="20">
        <f t="shared" si="43"/>
        <v>0</v>
      </c>
      <c r="AR147" s="205">
        <f t="shared" si="49"/>
        <v>0</v>
      </c>
      <c r="AS147" s="205">
        <f t="shared" si="50"/>
        <v>0</v>
      </c>
      <c r="AT147" s="205">
        <f t="shared" si="51"/>
        <v>0</v>
      </c>
      <c r="AU147" s="205">
        <f t="shared" si="52"/>
        <v>0</v>
      </c>
      <c r="AV147" s="205">
        <f t="shared" si="53"/>
        <v>0</v>
      </c>
      <c r="AW147" s="205">
        <f t="shared" si="54"/>
        <v>0</v>
      </c>
      <c r="AX147" s="205">
        <f t="shared" si="55"/>
        <v>0</v>
      </c>
    </row>
    <row r="148" spans="1:50" ht="15.75" hidden="1" customHeight="1" outlineLevel="1">
      <c r="A148" s="8" t="s">
        <v>61</v>
      </c>
      <c r="B148" s="216">
        <v>139</v>
      </c>
      <c r="C148" s="284"/>
      <c r="D148" s="285"/>
      <c r="E148" s="285"/>
      <c r="F148" s="286"/>
      <c r="G148" s="301">
        <v>0</v>
      </c>
      <c r="H148" s="287">
        <v>0.1</v>
      </c>
      <c r="I148" s="288"/>
      <c r="J148" s="223">
        <f t="shared" si="44"/>
        <v>0</v>
      </c>
      <c r="K148" s="286"/>
      <c r="L148" s="286"/>
      <c r="M148" s="215"/>
      <c r="N148" s="278">
        <f t="shared" si="45"/>
        <v>139</v>
      </c>
      <c r="O148" s="289" t="str">
        <f t="shared" si="46"/>
        <v/>
      </c>
      <c r="P148" s="290">
        <f t="shared" si="40"/>
        <v>0</v>
      </c>
      <c r="Q148" s="291">
        <v>0.1</v>
      </c>
      <c r="R148" s="292"/>
      <c r="S148" s="292"/>
      <c r="T148" s="292"/>
      <c r="U148" s="293" t="str">
        <f t="shared" si="47"/>
        <v/>
      </c>
      <c r="V148" s="294"/>
      <c r="W148" s="158"/>
      <c r="X148" s="159" t="str">
        <f t="shared" si="48"/>
        <v/>
      </c>
      <c r="Y148" s="20"/>
      <c r="Z148" s="20"/>
      <c r="AA148" s="160">
        <f t="shared" si="41"/>
        <v>0</v>
      </c>
      <c r="AB148" s="160">
        <f t="shared" si="42"/>
        <v>0</v>
      </c>
      <c r="AC148" s="20">
        <f t="shared" si="43"/>
        <v>0</v>
      </c>
      <c r="AR148" s="205">
        <f t="shared" si="49"/>
        <v>0</v>
      </c>
      <c r="AS148" s="205">
        <f t="shared" si="50"/>
        <v>0</v>
      </c>
      <c r="AT148" s="205">
        <f t="shared" si="51"/>
        <v>0</v>
      </c>
      <c r="AU148" s="205">
        <f t="shared" si="52"/>
        <v>0</v>
      </c>
      <c r="AV148" s="205">
        <f t="shared" si="53"/>
        <v>0</v>
      </c>
      <c r="AW148" s="205">
        <f t="shared" si="54"/>
        <v>0</v>
      </c>
      <c r="AX148" s="205">
        <f t="shared" si="55"/>
        <v>0</v>
      </c>
    </row>
    <row r="149" spans="1:50" ht="15.75" hidden="1" customHeight="1" outlineLevel="1">
      <c r="A149" s="8" t="s">
        <v>61</v>
      </c>
      <c r="B149" s="216">
        <v>140</v>
      </c>
      <c r="C149" s="284"/>
      <c r="D149" s="285"/>
      <c r="E149" s="285"/>
      <c r="F149" s="286"/>
      <c r="G149" s="301">
        <v>0</v>
      </c>
      <c r="H149" s="287">
        <v>0.1</v>
      </c>
      <c r="I149" s="288"/>
      <c r="J149" s="223">
        <f t="shared" si="44"/>
        <v>0</v>
      </c>
      <c r="K149" s="286"/>
      <c r="L149" s="286"/>
      <c r="M149" s="215"/>
      <c r="N149" s="278">
        <f t="shared" si="45"/>
        <v>140</v>
      </c>
      <c r="O149" s="289" t="str">
        <f t="shared" si="46"/>
        <v/>
      </c>
      <c r="P149" s="290">
        <f t="shared" si="40"/>
        <v>0</v>
      </c>
      <c r="Q149" s="291">
        <v>0.1</v>
      </c>
      <c r="R149" s="292"/>
      <c r="S149" s="292"/>
      <c r="T149" s="292"/>
      <c r="U149" s="293" t="str">
        <f t="shared" si="47"/>
        <v/>
      </c>
      <c r="V149" s="294"/>
      <c r="W149" s="158"/>
      <c r="X149" s="159" t="str">
        <f t="shared" si="48"/>
        <v/>
      </c>
      <c r="Y149" s="20"/>
      <c r="Z149" s="20"/>
      <c r="AA149" s="160">
        <f t="shared" si="41"/>
        <v>0</v>
      </c>
      <c r="AB149" s="160">
        <f t="shared" si="42"/>
        <v>0</v>
      </c>
      <c r="AC149" s="20">
        <f t="shared" si="43"/>
        <v>0</v>
      </c>
      <c r="AR149" s="205">
        <f t="shared" si="49"/>
        <v>0</v>
      </c>
      <c r="AS149" s="205">
        <f t="shared" si="50"/>
        <v>0</v>
      </c>
      <c r="AT149" s="205">
        <f t="shared" si="51"/>
        <v>0</v>
      </c>
      <c r="AU149" s="205">
        <f t="shared" si="52"/>
        <v>0</v>
      </c>
      <c r="AV149" s="205">
        <f t="shared" si="53"/>
        <v>0</v>
      </c>
      <c r="AW149" s="205">
        <f t="shared" si="54"/>
        <v>0</v>
      </c>
      <c r="AX149" s="205">
        <f t="shared" si="55"/>
        <v>0</v>
      </c>
    </row>
    <row r="150" spans="1:50" ht="15.75" hidden="1" customHeight="1" outlineLevel="1">
      <c r="A150" s="8" t="s">
        <v>61</v>
      </c>
      <c r="B150" s="216">
        <v>141</v>
      </c>
      <c r="C150" s="284"/>
      <c r="D150" s="285"/>
      <c r="E150" s="285"/>
      <c r="F150" s="286"/>
      <c r="G150" s="301">
        <v>0</v>
      </c>
      <c r="H150" s="287">
        <v>0.1</v>
      </c>
      <c r="I150" s="288"/>
      <c r="J150" s="223">
        <f t="shared" si="44"/>
        <v>0</v>
      </c>
      <c r="K150" s="286"/>
      <c r="L150" s="286"/>
      <c r="M150" s="215"/>
      <c r="N150" s="278">
        <f t="shared" si="45"/>
        <v>141</v>
      </c>
      <c r="O150" s="289" t="str">
        <f t="shared" si="46"/>
        <v/>
      </c>
      <c r="P150" s="290">
        <f t="shared" si="40"/>
        <v>0</v>
      </c>
      <c r="Q150" s="291">
        <v>0.1</v>
      </c>
      <c r="R150" s="292"/>
      <c r="S150" s="292"/>
      <c r="T150" s="292"/>
      <c r="U150" s="293" t="str">
        <f t="shared" si="47"/>
        <v/>
      </c>
      <c r="V150" s="294"/>
      <c r="W150" s="158"/>
      <c r="X150" s="159" t="str">
        <f t="shared" si="48"/>
        <v/>
      </c>
      <c r="Y150" s="20"/>
      <c r="Z150" s="20"/>
      <c r="AA150" s="160">
        <f t="shared" si="41"/>
        <v>0</v>
      </c>
      <c r="AB150" s="160">
        <f t="shared" si="42"/>
        <v>0</v>
      </c>
      <c r="AC150" s="20">
        <f t="shared" si="43"/>
        <v>0</v>
      </c>
      <c r="AR150" s="205">
        <f t="shared" si="49"/>
        <v>0</v>
      </c>
      <c r="AS150" s="205">
        <f t="shared" si="50"/>
        <v>0</v>
      </c>
      <c r="AT150" s="205">
        <f t="shared" si="51"/>
        <v>0</v>
      </c>
      <c r="AU150" s="205">
        <f t="shared" si="52"/>
        <v>0</v>
      </c>
      <c r="AV150" s="205">
        <f t="shared" si="53"/>
        <v>0</v>
      </c>
      <c r="AW150" s="205">
        <f t="shared" si="54"/>
        <v>0</v>
      </c>
      <c r="AX150" s="205">
        <f t="shared" si="55"/>
        <v>0</v>
      </c>
    </row>
    <row r="151" spans="1:50" ht="15.75" hidden="1" customHeight="1" outlineLevel="1">
      <c r="A151" s="8" t="s">
        <v>61</v>
      </c>
      <c r="B151" s="216">
        <v>142</v>
      </c>
      <c r="C151" s="284"/>
      <c r="D151" s="285"/>
      <c r="E151" s="285"/>
      <c r="F151" s="286"/>
      <c r="G151" s="301">
        <v>0</v>
      </c>
      <c r="H151" s="287">
        <v>0.1</v>
      </c>
      <c r="I151" s="288"/>
      <c r="J151" s="223">
        <f t="shared" si="44"/>
        <v>0</v>
      </c>
      <c r="K151" s="286"/>
      <c r="L151" s="286"/>
      <c r="M151" s="215"/>
      <c r="N151" s="278">
        <f t="shared" si="45"/>
        <v>142</v>
      </c>
      <c r="O151" s="289" t="str">
        <f t="shared" si="46"/>
        <v/>
      </c>
      <c r="P151" s="290">
        <f t="shared" si="40"/>
        <v>0</v>
      </c>
      <c r="Q151" s="291">
        <v>0.1</v>
      </c>
      <c r="R151" s="292"/>
      <c r="S151" s="292"/>
      <c r="T151" s="292"/>
      <c r="U151" s="293" t="str">
        <f t="shared" si="47"/>
        <v/>
      </c>
      <c r="V151" s="294"/>
      <c r="W151" s="158"/>
      <c r="X151" s="159" t="str">
        <f t="shared" si="48"/>
        <v/>
      </c>
      <c r="Y151" s="20"/>
      <c r="Z151" s="20"/>
      <c r="AA151" s="160">
        <f t="shared" si="41"/>
        <v>0</v>
      </c>
      <c r="AB151" s="160">
        <f t="shared" si="42"/>
        <v>0</v>
      </c>
      <c r="AC151" s="20">
        <f t="shared" si="43"/>
        <v>0</v>
      </c>
      <c r="AR151" s="205">
        <f t="shared" si="49"/>
        <v>0</v>
      </c>
      <c r="AS151" s="205">
        <f t="shared" si="50"/>
        <v>0</v>
      </c>
      <c r="AT151" s="205">
        <f t="shared" si="51"/>
        <v>0</v>
      </c>
      <c r="AU151" s="205">
        <f t="shared" si="52"/>
        <v>0</v>
      </c>
      <c r="AV151" s="205">
        <f t="shared" si="53"/>
        <v>0</v>
      </c>
      <c r="AW151" s="205">
        <f t="shared" si="54"/>
        <v>0</v>
      </c>
      <c r="AX151" s="205">
        <f t="shared" si="55"/>
        <v>0</v>
      </c>
    </row>
    <row r="152" spans="1:50" ht="15.75" hidden="1" customHeight="1" outlineLevel="1">
      <c r="A152" s="8" t="s">
        <v>61</v>
      </c>
      <c r="B152" s="216">
        <v>143</v>
      </c>
      <c r="C152" s="284"/>
      <c r="D152" s="285"/>
      <c r="E152" s="285"/>
      <c r="F152" s="286"/>
      <c r="G152" s="301">
        <v>0</v>
      </c>
      <c r="H152" s="287">
        <v>0.1</v>
      </c>
      <c r="I152" s="288"/>
      <c r="J152" s="223">
        <f t="shared" si="44"/>
        <v>0</v>
      </c>
      <c r="K152" s="286"/>
      <c r="L152" s="286"/>
      <c r="M152" s="215"/>
      <c r="N152" s="278">
        <f t="shared" si="45"/>
        <v>143</v>
      </c>
      <c r="O152" s="289" t="str">
        <f t="shared" si="46"/>
        <v/>
      </c>
      <c r="P152" s="290">
        <f t="shared" si="40"/>
        <v>0</v>
      </c>
      <c r="Q152" s="291">
        <v>0.1</v>
      </c>
      <c r="R152" s="292"/>
      <c r="S152" s="292"/>
      <c r="T152" s="292"/>
      <c r="U152" s="293" t="str">
        <f t="shared" si="47"/>
        <v/>
      </c>
      <c r="V152" s="294"/>
      <c r="W152" s="158"/>
      <c r="X152" s="159" t="str">
        <f t="shared" si="48"/>
        <v/>
      </c>
      <c r="Y152" s="20"/>
      <c r="Z152" s="20"/>
      <c r="AA152" s="160">
        <f t="shared" si="41"/>
        <v>0</v>
      </c>
      <c r="AB152" s="160">
        <f t="shared" si="42"/>
        <v>0</v>
      </c>
      <c r="AC152" s="20">
        <f t="shared" si="43"/>
        <v>0</v>
      </c>
      <c r="AR152" s="205">
        <f t="shared" si="49"/>
        <v>0</v>
      </c>
      <c r="AS152" s="205">
        <f t="shared" si="50"/>
        <v>0</v>
      </c>
      <c r="AT152" s="205">
        <f t="shared" si="51"/>
        <v>0</v>
      </c>
      <c r="AU152" s="205">
        <f t="shared" si="52"/>
        <v>0</v>
      </c>
      <c r="AV152" s="205">
        <f t="shared" si="53"/>
        <v>0</v>
      </c>
      <c r="AW152" s="205">
        <f t="shared" si="54"/>
        <v>0</v>
      </c>
      <c r="AX152" s="205">
        <f t="shared" si="55"/>
        <v>0</v>
      </c>
    </row>
    <row r="153" spans="1:50" ht="15.75" hidden="1" customHeight="1" outlineLevel="1">
      <c r="A153" s="8" t="s">
        <v>61</v>
      </c>
      <c r="B153" s="216">
        <v>144</v>
      </c>
      <c r="C153" s="284"/>
      <c r="D153" s="285"/>
      <c r="E153" s="285"/>
      <c r="F153" s="286"/>
      <c r="G153" s="301">
        <v>0</v>
      </c>
      <c r="H153" s="287">
        <v>0.1</v>
      </c>
      <c r="I153" s="288"/>
      <c r="J153" s="223">
        <f t="shared" si="44"/>
        <v>0</v>
      </c>
      <c r="K153" s="286"/>
      <c r="L153" s="286"/>
      <c r="M153" s="215"/>
      <c r="N153" s="278">
        <f t="shared" si="45"/>
        <v>144</v>
      </c>
      <c r="O153" s="289" t="str">
        <f t="shared" si="46"/>
        <v/>
      </c>
      <c r="P153" s="290">
        <f t="shared" si="40"/>
        <v>0</v>
      </c>
      <c r="Q153" s="291">
        <v>0.1</v>
      </c>
      <c r="R153" s="292"/>
      <c r="S153" s="292"/>
      <c r="T153" s="292"/>
      <c r="U153" s="293" t="str">
        <f t="shared" si="47"/>
        <v/>
      </c>
      <c r="V153" s="294"/>
      <c r="W153" s="158"/>
      <c r="X153" s="159" t="str">
        <f t="shared" si="48"/>
        <v/>
      </c>
      <c r="Y153" s="20"/>
      <c r="Z153" s="20"/>
      <c r="AA153" s="160">
        <f t="shared" si="41"/>
        <v>0</v>
      </c>
      <c r="AB153" s="160">
        <f t="shared" si="42"/>
        <v>0</v>
      </c>
      <c r="AC153" s="20">
        <f t="shared" si="43"/>
        <v>0</v>
      </c>
      <c r="AR153" s="205">
        <f t="shared" si="49"/>
        <v>0</v>
      </c>
      <c r="AS153" s="205">
        <f t="shared" si="50"/>
        <v>0</v>
      </c>
      <c r="AT153" s="205">
        <f t="shared" si="51"/>
        <v>0</v>
      </c>
      <c r="AU153" s="205">
        <f t="shared" si="52"/>
        <v>0</v>
      </c>
      <c r="AV153" s="205">
        <f t="shared" si="53"/>
        <v>0</v>
      </c>
      <c r="AW153" s="205">
        <f t="shared" si="54"/>
        <v>0</v>
      </c>
      <c r="AX153" s="205">
        <f t="shared" si="55"/>
        <v>0</v>
      </c>
    </row>
    <row r="154" spans="1:50" ht="15.75" hidden="1" customHeight="1" outlineLevel="1">
      <c r="A154" s="8" t="s">
        <v>61</v>
      </c>
      <c r="B154" s="216">
        <v>145</v>
      </c>
      <c r="C154" s="284"/>
      <c r="D154" s="285"/>
      <c r="E154" s="285"/>
      <c r="F154" s="286"/>
      <c r="G154" s="301">
        <v>0</v>
      </c>
      <c r="H154" s="287">
        <v>0.1</v>
      </c>
      <c r="I154" s="288"/>
      <c r="J154" s="223">
        <f t="shared" si="44"/>
        <v>0</v>
      </c>
      <c r="K154" s="286"/>
      <c r="L154" s="286"/>
      <c r="M154" s="215"/>
      <c r="N154" s="278">
        <f t="shared" si="45"/>
        <v>145</v>
      </c>
      <c r="O154" s="289" t="str">
        <f t="shared" si="46"/>
        <v/>
      </c>
      <c r="P154" s="290">
        <f t="shared" si="40"/>
        <v>0</v>
      </c>
      <c r="Q154" s="291">
        <v>0.1</v>
      </c>
      <c r="R154" s="292"/>
      <c r="S154" s="292"/>
      <c r="T154" s="292"/>
      <c r="U154" s="293" t="str">
        <f t="shared" si="47"/>
        <v/>
      </c>
      <c r="V154" s="294"/>
      <c r="W154" s="158"/>
      <c r="X154" s="159" t="str">
        <f t="shared" si="48"/>
        <v/>
      </c>
      <c r="Y154" s="20"/>
      <c r="Z154" s="20"/>
      <c r="AA154" s="160">
        <f t="shared" si="41"/>
        <v>0</v>
      </c>
      <c r="AB154" s="160">
        <f t="shared" si="42"/>
        <v>0</v>
      </c>
      <c r="AC154" s="20">
        <f t="shared" si="43"/>
        <v>0</v>
      </c>
      <c r="AR154" s="205">
        <f t="shared" si="49"/>
        <v>0</v>
      </c>
      <c r="AS154" s="205">
        <f t="shared" si="50"/>
        <v>0</v>
      </c>
      <c r="AT154" s="205">
        <f t="shared" si="51"/>
        <v>0</v>
      </c>
      <c r="AU154" s="205">
        <f t="shared" si="52"/>
        <v>0</v>
      </c>
      <c r="AV154" s="205">
        <f t="shared" si="53"/>
        <v>0</v>
      </c>
      <c r="AW154" s="205">
        <f t="shared" si="54"/>
        <v>0</v>
      </c>
      <c r="AX154" s="205">
        <f t="shared" si="55"/>
        <v>0</v>
      </c>
    </row>
    <row r="155" spans="1:50" ht="15.75" hidden="1" customHeight="1" outlineLevel="1">
      <c r="A155" s="8" t="s">
        <v>61</v>
      </c>
      <c r="B155" s="216">
        <v>146</v>
      </c>
      <c r="C155" s="284"/>
      <c r="D155" s="285"/>
      <c r="E155" s="285"/>
      <c r="F155" s="286"/>
      <c r="G155" s="301">
        <v>0</v>
      </c>
      <c r="H155" s="287">
        <v>0.1</v>
      </c>
      <c r="I155" s="288"/>
      <c r="J155" s="223">
        <f t="shared" si="44"/>
        <v>0</v>
      </c>
      <c r="K155" s="286"/>
      <c r="L155" s="286"/>
      <c r="M155" s="215"/>
      <c r="N155" s="278">
        <f t="shared" si="45"/>
        <v>146</v>
      </c>
      <c r="O155" s="289" t="str">
        <f t="shared" si="46"/>
        <v/>
      </c>
      <c r="P155" s="290">
        <f t="shared" si="40"/>
        <v>0</v>
      </c>
      <c r="Q155" s="291">
        <v>0.1</v>
      </c>
      <c r="R155" s="292"/>
      <c r="S155" s="292"/>
      <c r="T155" s="292"/>
      <c r="U155" s="293" t="str">
        <f t="shared" si="47"/>
        <v/>
      </c>
      <c r="V155" s="294"/>
      <c r="W155" s="158"/>
      <c r="X155" s="159" t="str">
        <f t="shared" si="48"/>
        <v/>
      </c>
      <c r="Y155" s="20"/>
      <c r="Z155" s="20"/>
      <c r="AA155" s="160">
        <f t="shared" si="41"/>
        <v>0</v>
      </c>
      <c r="AB155" s="160">
        <f t="shared" si="42"/>
        <v>0</v>
      </c>
      <c r="AC155" s="20">
        <f t="shared" si="43"/>
        <v>0</v>
      </c>
      <c r="AR155" s="205">
        <f t="shared" si="49"/>
        <v>0</v>
      </c>
      <c r="AS155" s="205">
        <f t="shared" si="50"/>
        <v>0</v>
      </c>
      <c r="AT155" s="205">
        <f t="shared" si="51"/>
        <v>0</v>
      </c>
      <c r="AU155" s="205">
        <f t="shared" si="52"/>
        <v>0</v>
      </c>
      <c r="AV155" s="205">
        <f t="shared" si="53"/>
        <v>0</v>
      </c>
      <c r="AW155" s="205">
        <f t="shared" si="54"/>
        <v>0</v>
      </c>
      <c r="AX155" s="205">
        <f t="shared" si="55"/>
        <v>0</v>
      </c>
    </row>
    <row r="156" spans="1:50" ht="15.75" hidden="1" customHeight="1" outlineLevel="1">
      <c r="A156" s="8" t="s">
        <v>61</v>
      </c>
      <c r="B156" s="216">
        <v>147</v>
      </c>
      <c r="C156" s="284"/>
      <c r="D156" s="285"/>
      <c r="E156" s="285"/>
      <c r="F156" s="286"/>
      <c r="G156" s="301">
        <v>0</v>
      </c>
      <c r="H156" s="287">
        <v>0.1</v>
      </c>
      <c r="I156" s="288"/>
      <c r="J156" s="223">
        <f t="shared" si="44"/>
        <v>0</v>
      </c>
      <c r="K156" s="286"/>
      <c r="L156" s="286"/>
      <c r="M156" s="215"/>
      <c r="N156" s="278">
        <f t="shared" si="45"/>
        <v>147</v>
      </c>
      <c r="O156" s="289" t="str">
        <f t="shared" si="46"/>
        <v/>
      </c>
      <c r="P156" s="290">
        <f t="shared" si="40"/>
        <v>0</v>
      </c>
      <c r="Q156" s="291">
        <v>0.1</v>
      </c>
      <c r="R156" s="292"/>
      <c r="S156" s="292"/>
      <c r="T156" s="292"/>
      <c r="U156" s="293" t="str">
        <f t="shared" si="47"/>
        <v/>
      </c>
      <c r="V156" s="294"/>
      <c r="W156" s="158"/>
      <c r="X156" s="159" t="str">
        <f t="shared" si="48"/>
        <v/>
      </c>
      <c r="Y156" s="20"/>
      <c r="Z156" s="20"/>
      <c r="AA156" s="160">
        <f t="shared" si="41"/>
        <v>0</v>
      </c>
      <c r="AB156" s="160">
        <f t="shared" si="42"/>
        <v>0</v>
      </c>
      <c r="AC156" s="20">
        <f t="shared" si="43"/>
        <v>0</v>
      </c>
      <c r="AR156" s="205">
        <f t="shared" si="49"/>
        <v>0</v>
      </c>
      <c r="AS156" s="205">
        <f t="shared" si="50"/>
        <v>0</v>
      </c>
      <c r="AT156" s="205">
        <f t="shared" si="51"/>
        <v>0</v>
      </c>
      <c r="AU156" s="205">
        <f t="shared" si="52"/>
        <v>0</v>
      </c>
      <c r="AV156" s="205">
        <f t="shared" si="53"/>
        <v>0</v>
      </c>
      <c r="AW156" s="205">
        <f t="shared" si="54"/>
        <v>0</v>
      </c>
      <c r="AX156" s="205">
        <f t="shared" si="55"/>
        <v>0</v>
      </c>
    </row>
    <row r="157" spans="1:50" ht="15.75" hidden="1" customHeight="1" outlineLevel="1">
      <c r="A157" s="8" t="s">
        <v>61</v>
      </c>
      <c r="B157" s="216">
        <v>148</v>
      </c>
      <c r="C157" s="284"/>
      <c r="D157" s="285"/>
      <c r="E157" s="285"/>
      <c r="F157" s="286"/>
      <c r="G157" s="301">
        <v>0</v>
      </c>
      <c r="H157" s="287">
        <v>0.1</v>
      </c>
      <c r="I157" s="288"/>
      <c r="J157" s="223">
        <f t="shared" si="44"/>
        <v>0</v>
      </c>
      <c r="K157" s="286"/>
      <c r="L157" s="286"/>
      <c r="M157" s="215"/>
      <c r="N157" s="278">
        <f t="shared" si="45"/>
        <v>148</v>
      </c>
      <c r="O157" s="289" t="str">
        <f t="shared" si="46"/>
        <v/>
      </c>
      <c r="P157" s="290">
        <f t="shared" si="40"/>
        <v>0</v>
      </c>
      <c r="Q157" s="291">
        <v>0.1</v>
      </c>
      <c r="R157" s="292"/>
      <c r="S157" s="292"/>
      <c r="T157" s="292"/>
      <c r="U157" s="293" t="str">
        <f t="shared" si="47"/>
        <v/>
      </c>
      <c r="V157" s="294"/>
      <c r="W157" s="158"/>
      <c r="X157" s="159" t="str">
        <f t="shared" si="48"/>
        <v/>
      </c>
      <c r="Y157" s="20"/>
      <c r="Z157" s="20"/>
      <c r="AA157" s="160">
        <f t="shared" si="41"/>
        <v>0</v>
      </c>
      <c r="AB157" s="160">
        <f t="shared" si="42"/>
        <v>0</v>
      </c>
      <c r="AC157" s="20">
        <f t="shared" si="43"/>
        <v>0</v>
      </c>
      <c r="AR157" s="205">
        <f t="shared" si="49"/>
        <v>0</v>
      </c>
      <c r="AS157" s="205">
        <f t="shared" si="50"/>
        <v>0</v>
      </c>
      <c r="AT157" s="205">
        <f t="shared" si="51"/>
        <v>0</v>
      </c>
      <c r="AU157" s="205">
        <f t="shared" si="52"/>
        <v>0</v>
      </c>
      <c r="AV157" s="205">
        <f t="shared" si="53"/>
        <v>0</v>
      </c>
      <c r="AW157" s="205">
        <f t="shared" si="54"/>
        <v>0</v>
      </c>
      <c r="AX157" s="205">
        <f t="shared" si="55"/>
        <v>0</v>
      </c>
    </row>
    <row r="158" spans="1:50" ht="15.75" hidden="1" customHeight="1" outlineLevel="1">
      <c r="A158" s="8" t="s">
        <v>61</v>
      </c>
      <c r="B158" s="216">
        <v>149</v>
      </c>
      <c r="C158" s="284"/>
      <c r="D158" s="285"/>
      <c r="E158" s="285"/>
      <c r="F158" s="286"/>
      <c r="G158" s="301">
        <v>0</v>
      </c>
      <c r="H158" s="287">
        <v>0.1</v>
      </c>
      <c r="I158" s="288"/>
      <c r="J158" s="223">
        <f t="shared" si="44"/>
        <v>0</v>
      </c>
      <c r="K158" s="286"/>
      <c r="L158" s="286"/>
      <c r="M158" s="215"/>
      <c r="N158" s="278">
        <f t="shared" si="45"/>
        <v>149</v>
      </c>
      <c r="O158" s="289" t="str">
        <f t="shared" si="46"/>
        <v/>
      </c>
      <c r="P158" s="290">
        <f t="shared" si="40"/>
        <v>0</v>
      </c>
      <c r="Q158" s="291">
        <v>0.1</v>
      </c>
      <c r="R158" s="292"/>
      <c r="S158" s="292"/>
      <c r="T158" s="292"/>
      <c r="U158" s="293" t="str">
        <f t="shared" si="47"/>
        <v/>
      </c>
      <c r="V158" s="294"/>
      <c r="W158" s="158"/>
      <c r="X158" s="159" t="str">
        <f t="shared" si="48"/>
        <v/>
      </c>
      <c r="Y158" s="20"/>
      <c r="Z158" s="20"/>
      <c r="AA158" s="160">
        <f t="shared" si="41"/>
        <v>0</v>
      </c>
      <c r="AB158" s="160">
        <f t="shared" si="42"/>
        <v>0</v>
      </c>
      <c r="AC158" s="20">
        <f t="shared" si="43"/>
        <v>0</v>
      </c>
      <c r="AR158" s="205">
        <f t="shared" si="49"/>
        <v>0</v>
      </c>
      <c r="AS158" s="205">
        <f t="shared" si="50"/>
        <v>0</v>
      </c>
      <c r="AT158" s="205">
        <f t="shared" si="51"/>
        <v>0</v>
      </c>
      <c r="AU158" s="205">
        <f t="shared" si="52"/>
        <v>0</v>
      </c>
      <c r="AV158" s="205">
        <f t="shared" si="53"/>
        <v>0</v>
      </c>
      <c r="AW158" s="205">
        <f t="shared" si="54"/>
        <v>0</v>
      </c>
      <c r="AX158" s="205">
        <f t="shared" si="55"/>
        <v>0</v>
      </c>
    </row>
    <row r="159" spans="1:50" ht="15.75" hidden="1" customHeight="1" outlineLevel="1">
      <c r="A159" s="8" t="s">
        <v>61</v>
      </c>
      <c r="B159" s="216">
        <v>150</v>
      </c>
      <c r="C159" s="284"/>
      <c r="D159" s="285"/>
      <c r="E159" s="285"/>
      <c r="F159" s="286"/>
      <c r="G159" s="301">
        <v>0</v>
      </c>
      <c r="H159" s="287">
        <v>0.1</v>
      </c>
      <c r="I159" s="288"/>
      <c r="J159" s="223">
        <f t="shared" si="44"/>
        <v>0</v>
      </c>
      <c r="K159" s="286"/>
      <c r="L159" s="286"/>
      <c r="M159" s="215"/>
      <c r="N159" s="278">
        <f t="shared" si="45"/>
        <v>150</v>
      </c>
      <c r="O159" s="289" t="str">
        <f t="shared" si="46"/>
        <v/>
      </c>
      <c r="P159" s="290">
        <f t="shared" si="40"/>
        <v>0</v>
      </c>
      <c r="Q159" s="291">
        <v>0.1</v>
      </c>
      <c r="R159" s="292"/>
      <c r="S159" s="292"/>
      <c r="T159" s="292"/>
      <c r="U159" s="293" t="str">
        <f t="shared" si="47"/>
        <v/>
      </c>
      <c r="V159" s="294"/>
      <c r="W159" s="158"/>
      <c r="X159" s="159" t="str">
        <f t="shared" si="48"/>
        <v/>
      </c>
      <c r="Y159" s="20"/>
      <c r="Z159" s="20"/>
      <c r="AA159" s="160">
        <f t="shared" si="41"/>
        <v>0</v>
      </c>
      <c r="AB159" s="160">
        <f t="shared" si="42"/>
        <v>0</v>
      </c>
      <c r="AC159" s="20">
        <f t="shared" si="43"/>
        <v>0</v>
      </c>
      <c r="AR159" s="205">
        <f t="shared" si="49"/>
        <v>0</v>
      </c>
      <c r="AS159" s="205">
        <f t="shared" si="50"/>
        <v>0</v>
      </c>
      <c r="AT159" s="205">
        <f t="shared" si="51"/>
        <v>0</v>
      </c>
      <c r="AU159" s="205">
        <f t="shared" si="52"/>
        <v>0</v>
      </c>
      <c r="AV159" s="205">
        <f t="shared" si="53"/>
        <v>0</v>
      </c>
      <c r="AW159" s="205">
        <f t="shared" si="54"/>
        <v>0</v>
      </c>
      <c r="AX159" s="205">
        <f t="shared" si="55"/>
        <v>0</v>
      </c>
    </row>
    <row r="160" spans="1:50" ht="15.75" hidden="1" customHeight="1" outlineLevel="1">
      <c r="A160" s="8" t="s">
        <v>61</v>
      </c>
      <c r="B160" s="216">
        <v>151</v>
      </c>
      <c r="C160" s="284"/>
      <c r="D160" s="285"/>
      <c r="E160" s="285"/>
      <c r="F160" s="286"/>
      <c r="G160" s="301">
        <v>0</v>
      </c>
      <c r="H160" s="287">
        <v>0.1</v>
      </c>
      <c r="I160" s="288"/>
      <c r="J160" s="223">
        <f t="shared" si="44"/>
        <v>0</v>
      </c>
      <c r="K160" s="286"/>
      <c r="L160" s="286"/>
      <c r="M160" s="215"/>
      <c r="N160" s="278">
        <f t="shared" si="45"/>
        <v>151</v>
      </c>
      <c r="O160" s="289" t="str">
        <f t="shared" si="46"/>
        <v/>
      </c>
      <c r="P160" s="290">
        <f t="shared" si="40"/>
        <v>0</v>
      </c>
      <c r="Q160" s="291">
        <v>0.1</v>
      </c>
      <c r="R160" s="292"/>
      <c r="S160" s="292"/>
      <c r="T160" s="292"/>
      <c r="U160" s="293" t="str">
        <f t="shared" si="47"/>
        <v/>
      </c>
      <c r="V160" s="294"/>
      <c r="W160" s="158"/>
      <c r="X160" s="159" t="str">
        <f t="shared" si="48"/>
        <v/>
      </c>
      <c r="Y160" s="20"/>
      <c r="Z160" s="20"/>
      <c r="AA160" s="160">
        <f t="shared" si="41"/>
        <v>0</v>
      </c>
      <c r="AB160" s="160">
        <f t="shared" si="42"/>
        <v>0</v>
      </c>
      <c r="AC160" s="20">
        <f t="shared" si="43"/>
        <v>0</v>
      </c>
      <c r="AR160" s="205">
        <f t="shared" si="49"/>
        <v>0</v>
      </c>
      <c r="AS160" s="205">
        <f t="shared" si="50"/>
        <v>0</v>
      </c>
      <c r="AT160" s="205">
        <f t="shared" si="51"/>
        <v>0</v>
      </c>
      <c r="AU160" s="205">
        <f t="shared" si="52"/>
        <v>0</v>
      </c>
      <c r="AV160" s="205">
        <f t="shared" si="53"/>
        <v>0</v>
      </c>
      <c r="AW160" s="205">
        <f t="shared" si="54"/>
        <v>0</v>
      </c>
      <c r="AX160" s="205">
        <f t="shared" si="55"/>
        <v>0</v>
      </c>
    </row>
    <row r="161" spans="1:50" ht="15.75" hidden="1" customHeight="1" outlineLevel="1">
      <c r="A161" s="8" t="s">
        <v>61</v>
      </c>
      <c r="B161" s="216">
        <v>152</v>
      </c>
      <c r="C161" s="284"/>
      <c r="D161" s="285"/>
      <c r="E161" s="285"/>
      <c r="F161" s="286"/>
      <c r="G161" s="301">
        <v>0</v>
      </c>
      <c r="H161" s="287">
        <v>0.1</v>
      </c>
      <c r="I161" s="288"/>
      <c r="J161" s="223">
        <f t="shared" si="44"/>
        <v>0</v>
      </c>
      <c r="K161" s="286"/>
      <c r="L161" s="286"/>
      <c r="M161" s="215"/>
      <c r="N161" s="278">
        <f t="shared" si="45"/>
        <v>152</v>
      </c>
      <c r="O161" s="289" t="str">
        <f t="shared" si="46"/>
        <v/>
      </c>
      <c r="P161" s="290">
        <f t="shared" si="40"/>
        <v>0</v>
      </c>
      <c r="Q161" s="291">
        <v>0.1</v>
      </c>
      <c r="R161" s="292"/>
      <c r="S161" s="292"/>
      <c r="T161" s="292"/>
      <c r="U161" s="293" t="str">
        <f t="shared" si="47"/>
        <v/>
      </c>
      <c r="V161" s="294"/>
      <c r="W161" s="158"/>
      <c r="X161" s="159" t="str">
        <f t="shared" si="48"/>
        <v/>
      </c>
      <c r="Y161" s="20"/>
      <c r="Z161" s="20"/>
      <c r="AA161" s="160">
        <f t="shared" si="41"/>
        <v>0</v>
      </c>
      <c r="AB161" s="160">
        <f t="shared" si="42"/>
        <v>0</v>
      </c>
      <c r="AC161" s="20">
        <f t="shared" si="43"/>
        <v>0</v>
      </c>
      <c r="AR161" s="205">
        <f t="shared" si="49"/>
        <v>0</v>
      </c>
      <c r="AS161" s="205">
        <f t="shared" si="50"/>
        <v>0</v>
      </c>
      <c r="AT161" s="205">
        <f t="shared" si="51"/>
        <v>0</v>
      </c>
      <c r="AU161" s="205">
        <f t="shared" si="52"/>
        <v>0</v>
      </c>
      <c r="AV161" s="205">
        <f t="shared" si="53"/>
        <v>0</v>
      </c>
      <c r="AW161" s="205">
        <f t="shared" si="54"/>
        <v>0</v>
      </c>
      <c r="AX161" s="205">
        <f t="shared" si="55"/>
        <v>0</v>
      </c>
    </row>
    <row r="162" spans="1:50" ht="15.75" hidden="1" customHeight="1" outlineLevel="1">
      <c r="A162" s="8" t="s">
        <v>61</v>
      </c>
      <c r="B162" s="216">
        <v>153</v>
      </c>
      <c r="C162" s="284"/>
      <c r="D162" s="285"/>
      <c r="E162" s="285"/>
      <c r="F162" s="286"/>
      <c r="G162" s="301">
        <v>0</v>
      </c>
      <c r="H162" s="287">
        <v>0.1</v>
      </c>
      <c r="I162" s="288"/>
      <c r="J162" s="223">
        <f t="shared" si="44"/>
        <v>0</v>
      </c>
      <c r="K162" s="286"/>
      <c r="L162" s="286"/>
      <c r="M162" s="215"/>
      <c r="N162" s="278">
        <f t="shared" si="45"/>
        <v>153</v>
      </c>
      <c r="O162" s="289" t="str">
        <f t="shared" si="46"/>
        <v/>
      </c>
      <c r="P162" s="290">
        <f t="shared" si="40"/>
        <v>0</v>
      </c>
      <c r="Q162" s="291">
        <v>0.1</v>
      </c>
      <c r="R162" s="292"/>
      <c r="S162" s="292"/>
      <c r="T162" s="292"/>
      <c r="U162" s="293" t="str">
        <f t="shared" si="47"/>
        <v/>
      </c>
      <c r="V162" s="294"/>
      <c r="W162" s="158"/>
      <c r="X162" s="159" t="str">
        <f t="shared" si="48"/>
        <v/>
      </c>
      <c r="Y162" s="20"/>
      <c r="Z162" s="20"/>
      <c r="AA162" s="160">
        <f t="shared" si="41"/>
        <v>0</v>
      </c>
      <c r="AB162" s="160">
        <f t="shared" si="42"/>
        <v>0</v>
      </c>
      <c r="AC162" s="20">
        <f t="shared" si="43"/>
        <v>0</v>
      </c>
      <c r="AR162" s="205">
        <f t="shared" si="49"/>
        <v>0</v>
      </c>
      <c r="AS162" s="205">
        <f t="shared" si="50"/>
        <v>0</v>
      </c>
      <c r="AT162" s="205">
        <f t="shared" si="51"/>
        <v>0</v>
      </c>
      <c r="AU162" s="205">
        <f t="shared" si="52"/>
        <v>0</v>
      </c>
      <c r="AV162" s="205">
        <f t="shared" si="53"/>
        <v>0</v>
      </c>
      <c r="AW162" s="205">
        <f t="shared" si="54"/>
        <v>0</v>
      </c>
      <c r="AX162" s="205">
        <f t="shared" si="55"/>
        <v>0</v>
      </c>
    </row>
    <row r="163" spans="1:50" ht="15.75" hidden="1" customHeight="1" outlineLevel="1">
      <c r="A163" s="8" t="s">
        <v>61</v>
      </c>
      <c r="B163" s="216">
        <v>154</v>
      </c>
      <c r="C163" s="284"/>
      <c r="D163" s="285"/>
      <c r="E163" s="285"/>
      <c r="F163" s="286"/>
      <c r="G163" s="301">
        <v>0</v>
      </c>
      <c r="H163" s="287">
        <v>0.1</v>
      </c>
      <c r="I163" s="288"/>
      <c r="J163" s="223">
        <f t="shared" si="44"/>
        <v>0</v>
      </c>
      <c r="K163" s="286"/>
      <c r="L163" s="286"/>
      <c r="M163" s="215"/>
      <c r="N163" s="278">
        <f t="shared" si="45"/>
        <v>154</v>
      </c>
      <c r="O163" s="289" t="str">
        <f t="shared" si="46"/>
        <v/>
      </c>
      <c r="P163" s="290">
        <f t="shared" si="40"/>
        <v>0</v>
      </c>
      <c r="Q163" s="291">
        <v>0.1</v>
      </c>
      <c r="R163" s="292"/>
      <c r="S163" s="292"/>
      <c r="T163" s="292"/>
      <c r="U163" s="293" t="str">
        <f t="shared" si="47"/>
        <v/>
      </c>
      <c r="V163" s="294"/>
      <c r="W163" s="158"/>
      <c r="X163" s="159" t="str">
        <f t="shared" si="48"/>
        <v/>
      </c>
      <c r="Y163" s="20"/>
      <c r="Z163" s="20"/>
      <c r="AA163" s="160">
        <f t="shared" si="41"/>
        <v>0</v>
      </c>
      <c r="AB163" s="160">
        <f t="shared" si="42"/>
        <v>0</v>
      </c>
      <c r="AC163" s="20">
        <f t="shared" si="43"/>
        <v>0</v>
      </c>
      <c r="AR163" s="205">
        <f t="shared" si="49"/>
        <v>0</v>
      </c>
      <c r="AS163" s="205">
        <f t="shared" si="50"/>
        <v>0</v>
      </c>
      <c r="AT163" s="205">
        <f t="shared" si="51"/>
        <v>0</v>
      </c>
      <c r="AU163" s="205">
        <f t="shared" si="52"/>
        <v>0</v>
      </c>
      <c r="AV163" s="205">
        <f t="shared" si="53"/>
        <v>0</v>
      </c>
      <c r="AW163" s="205">
        <f t="shared" si="54"/>
        <v>0</v>
      </c>
      <c r="AX163" s="205">
        <f t="shared" si="55"/>
        <v>0</v>
      </c>
    </row>
    <row r="164" spans="1:50" ht="15.75" hidden="1" customHeight="1" outlineLevel="1">
      <c r="A164" s="8" t="s">
        <v>61</v>
      </c>
      <c r="B164" s="216">
        <v>155</v>
      </c>
      <c r="C164" s="284"/>
      <c r="D164" s="285"/>
      <c r="E164" s="285"/>
      <c r="F164" s="286"/>
      <c r="G164" s="301">
        <v>0</v>
      </c>
      <c r="H164" s="287">
        <v>0.1</v>
      </c>
      <c r="I164" s="288"/>
      <c r="J164" s="223">
        <f t="shared" si="44"/>
        <v>0</v>
      </c>
      <c r="K164" s="286"/>
      <c r="L164" s="286"/>
      <c r="M164" s="215"/>
      <c r="N164" s="278">
        <f t="shared" si="45"/>
        <v>155</v>
      </c>
      <c r="O164" s="289" t="str">
        <f t="shared" si="46"/>
        <v/>
      </c>
      <c r="P164" s="290">
        <f t="shared" si="40"/>
        <v>0</v>
      </c>
      <c r="Q164" s="291">
        <v>0.1</v>
      </c>
      <c r="R164" s="292"/>
      <c r="S164" s="292"/>
      <c r="T164" s="292"/>
      <c r="U164" s="293" t="str">
        <f t="shared" si="47"/>
        <v/>
      </c>
      <c r="V164" s="294"/>
      <c r="W164" s="158"/>
      <c r="X164" s="159" t="str">
        <f t="shared" si="48"/>
        <v/>
      </c>
      <c r="Y164" s="20"/>
      <c r="Z164" s="20"/>
      <c r="AA164" s="160">
        <f t="shared" si="41"/>
        <v>0</v>
      </c>
      <c r="AB164" s="160">
        <f t="shared" si="42"/>
        <v>0</v>
      </c>
      <c r="AC164" s="20">
        <f t="shared" si="43"/>
        <v>0</v>
      </c>
      <c r="AR164" s="205">
        <f t="shared" si="49"/>
        <v>0</v>
      </c>
      <c r="AS164" s="205">
        <f t="shared" si="50"/>
        <v>0</v>
      </c>
      <c r="AT164" s="205">
        <f t="shared" si="51"/>
        <v>0</v>
      </c>
      <c r="AU164" s="205">
        <f t="shared" si="52"/>
        <v>0</v>
      </c>
      <c r="AV164" s="205">
        <f t="shared" si="53"/>
        <v>0</v>
      </c>
      <c r="AW164" s="205">
        <f t="shared" si="54"/>
        <v>0</v>
      </c>
      <c r="AX164" s="205">
        <f t="shared" si="55"/>
        <v>0</v>
      </c>
    </row>
    <row r="165" spans="1:50" ht="15.75" hidden="1" customHeight="1" outlineLevel="1">
      <c r="A165" s="8" t="s">
        <v>61</v>
      </c>
      <c r="B165" s="216">
        <v>156</v>
      </c>
      <c r="C165" s="284"/>
      <c r="D165" s="285"/>
      <c r="E165" s="285"/>
      <c r="F165" s="286"/>
      <c r="G165" s="301">
        <v>0</v>
      </c>
      <c r="H165" s="287">
        <v>0.1</v>
      </c>
      <c r="I165" s="288"/>
      <c r="J165" s="223">
        <f t="shared" si="44"/>
        <v>0</v>
      </c>
      <c r="K165" s="286"/>
      <c r="L165" s="286"/>
      <c r="M165" s="215"/>
      <c r="N165" s="278">
        <f t="shared" si="45"/>
        <v>156</v>
      </c>
      <c r="O165" s="289" t="str">
        <f t="shared" si="46"/>
        <v/>
      </c>
      <c r="P165" s="290">
        <f t="shared" si="40"/>
        <v>0</v>
      </c>
      <c r="Q165" s="291">
        <v>0.1</v>
      </c>
      <c r="R165" s="292"/>
      <c r="S165" s="292"/>
      <c r="T165" s="292"/>
      <c r="U165" s="293" t="str">
        <f t="shared" si="47"/>
        <v/>
      </c>
      <c r="V165" s="294"/>
      <c r="W165" s="158"/>
      <c r="X165" s="159" t="str">
        <f t="shared" si="48"/>
        <v/>
      </c>
      <c r="Y165" s="20"/>
      <c r="Z165" s="20"/>
      <c r="AA165" s="160">
        <f t="shared" si="41"/>
        <v>0</v>
      </c>
      <c r="AB165" s="160">
        <f t="shared" si="42"/>
        <v>0</v>
      </c>
      <c r="AC165" s="20">
        <f t="shared" si="43"/>
        <v>0</v>
      </c>
      <c r="AR165" s="205">
        <f t="shared" si="49"/>
        <v>0</v>
      </c>
      <c r="AS165" s="205">
        <f t="shared" si="50"/>
        <v>0</v>
      </c>
      <c r="AT165" s="205">
        <f t="shared" si="51"/>
        <v>0</v>
      </c>
      <c r="AU165" s="205">
        <f t="shared" si="52"/>
        <v>0</v>
      </c>
      <c r="AV165" s="205">
        <f t="shared" si="53"/>
        <v>0</v>
      </c>
      <c r="AW165" s="205">
        <f t="shared" si="54"/>
        <v>0</v>
      </c>
      <c r="AX165" s="205">
        <f t="shared" si="55"/>
        <v>0</v>
      </c>
    </row>
    <row r="166" spans="1:50" ht="15.75" hidden="1" customHeight="1" outlineLevel="1">
      <c r="A166" s="8" t="s">
        <v>61</v>
      </c>
      <c r="B166" s="216">
        <v>157</v>
      </c>
      <c r="C166" s="284"/>
      <c r="D166" s="285"/>
      <c r="E166" s="285"/>
      <c r="F166" s="286"/>
      <c r="G166" s="301">
        <v>0</v>
      </c>
      <c r="H166" s="287">
        <v>0.1</v>
      </c>
      <c r="I166" s="288"/>
      <c r="J166" s="223">
        <f t="shared" si="44"/>
        <v>0</v>
      </c>
      <c r="K166" s="286"/>
      <c r="L166" s="286"/>
      <c r="M166" s="215"/>
      <c r="N166" s="278">
        <f t="shared" si="45"/>
        <v>157</v>
      </c>
      <c r="O166" s="289" t="str">
        <f t="shared" si="46"/>
        <v/>
      </c>
      <c r="P166" s="290">
        <f t="shared" si="40"/>
        <v>0</v>
      </c>
      <c r="Q166" s="291">
        <v>0.1</v>
      </c>
      <c r="R166" s="292"/>
      <c r="S166" s="292"/>
      <c r="T166" s="292"/>
      <c r="U166" s="293" t="str">
        <f t="shared" si="47"/>
        <v/>
      </c>
      <c r="V166" s="294"/>
      <c r="W166" s="158"/>
      <c r="X166" s="159" t="str">
        <f t="shared" si="48"/>
        <v/>
      </c>
      <c r="Y166" s="20"/>
      <c r="Z166" s="20"/>
      <c r="AA166" s="160">
        <f t="shared" si="41"/>
        <v>0</v>
      </c>
      <c r="AB166" s="160">
        <f t="shared" si="42"/>
        <v>0</v>
      </c>
      <c r="AC166" s="20">
        <f t="shared" si="43"/>
        <v>0</v>
      </c>
      <c r="AR166" s="205">
        <f t="shared" si="49"/>
        <v>0</v>
      </c>
      <c r="AS166" s="205">
        <f t="shared" si="50"/>
        <v>0</v>
      </c>
      <c r="AT166" s="205">
        <f t="shared" si="51"/>
        <v>0</v>
      </c>
      <c r="AU166" s="205">
        <f t="shared" si="52"/>
        <v>0</v>
      </c>
      <c r="AV166" s="205">
        <f t="shared" si="53"/>
        <v>0</v>
      </c>
      <c r="AW166" s="205">
        <f t="shared" si="54"/>
        <v>0</v>
      </c>
      <c r="AX166" s="205">
        <f t="shared" si="55"/>
        <v>0</v>
      </c>
    </row>
    <row r="167" spans="1:50" ht="15.75" hidden="1" customHeight="1" outlineLevel="1">
      <c r="A167" s="8" t="s">
        <v>61</v>
      </c>
      <c r="B167" s="216">
        <v>158</v>
      </c>
      <c r="C167" s="284"/>
      <c r="D167" s="285"/>
      <c r="E167" s="285"/>
      <c r="F167" s="286"/>
      <c r="G167" s="301">
        <v>0</v>
      </c>
      <c r="H167" s="287">
        <v>0.1</v>
      </c>
      <c r="I167" s="288"/>
      <c r="J167" s="223">
        <f t="shared" si="44"/>
        <v>0</v>
      </c>
      <c r="K167" s="286"/>
      <c r="L167" s="286"/>
      <c r="M167" s="215"/>
      <c r="N167" s="278">
        <f t="shared" si="45"/>
        <v>158</v>
      </c>
      <c r="O167" s="289" t="str">
        <f t="shared" si="46"/>
        <v/>
      </c>
      <c r="P167" s="290">
        <f t="shared" si="40"/>
        <v>0</v>
      </c>
      <c r="Q167" s="291">
        <v>0.1</v>
      </c>
      <c r="R167" s="292"/>
      <c r="S167" s="292"/>
      <c r="T167" s="292"/>
      <c r="U167" s="293" t="str">
        <f t="shared" si="47"/>
        <v/>
      </c>
      <c r="V167" s="294"/>
      <c r="W167" s="158"/>
      <c r="X167" s="159" t="str">
        <f t="shared" si="48"/>
        <v/>
      </c>
      <c r="Y167" s="20"/>
      <c r="Z167" s="20"/>
      <c r="AA167" s="160">
        <f t="shared" si="41"/>
        <v>0</v>
      </c>
      <c r="AB167" s="160">
        <f t="shared" si="42"/>
        <v>0</v>
      </c>
      <c r="AC167" s="20">
        <f t="shared" si="43"/>
        <v>0</v>
      </c>
      <c r="AR167" s="205">
        <f t="shared" si="49"/>
        <v>0</v>
      </c>
      <c r="AS167" s="205">
        <f t="shared" si="50"/>
        <v>0</v>
      </c>
      <c r="AT167" s="205">
        <f t="shared" si="51"/>
        <v>0</v>
      </c>
      <c r="AU167" s="205">
        <f t="shared" si="52"/>
        <v>0</v>
      </c>
      <c r="AV167" s="205">
        <f t="shared" si="53"/>
        <v>0</v>
      </c>
      <c r="AW167" s="205">
        <f t="shared" si="54"/>
        <v>0</v>
      </c>
      <c r="AX167" s="205">
        <f t="shared" si="55"/>
        <v>0</v>
      </c>
    </row>
    <row r="168" spans="1:50" ht="15.75" hidden="1" customHeight="1" outlineLevel="1">
      <c r="A168" s="8" t="s">
        <v>61</v>
      </c>
      <c r="B168" s="216">
        <v>159</v>
      </c>
      <c r="C168" s="284"/>
      <c r="D168" s="285"/>
      <c r="E168" s="285"/>
      <c r="F168" s="286"/>
      <c r="G168" s="301">
        <v>0</v>
      </c>
      <c r="H168" s="287">
        <v>0.1</v>
      </c>
      <c r="I168" s="288"/>
      <c r="J168" s="223">
        <f t="shared" si="44"/>
        <v>0</v>
      </c>
      <c r="K168" s="286"/>
      <c r="L168" s="286"/>
      <c r="M168" s="215"/>
      <c r="N168" s="278">
        <f t="shared" si="45"/>
        <v>159</v>
      </c>
      <c r="O168" s="289" t="str">
        <f t="shared" si="46"/>
        <v/>
      </c>
      <c r="P168" s="290">
        <f t="shared" si="40"/>
        <v>0</v>
      </c>
      <c r="Q168" s="291">
        <v>0.1</v>
      </c>
      <c r="R168" s="292"/>
      <c r="S168" s="292"/>
      <c r="T168" s="292"/>
      <c r="U168" s="293" t="str">
        <f t="shared" si="47"/>
        <v/>
      </c>
      <c r="V168" s="294"/>
      <c r="W168" s="158"/>
      <c r="X168" s="159" t="str">
        <f t="shared" si="48"/>
        <v/>
      </c>
      <c r="Y168" s="20"/>
      <c r="Z168" s="20"/>
      <c r="AA168" s="160">
        <f t="shared" si="41"/>
        <v>0</v>
      </c>
      <c r="AB168" s="160">
        <f t="shared" si="42"/>
        <v>0</v>
      </c>
      <c r="AC168" s="20">
        <f t="shared" si="43"/>
        <v>0</v>
      </c>
      <c r="AR168" s="205">
        <f t="shared" si="49"/>
        <v>0</v>
      </c>
      <c r="AS168" s="205">
        <f t="shared" si="50"/>
        <v>0</v>
      </c>
      <c r="AT168" s="205">
        <f t="shared" si="51"/>
        <v>0</v>
      </c>
      <c r="AU168" s="205">
        <f t="shared" si="52"/>
        <v>0</v>
      </c>
      <c r="AV168" s="205">
        <f t="shared" si="53"/>
        <v>0</v>
      </c>
      <c r="AW168" s="205">
        <f t="shared" si="54"/>
        <v>0</v>
      </c>
      <c r="AX168" s="205">
        <f t="shared" si="55"/>
        <v>0</v>
      </c>
    </row>
    <row r="169" spans="1:50" ht="15.75" hidden="1" customHeight="1" outlineLevel="1">
      <c r="A169" s="8" t="s">
        <v>61</v>
      </c>
      <c r="B169" s="216">
        <v>160</v>
      </c>
      <c r="C169" s="284"/>
      <c r="D169" s="285"/>
      <c r="E169" s="285"/>
      <c r="F169" s="286"/>
      <c r="G169" s="301">
        <v>0</v>
      </c>
      <c r="H169" s="287">
        <v>0.1</v>
      </c>
      <c r="I169" s="288"/>
      <c r="J169" s="223">
        <f t="shared" si="44"/>
        <v>0</v>
      </c>
      <c r="K169" s="286"/>
      <c r="L169" s="286"/>
      <c r="M169" s="215"/>
      <c r="N169" s="278">
        <f t="shared" si="45"/>
        <v>160</v>
      </c>
      <c r="O169" s="289" t="str">
        <f t="shared" si="46"/>
        <v/>
      </c>
      <c r="P169" s="290">
        <f t="shared" si="40"/>
        <v>0</v>
      </c>
      <c r="Q169" s="291">
        <v>0.1</v>
      </c>
      <c r="R169" s="292"/>
      <c r="S169" s="292"/>
      <c r="T169" s="292"/>
      <c r="U169" s="293" t="str">
        <f t="shared" si="47"/>
        <v/>
      </c>
      <c r="V169" s="294"/>
      <c r="W169" s="158"/>
      <c r="X169" s="159" t="str">
        <f t="shared" si="48"/>
        <v/>
      </c>
      <c r="Y169" s="20"/>
      <c r="Z169" s="20"/>
      <c r="AA169" s="160">
        <f t="shared" si="41"/>
        <v>0</v>
      </c>
      <c r="AB169" s="160">
        <f t="shared" si="42"/>
        <v>0</v>
      </c>
      <c r="AC169" s="20">
        <f t="shared" si="43"/>
        <v>0</v>
      </c>
      <c r="AR169" s="205">
        <f t="shared" si="49"/>
        <v>0</v>
      </c>
      <c r="AS169" s="205">
        <f t="shared" si="50"/>
        <v>0</v>
      </c>
      <c r="AT169" s="205">
        <f t="shared" si="51"/>
        <v>0</v>
      </c>
      <c r="AU169" s="205">
        <f t="shared" si="52"/>
        <v>0</v>
      </c>
      <c r="AV169" s="205">
        <f t="shared" si="53"/>
        <v>0</v>
      </c>
      <c r="AW169" s="205">
        <f t="shared" si="54"/>
        <v>0</v>
      </c>
      <c r="AX169" s="205">
        <f t="shared" si="55"/>
        <v>0</v>
      </c>
    </row>
    <row r="170" spans="1:50" ht="15.75" hidden="1" customHeight="1" outlineLevel="1">
      <c r="A170" s="8" t="s">
        <v>61</v>
      </c>
      <c r="B170" s="216">
        <v>161</v>
      </c>
      <c r="C170" s="284"/>
      <c r="D170" s="285"/>
      <c r="E170" s="285"/>
      <c r="F170" s="286"/>
      <c r="G170" s="301">
        <v>0</v>
      </c>
      <c r="H170" s="287">
        <v>0.1</v>
      </c>
      <c r="I170" s="288"/>
      <c r="J170" s="223">
        <f t="shared" si="44"/>
        <v>0</v>
      </c>
      <c r="K170" s="286"/>
      <c r="L170" s="286"/>
      <c r="M170" s="215"/>
      <c r="N170" s="278">
        <f t="shared" si="45"/>
        <v>161</v>
      </c>
      <c r="O170" s="289" t="str">
        <f t="shared" si="46"/>
        <v/>
      </c>
      <c r="P170" s="290">
        <f t="shared" ref="P170:P201" si="56">IF($H170=$Q170,$J170-$AA170-$AB170-$S170,ROUNDDOWN(($G170-$I170)/(1+$Q170),0)-$AA170-$AB170-$S170)</f>
        <v>0</v>
      </c>
      <c r="Q170" s="291">
        <v>0.1</v>
      </c>
      <c r="R170" s="292"/>
      <c r="S170" s="292"/>
      <c r="T170" s="292"/>
      <c r="U170" s="293" t="str">
        <f t="shared" si="47"/>
        <v/>
      </c>
      <c r="V170" s="294"/>
      <c r="W170" s="158"/>
      <c r="X170" s="159" t="str">
        <f t="shared" si="48"/>
        <v/>
      </c>
      <c r="Y170" s="20"/>
      <c r="Z170" s="20"/>
      <c r="AA170" s="160">
        <f t="shared" ref="AA170:AA201" si="57">IFERROR(ROUNDDOWN(R170/(1+$Q170),0),0)</f>
        <v>0</v>
      </c>
      <c r="AB170" s="160">
        <f t="shared" ref="AB170:AB201" si="58">IFERROR(ROUNDDOWN(T170/(1+$Q170),0),0)</f>
        <v>0</v>
      </c>
      <c r="AC170" s="20">
        <f t="shared" ref="AC170:AC201" si="59">IF($H170&gt;=$Q170,0,$J170-$P170-$R170-$S170-$T170)</f>
        <v>0</v>
      </c>
      <c r="AR170" s="205">
        <f t="shared" si="49"/>
        <v>0</v>
      </c>
      <c r="AS170" s="205">
        <f t="shared" si="50"/>
        <v>0</v>
      </c>
      <c r="AT170" s="205">
        <f t="shared" si="51"/>
        <v>0</v>
      </c>
      <c r="AU170" s="205">
        <f t="shared" si="52"/>
        <v>0</v>
      </c>
      <c r="AV170" s="205">
        <f t="shared" si="53"/>
        <v>0</v>
      </c>
      <c r="AW170" s="205">
        <f t="shared" si="54"/>
        <v>0</v>
      </c>
      <c r="AX170" s="205">
        <f t="shared" si="55"/>
        <v>0</v>
      </c>
    </row>
    <row r="171" spans="1:50" ht="15.75" hidden="1" customHeight="1" outlineLevel="1">
      <c r="A171" s="8" t="s">
        <v>61</v>
      </c>
      <c r="B171" s="216">
        <v>162</v>
      </c>
      <c r="C171" s="284"/>
      <c r="D171" s="285"/>
      <c r="E171" s="285"/>
      <c r="F171" s="286"/>
      <c r="G171" s="301">
        <v>0</v>
      </c>
      <c r="H171" s="287">
        <v>0.1</v>
      </c>
      <c r="I171" s="288"/>
      <c r="J171" s="223">
        <f t="shared" si="44"/>
        <v>0</v>
      </c>
      <c r="K171" s="286"/>
      <c r="L171" s="286"/>
      <c r="M171" s="215"/>
      <c r="N171" s="278">
        <f t="shared" si="45"/>
        <v>162</v>
      </c>
      <c r="O171" s="289" t="str">
        <f t="shared" si="46"/>
        <v/>
      </c>
      <c r="P171" s="290">
        <f t="shared" si="56"/>
        <v>0</v>
      </c>
      <c r="Q171" s="291">
        <v>0.1</v>
      </c>
      <c r="R171" s="292"/>
      <c r="S171" s="292"/>
      <c r="T171" s="292"/>
      <c r="U171" s="293" t="str">
        <f t="shared" si="47"/>
        <v/>
      </c>
      <c r="V171" s="294"/>
      <c r="W171" s="158"/>
      <c r="X171" s="159" t="str">
        <f t="shared" si="48"/>
        <v/>
      </c>
      <c r="Y171" s="20"/>
      <c r="Z171" s="20"/>
      <c r="AA171" s="160">
        <f t="shared" si="57"/>
        <v>0</v>
      </c>
      <c r="AB171" s="160">
        <f t="shared" si="58"/>
        <v>0</v>
      </c>
      <c r="AC171" s="20">
        <f t="shared" si="59"/>
        <v>0</v>
      </c>
      <c r="AR171" s="205">
        <f t="shared" si="49"/>
        <v>0</v>
      </c>
      <c r="AS171" s="205">
        <f t="shared" si="50"/>
        <v>0</v>
      </c>
      <c r="AT171" s="205">
        <f t="shared" si="51"/>
        <v>0</v>
      </c>
      <c r="AU171" s="205">
        <f t="shared" si="52"/>
        <v>0</v>
      </c>
      <c r="AV171" s="205">
        <f t="shared" si="53"/>
        <v>0</v>
      </c>
      <c r="AW171" s="205">
        <f t="shared" si="54"/>
        <v>0</v>
      </c>
      <c r="AX171" s="205">
        <f t="shared" si="55"/>
        <v>0</v>
      </c>
    </row>
    <row r="172" spans="1:50" ht="15.75" hidden="1" customHeight="1" outlineLevel="1">
      <c r="A172" s="8" t="s">
        <v>61</v>
      </c>
      <c r="B172" s="216">
        <v>163</v>
      </c>
      <c r="C172" s="284"/>
      <c r="D172" s="285"/>
      <c r="E172" s="285"/>
      <c r="F172" s="286"/>
      <c r="G172" s="301">
        <v>0</v>
      </c>
      <c r="H172" s="287">
        <v>0.1</v>
      </c>
      <c r="I172" s="288"/>
      <c r="J172" s="223">
        <f t="shared" si="44"/>
        <v>0</v>
      </c>
      <c r="K172" s="286"/>
      <c r="L172" s="286"/>
      <c r="M172" s="215"/>
      <c r="N172" s="278">
        <f t="shared" si="45"/>
        <v>163</v>
      </c>
      <c r="O172" s="289" t="str">
        <f t="shared" si="46"/>
        <v/>
      </c>
      <c r="P172" s="290">
        <f t="shared" si="56"/>
        <v>0</v>
      </c>
      <c r="Q172" s="291">
        <v>0.1</v>
      </c>
      <c r="R172" s="292"/>
      <c r="S172" s="292"/>
      <c r="T172" s="292"/>
      <c r="U172" s="293" t="str">
        <f t="shared" si="47"/>
        <v/>
      </c>
      <c r="V172" s="294"/>
      <c r="W172" s="158"/>
      <c r="X172" s="159" t="str">
        <f t="shared" si="48"/>
        <v/>
      </c>
      <c r="Y172" s="20"/>
      <c r="Z172" s="20"/>
      <c r="AA172" s="160">
        <f t="shared" si="57"/>
        <v>0</v>
      </c>
      <c r="AB172" s="160">
        <f t="shared" si="58"/>
        <v>0</v>
      </c>
      <c r="AC172" s="20">
        <f t="shared" si="59"/>
        <v>0</v>
      </c>
      <c r="AR172" s="205">
        <f t="shared" si="49"/>
        <v>0</v>
      </c>
      <c r="AS172" s="205">
        <f t="shared" si="50"/>
        <v>0</v>
      </c>
      <c r="AT172" s="205">
        <f t="shared" si="51"/>
        <v>0</v>
      </c>
      <c r="AU172" s="205">
        <f t="shared" si="52"/>
        <v>0</v>
      </c>
      <c r="AV172" s="205">
        <f t="shared" si="53"/>
        <v>0</v>
      </c>
      <c r="AW172" s="205">
        <f t="shared" si="54"/>
        <v>0</v>
      </c>
      <c r="AX172" s="205">
        <f t="shared" si="55"/>
        <v>0</v>
      </c>
    </row>
    <row r="173" spans="1:50" ht="15.75" hidden="1" customHeight="1" outlineLevel="1">
      <c r="A173" s="8" t="s">
        <v>61</v>
      </c>
      <c r="B173" s="216">
        <v>164</v>
      </c>
      <c r="C173" s="284"/>
      <c r="D173" s="285"/>
      <c r="E173" s="285"/>
      <c r="F173" s="286"/>
      <c r="G173" s="301">
        <v>0</v>
      </c>
      <c r="H173" s="287">
        <v>0.1</v>
      </c>
      <c r="I173" s="288"/>
      <c r="J173" s="223">
        <f t="shared" si="44"/>
        <v>0</v>
      </c>
      <c r="K173" s="286"/>
      <c r="L173" s="286"/>
      <c r="M173" s="215"/>
      <c r="N173" s="278">
        <f t="shared" si="45"/>
        <v>164</v>
      </c>
      <c r="O173" s="289" t="str">
        <f t="shared" si="46"/>
        <v/>
      </c>
      <c r="P173" s="290">
        <f t="shared" si="56"/>
        <v>0</v>
      </c>
      <c r="Q173" s="291">
        <v>0.1</v>
      </c>
      <c r="R173" s="292"/>
      <c r="S173" s="292"/>
      <c r="T173" s="292"/>
      <c r="U173" s="293" t="str">
        <f t="shared" si="47"/>
        <v/>
      </c>
      <c r="V173" s="294"/>
      <c r="W173" s="158"/>
      <c r="X173" s="159" t="str">
        <f t="shared" si="48"/>
        <v/>
      </c>
      <c r="Y173" s="20"/>
      <c r="Z173" s="20"/>
      <c r="AA173" s="160">
        <f t="shared" si="57"/>
        <v>0</v>
      </c>
      <c r="AB173" s="160">
        <f t="shared" si="58"/>
        <v>0</v>
      </c>
      <c r="AC173" s="20">
        <f t="shared" si="59"/>
        <v>0</v>
      </c>
      <c r="AR173" s="205">
        <f t="shared" si="49"/>
        <v>0</v>
      </c>
      <c r="AS173" s="205">
        <f t="shared" si="50"/>
        <v>0</v>
      </c>
      <c r="AT173" s="205">
        <f t="shared" si="51"/>
        <v>0</v>
      </c>
      <c r="AU173" s="205">
        <f t="shared" si="52"/>
        <v>0</v>
      </c>
      <c r="AV173" s="205">
        <f t="shared" si="53"/>
        <v>0</v>
      </c>
      <c r="AW173" s="205">
        <f t="shared" si="54"/>
        <v>0</v>
      </c>
      <c r="AX173" s="205">
        <f t="shared" si="55"/>
        <v>0</v>
      </c>
    </row>
    <row r="174" spans="1:50" ht="15.75" hidden="1" customHeight="1" outlineLevel="1">
      <c r="A174" s="8" t="s">
        <v>61</v>
      </c>
      <c r="B174" s="216">
        <v>165</v>
      </c>
      <c r="C174" s="284"/>
      <c r="D174" s="285"/>
      <c r="E174" s="285"/>
      <c r="F174" s="286"/>
      <c r="G174" s="301">
        <v>0</v>
      </c>
      <c r="H174" s="287">
        <v>0.1</v>
      </c>
      <c r="I174" s="288"/>
      <c r="J174" s="223">
        <f t="shared" si="44"/>
        <v>0</v>
      </c>
      <c r="K174" s="286"/>
      <c r="L174" s="286"/>
      <c r="M174" s="215"/>
      <c r="N174" s="278">
        <f t="shared" si="45"/>
        <v>165</v>
      </c>
      <c r="O174" s="289" t="str">
        <f t="shared" si="46"/>
        <v/>
      </c>
      <c r="P174" s="290">
        <f t="shared" si="56"/>
        <v>0</v>
      </c>
      <c r="Q174" s="291">
        <v>0.1</v>
      </c>
      <c r="R174" s="292"/>
      <c r="S174" s="292"/>
      <c r="T174" s="292"/>
      <c r="U174" s="293" t="str">
        <f t="shared" si="47"/>
        <v/>
      </c>
      <c r="V174" s="294"/>
      <c r="W174" s="158"/>
      <c r="X174" s="159" t="str">
        <f t="shared" si="48"/>
        <v/>
      </c>
      <c r="Y174" s="20"/>
      <c r="Z174" s="20"/>
      <c r="AA174" s="160">
        <f t="shared" si="57"/>
        <v>0</v>
      </c>
      <c r="AB174" s="160">
        <f t="shared" si="58"/>
        <v>0</v>
      </c>
      <c r="AC174" s="20">
        <f t="shared" si="59"/>
        <v>0</v>
      </c>
      <c r="AR174" s="205">
        <f t="shared" si="49"/>
        <v>0</v>
      </c>
      <c r="AS174" s="205">
        <f t="shared" si="50"/>
        <v>0</v>
      </c>
      <c r="AT174" s="205">
        <f t="shared" si="51"/>
        <v>0</v>
      </c>
      <c r="AU174" s="205">
        <f t="shared" si="52"/>
        <v>0</v>
      </c>
      <c r="AV174" s="205">
        <f t="shared" si="53"/>
        <v>0</v>
      </c>
      <c r="AW174" s="205">
        <f t="shared" si="54"/>
        <v>0</v>
      </c>
      <c r="AX174" s="205">
        <f t="shared" si="55"/>
        <v>0</v>
      </c>
    </row>
    <row r="175" spans="1:50" ht="15.75" hidden="1" customHeight="1" outlineLevel="1">
      <c r="A175" s="8" t="s">
        <v>61</v>
      </c>
      <c r="B175" s="216">
        <v>166</v>
      </c>
      <c r="C175" s="284"/>
      <c r="D175" s="285"/>
      <c r="E175" s="285"/>
      <c r="F175" s="286"/>
      <c r="G175" s="301">
        <v>0</v>
      </c>
      <c r="H175" s="287">
        <v>0.1</v>
      </c>
      <c r="I175" s="288"/>
      <c r="J175" s="223">
        <f t="shared" si="44"/>
        <v>0</v>
      </c>
      <c r="K175" s="286"/>
      <c r="L175" s="286"/>
      <c r="M175" s="215"/>
      <c r="N175" s="278">
        <f t="shared" si="45"/>
        <v>166</v>
      </c>
      <c r="O175" s="289" t="str">
        <f t="shared" si="46"/>
        <v/>
      </c>
      <c r="P175" s="290">
        <f t="shared" si="56"/>
        <v>0</v>
      </c>
      <c r="Q175" s="291">
        <v>0.1</v>
      </c>
      <c r="R175" s="292"/>
      <c r="S175" s="292"/>
      <c r="T175" s="292"/>
      <c r="U175" s="293" t="str">
        <f t="shared" si="47"/>
        <v/>
      </c>
      <c r="V175" s="294"/>
      <c r="W175" s="158"/>
      <c r="X175" s="159" t="str">
        <f t="shared" si="48"/>
        <v/>
      </c>
      <c r="Y175" s="20"/>
      <c r="Z175" s="20"/>
      <c r="AA175" s="160">
        <f t="shared" si="57"/>
        <v>0</v>
      </c>
      <c r="AB175" s="160">
        <f t="shared" si="58"/>
        <v>0</v>
      </c>
      <c r="AC175" s="20">
        <f t="shared" si="59"/>
        <v>0</v>
      </c>
      <c r="AR175" s="205">
        <f t="shared" si="49"/>
        <v>0</v>
      </c>
      <c r="AS175" s="205">
        <f t="shared" si="50"/>
        <v>0</v>
      </c>
      <c r="AT175" s="205">
        <f t="shared" si="51"/>
        <v>0</v>
      </c>
      <c r="AU175" s="205">
        <f t="shared" si="52"/>
        <v>0</v>
      </c>
      <c r="AV175" s="205">
        <f t="shared" si="53"/>
        <v>0</v>
      </c>
      <c r="AW175" s="205">
        <f t="shared" si="54"/>
        <v>0</v>
      </c>
      <c r="AX175" s="205">
        <f t="shared" si="55"/>
        <v>0</v>
      </c>
    </row>
    <row r="176" spans="1:50" ht="15.75" hidden="1" customHeight="1" outlineLevel="1">
      <c r="A176" s="8" t="s">
        <v>61</v>
      </c>
      <c r="B176" s="216">
        <v>167</v>
      </c>
      <c r="C176" s="284"/>
      <c r="D176" s="285"/>
      <c r="E176" s="285"/>
      <c r="F176" s="286"/>
      <c r="G176" s="301">
        <v>0</v>
      </c>
      <c r="H176" s="287">
        <v>0.1</v>
      </c>
      <c r="I176" s="288"/>
      <c r="J176" s="223">
        <f t="shared" si="44"/>
        <v>0</v>
      </c>
      <c r="K176" s="286"/>
      <c r="L176" s="286"/>
      <c r="M176" s="215"/>
      <c r="N176" s="278">
        <f t="shared" si="45"/>
        <v>167</v>
      </c>
      <c r="O176" s="289" t="str">
        <f t="shared" si="46"/>
        <v/>
      </c>
      <c r="P176" s="290">
        <f t="shared" si="56"/>
        <v>0</v>
      </c>
      <c r="Q176" s="291">
        <v>0.1</v>
      </c>
      <c r="R176" s="292"/>
      <c r="S176" s="292"/>
      <c r="T176" s="292"/>
      <c r="U176" s="293" t="str">
        <f t="shared" si="47"/>
        <v/>
      </c>
      <c r="V176" s="294"/>
      <c r="W176" s="158"/>
      <c r="X176" s="159" t="str">
        <f t="shared" si="48"/>
        <v/>
      </c>
      <c r="Y176" s="20"/>
      <c r="Z176" s="20"/>
      <c r="AA176" s="160">
        <f t="shared" si="57"/>
        <v>0</v>
      </c>
      <c r="AB176" s="160">
        <f t="shared" si="58"/>
        <v>0</v>
      </c>
      <c r="AC176" s="20">
        <f t="shared" si="59"/>
        <v>0</v>
      </c>
      <c r="AR176" s="205">
        <f t="shared" si="49"/>
        <v>0</v>
      </c>
      <c r="AS176" s="205">
        <f t="shared" si="50"/>
        <v>0</v>
      </c>
      <c r="AT176" s="205">
        <f t="shared" si="51"/>
        <v>0</v>
      </c>
      <c r="AU176" s="205">
        <f t="shared" si="52"/>
        <v>0</v>
      </c>
      <c r="AV176" s="205">
        <f t="shared" si="53"/>
        <v>0</v>
      </c>
      <c r="AW176" s="205">
        <f t="shared" si="54"/>
        <v>0</v>
      </c>
      <c r="AX176" s="205">
        <f t="shared" si="55"/>
        <v>0</v>
      </c>
    </row>
    <row r="177" spans="1:50" ht="15.75" hidden="1" customHeight="1" outlineLevel="1">
      <c r="A177" s="8" t="s">
        <v>61</v>
      </c>
      <c r="B177" s="216">
        <v>168</v>
      </c>
      <c r="C177" s="284"/>
      <c r="D177" s="285"/>
      <c r="E177" s="285"/>
      <c r="F177" s="286"/>
      <c r="G177" s="301">
        <v>0</v>
      </c>
      <c r="H177" s="287">
        <v>0.1</v>
      </c>
      <c r="I177" s="288"/>
      <c r="J177" s="223">
        <f t="shared" si="44"/>
        <v>0</v>
      </c>
      <c r="K177" s="286"/>
      <c r="L177" s="286"/>
      <c r="M177" s="215"/>
      <c r="N177" s="278">
        <f t="shared" si="45"/>
        <v>168</v>
      </c>
      <c r="O177" s="289" t="str">
        <f t="shared" si="46"/>
        <v/>
      </c>
      <c r="P177" s="290">
        <f t="shared" si="56"/>
        <v>0</v>
      </c>
      <c r="Q177" s="291">
        <v>0.1</v>
      </c>
      <c r="R177" s="292"/>
      <c r="S177" s="292"/>
      <c r="T177" s="292"/>
      <c r="U177" s="293" t="str">
        <f t="shared" si="47"/>
        <v/>
      </c>
      <c r="V177" s="294"/>
      <c r="W177" s="158"/>
      <c r="X177" s="159" t="str">
        <f t="shared" si="48"/>
        <v/>
      </c>
      <c r="Y177" s="20"/>
      <c r="Z177" s="20"/>
      <c r="AA177" s="160">
        <f t="shared" si="57"/>
        <v>0</v>
      </c>
      <c r="AB177" s="160">
        <f t="shared" si="58"/>
        <v>0</v>
      </c>
      <c r="AC177" s="20">
        <f t="shared" si="59"/>
        <v>0</v>
      </c>
      <c r="AR177" s="205">
        <f t="shared" si="49"/>
        <v>0</v>
      </c>
      <c r="AS177" s="205">
        <f t="shared" si="50"/>
        <v>0</v>
      </c>
      <c r="AT177" s="205">
        <f t="shared" si="51"/>
        <v>0</v>
      </c>
      <c r="AU177" s="205">
        <f t="shared" si="52"/>
        <v>0</v>
      </c>
      <c r="AV177" s="205">
        <f t="shared" si="53"/>
        <v>0</v>
      </c>
      <c r="AW177" s="205">
        <f t="shared" si="54"/>
        <v>0</v>
      </c>
      <c r="AX177" s="205">
        <f t="shared" si="55"/>
        <v>0</v>
      </c>
    </row>
    <row r="178" spans="1:50" ht="15.75" hidden="1" customHeight="1" outlineLevel="1">
      <c r="A178" s="8" t="s">
        <v>61</v>
      </c>
      <c r="B178" s="216">
        <v>169</v>
      </c>
      <c r="C178" s="284"/>
      <c r="D178" s="285"/>
      <c r="E178" s="285"/>
      <c r="F178" s="286"/>
      <c r="G178" s="301">
        <v>0</v>
      </c>
      <c r="H178" s="287">
        <v>0.1</v>
      </c>
      <c r="I178" s="288"/>
      <c r="J178" s="223">
        <f t="shared" si="44"/>
        <v>0</v>
      </c>
      <c r="K178" s="286"/>
      <c r="L178" s="286"/>
      <c r="M178" s="215"/>
      <c r="N178" s="278">
        <f t="shared" si="45"/>
        <v>169</v>
      </c>
      <c r="O178" s="289" t="str">
        <f t="shared" si="46"/>
        <v/>
      </c>
      <c r="P178" s="290">
        <f t="shared" si="56"/>
        <v>0</v>
      </c>
      <c r="Q178" s="291">
        <v>0.1</v>
      </c>
      <c r="R178" s="292"/>
      <c r="S178" s="292"/>
      <c r="T178" s="292"/>
      <c r="U178" s="293" t="str">
        <f t="shared" si="47"/>
        <v/>
      </c>
      <c r="V178" s="294"/>
      <c r="W178" s="158"/>
      <c r="X178" s="159" t="str">
        <f t="shared" si="48"/>
        <v/>
      </c>
      <c r="Y178" s="20"/>
      <c r="Z178" s="20"/>
      <c r="AA178" s="160">
        <f t="shared" si="57"/>
        <v>0</v>
      </c>
      <c r="AB178" s="160">
        <f t="shared" si="58"/>
        <v>0</v>
      </c>
      <c r="AC178" s="20">
        <f t="shared" si="59"/>
        <v>0</v>
      </c>
      <c r="AR178" s="205">
        <f t="shared" si="49"/>
        <v>0</v>
      </c>
      <c r="AS178" s="205">
        <f t="shared" si="50"/>
        <v>0</v>
      </c>
      <c r="AT178" s="205">
        <f t="shared" si="51"/>
        <v>0</v>
      </c>
      <c r="AU178" s="205">
        <f t="shared" si="52"/>
        <v>0</v>
      </c>
      <c r="AV178" s="205">
        <f t="shared" si="53"/>
        <v>0</v>
      </c>
      <c r="AW178" s="205">
        <f t="shared" si="54"/>
        <v>0</v>
      </c>
      <c r="AX178" s="205">
        <f t="shared" si="55"/>
        <v>0</v>
      </c>
    </row>
    <row r="179" spans="1:50" ht="15.75" hidden="1" customHeight="1" outlineLevel="1">
      <c r="A179" s="8" t="s">
        <v>61</v>
      </c>
      <c r="B179" s="216">
        <v>170</v>
      </c>
      <c r="C179" s="284"/>
      <c r="D179" s="285"/>
      <c r="E179" s="285"/>
      <c r="F179" s="286"/>
      <c r="G179" s="301">
        <v>0</v>
      </c>
      <c r="H179" s="287">
        <v>0.1</v>
      </c>
      <c r="I179" s="288"/>
      <c r="J179" s="223">
        <f t="shared" si="44"/>
        <v>0</v>
      </c>
      <c r="K179" s="286"/>
      <c r="L179" s="286"/>
      <c r="M179" s="215"/>
      <c r="N179" s="278">
        <f t="shared" si="45"/>
        <v>170</v>
      </c>
      <c r="O179" s="289" t="str">
        <f t="shared" si="46"/>
        <v/>
      </c>
      <c r="P179" s="290">
        <f t="shared" si="56"/>
        <v>0</v>
      </c>
      <c r="Q179" s="291">
        <v>0.1</v>
      </c>
      <c r="R179" s="292"/>
      <c r="S179" s="292"/>
      <c r="T179" s="292"/>
      <c r="U179" s="293" t="str">
        <f t="shared" si="47"/>
        <v/>
      </c>
      <c r="V179" s="294"/>
      <c r="W179" s="158"/>
      <c r="X179" s="159" t="str">
        <f t="shared" si="48"/>
        <v/>
      </c>
      <c r="Y179" s="20"/>
      <c r="Z179" s="20"/>
      <c r="AA179" s="160">
        <f t="shared" si="57"/>
        <v>0</v>
      </c>
      <c r="AB179" s="160">
        <f t="shared" si="58"/>
        <v>0</v>
      </c>
      <c r="AC179" s="20">
        <f t="shared" si="59"/>
        <v>0</v>
      </c>
      <c r="AR179" s="205">
        <f t="shared" si="49"/>
        <v>0</v>
      </c>
      <c r="AS179" s="205">
        <f t="shared" si="50"/>
        <v>0</v>
      </c>
      <c r="AT179" s="205">
        <f t="shared" si="51"/>
        <v>0</v>
      </c>
      <c r="AU179" s="205">
        <f t="shared" si="52"/>
        <v>0</v>
      </c>
      <c r="AV179" s="205">
        <f t="shared" si="53"/>
        <v>0</v>
      </c>
      <c r="AW179" s="205">
        <f t="shared" si="54"/>
        <v>0</v>
      </c>
      <c r="AX179" s="205">
        <f t="shared" si="55"/>
        <v>0</v>
      </c>
    </row>
    <row r="180" spans="1:50" ht="15.75" hidden="1" customHeight="1" outlineLevel="1">
      <c r="A180" s="8" t="s">
        <v>61</v>
      </c>
      <c r="B180" s="216">
        <v>171</v>
      </c>
      <c r="C180" s="284"/>
      <c r="D180" s="285"/>
      <c r="E180" s="285"/>
      <c r="F180" s="286"/>
      <c r="G180" s="301">
        <v>0</v>
      </c>
      <c r="H180" s="287">
        <v>0.1</v>
      </c>
      <c r="I180" s="288"/>
      <c r="J180" s="223">
        <f t="shared" si="44"/>
        <v>0</v>
      </c>
      <c r="K180" s="286"/>
      <c r="L180" s="286"/>
      <c r="M180" s="215"/>
      <c r="N180" s="278">
        <f t="shared" si="45"/>
        <v>171</v>
      </c>
      <c r="O180" s="289" t="str">
        <f t="shared" si="46"/>
        <v/>
      </c>
      <c r="P180" s="290">
        <f t="shared" si="56"/>
        <v>0</v>
      </c>
      <c r="Q180" s="291">
        <v>0.1</v>
      </c>
      <c r="R180" s="292"/>
      <c r="S180" s="292"/>
      <c r="T180" s="292"/>
      <c r="U180" s="293" t="str">
        <f t="shared" si="47"/>
        <v/>
      </c>
      <c r="V180" s="294"/>
      <c r="W180" s="158"/>
      <c r="X180" s="159" t="str">
        <f t="shared" si="48"/>
        <v/>
      </c>
      <c r="Y180" s="20"/>
      <c r="Z180" s="20"/>
      <c r="AA180" s="160">
        <f t="shared" si="57"/>
        <v>0</v>
      </c>
      <c r="AB180" s="160">
        <f t="shared" si="58"/>
        <v>0</v>
      </c>
      <c r="AC180" s="20">
        <f t="shared" si="59"/>
        <v>0</v>
      </c>
      <c r="AR180" s="205">
        <f t="shared" si="49"/>
        <v>0</v>
      </c>
      <c r="AS180" s="205">
        <f t="shared" si="50"/>
        <v>0</v>
      </c>
      <c r="AT180" s="205">
        <f t="shared" si="51"/>
        <v>0</v>
      </c>
      <c r="AU180" s="205">
        <f t="shared" si="52"/>
        <v>0</v>
      </c>
      <c r="AV180" s="205">
        <f t="shared" si="53"/>
        <v>0</v>
      </c>
      <c r="AW180" s="205">
        <f t="shared" si="54"/>
        <v>0</v>
      </c>
      <c r="AX180" s="205">
        <f t="shared" si="55"/>
        <v>0</v>
      </c>
    </row>
    <row r="181" spans="1:50" ht="15.75" hidden="1" customHeight="1" outlineLevel="1">
      <c r="A181" s="8" t="s">
        <v>61</v>
      </c>
      <c r="B181" s="216">
        <v>172</v>
      </c>
      <c r="C181" s="284"/>
      <c r="D181" s="285"/>
      <c r="E181" s="285"/>
      <c r="F181" s="286"/>
      <c r="G181" s="301">
        <v>0</v>
      </c>
      <c r="H181" s="287">
        <v>0.1</v>
      </c>
      <c r="I181" s="288"/>
      <c r="J181" s="223">
        <f t="shared" si="44"/>
        <v>0</v>
      </c>
      <c r="K181" s="286"/>
      <c r="L181" s="286"/>
      <c r="M181" s="215"/>
      <c r="N181" s="278">
        <f t="shared" si="45"/>
        <v>172</v>
      </c>
      <c r="O181" s="289" t="str">
        <f t="shared" si="46"/>
        <v/>
      </c>
      <c r="P181" s="290">
        <f t="shared" si="56"/>
        <v>0</v>
      </c>
      <c r="Q181" s="291">
        <v>0.1</v>
      </c>
      <c r="R181" s="292"/>
      <c r="S181" s="292"/>
      <c r="T181" s="292"/>
      <c r="U181" s="293" t="str">
        <f t="shared" si="47"/>
        <v/>
      </c>
      <c r="V181" s="294"/>
      <c r="W181" s="158"/>
      <c r="X181" s="159" t="str">
        <f t="shared" si="48"/>
        <v/>
      </c>
      <c r="Y181" s="20"/>
      <c r="Z181" s="20"/>
      <c r="AA181" s="160">
        <f t="shared" si="57"/>
        <v>0</v>
      </c>
      <c r="AB181" s="160">
        <f t="shared" si="58"/>
        <v>0</v>
      </c>
      <c r="AC181" s="20">
        <f t="shared" si="59"/>
        <v>0</v>
      </c>
      <c r="AR181" s="205">
        <f t="shared" si="49"/>
        <v>0</v>
      </c>
      <c r="AS181" s="205">
        <f t="shared" si="50"/>
        <v>0</v>
      </c>
      <c r="AT181" s="205">
        <f t="shared" si="51"/>
        <v>0</v>
      </c>
      <c r="AU181" s="205">
        <f t="shared" si="52"/>
        <v>0</v>
      </c>
      <c r="AV181" s="205">
        <f t="shared" si="53"/>
        <v>0</v>
      </c>
      <c r="AW181" s="205">
        <f t="shared" si="54"/>
        <v>0</v>
      </c>
      <c r="AX181" s="205">
        <f t="shared" si="55"/>
        <v>0</v>
      </c>
    </row>
    <row r="182" spans="1:50" ht="15.75" hidden="1" customHeight="1" outlineLevel="1">
      <c r="A182" s="8" t="s">
        <v>61</v>
      </c>
      <c r="B182" s="216">
        <v>173</v>
      </c>
      <c r="C182" s="284"/>
      <c r="D182" s="285"/>
      <c r="E182" s="285"/>
      <c r="F182" s="286"/>
      <c r="G182" s="301">
        <v>0</v>
      </c>
      <c r="H182" s="287">
        <v>0.1</v>
      </c>
      <c r="I182" s="288"/>
      <c r="J182" s="223">
        <f t="shared" si="44"/>
        <v>0</v>
      </c>
      <c r="K182" s="286"/>
      <c r="L182" s="286"/>
      <c r="M182" s="215"/>
      <c r="N182" s="278">
        <f t="shared" si="45"/>
        <v>173</v>
      </c>
      <c r="O182" s="289" t="str">
        <f t="shared" si="46"/>
        <v/>
      </c>
      <c r="P182" s="290">
        <f t="shared" si="56"/>
        <v>0</v>
      </c>
      <c r="Q182" s="291">
        <v>0.1</v>
      </c>
      <c r="R182" s="292"/>
      <c r="S182" s="292"/>
      <c r="T182" s="292"/>
      <c r="U182" s="293" t="str">
        <f t="shared" si="47"/>
        <v/>
      </c>
      <c r="V182" s="294"/>
      <c r="W182" s="158"/>
      <c r="X182" s="159" t="str">
        <f t="shared" si="48"/>
        <v/>
      </c>
      <c r="Y182" s="20"/>
      <c r="Z182" s="20"/>
      <c r="AA182" s="160">
        <f t="shared" si="57"/>
        <v>0</v>
      </c>
      <c r="AB182" s="160">
        <f t="shared" si="58"/>
        <v>0</v>
      </c>
      <c r="AC182" s="20">
        <f t="shared" si="59"/>
        <v>0</v>
      </c>
      <c r="AR182" s="205">
        <f t="shared" si="49"/>
        <v>0</v>
      </c>
      <c r="AS182" s="205">
        <f t="shared" si="50"/>
        <v>0</v>
      </c>
      <c r="AT182" s="205">
        <f t="shared" si="51"/>
        <v>0</v>
      </c>
      <c r="AU182" s="205">
        <f t="shared" si="52"/>
        <v>0</v>
      </c>
      <c r="AV182" s="205">
        <f t="shared" si="53"/>
        <v>0</v>
      </c>
      <c r="AW182" s="205">
        <f t="shared" si="54"/>
        <v>0</v>
      </c>
      <c r="AX182" s="205">
        <f t="shared" si="55"/>
        <v>0</v>
      </c>
    </row>
    <row r="183" spans="1:50" ht="15.75" hidden="1" customHeight="1" outlineLevel="1">
      <c r="A183" s="8" t="s">
        <v>61</v>
      </c>
      <c r="B183" s="216">
        <v>174</v>
      </c>
      <c r="C183" s="284"/>
      <c r="D183" s="285"/>
      <c r="E183" s="285"/>
      <c r="F183" s="286"/>
      <c r="G183" s="301">
        <v>0</v>
      </c>
      <c r="H183" s="287">
        <v>0.1</v>
      </c>
      <c r="I183" s="288"/>
      <c r="J183" s="223">
        <f t="shared" si="44"/>
        <v>0</v>
      </c>
      <c r="K183" s="286"/>
      <c r="L183" s="286"/>
      <c r="M183" s="215"/>
      <c r="N183" s="278">
        <f t="shared" si="45"/>
        <v>174</v>
      </c>
      <c r="O183" s="289" t="str">
        <f t="shared" si="46"/>
        <v/>
      </c>
      <c r="P183" s="290">
        <f t="shared" si="56"/>
        <v>0</v>
      </c>
      <c r="Q183" s="291">
        <v>0.1</v>
      </c>
      <c r="R183" s="292"/>
      <c r="S183" s="292"/>
      <c r="T183" s="292"/>
      <c r="U183" s="293" t="str">
        <f t="shared" si="47"/>
        <v/>
      </c>
      <c r="V183" s="294"/>
      <c r="W183" s="158"/>
      <c r="X183" s="159" t="str">
        <f t="shared" si="48"/>
        <v/>
      </c>
      <c r="Y183" s="20"/>
      <c r="Z183" s="20"/>
      <c r="AA183" s="160">
        <f t="shared" si="57"/>
        <v>0</v>
      </c>
      <c r="AB183" s="160">
        <f t="shared" si="58"/>
        <v>0</v>
      </c>
      <c r="AC183" s="20">
        <f t="shared" si="59"/>
        <v>0</v>
      </c>
      <c r="AR183" s="205">
        <f t="shared" si="49"/>
        <v>0</v>
      </c>
      <c r="AS183" s="205">
        <f t="shared" si="50"/>
        <v>0</v>
      </c>
      <c r="AT183" s="205">
        <f t="shared" si="51"/>
        <v>0</v>
      </c>
      <c r="AU183" s="205">
        <f t="shared" si="52"/>
        <v>0</v>
      </c>
      <c r="AV183" s="205">
        <f t="shared" si="53"/>
        <v>0</v>
      </c>
      <c r="AW183" s="205">
        <f t="shared" si="54"/>
        <v>0</v>
      </c>
      <c r="AX183" s="205">
        <f t="shared" si="55"/>
        <v>0</v>
      </c>
    </row>
    <row r="184" spans="1:50" ht="15.75" hidden="1" customHeight="1" outlineLevel="1">
      <c r="A184" s="8" t="s">
        <v>61</v>
      </c>
      <c r="B184" s="216">
        <v>175</v>
      </c>
      <c r="C184" s="284"/>
      <c r="D184" s="285"/>
      <c r="E184" s="285"/>
      <c r="F184" s="286"/>
      <c r="G184" s="301">
        <v>0</v>
      </c>
      <c r="H184" s="287">
        <v>0.1</v>
      </c>
      <c r="I184" s="288"/>
      <c r="J184" s="223">
        <f t="shared" si="44"/>
        <v>0</v>
      </c>
      <c r="K184" s="286"/>
      <c r="L184" s="286"/>
      <c r="M184" s="215"/>
      <c r="N184" s="278">
        <f t="shared" si="45"/>
        <v>175</v>
      </c>
      <c r="O184" s="289" t="str">
        <f t="shared" si="46"/>
        <v/>
      </c>
      <c r="P184" s="290">
        <f t="shared" si="56"/>
        <v>0</v>
      </c>
      <c r="Q184" s="291">
        <v>0.1</v>
      </c>
      <c r="R184" s="292"/>
      <c r="S184" s="292"/>
      <c r="T184" s="292"/>
      <c r="U184" s="293" t="str">
        <f t="shared" si="47"/>
        <v/>
      </c>
      <c r="V184" s="294"/>
      <c r="W184" s="158"/>
      <c r="X184" s="159" t="str">
        <f t="shared" si="48"/>
        <v/>
      </c>
      <c r="Y184" s="20"/>
      <c r="Z184" s="20"/>
      <c r="AA184" s="160">
        <f t="shared" si="57"/>
        <v>0</v>
      </c>
      <c r="AB184" s="160">
        <f t="shared" si="58"/>
        <v>0</v>
      </c>
      <c r="AC184" s="20">
        <f t="shared" si="59"/>
        <v>0</v>
      </c>
      <c r="AR184" s="205">
        <f t="shared" si="49"/>
        <v>0</v>
      </c>
      <c r="AS184" s="205">
        <f t="shared" si="50"/>
        <v>0</v>
      </c>
      <c r="AT184" s="205">
        <f t="shared" si="51"/>
        <v>0</v>
      </c>
      <c r="AU184" s="205">
        <f t="shared" si="52"/>
        <v>0</v>
      </c>
      <c r="AV184" s="205">
        <f t="shared" si="53"/>
        <v>0</v>
      </c>
      <c r="AW184" s="205">
        <f t="shared" si="54"/>
        <v>0</v>
      </c>
      <c r="AX184" s="205">
        <f t="shared" si="55"/>
        <v>0</v>
      </c>
    </row>
    <row r="185" spans="1:50" ht="15.75" hidden="1" customHeight="1" outlineLevel="1">
      <c r="A185" s="8" t="s">
        <v>61</v>
      </c>
      <c r="B185" s="216">
        <v>176</v>
      </c>
      <c r="C185" s="284"/>
      <c r="D185" s="285"/>
      <c r="E185" s="285"/>
      <c r="F185" s="286"/>
      <c r="G185" s="301">
        <v>0</v>
      </c>
      <c r="H185" s="287">
        <v>0.1</v>
      </c>
      <c r="I185" s="288"/>
      <c r="J185" s="223">
        <f t="shared" si="44"/>
        <v>0</v>
      </c>
      <c r="K185" s="286"/>
      <c r="L185" s="286"/>
      <c r="M185" s="215"/>
      <c r="N185" s="278">
        <f t="shared" si="45"/>
        <v>176</v>
      </c>
      <c r="O185" s="289" t="str">
        <f t="shared" si="46"/>
        <v/>
      </c>
      <c r="P185" s="290">
        <f t="shared" si="56"/>
        <v>0</v>
      </c>
      <c r="Q185" s="291">
        <v>0.1</v>
      </c>
      <c r="R185" s="292"/>
      <c r="S185" s="292"/>
      <c r="T185" s="292"/>
      <c r="U185" s="293" t="str">
        <f t="shared" si="47"/>
        <v/>
      </c>
      <c r="V185" s="294"/>
      <c r="W185" s="158"/>
      <c r="X185" s="159" t="str">
        <f t="shared" si="48"/>
        <v/>
      </c>
      <c r="Y185" s="20"/>
      <c r="Z185" s="20"/>
      <c r="AA185" s="160">
        <f t="shared" si="57"/>
        <v>0</v>
      </c>
      <c r="AB185" s="160">
        <f t="shared" si="58"/>
        <v>0</v>
      </c>
      <c r="AC185" s="20">
        <f t="shared" si="59"/>
        <v>0</v>
      </c>
      <c r="AR185" s="205">
        <f t="shared" si="49"/>
        <v>0</v>
      </c>
      <c r="AS185" s="205">
        <f t="shared" si="50"/>
        <v>0</v>
      </c>
      <c r="AT185" s="205">
        <f t="shared" si="51"/>
        <v>0</v>
      </c>
      <c r="AU185" s="205">
        <f t="shared" si="52"/>
        <v>0</v>
      </c>
      <c r="AV185" s="205">
        <f t="shared" si="53"/>
        <v>0</v>
      </c>
      <c r="AW185" s="205">
        <f t="shared" si="54"/>
        <v>0</v>
      </c>
      <c r="AX185" s="205">
        <f t="shared" si="55"/>
        <v>0</v>
      </c>
    </row>
    <row r="186" spans="1:50" ht="15.75" hidden="1" customHeight="1" outlineLevel="1">
      <c r="A186" s="8" t="s">
        <v>61</v>
      </c>
      <c r="B186" s="216">
        <v>177</v>
      </c>
      <c r="C186" s="284"/>
      <c r="D186" s="285"/>
      <c r="E186" s="285"/>
      <c r="F186" s="286"/>
      <c r="G186" s="301">
        <v>0</v>
      </c>
      <c r="H186" s="287">
        <v>0.1</v>
      </c>
      <c r="I186" s="288"/>
      <c r="J186" s="223">
        <f t="shared" si="44"/>
        <v>0</v>
      </c>
      <c r="K186" s="286"/>
      <c r="L186" s="286"/>
      <c r="M186" s="215"/>
      <c r="N186" s="278">
        <f t="shared" si="45"/>
        <v>177</v>
      </c>
      <c r="O186" s="289" t="str">
        <f t="shared" si="46"/>
        <v/>
      </c>
      <c r="P186" s="290">
        <f t="shared" si="56"/>
        <v>0</v>
      </c>
      <c r="Q186" s="291">
        <v>0.1</v>
      </c>
      <c r="R186" s="292"/>
      <c r="S186" s="292"/>
      <c r="T186" s="292"/>
      <c r="U186" s="293" t="str">
        <f t="shared" si="47"/>
        <v/>
      </c>
      <c r="V186" s="294"/>
      <c r="W186" s="158"/>
      <c r="X186" s="159" t="str">
        <f t="shared" si="48"/>
        <v/>
      </c>
      <c r="Y186" s="20"/>
      <c r="Z186" s="20"/>
      <c r="AA186" s="160">
        <f t="shared" si="57"/>
        <v>0</v>
      </c>
      <c r="AB186" s="160">
        <f t="shared" si="58"/>
        <v>0</v>
      </c>
      <c r="AC186" s="20">
        <f t="shared" si="59"/>
        <v>0</v>
      </c>
      <c r="AR186" s="205">
        <f t="shared" si="49"/>
        <v>0</v>
      </c>
      <c r="AS186" s="205">
        <f t="shared" si="50"/>
        <v>0</v>
      </c>
      <c r="AT186" s="205">
        <f t="shared" si="51"/>
        <v>0</v>
      </c>
      <c r="AU186" s="205">
        <f t="shared" si="52"/>
        <v>0</v>
      </c>
      <c r="AV186" s="205">
        <f t="shared" si="53"/>
        <v>0</v>
      </c>
      <c r="AW186" s="205">
        <f t="shared" si="54"/>
        <v>0</v>
      </c>
      <c r="AX186" s="205">
        <f t="shared" si="55"/>
        <v>0</v>
      </c>
    </row>
    <row r="187" spans="1:50" ht="15.75" hidden="1" customHeight="1" outlineLevel="1">
      <c r="A187" s="8" t="s">
        <v>61</v>
      </c>
      <c r="B187" s="216">
        <v>178</v>
      </c>
      <c r="C187" s="284"/>
      <c r="D187" s="285"/>
      <c r="E187" s="285"/>
      <c r="F187" s="286"/>
      <c r="G187" s="301">
        <v>0</v>
      </c>
      <c r="H187" s="287">
        <v>0.1</v>
      </c>
      <c r="I187" s="288"/>
      <c r="J187" s="223">
        <f t="shared" si="44"/>
        <v>0</v>
      </c>
      <c r="K187" s="286"/>
      <c r="L187" s="286"/>
      <c r="M187" s="215"/>
      <c r="N187" s="278">
        <f t="shared" si="45"/>
        <v>178</v>
      </c>
      <c r="O187" s="289" t="str">
        <f t="shared" si="46"/>
        <v/>
      </c>
      <c r="P187" s="290">
        <f t="shared" si="56"/>
        <v>0</v>
      </c>
      <c r="Q187" s="291">
        <v>0.1</v>
      </c>
      <c r="R187" s="292"/>
      <c r="S187" s="292"/>
      <c r="T187" s="292"/>
      <c r="U187" s="293" t="str">
        <f t="shared" si="47"/>
        <v/>
      </c>
      <c r="V187" s="294"/>
      <c r="W187" s="158"/>
      <c r="X187" s="159" t="str">
        <f t="shared" si="48"/>
        <v/>
      </c>
      <c r="Y187" s="20"/>
      <c r="Z187" s="20"/>
      <c r="AA187" s="160">
        <f t="shared" si="57"/>
        <v>0</v>
      </c>
      <c r="AB187" s="160">
        <f t="shared" si="58"/>
        <v>0</v>
      </c>
      <c r="AC187" s="20">
        <f t="shared" si="59"/>
        <v>0</v>
      </c>
      <c r="AR187" s="205">
        <f t="shared" si="49"/>
        <v>0</v>
      </c>
      <c r="AS187" s="205">
        <f t="shared" si="50"/>
        <v>0</v>
      </c>
      <c r="AT187" s="205">
        <f t="shared" si="51"/>
        <v>0</v>
      </c>
      <c r="AU187" s="205">
        <f t="shared" si="52"/>
        <v>0</v>
      </c>
      <c r="AV187" s="205">
        <f t="shared" si="53"/>
        <v>0</v>
      </c>
      <c r="AW187" s="205">
        <f t="shared" si="54"/>
        <v>0</v>
      </c>
      <c r="AX187" s="205">
        <f t="shared" si="55"/>
        <v>0</v>
      </c>
    </row>
    <row r="188" spans="1:50" ht="15.75" hidden="1" customHeight="1" outlineLevel="1">
      <c r="A188" s="8" t="s">
        <v>61</v>
      </c>
      <c r="B188" s="216">
        <v>179</v>
      </c>
      <c r="C188" s="284"/>
      <c r="D188" s="285"/>
      <c r="E188" s="285"/>
      <c r="F188" s="286"/>
      <c r="G188" s="301">
        <v>0</v>
      </c>
      <c r="H188" s="287">
        <v>0.1</v>
      </c>
      <c r="I188" s="288"/>
      <c r="J188" s="223">
        <f t="shared" si="44"/>
        <v>0</v>
      </c>
      <c r="K188" s="286"/>
      <c r="L188" s="286"/>
      <c r="M188" s="215"/>
      <c r="N188" s="278">
        <f t="shared" si="45"/>
        <v>179</v>
      </c>
      <c r="O188" s="289" t="str">
        <f t="shared" si="46"/>
        <v/>
      </c>
      <c r="P188" s="290">
        <f t="shared" si="56"/>
        <v>0</v>
      </c>
      <c r="Q188" s="291">
        <v>0.1</v>
      </c>
      <c r="R188" s="292"/>
      <c r="S188" s="292"/>
      <c r="T188" s="292"/>
      <c r="U188" s="293" t="str">
        <f t="shared" si="47"/>
        <v/>
      </c>
      <c r="V188" s="294"/>
      <c r="W188" s="158"/>
      <c r="X188" s="159" t="str">
        <f t="shared" si="48"/>
        <v/>
      </c>
      <c r="Y188" s="20"/>
      <c r="Z188" s="20"/>
      <c r="AA188" s="160">
        <f t="shared" si="57"/>
        <v>0</v>
      </c>
      <c r="AB188" s="160">
        <f t="shared" si="58"/>
        <v>0</v>
      </c>
      <c r="AC188" s="20">
        <f t="shared" si="59"/>
        <v>0</v>
      </c>
      <c r="AR188" s="205">
        <f t="shared" si="49"/>
        <v>0</v>
      </c>
      <c r="AS188" s="205">
        <f t="shared" si="50"/>
        <v>0</v>
      </c>
      <c r="AT188" s="205">
        <f t="shared" si="51"/>
        <v>0</v>
      </c>
      <c r="AU188" s="205">
        <f t="shared" si="52"/>
        <v>0</v>
      </c>
      <c r="AV188" s="205">
        <f t="shared" si="53"/>
        <v>0</v>
      </c>
      <c r="AW188" s="205">
        <f t="shared" si="54"/>
        <v>0</v>
      </c>
      <c r="AX188" s="205">
        <f t="shared" si="55"/>
        <v>0</v>
      </c>
    </row>
    <row r="189" spans="1:50" ht="15.75" hidden="1" customHeight="1" outlineLevel="1">
      <c r="A189" s="8" t="s">
        <v>61</v>
      </c>
      <c r="B189" s="216">
        <v>180</v>
      </c>
      <c r="C189" s="284"/>
      <c r="D189" s="285"/>
      <c r="E189" s="285"/>
      <c r="F189" s="286"/>
      <c r="G189" s="301">
        <v>0</v>
      </c>
      <c r="H189" s="287">
        <v>0.1</v>
      </c>
      <c r="I189" s="288"/>
      <c r="J189" s="223">
        <f t="shared" si="44"/>
        <v>0</v>
      </c>
      <c r="K189" s="286"/>
      <c r="L189" s="286"/>
      <c r="M189" s="215"/>
      <c r="N189" s="278">
        <f t="shared" si="45"/>
        <v>180</v>
      </c>
      <c r="O189" s="289" t="str">
        <f t="shared" si="46"/>
        <v/>
      </c>
      <c r="P189" s="290">
        <f t="shared" si="56"/>
        <v>0</v>
      </c>
      <c r="Q189" s="291">
        <v>0.1</v>
      </c>
      <c r="R189" s="292"/>
      <c r="S189" s="292"/>
      <c r="T189" s="292"/>
      <c r="U189" s="293" t="str">
        <f t="shared" si="47"/>
        <v/>
      </c>
      <c r="V189" s="294"/>
      <c r="W189" s="158"/>
      <c r="X189" s="159" t="str">
        <f t="shared" si="48"/>
        <v/>
      </c>
      <c r="Y189" s="20"/>
      <c r="Z189" s="20"/>
      <c r="AA189" s="160">
        <f t="shared" si="57"/>
        <v>0</v>
      </c>
      <c r="AB189" s="160">
        <f t="shared" si="58"/>
        <v>0</v>
      </c>
      <c r="AC189" s="20">
        <f t="shared" si="59"/>
        <v>0</v>
      </c>
      <c r="AR189" s="205">
        <f t="shared" si="49"/>
        <v>0</v>
      </c>
      <c r="AS189" s="205">
        <f t="shared" si="50"/>
        <v>0</v>
      </c>
      <c r="AT189" s="205">
        <f t="shared" si="51"/>
        <v>0</v>
      </c>
      <c r="AU189" s="205">
        <f t="shared" si="52"/>
        <v>0</v>
      </c>
      <c r="AV189" s="205">
        <f t="shared" si="53"/>
        <v>0</v>
      </c>
      <c r="AW189" s="205">
        <f t="shared" si="54"/>
        <v>0</v>
      </c>
      <c r="AX189" s="205">
        <f t="shared" si="55"/>
        <v>0</v>
      </c>
    </row>
    <row r="190" spans="1:50" ht="15.75" hidden="1" customHeight="1" outlineLevel="1">
      <c r="A190" s="8" t="s">
        <v>61</v>
      </c>
      <c r="B190" s="216">
        <v>181</v>
      </c>
      <c r="C190" s="284"/>
      <c r="D190" s="285"/>
      <c r="E190" s="285"/>
      <c r="F190" s="286"/>
      <c r="G190" s="301">
        <v>0</v>
      </c>
      <c r="H190" s="287">
        <v>0.1</v>
      </c>
      <c r="I190" s="288"/>
      <c r="J190" s="223">
        <f t="shared" si="44"/>
        <v>0</v>
      </c>
      <c r="K190" s="286"/>
      <c r="L190" s="286"/>
      <c r="M190" s="215"/>
      <c r="N190" s="278">
        <f t="shared" si="45"/>
        <v>181</v>
      </c>
      <c r="O190" s="289" t="str">
        <f t="shared" si="46"/>
        <v/>
      </c>
      <c r="P190" s="290">
        <f t="shared" si="56"/>
        <v>0</v>
      </c>
      <c r="Q190" s="291">
        <v>0.1</v>
      </c>
      <c r="R190" s="292"/>
      <c r="S190" s="292"/>
      <c r="T190" s="292"/>
      <c r="U190" s="293" t="str">
        <f t="shared" si="47"/>
        <v/>
      </c>
      <c r="V190" s="294"/>
      <c r="W190" s="158"/>
      <c r="X190" s="159" t="str">
        <f t="shared" si="48"/>
        <v/>
      </c>
      <c r="Y190" s="20"/>
      <c r="Z190" s="20"/>
      <c r="AA190" s="160">
        <f t="shared" si="57"/>
        <v>0</v>
      </c>
      <c r="AB190" s="160">
        <f t="shared" si="58"/>
        <v>0</v>
      </c>
      <c r="AC190" s="20">
        <f t="shared" si="59"/>
        <v>0</v>
      </c>
      <c r="AR190" s="205">
        <f t="shared" si="49"/>
        <v>0</v>
      </c>
      <c r="AS190" s="205">
        <f t="shared" si="50"/>
        <v>0</v>
      </c>
      <c r="AT190" s="205">
        <f t="shared" si="51"/>
        <v>0</v>
      </c>
      <c r="AU190" s="205">
        <f t="shared" si="52"/>
        <v>0</v>
      </c>
      <c r="AV190" s="205">
        <f t="shared" si="53"/>
        <v>0</v>
      </c>
      <c r="AW190" s="205">
        <f t="shared" si="54"/>
        <v>0</v>
      </c>
      <c r="AX190" s="205">
        <f t="shared" si="55"/>
        <v>0</v>
      </c>
    </row>
    <row r="191" spans="1:50" ht="15.75" hidden="1" customHeight="1" outlineLevel="1">
      <c r="A191" s="8" t="s">
        <v>61</v>
      </c>
      <c r="B191" s="216">
        <v>182</v>
      </c>
      <c r="C191" s="284"/>
      <c r="D191" s="285"/>
      <c r="E191" s="285"/>
      <c r="F191" s="286"/>
      <c r="G191" s="301">
        <v>0</v>
      </c>
      <c r="H191" s="287">
        <v>0.1</v>
      </c>
      <c r="I191" s="288"/>
      <c r="J191" s="223">
        <f t="shared" si="44"/>
        <v>0</v>
      </c>
      <c r="K191" s="286"/>
      <c r="L191" s="286"/>
      <c r="M191" s="215"/>
      <c r="N191" s="278">
        <f t="shared" si="45"/>
        <v>182</v>
      </c>
      <c r="O191" s="289" t="str">
        <f t="shared" si="46"/>
        <v/>
      </c>
      <c r="P191" s="290">
        <f t="shared" si="56"/>
        <v>0</v>
      </c>
      <c r="Q191" s="291">
        <v>0.1</v>
      </c>
      <c r="R191" s="292"/>
      <c r="S191" s="292"/>
      <c r="T191" s="292"/>
      <c r="U191" s="293" t="str">
        <f t="shared" si="47"/>
        <v/>
      </c>
      <c r="V191" s="294"/>
      <c r="W191" s="158"/>
      <c r="X191" s="159" t="str">
        <f t="shared" si="48"/>
        <v/>
      </c>
      <c r="Y191" s="20"/>
      <c r="Z191" s="20"/>
      <c r="AA191" s="160">
        <f t="shared" si="57"/>
        <v>0</v>
      </c>
      <c r="AB191" s="160">
        <f t="shared" si="58"/>
        <v>0</v>
      </c>
      <c r="AC191" s="20">
        <f t="shared" si="59"/>
        <v>0</v>
      </c>
      <c r="AR191" s="205">
        <f t="shared" si="49"/>
        <v>0</v>
      </c>
      <c r="AS191" s="205">
        <f t="shared" si="50"/>
        <v>0</v>
      </c>
      <c r="AT191" s="205">
        <f t="shared" si="51"/>
        <v>0</v>
      </c>
      <c r="AU191" s="205">
        <f t="shared" si="52"/>
        <v>0</v>
      </c>
      <c r="AV191" s="205">
        <f t="shared" si="53"/>
        <v>0</v>
      </c>
      <c r="AW191" s="205">
        <f t="shared" si="54"/>
        <v>0</v>
      </c>
      <c r="AX191" s="205">
        <f t="shared" si="55"/>
        <v>0</v>
      </c>
    </row>
    <row r="192" spans="1:50" ht="15.75" hidden="1" customHeight="1" outlineLevel="1">
      <c r="A192" s="8" t="s">
        <v>61</v>
      </c>
      <c r="B192" s="216">
        <v>183</v>
      </c>
      <c r="C192" s="284"/>
      <c r="D192" s="285"/>
      <c r="E192" s="285"/>
      <c r="F192" s="286"/>
      <c r="G192" s="301">
        <v>0</v>
      </c>
      <c r="H192" s="287">
        <v>0.1</v>
      </c>
      <c r="I192" s="288"/>
      <c r="J192" s="223">
        <f t="shared" si="44"/>
        <v>0</v>
      </c>
      <c r="K192" s="286"/>
      <c r="L192" s="286"/>
      <c r="M192" s="215"/>
      <c r="N192" s="278">
        <f t="shared" si="45"/>
        <v>183</v>
      </c>
      <c r="O192" s="289" t="str">
        <f t="shared" si="46"/>
        <v/>
      </c>
      <c r="P192" s="290">
        <f t="shared" si="56"/>
        <v>0</v>
      </c>
      <c r="Q192" s="291">
        <v>0.1</v>
      </c>
      <c r="R192" s="292"/>
      <c r="S192" s="292"/>
      <c r="T192" s="292"/>
      <c r="U192" s="293" t="str">
        <f t="shared" si="47"/>
        <v/>
      </c>
      <c r="V192" s="294"/>
      <c r="W192" s="158"/>
      <c r="X192" s="159" t="str">
        <f t="shared" si="48"/>
        <v/>
      </c>
      <c r="Y192" s="20"/>
      <c r="Z192" s="20"/>
      <c r="AA192" s="160">
        <f t="shared" si="57"/>
        <v>0</v>
      </c>
      <c r="AB192" s="160">
        <f t="shared" si="58"/>
        <v>0</v>
      </c>
      <c r="AC192" s="20">
        <f t="shared" si="59"/>
        <v>0</v>
      </c>
      <c r="AR192" s="205">
        <f t="shared" si="49"/>
        <v>0</v>
      </c>
      <c r="AS192" s="205">
        <f t="shared" si="50"/>
        <v>0</v>
      </c>
      <c r="AT192" s="205">
        <f t="shared" si="51"/>
        <v>0</v>
      </c>
      <c r="AU192" s="205">
        <f t="shared" si="52"/>
        <v>0</v>
      </c>
      <c r="AV192" s="205">
        <f t="shared" si="53"/>
        <v>0</v>
      </c>
      <c r="AW192" s="205">
        <f t="shared" si="54"/>
        <v>0</v>
      </c>
      <c r="AX192" s="205">
        <f t="shared" si="55"/>
        <v>0</v>
      </c>
    </row>
    <row r="193" spans="1:50" ht="15.75" hidden="1" customHeight="1" outlineLevel="1">
      <c r="A193" s="8" t="s">
        <v>61</v>
      </c>
      <c r="B193" s="216">
        <v>184</v>
      </c>
      <c r="C193" s="284"/>
      <c r="D193" s="285"/>
      <c r="E193" s="285"/>
      <c r="F193" s="286"/>
      <c r="G193" s="301">
        <v>0</v>
      </c>
      <c r="H193" s="287">
        <v>0.1</v>
      </c>
      <c r="I193" s="288"/>
      <c r="J193" s="223">
        <f t="shared" si="44"/>
        <v>0</v>
      </c>
      <c r="K193" s="286"/>
      <c r="L193" s="286"/>
      <c r="M193" s="215"/>
      <c r="N193" s="278">
        <f t="shared" si="45"/>
        <v>184</v>
      </c>
      <c r="O193" s="289" t="str">
        <f t="shared" si="46"/>
        <v/>
      </c>
      <c r="P193" s="290">
        <f t="shared" si="56"/>
        <v>0</v>
      </c>
      <c r="Q193" s="291">
        <v>0.1</v>
      </c>
      <c r="R193" s="292"/>
      <c r="S193" s="292"/>
      <c r="T193" s="292"/>
      <c r="U193" s="293" t="str">
        <f t="shared" si="47"/>
        <v/>
      </c>
      <c r="V193" s="294"/>
      <c r="W193" s="158"/>
      <c r="X193" s="159" t="str">
        <f t="shared" si="48"/>
        <v/>
      </c>
      <c r="Y193" s="20"/>
      <c r="Z193" s="20"/>
      <c r="AA193" s="160">
        <f t="shared" si="57"/>
        <v>0</v>
      </c>
      <c r="AB193" s="160">
        <f t="shared" si="58"/>
        <v>0</v>
      </c>
      <c r="AC193" s="20">
        <f t="shared" si="59"/>
        <v>0</v>
      </c>
      <c r="AR193" s="205">
        <f t="shared" si="49"/>
        <v>0</v>
      </c>
      <c r="AS193" s="205">
        <f t="shared" si="50"/>
        <v>0</v>
      </c>
      <c r="AT193" s="205">
        <f t="shared" si="51"/>
        <v>0</v>
      </c>
      <c r="AU193" s="205">
        <f t="shared" si="52"/>
        <v>0</v>
      </c>
      <c r="AV193" s="205">
        <f t="shared" si="53"/>
        <v>0</v>
      </c>
      <c r="AW193" s="205">
        <f t="shared" si="54"/>
        <v>0</v>
      </c>
      <c r="AX193" s="205">
        <f t="shared" si="55"/>
        <v>0</v>
      </c>
    </row>
    <row r="194" spans="1:50" ht="15.75" hidden="1" customHeight="1" outlineLevel="1">
      <c r="A194" s="8" t="s">
        <v>61</v>
      </c>
      <c r="B194" s="216">
        <v>185</v>
      </c>
      <c r="C194" s="284"/>
      <c r="D194" s="285"/>
      <c r="E194" s="285"/>
      <c r="F194" s="286"/>
      <c r="G194" s="301">
        <v>0</v>
      </c>
      <c r="H194" s="287">
        <v>0.1</v>
      </c>
      <c r="I194" s="288"/>
      <c r="J194" s="223">
        <f t="shared" si="44"/>
        <v>0</v>
      </c>
      <c r="K194" s="286"/>
      <c r="L194" s="286"/>
      <c r="M194" s="215"/>
      <c r="N194" s="278">
        <f t="shared" si="45"/>
        <v>185</v>
      </c>
      <c r="O194" s="289" t="str">
        <f t="shared" si="46"/>
        <v/>
      </c>
      <c r="P194" s="290">
        <f t="shared" si="56"/>
        <v>0</v>
      </c>
      <c r="Q194" s="291">
        <v>0.1</v>
      </c>
      <c r="R194" s="292"/>
      <c r="S194" s="292"/>
      <c r="T194" s="292"/>
      <c r="U194" s="293" t="str">
        <f t="shared" si="47"/>
        <v/>
      </c>
      <c r="V194" s="294"/>
      <c r="W194" s="158"/>
      <c r="X194" s="159" t="str">
        <f t="shared" si="48"/>
        <v/>
      </c>
      <c r="Y194" s="20"/>
      <c r="Z194" s="20"/>
      <c r="AA194" s="160">
        <f t="shared" si="57"/>
        <v>0</v>
      </c>
      <c r="AB194" s="160">
        <f t="shared" si="58"/>
        <v>0</v>
      </c>
      <c r="AC194" s="20">
        <f t="shared" si="59"/>
        <v>0</v>
      </c>
      <c r="AR194" s="205">
        <f t="shared" si="49"/>
        <v>0</v>
      </c>
      <c r="AS194" s="205">
        <f t="shared" si="50"/>
        <v>0</v>
      </c>
      <c r="AT194" s="205">
        <f t="shared" si="51"/>
        <v>0</v>
      </c>
      <c r="AU194" s="205">
        <f t="shared" si="52"/>
        <v>0</v>
      </c>
      <c r="AV194" s="205">
        <f t="shared" si="53"/>
        <v>0</v>
      </c>
      <c r="AW194" s="205">
        <f t="shared" si="54"/>
        <v>0</v>
      </c>
      <c r="AX194" s="205">
        <f t="shared" si="55"/>
        <v>0</v>
      </c>
    </row>
    <row r="195" spans="1:50" ht="15.75" hidden="1" customHeight="1" outlineLevel="1">
      <c r="A195" s="8" t="s">
        <v>61</v>
      </c>
      <c r="B195" s="216">
        <v>186</v>
      </c>
      <c r="C195" s="284"/>
      <c r="D195" s="285"/>
      <c r="E195" s="285"/>
      <c r="F195" s="286"/>
      <c r="G195" s="301">
        <v>0</v>
      </c>
      <c r="H195" s="287">
        <v>0.1</v>
      </c>
      <c r="I195" s="288"/>
      <c r="J195" s="223">
        <f t="shared" si="44"/>
        <v>0</v>
      </c>
      <c r="K195" s="286"/>
      <c r="L195" s="286"/>
      <c r="M195" s="215"/>
      <c r="N195" s="278">
        <f t="shared" si="45"/>
        <v>186</v>
      </c>
      <c r="O195" s="289" t="str">
        <f t="shared" si="46"/>
        <v/>
      </c>
      <c r="P195" s="290">
        <f t="shared" si="56"/>
        <v>0</v>
      </c>
      <c r="Q195" s="291">
        <v>0.1</v>
      </c>
      <c r="R195" s="292"/>
      <c r="S195" s="292"/>
      <c r="T195" s="292"/>
      <c r="U195" s="293" t="str">
        <f t="shared" si="47"/>
        <v/>
      </c>
      <c r="V195" s="294"/>
      <c r="W195" s="158"/>
      <c r="X195" s="159" t="str">
        <f t="shared" si="48"/>
        <v/>
      </c>
      <c r="Y195" s="20"/>
      <c r="Z195" s="20"/>
      <c r="AA195" s="160">
        <f t="shared" si="57"/>
        <v>0</v>
      </c>
      <c r="AB195" s="160">
        <f t="shared" si="58"/>
        <v>0</v>
      </c>
      <c r="AC195" s="20">
        <f t="shared" si="59"/>
        <v>0</v>
      </c>
      <c r="AR195" s="205">
        <f t="shared" si="49"/>
        <v>0</v>
      </c>
      <c r="AS195" s="205">
        <f t="shared" si="50"/>
        <v>0</v>
      </c>
      <c r="AT195" s="205">
        <f t="shared" si="51"/>
        <v>0</v>
      </c>
      <c r="AU195" s="205">
        <f t="shared" si="52"/>
        <v>0</v>
      </c>
      <c r="AV195" s="205">
        <f t="shared" si="53"/>
        <v>0</v>
      </c>
      <c r="AW195" s="205">
        <f t="shared" si="54"/>
        <v>0</v>
      </c>
      <c r="AX195" s="205">
        <f t="shared" si="55"/>
        <v>0</v>
      </c>
    </row>
    <row r="196" spans="1:50" ht="15.75" hidden="1" customHeight="1" outlineLevel="1">
      <c r="A196" s="8" t="s">
        <v>61</v>
      </c>
      <c r="B196" s="216">
        <v>187</v>
      </c>
      <c r="C196" s="284"/>
      <c r="D196" s="285"/>
      <c r="E196" s="285"/>
      <c r="F196" s="286"/>
      <c r="G196" s="301">
        <v>0</v>
      </c>
      <c r="H196" s="287">
        <v>0.1</v>
      </c>
      <c r="I196" s="288"/>
      <c r="J196" s="223">
        <f t="shared" si="44"/>
        <v>0</v>
      </c>
      <c r="K196" s="286"/>
      <c r="L196" s="286"/>
      <c r="M196" s="215"/>
      <c r="N196" s="278">
        <f t="shared" si="45"/>
        <v>187</v>
      </c>
      <c r="O196" s="289" t="str">
        <f t="shared" si="46"/>
        <v/>
      </c>
      <c r="P196" s="290">
        <f t="shared" si="56"/>
        <v>0</v>
      </c>
      <c r="Q196" s="291">
        <v>0.1</v>
      </c>
      <c r="R196" s="292"/>
      <c r="S196" s="292"/>
      <c r="T196" s="292"/>
      <c r="U196" s="293" t="str">
        <f t="shared" si="47"/>
        <v/>
      </c>
      <c r="V196" s="294"/>
      <c r="W196" s="158"/>
      <c r="X196" s="159" t="str">
        <f t="shared" si="48"/>
        <v/>
      </c>
      <c r="Y196" s="20"/>
      <c r="Z196" s="20"/>
      <c r="AA196" s="160">
        <f t="shared" si="57"/>
        <v>0</v>
      </c>
      <c r="AB196" s="160">
        <f t="shared" si="58"/>
        <v>0</v>
      </c>
      <c r="AC196" s="20">
        <f t="shared" si="59"/>
        <v>0</v>
      </c>
      <c r="AR196" s="205">
        <f t="shared" si="49"/>
        <v>0</v>
      </c>
      <c r="AS196" s="205">
        <f t="shared" si="50"/>
        <v>0</v>
      </c>
      <c r="AT196" s="205">
        <f t="shared" si="51"/>
        <v>0</v>
      </c>
      <c r="AU196" s="205">
        <f t="shared" si="52"/>
        <v>0</v>
      </c>
      <c r="AV196" s="205">
        <f t="shared" si="53"/>
        <v>0</v>
      </c>
      <c r="AW196" s="205">
        <f t="shared" si="54"/>
        <v>0</v>
      </c>
      <c r="AX196" s="205">
        <f t="shared" si="55"/>
        <v>0</v>
      </c>
    </row>
    <row r="197" spans="1:50" ht="15.75" hidden="1" customHeight="1" outlineLevel="1">
      <c r="A197" s="8" t="s">
        <v>61</v>
      </c>
      <c r="B197" s="216">
        <v>188</v>
      </c>
      <c r="C197" s="284"/>
      <c r="D197" s="285"/>
      <c r="E197" s="285"/>
      <c r="F197" s="286"/>
      <c r="G197" s="301">
        <v>0</v>
      </c>
      <c r="H197" s="287">
        <v>0.1</v>
      </c>
      <c r="I197" s="288"/>
      <c r="J197" s="223">
        <f t="shared" si="44"/>
        <v>0</v>
      </c>
      <c r="K197" s="286"/>
      <c r="L197" s="286"/>
      <c r="M197" s="215"/>
      <c r="N197" s="278">
        <f t="shared" si="45"/>
        <v>188</v>
      </c>
      <c r="O197" s="289" t="str">
        <f t="shared" si="46"/>
        <v/>
      </c>
      <c r="P197" s="290">
        <f t="shared" si="56"/>
        <v>0</v>
      </c>
      <c r="Q197" s="291">
        <v>0.1</v>
      </c>
      <c r="R197" s="292"/>
      <c r="S197" s="292"/>
      <c r="T197" s="292"/>
      <c r="U197" s="293" t="str">
        <f t="shared" si="47"/>
        <v/>
      </c>
      <c r="V197" s="294"/>
      <c r="W197" s="158"/>
      <c r="X197" s="159" t="str">
        <f t="shared" si="48"/>
        <v/>
      </c>
      <c r="Y197" s="20"/>
      <c r="Z197" s="20"/>
      <c r="AA197" s="160">
        <f t="shared" si="57"/>
        <v>0</v>
      </c>
      <c r="AB197" s="160">
        <f t="shared" si="58"/>
        <v>0</v>
      </c>
      <c r="AC197" s="20">
        <f t="shared" si="59"/>
        <v>0</v>
      </c>
      <c r="AR197" s="205">
        <f t="shared" si="49"/>
        <v>0</v>
      </c>
      <c r="AS197" s="205">
        <f t="shared" si="50"/>
        <v>0</v>
      </c>
      <c r="AT197" s="205">
        <f t="shared" si="51"/>
        <v>0</v>
      </c>
      <c r="AU197" s="205">
        <f t="shared" si="52"/>
        <v>0</v>
      </c>
      <c r="AV197" s="205">
        <f t="shared" si="53"/>
        <v>0</v>
      </c>
      <c r="AW197" s="205">
        <f t="shared" si="54"/>
        <v>0</v>
      </c>
      <c r="AX197" s="205">
        <f t="shared" si="55"/>
        <v>0</v>
      </c>
    </row>
    <row r="198" spans="1:50" ht="15.75" hidden="1" customHeight="1" outlineLevel="1">
      <c r="A198" s="8" t="s">
        <v>61</v>
      </c>
      <c r="B198" s="216">
        <v>189</v>
      </c>
      <c r="C198" s="284"/>
      <c r="D198" s="285"/>
      <c r="E198" s="285"/>
      <c r="F198" s="286"/>
      <c r="G198" s="301">
        <v>0</v>
      </c>
      <c r="H198" s="287">
        <v>0.1</v>
      </c>
      <c r="I198" s="288"/>
      <c r="J198" s="223">
        <f t="shared" si="44"/>
        <v>0</v>
      </c>
      <c r="K198" s="286"/>
      <c r="L198" s="286"/>
      <c r="M198" s="215"/>
      <c r="N198" s="278">
        <f t="shared" si="45"/>
        <v>189</v>
      </c>
      <c r="O198" s="289" t="str">
        <f t="shared" si="46"/>
        <v/>
      </c>
      <c r="P198" s="290">
        <f t="shared" si="56"/>
        <v>0</v>
      </c>
      <c r="Q198" s="291">
        <v>0.1</v>
      </c>
      <c r="R198" s="292"/>
      <c r="S198" s="292"/>
      <c r="T198" s="292"/>
      <c r="U198" s="293" t="str">
        <f t="shared" si="47"/>
        <v/>
      </c>
      <c r="V198" s="294"/>
      <c r="W198" s="158"/>
      <c r="X198" s="159" t="str">
        <f t="shared" si="48"/>
        <v/>
      </c>
      <c r="Y198" s="20"/>
      <c r="Z198" s="20"/>
      <c r="AA198" s="160">
        <f t="shared" si="57"/>
        <v>0</v>
      </c>
      <c r="AB198" s="160">
        <f t="shared" si="58"/>
        <v>0</v>
      </c>
      <c r="AC198" s="20">
        <f t="shared" si="59"/>
        <v>0</v>
      </c>
      <c r="AR198" s="205">
        <f t="shared" si="49"/>
        <v>0</v>
      </c>
      <c r="AS198" s="205">
        <f t="shared" si="50"/>
        <v>0</v>
      </c>
      <c r="AT198" s="205">
        <f t="shared" si="51"/>
        <v>0</v>
      </c>
      <c r="AU198" s="205">
        <f t="shared" si="52"/>
        <v>0</v>
      </c>
      <c r="AV198" s="205">
        <f t="shared" si="53"/>
        <v>0</v>
      </c>
      <c r="AW198" s="205">
        <f t="shared" si="54"/>
        <v>0</v>
      </c>
      <c r="AX198" s="205">
        <f t="shared" si="55"/>
        <v>0</v>
      </c>
    </row>
    <row r="199" spans="1:50" ht="15.75" hidden="1" customHeight="1" outlineLevel="1">
      <c r="A199" s="8" t="s">
        <v>61</v>
      </c>
      <c r="B199" s="216">
        <v>190</v>
      </c>
      <c r="C199" s="284"/>
      <c r="D199" s="285"/>
      <c r="E199" s="285"/>
      <c r="F199" s="286"/>
      <c r="G199" s="301">
        <v>0</v>
      </c>
      <c r="H199" s="287">
        <v>0.1</v>
      </c>
      <c r="I199" s="288"/>
      <c r="J199" s="223">
        <f t="shared" si="44"/>
        <v>0</v>
      </c>
      <c r="K199" s="286"/>
      <c r="L199" s="286"/>
      <c r="M199" s="215"/>
      <c r="N199" s="278">
        <f t="shared" si="45"/>
        <v>190</v>
      </c>
      <c r="O199" s="289" t="str">
        <f t="shared" si="46"/>
        <v/>
      </c>
      <c r="P199" s="290">
        <f t="shared" si="56"/>
        <v>0</v>
      </c>
      <c r="Q199" s="291">
        <v>0.1</v>
      </c>
      <c r="R199" s="292"/>
      <c r="S199" s="292"/>
      <c r="T199" s="292"/>
      <c r="U199" s="293" t="str">
        <f t="shared" si="47"/>
        <v/>
      </c>
      <c r="V199" s="294"/>
      <c r="W199" s="158"/>
      <c r="X199" s="159" t="str">
        <f t="shared" si="48"/>
        <v/>
      </c>
      <c r="Y199" s="20"/>
      <c r="Z199" s="20"/>
      <c r="AA199" s="160">
        <f t="shared" si="57"/>
        <v>0</v>
      </c>
      <c r="AB199" s="160">
        <f t="shared" si="58"/>
        <v>0</v>
      </c>
      <c r="AC199" s="20">
        <f t="shared" si="59"/>
        <v>0</v>
      </c>
      <c r="AR199" s="205">
        <f t="shared" si="49"/>
        <v>0</v>
      </c>
      <c r="AS199" s="205">
        <f t="shared" si="50"/>
        <v>0</v>
      </c>
      <c r="AT199" s="205">
        <f t="shared" si="51"/>
        <v>0</v>
      </c>
      <c r="AU199" s="205">
        <f t="shared" si="52"/>
        <v>0</v>
      </c>
      <c r="AV199" s="205">
        <f t="shared" si="53"/>
        <v>0</v>
      </c>
      <c r="AW199" s="205">
        <f t="shared" si="54"/>
        <v>0</v>
      </c>
      <c r="AX199" s="205">
        <f t="shared" si="55"/>
        <v>0</v>
      </c>
    </row>
    <row r="200" spans="1:50" ht="15.75" hidden="1" customHeight="1" outlineLevel="1">
      <c r="A200" s="8" t="s">
        <v>61</v>
      </c>
      <c r="B200" s="216">
        <v>191</v>
      </c>
      <c r="C200" s="284"/>
      <c r="D200" s="285"/>
      <c r="E200" s="285"/>
      <c r="F200" s="286"/>
      <c r="G200" s="301">
        <v>0</v>
      </c>
      <c r="H200" s="287">
        <v>0.1</v>
      </c>
      <c r="I200" s="288"/>
      <c r="J200" s="223">
        <f t="shared" si="44"/>
        <v>0</v>
      </c>
      <c r="K200" s="286"/>
      <c r="L200" s="286"/>
      <c r="M200" s="215"/>
      <c r="N200" s="278">
        <f t="shared" si="45"/>
        <v>191</v>
      </c>
      <c r="O200" s="289" t="str">
        <f t="shared" si="46"/>
        <v/>
      </c>
      <c r="P200" s="290">
        <f t="shared" si="56"/>
        <v>0</v>
      </c>
      <c r="Q200" s="291">
        <v>0.1</v>
      </c>
      <c r="R200" s="292"/>
      <c r="S200" s="292"/>
      <c r="T200" s="292"/>
      <c r="U200" s="293" t="str">
        <f t="shared" si="47"/>
        <v/>
      </c>
      <c r="V200" s="294"/>
      <c r="W200" s="158"/>
      <c r="X200" s="159" t="str">
        <f t="shared" si="48"/>
        <v/>
      </c>
      <c r="Y200" s="20"/>
      <c r="Z200" s="20"/>
      <c r="AA200" s="160">
        <f t="shared" si="57"/>
        <v>0</v>
      </c>
      <c r="AB200" s="160">
        <f t="shared" si="58"/>
        <v>0</v>
      </c>
      <c r="AC200" s="20">
        <f t="shared" si="59"/>
        <v>0</v>
      </c>
      <c r="AR200" s="205">
        <f t="shared" si="49"/>
        <v>0</v>
      </c>
      <c r="AS200" s="205">
        <f t="shared" si="50"/>
        <v>0</v>
      </c>
      <c r="AT200" s="205">
        <f t="shared" si="51"/>
        <v>0</v>
      </c>
      <c r="AU200" s="205">
        <f t="shared" si="52"/>
        <v>0</v>
      </c>
      <c r="AV200" s="205">
        <f t="shared" si="53"/>
        <v>0</v>
      </c>
      <c r="AW200" s="205">
        <f t="shared" si="54"/>
        <v>0</v>
      </c>
      <c r="AX200" s="205">
        <f t="shared" si="55"/>
        <v>0</v>
      </c>
    </row>
    <row r="201" spans="1:50" ht="15.75" hidden="1" customHeight="1" outlineLevel="1">
      <c r="A201" s="8" t="s">
        <v>61</v>
      </c>
      <c r="B201" s="216">
        <v>192</v>
      </c>
      <c r="C201" s="284"/>
      <c r="D201" s="285"/>
      <c r="E201" s="285"/>
      <c r="F201" s="286"/>
      <c r="G201" s="301">
        <v>0</v>
      </c>
      <c r="H201" s="287">
        <v>0.1</v>
      </c>
      <c r="I201" s="288"/>
      <c r="J201" s="223">
        <f t="shared" si="44"/>
        <v>0</v>
      </c>
      <c r="K201" s="286"/>
      <c r="L201" s="286"/>
      <c r="M201" s="215"/>
      <c r="N201" s="278">
        <f t="shared" si="45"/>
        <v>192</v>
      </c>
      <c r="O201" s="289" t="str">
        <f t="shared" si="46"/>
        <v/>
      </c>
      <c r="P201" s="290">
        <f t="shared" si="56"/>
        <v>0</v>
      </c>
      <c r="Q201" s="291">
        <v>0.1</v>
      </c>
      <c r="R201" s="292"/>
      <c r="S201" s="292"/>
      <c r="T201" s="292"/>
      <c r="U201" s="293" t="str">
        <f t="shared" si="47"/>
        <v/>
      </c>
      <c r="V201" s="294"/>
      <c r="W201" s="158"/>
      <c r="X201" s="159" t="str">
        <f t="shared" si="48"/>
        <v/>
      </c>
      <c r="Y201" s="20"/>
      <c r="Z201" s="20"/>
      <c r="AA201" s="160">
        <f t="shared" si="57"/>
        <v>0</v>
      </c>
      <c r="AB201" s="160">
        <f t="shared" si="58"/>
        <v>0</v>
      </c>
      <c r="AC201" s="20">
        <f t="shared" si="59"/>
        <v>0</v>
      </c>
      <c r="AR201" s="205">
        <f t="shared" si="49"/>
        <v>0</v>
      </c>
      <c r="AS201" s="205">
        <f t="shared" si="50"/>
        <v>0</v>
      </c>
      <c r="AT201" s="205">
        <f t="shared" si="51"/>
        <v>0</v>
      </c>
      <c r="AU201" s="205">
        <f t="shared" si="52"/>
        <v>0</v>
      </c>
      <c r="AV201" s="205">
        <f t="shared" si="53"/>
        <v>0</v>
      </c>
      <c r="AW201" s="205">
        <f t="shared" si="54"/>
        <v>0</v>
      </c>
      <c r="AX201" s="205">
        <f t="shared" si="55"/>
        <v>0</v>
      </c>
    </row>
    <row r="202" spans="1:50" ht="15.75" hidden="1" customHeight="1" outlineLevel="1">
      <c r="A202" s="8" t="s">
        <v>61</v>
      </c>
      <c r="B202" s="216">
        <v>193</v>
      </c>
      <c r="C202" s="284"/>
      <c r="D202" s="285"/>
      <c r="E202" s="285"/>
      <c r="F202" s="286"/>
      <c r="G202" s="301">
        <v>0</v>
      </c>
      <c r="H202" s="287">
        <v>0.1</v>
      </c>
      <c r="I202" s="288"/>
      <c r="J202" s="223">
        <f t="shared" si="44"/>
        <v>0</v>
      </c>
      <c r="K202" s="286"/>
      <c r="L202" s="286"/>
      <c r="M202" s="215"/>
      <c r="N202" s="278">
        <f t="shared" si="45"/>
        <v>193</v>
      </c>
      <c r="O202" s="289" t="str">
        <f t="shared" si="46"/>
        <v/>
      </c>
      <c r="P202" s="290">
        <f t="shared" ref="P202:P209" si="60">IF($H202=$Q202,$J202-$AA202-$AB202-$S202,ROUNDDOWN(($G202-$I202)/(1+$Q202),0)-$AA202-$AB202-$S202)</f>
        <v>0</v>
      </c>
      <c r="Q202" s="291">
        <v>0.1</v>
      </c>
      <c r="R202" s="292"/>
      <c r="S202" s="292"/>
      <c r="T202" s="292"/>
      <c r="U202" s="293" t="str">
        <f t="shared" si="47"/>
        <v/>
      </c>
      <c r="V202" s="294"/>
      <c r="W202" s="158"/>
      <c r="X202" s="159" t="str">
        <f t="shared" si="48"/>
        <v/>
      </c>
      <c r="Y202" s="20"/>
      <c r="Z202" s="20"/>
      <c r="AA202" s="160">
        <f t="shared" ref="AA202:AA209" si="61">IFERROR(ROUNDDOWN(R202/(1+$Q202),0),0)</f>
        <v>0</v>
      </c>
      <c r="AB202" s="160">
        <f t="shared" ref="AB202:AB209" si="62">IFERROR(ROUNDDOWN(T202/(1+$Q202),0),0)</f>
        <v>0</v>
      </c>
      <c r="AC202" s="20">
        <f t="shared" ref="AC202:AC209" si="63">IF($H202&gt;=$Q202,0,$J202-$P202-$R202-$S202-$T202)</f>
        <v>0</v>
      </c>
      <c r="AR202" s="205">
        <f t="shared" si="49"/>
        <v>0</v>
      </c>
      <c r="AS202" s="205">
        <f t="shared" si="50"/>
        <v>0</v>
      </c>
      <c r="AT202" s="205">
        <f t="shared" si="51"/>
        <v>0</v>
      </c>
      <c r="AU202" s="205">
        <f t="shared" si="52"/>
        <v>0</v>
      </c>
      <c r="AV202" s="205">
        <f t="shared" si="53"/>
        <v>0</v>
      </c>
      <c r="AW202" s="205">
        <f t="shared" si="54"/>
        <v>0</v>
      </c>
      <c r="AX202" s="205">
        <f t="shared" si="55"/>
        <v>0</v>
      </c>
    </row>
    <row r="203" spans="1:50" ht="15.75" hidden="1" customHeight="1" outlineLevel="1">
      <c r="A203" s="8" t="s">
        <v>61</v>
      </c>
      <c r="B203" s="216">
        <v>194</v>
      </c>
      <c r="C203" s="284"/>
      <c r="D203" s="285"/>
      <c r="E203" s="285"/>
      <c r="F203" s="286"/>
      <c r="G203" s="301">
        <v>0</v>
      </c>
      <c r="H203" s="287">
        <v>0.1</v>
      </c>
      <c r="I203" s="288"/>
      <c r="J203" s="223">
        <f t="shared" ref="J203:J266" si="64">ROUNDDOWN((G203-I203)/(1+H203),0)</f>
        <v>0</v>
      </c>
      <c r="K203" s="286"/>
      <c r="L203" s="286"/>
      <c r="M203" s="215"/>
      <c r="N203" s="278">
        <f t="shared" ref="N203:N266" si="65">$B203</f>
        <v>194</v>
      </c>
      <c r="O203" s="289" t="str">
        <f t="shared" ref="O203:O266" si="66">IF($C203="","",C203)</f>
        <v/>
      </c>
      <c r="P203" s="290">
        <f t="shared" si="60"/>
        <v>0</v>
      </c>
      <c r="Q203" s="291">
        <v>0.1</v>
      </c>
      <c r="R203" s="292"/>
      <c r="S203" s="292"/>
      <c r="T203" s="292"/>
      <c r="U203" s="293" t="str">
        <f t="shared" ref="U203:U266" si="67">IF($G203=0,"","未確認")</f>
        <v/>
      </c>
      <c r="V203" s="294"/>
      <c r="W203" s="158"/>
      <c r="X203" s="159" t="str">
        <f t="shared" ref="X203:X266" si="68">IF(W203="","","No."&amp;N203&amp;"："&amp;W203&amp;IF(U203="OK","",IF(U203="対象外","（"&amp;TEXT($G203-$I203,"#,##0")&amp;"円/"&amp;V203&amp;"）","（"&amp;TEXT(R203+S203,"#,##0")&amp;"円/"&amp;V203&amp;"）")))</f>
        <v/>
      </c>
      <c r="Y203" s="20"/>
      <c r="Z203" s="20"/>
      <c r="AA203" s="160">
        <f t="shared" si="61"/>
        <v>0</v>
      </c>
      <c r="AB203" s="160">
        <f t="shared" si="62"/>
        <v>0</v>
      </c>
      <c r="AC203" s="20">
        <f t="shared" si="63"/>
        <v>0</v>
      </c>
      <c r="AR203" s="205">
        <f t="shared" ref="AR203:AR266" si="69">IF(C203="",IF(OR(D203&lt;&gt;"",E203&lt;&gt;"",F203&lt;&gt;"",K203&lt;&gt;"",G203&lt;&gt;0)=TRUE,1,0),0)</f>
        <v>0</v>
      </c>
      <c r="AS203" s="205">
        <f t="shared" ref="AS203:AS266" si="70">IF(D203="",IF(OR(C203&lt;&gt;"",E203&lt;&gt;"",F203&lt;&gt;"",K203&lt;&gt;"",G203&lt;&gt;0)=TRUE,1,0),0)</f>
        <v>0</v>
      </c>
      <c r="AT203" s="205">
        <f t="shared" ref="AT203:AT266" si="71">IF(E203="",IF(OR(C203&lt;&gt;"",D203&lt;&gt;"",F203&lt;&gt;"",K203&lt;&gt;"",G203&lt;&gt;0)=TRUE,1,0),0)</f>
        <v>0</v>
      </c>
      <c r="AU203" s="205">
        <f t="shared" ref="AU203:AU266" si="72">IF(F203="",IF(OR(C203&lt;&gt;"",D203&lt;&gt;"",E203&lt;&gt;"",K203&lt;&gt;"",G203&lt;&gt;0)=TRUE,1,0),0)</f>
        <v>0</v>
      </c>
      <c r="AV203" s="205">
        <f t="shared" ref="AV203:AV266" si="73">IF(K203="",IF(OR(C203&lt;&gt;"",D203&lt;&gt;"",E203&lt;&gt;"",F203&lt;&gt;"",G203&lt;&gt;0)=TRUE,1,0),0)</f>
        <v>0</v>
      </c>
      <c r="AW203" s="205">
        <f t="shared" ref="AW203:AW266" si="74">IF(G203=0,IF(OR(C203&lt;&gt;"",D203&lt;&gt;"",E203&lt;&gt;"",F203&lt;&gt;"",K203&lt;&gt;"",G203&lt;&gt;0)=TRUE,1,0),0)</f>
        <v>0</v>
      </c>
      <c r="AX203" s="205">
        <f t="shared" ref="AX203:AX266" si="75">IF(OR(E203="その他",COUNTIF(E203,"*(詳細備考)*")),1,0)</f>
        <v>0</v>
      </c>
    </row>
    <row r="204" spans="1:50" ht="15.75" hidden="1" customHeight="1" outlineLevel="1">
      <c r="A204" s="8" t="s">
        <v>61</v>
      </c>
      <c r="B204" s="216">
        <v>195</v>
      </c>
      <c r="C204" s="284"/>
      <c r="D204" s="285"/>
      <c r="E204" s="285"/>
      <c r="F204" s="286"/>
      <c r="G204" s="301">
        <v>0</v>
      </c>
      <c r="H204" s="287">
        <v>0.1</v>
      </c>
      <c r="I204" s="288"/>
      <c r="J204" s="223">
        <f t="shared" si="64"/>
        <v>0</v>
      </c>
      <c r="K204" s="286"/>
      <c r="L204" s="286"/>
      <c r="M204" s="215"/>
      <c r="N204" s="278">
        <f t="shared" si="65"/>
        <v>195</v>
      </c>
      <c r="O204" s="289" t="str">
        <f t="shared" si="66"/>
        <v/>
      </c>
      <c r="P204" s="290">
        <f t="shared" si="60"/>
        <v>0</v>
      </c>
      <c r="Q204" s="291">
        <v>0.1</v>
      </c>
      <c r="R204" s="292"/>
      <c r="S204" s="292"/>
      <c r="T204" s="292"/>
      <c r="U204" s="293" t="str">
        <f t="shared" si="67"/>
        <v/>
      </c>
      <c r="V204" s="294"/>
      <c r="W204" s="158"/>
      <c r="X204" s="159" t="str">
        <f t="shared" si="68"/>
        <v/>
      </c>
      <c r="Y204" s="20"/>
      <c r="Z204" s="20"/>
      <c r="AA204" s="160">
        <f t="shared" si="61"/>
        <v>0</v>
      </c>
      <c r="AB204" s="160">
        <f t="shared" si="62"/>
        <v>0</v>
      </c>
      <c r="AC204" s="20">
        <f t="shared" si="63"/>
        <v>0</v>
      </c>
      <c r="AR204" s="205">
        <f t="shared" si="69"/>
        <v>0</v>
      </c>
      <c r="AS204" s="205">
        <f t="shared" si="70"/>
        <v>0</v>
      </c>
      <c r="AT204" s="205">
        <f t="shared" si="71"/>
        <v>0</v>
      </c>
      <c r="AU204" s="205">
        <f t="shared" si="72"/>
        <v>0</v>
      </c>
      <c r="AV204" s="205">
        <f t="shared" si="73"/>
        <v>0</v>
      </c>
      <c r="AW204" s="205">
        <f t="shared" si="74"/>
        <v>0</v>
      </c>
      <c r="AX204" s="205">
        <f t="shared" si="75"/>
        <v>0</v>
      </c>
    </row>
    <row r="205" spans="1:50" ht="15.75" hidden="1" customHeight="1" outlineLevel="1">
      <c r="A205" s="8" t="s">
        <v>61</v>
      </c>
      <c r="B205" s="216">
        <v>196</v>
      </c>
      <c r="C205" s="284"/>
      <c r="D205" s="285"/>
      <c r="E205" s="285"/>
      <c r="F205" s="286"/>
      <c r="G205" s="301">
        <v>0</v>
      </c>
      <c r="H205" s="287">
        <v>0.1</v>
      </c>
      <c r="I205" s="288"/>
      <c r="J205" s="223">
        <f t="shared" si="64"/>
        <v>0</v>
      </c>
      <c r="K205" s="286"/>
      <c r="L205" s="286"/>
      <c r="M205" s="215"/>
      <c r="N205" s="278">
        <f t="shared" si="65"/>
        <v>196</v>
      </c>
      <c r="O205" s="289" t="str">
        <f t="shared" si="66"/>
        <v/>
      </c>
      <c r="P205" s="290">
        <f t="shared" si="60"/>
        <v>0</v>
      </c>
      <c r="Q205" s="291">
        <v>0.1</v>
      </c>
      <c r="R205" s="292"/>
      <c r="S205" s="292"/>
      <c r="T205" s="292"/>
      <c r="U205" s="293" t="str">
        <f t="shared" si="67"/>
        <v/>
      </c>
      <c r="V205" s="294"/>
      <c r="W205" s="158"/>
      <c r="X205" s="159" t="str">
        <f t="shared" si="68"/>
        <v/>
      </c>
      <c r="Y205" s="20"/>
      <c r="Z205" s="20"/>
      <c r="AA205" s="160">
        <f t="shared" si="61"/>
        <v>0</v>
      </c>
      <c r="AB205" s="160">
        <f t="shared" si="62"/>
        <v>0</v>
      </c>
      <c r="AC205" s="20">
        <f t="shared" si="63"/>
        <v>0</v>
      </c>
      <c r="AR205" s="205">
        <f t="shared" si="69"/>
        <v>0</v>
      </c>
      <c r="AS205" s="205">
        <f t="shared" si="70"/>
        <v>0</v>
      </c>
      <c r="AT205" s="205">
        <f t="shared" si="71"/>
        <v>0</v>
      </c>
      <c r="AU205" s="205">
        <f t="shared" si="72"/>
        <v>0</v>
      </c>
      <c r="AV205" s="205">
        <f t="shared" si="73"/>
        <v>0</v>
      </c>
      <c r="AW205" s="205">
        <f t="shared" si="74"/>
        <v>0</v>
      </c>
      <c r="AX205" s="205">
        <f t="shared" si="75"/>
        <v>0</v>
      </c>
    </row>
    <row r="206" spans="1:50" ht="15.75" hidden="1" customHeight="1" outlineLevel="1">
      <c r="A206" s="8" t="s">
        <v>61</v>
      </c>
      <c r="B206" s="216">
        <v>197</v>
      </c>
      <c r="C206" s="284"/>
      <c r="D206" s="285"/>
      <c r="E206" s="285"/>
      <c r="F206" s="286"/>
      <c r="G206" s="301">
        <v>0</v>
      </c>
      <c r="H206" s="287">
        <v>0.1</v>
      </c>
      <c r="I206" s="288"/>
      <c r="J206" s="223">
        <f t="shared" si="64"/>
        <v>0</v>
      </c>
      <c r="K206" s="286"/>
      <c r="L206" s="286"/>
      <c r="M206" s="215"/>
      <c r="N206" s="278">
        <f t="shared" si="65"/>
        <v>197</v>
      </c>
      <c r="O206" s="289" t="str">
        <f t="shared" si="66"/>
        <v/>
      </c>
      <c r="P206" s="290">
        <f t="shared" si="60"/>
        <v>0</v>
      </c>
      <c r="Q206" s="291">
        <v>0.1</v>
      </c>
      <c r="R206" s="292"/>
      <c r="S206" s="292"/>
      <c r="T206" s="292"/>
      <c r="U206" s="293" t="str">
        <f t="shared" si="67"/>
        <v/>
      </c>
      <c r="V206" s="294"/>
      <c r="W206" s="158"/>
      <c r="X206" s="159" t="str">
        <f t="shared" si="68"/>
        <v/>
      </c>
      <c r="Y206" s="20"/>
      <c r="Z206" s="20"/>
      <c r="AA206" s="160">
        <f t="shared" si="61"/>
        <v>0</v>
      </c>
      <c r="AB206" s="160">
        <f t="shared" si="62"/>
        <v>0</v>
      </c>
      <c r="AC206" s="20">
        <f t="shared" si="63"/>
        <v>0</v>
      </c>
      <c r="AR206" s="205">
        <f t="shared" si="69"/>
        <v>0</v>
      </c>
      <c r="AS206" s="205">
        <f t="shared" si="70"/>
        <v>0</v>
      </c>
      <c r="AT206" s="205">
        <f t="shared" si="71"/>
        <v>0</v>
      </c>
      <c r="AU206" s="205">
        <f t="shared" si="72"/>
        <v>0</v>
      </c>
      <c r="AV206" s="205">
        <f t="shared" si="73"/>
        <v>0</v>
      </c>
      <c r="AW206" s="205">
        <f t="shared" si="74"/>
        <v>0</v>
      </c>
      <c r="AX206" s="205">
        <f t="shared" si="75"/>
        <v>0</v>
      </c>
    </row>
    <row r="207" spans="1:50" ht="15.75" hidden="1" customHeight="1" outlineLevel="1">
      <c r="A207" s="8" t="s">
        <v>61</v>
      </c>
      <c r="B207" s="216">
        <v>198</v>
      </c>
      <c r="C207" s="284"/>
      <c r="D207" s="285"/>
      <c r="E207" s="285"/>
      <c r="F207" s="286"/>
      <c r="G207" s="301">
        <v>0</v>
      </c>
      <c r="H207" s="287">
        <v>0.1</v>
      </c>
      <c r="I207" s="288"/>
      <c r="J207" s="223">
        <f t="shared" si="64"/>
        <v>0</v>
      </c>
      <c r="K207" s="286"/>
      <c r="L207" s="286"/>
      <c r="M207" s="215"/>
      <c r="N207" s="278">
        <f t="shared" si="65"/>
        <v>198</v>
      </c>
      <c r="O207" s="289" t="str">
        <f t="shared" si="66"/>
        <v/>
      </c>
      <c r="P207" s="290">
        <f t="shared" si="60"/>
        <v>0</v>
      </c>
      <c r="Q207" s="291">
        <v>0.1</v>
      </c>
      <c r="R207" s="292"/>
      <c r="S207" s="292"/>
      <c r="T207" s="292"/>
      <c r="U207" s="293" t="str">
        <f t="shared" si="67"/>
        <v/>
      </c>
      <c r="V207" s="294"/>
      <c r="W207" s="158"/>
      <c r="X207" s="159" t="str">
        <f t="shared" si="68"/>
        <v/>
      </c>
      <c r="Y207" s="20"/>
      <c r="Z207" s="20"/>
      <c r="AA207" s="160">
        <f t="shared" si="61"/>
        <v>0</v>
      </c>
      <c r="AB207" s="160">
        <f t="shared" si="62"/>
        <v>0</v>
      </c>
      <c r="AC207" s="20">
        <f t="shared" si="63"/>
        <v>0</v>
      </c>
      <c r="AR207" s="205">
        <f t="shared" si="69"/>
        <v>0</v>
      </c>
      <c r="AS207" s="205">
        <f t="shared" si="70"/>
        <v>0</v>
      </c>
      <c r="AT207" s="205">
        <f t="shared" si="71"/>
        <v>0</v>
      </c>
      <c r="AU207" s="205">
        <f t="shared" si="72"/>
        <v>0</v>
      </c>
      <c r="AV207" s="205">
        <f t="shared" si="73"/>
        <v>0</v>
      </c>
      <c r="AW207" s="205">
        <f t="shared" si="74"/>
        <v>0</v>
      </c>
      <c r="AX207" s="205">
        <f t="shared" si="75"/>
        <v>0</v>
      </c>
    </row>
    <row r="208" spans="1:50" ht="15.75" hidden="1" customHeight="1" outlineLevel="1">
      <c r="A208" s="8" t="s">
        <v>61</v>
      </c>
      <c r="B208" s="216">
        <v>199</v>
      </c>
      <c r="C208" s="284"/>
      <c r="D208" s="285"/>
      <c r="E208" s="285"/>
      <c r="F208" s="286"/>
      <c r="G208" s="301">
        <v>0</v>
      </c>
      <c r="H208" s="287">
        <v>0.1</v>
      </c>
      <c r="I208" s="288"/>
      <c r="J208" s="223">
        <f t="shared" si="64"/>
        <v>0</v>
      </c>
      <c r="K208" s="286"/>
      <c r="L208" s="286"/>
      <c r="M208" s="215"/>
      <c r="N208" s="278">
        <f t="shared" si="65"/>
        <v>199</v>
      </c>
      <c r="O208" s="289" t="str">
        <f t="shared" si="66"/>
        <v/>
      </c>
      <c r="P208" s="290">
        <f t="shared" si="60"/>
        <v>0</v>
      </c>
      <c r="Q208" s="291">
        <v>0.1</v>
      </c>
      <c r="R208" s="292"/>
      <c r="S208" s="292"/>
      <c r="T208" s="292"/>
      <c r="U208" s="293" t="str">
        <f t="shared" si="67"/>
        <v/>
      </c>
      <c r="V208" s="294"/>
      <c r="W208" s="158"/>
      <c r="X208" s="159" t="str">
        <f t="shared" si="68"/>
        <v/>
      </c>
      <c r="Y208" s="20"/>
      <c r="Z208" s="20"/>
      <c r="AA208" s="160">
        <f t="shared" si="61"/>
        <v>0</v>
      </c>
      <c r="AB208" s="160">
        <f t="shared" si="62"/>
        <v>0</v>
      </c>
      <c r="AC208" s="20">
        <f t="shared" si="63"/>
        <v>0</v>
      </c>
      <c r="AR208" s="205">
        <f t="shared" si="69"/>
        <v>0</v>
      </c>
      <c r="AS208" s="205">
        <f t="shared" si="70"/>
        <v>0</v>
      </c>
      <c r="AT208" s="205">
        <f t="shared" si="71"/>
        <v>0</v>
      </c>
      <c r="AU208" s="205">
        <f t="shared" si="72"/>
        <v>0</v>
      </c>
      <c r="AV208" s="205">
        <f t="shared" si="73"/>
        <v>0</v>
      </c>
      <c r="AW208" s="205">
        <f t="shared" si="74"/>
        <v>0</v>
      </c>
      <c r="AX208" s="205">
        <f t="shared" si="75"/>
        <v>0</v>
      </c>
    </row>
    <row r="209" spans="1:50" ht="15.75" hidden="1" customHeight="1" outlineLevel="1">
      <c r="A209" s="8" t="s">
        <v>61</v>
      </c>
      <c r="B209" s="216">
        <v>200</v>
      </c>
      <c r="C209" s="284"/>
      <c r="D209" s="285"/>
      <c r="E209" s="285"/>
      <c r="F209" s="286"/>
      <c r="G209" s="301">
        <v>0</v>
      </c>
      <c r="H209" s="287">
        <v>0.1</v>
      </c>
      <c r="I209" s="288"/>
      <c r="J209" s="223">
        <f t="shared" si="64"/>
        <v>0</v>
      </c>
      <c r="K209" s="286"/>
      <c r="L209" s="286"/>
      <c r="M209" s="215"/>
      <c r="N209" s="278">
        <f t="shared" si="65"/>
        <v>200</v>
      </c>
      <c r="O209" s="289" t="str">
        <f t="shared" si="66"/>
        <v/>
      </c>
      <c r="P209" s="290">
        <f t="shared" si="60"/>
        <v>0</v>
      </c>
      <c r="Q209" s="291">
        <v>0.1</v>
      </c>
      <c r="R209" s="292"/>
      <c r="S209" s="292"/>
      <c r="T209" s="292"/>
      <c r="U209" s="293" t="str">
        <f t="shared" si="67"/>
        <v/>
      </c>
      <c r="V209" s="294"/>
      <c r="W209" s="158"/>
      <c r="X209" s="159" t="str">
        <f t="shared" si="68"/>
        <v/>
      </c>
      <c r="Y209" s="20"/>
      <c r="Z209" s="20"/>
      <c r="AA209" s="160">
        <f t="shared" si="61"/>
        <v>0</v>
      </c>
      <c r="AB209" s="160">
        <f t="shared" si="62"/>
        <v>0</v>
      </c>
      <c r="AC209" s="20">
        <f t="shared" si="63"/>
        <v>0</v>
      </c>
      <c r="AR209" s="205">
        <f t="shared" si="69"/>
        <v>0</v>
      </c>
      <c r="AS209" s="205">
        <f t="shared" si="70"/>
        <v>0</v>
      </c>
      <c r="AT209" s="205">
        <f t="shared" si="71"/>
        <v>0</v>
      </c>
      <c r="AU209" s="205">
        <f t="shared" si="72"/>
        <v>0</v>
      </c>
      <c r="AV209" s="205">
        <f t="shared" si="73"/>
        <v>0</v>
      </c>
      <c r="AW209" s="205">
        <f t="shared" si="74"/>
        <v>0</v>
      </c>
      <c r="AX209" s="205">
        <f t="shared" si="75"/>
        <v>0</v>
      </c>
    </row>
    <row r="210" spans="1:50" ht="18.75" customHeight="1" collapsed="1">
      <c r="A210" s="9"/>
      <c r="B210" s="228"/>
      <c r="C210" s="228"/>
      <c r="D210" s="228"/>
      <c r="E210" s="315"/>
      <c r="F210" s="228"/>
      <c r="G210" s="302"/>
      <c r="H210" s="228"/>
      <c r="I210" s="228"/>
      <c r="J210" s="229"/>
      <c r="K210" s="228"/>
      <c r="L210" s="228"/>
      <c r="M210" s="230"/>
      <c r="N210" s="278"/>
      <c r="O210" s="289"/>
      <c r="P210" s="290"/>
      <c r="Q210" s="292"/>
      <c r="R210" s="292"/>
      <c r="S210" s="292"/>
      <c r="T210" s="292"/>
      <c r="U210" s="296"/>
      <c r="V210" s="292"/>
      <c r="W210" s="158"/>
      <c r="X210" s="159" t="str">
        <f t="shared" si="68"/>
        <v/>
      </c>
      <c r="Y210" s="20"/>
      <c r="Z210" s="20"/>
      <c r="AA210" s="160"/>
      <c r="AB210" s="160"/>
      <c r="AC210" s="20"/>
      <c r="AR210" s="205">
        <f t="shared" si="69"/>
        <v>0</v>
      </c>
      <c r="AS210" s="205">
        <f t="shared" si="70"/>
        <v>0</v>
      </c>
      <c r="AT210" s="205">
        <f t="shared" si="71"/>
        <v>0</v>
      </c>
      <c r="AU210" s="205">
        <f t="shared" si="72"/>
        <v>0</v>
      </c>
      <c r="AV210" s="205">
        <f t="shared" si="73"/>
        <v>0</v>
      </c>
      <c r="AW210" s="205">
        <f t="shared" si="74"/>
        <v>0</v>
      </c>
      <c r="AX210" s="205">
        <f t="shared" si="75"/>
        <v>0</v>
      </c>
    </row>
    <row r="211" spans="1:50" ht="15.75" hidden="1" customHeight="1" outlineLevel="1">
      <c r="A211" s="8" t="s">
        <v>61</v>
      </c>
      <c r="B211" s="216">
        <v>201</v>
      </c>
      <c r="C211" s="284"/>
      <c r="D211" s="285"/>
      <c r="E211" s="285"/>
      <c r="F211" s="286"/>
      <c r="G211" s="301">
        <v>0</v>
      </c>
      <c r="H211" s="287">
        <v>0.1</v>
      </c>
      <c r="I211" s="288"/>
      <c r="J211" s="223">
        <f t="shared" si="64"/>
        <v>0</v>
      </c>
      <c r="K211" s="286"/>
      <c r="L211" s="286"/>
      <c r="M211" s="215"/>
      <c r="N211" s="278">
        <f t="shared" si="65"/>
        <v>201</v>
      </c>
      <c r="O211" s="289" t="str">
        <f t="shared" si="66"/>
        <v/>
      </c>
      <c r="P211" s="290">
        <f t="shared" ref="P211:P274" si="76">IF($H211=$Q211,$J211-$AA211-$AB211-$S211,ROUNDDOWN(($G211-$I211)/(1+$Q211),0)-$AA211-$AB211-$S211)</f>
        <v>0</v>
      </c>
      <c r="Q211" s="291">
        <v>0.1</v>
      </c>
      <c r="R211" s="292"/>
      <c r="S211" s="292"/>
      <c r="T211" s="292"/>
      <c r="U211" s="293" t="str">
        <f t="shared" si="67"/>
        <v/>
      </c>
      <c r="V211" s="294"/>
      <c r="W211" s="158"/>
      <c r="X211" s="159" t="str">
        <f t="shared" si="68"/>
        <v/>
      </c>
      <c r="Y211" s="20"/>
      <c r="Z211" s="20"/>
      <c r="AA211" s="160">
        <f t="shared" ref="AA211:AA274" si="77">IFERROR(ROUNDDOWN(R211/(1+$Q211),0),0)</f>
        <v>0</v>
      </c>
      <c r="AB211" s="160">
        <f t="shared" ref="AB211:AB274" si="78">IFERROR(ROUNDDOWN(T211/(1+$Q211),0),0)</f>
        <v>0</v>
      </c>
      <c r="AC211" s="20">
        <f t="shared" ref="AC211:AC274" si="79">IF($H211&gt;=$Q211,0,$J211-$P211-$R211-$S211-$T211)</f>
        <v>0</v>
      </c>
      <c r="AR211" s="205">
        <f t="shared" si="69"/>
        <v>0</v>
      </c>
      <c r="AS211" s="205">
        <f t="shared" si="70"/>
        <v>0</v>
      </c>
      <c r="AT211" s="205">
        <f t="shared" si="71"/>
        <v>0</v>
      </c>
      <c r="AU211" s="205">
        <f t="shared" si="72"/>
        <v>0</v>
      </c>
      <c r="AV211" s="205">
        <f t="shared" si="73"/>
        <v>0</v>
      </c>
      <c r="AW211" s="205">
        <f t="shared" si="74"/>
        <v>0</v>
      </c>
      <c r="AX211" s="205">
        <f t="shared" si="75"/>
        <v>0</v>
      </c>
    </row>
    <row r="212" spans="1:50" ht="15.75" hidden="1" customHeight="1" outlineLevel="1">
      <c r="A212" s="8" t="s">
        <v>61</v>
      </c>
      <c r="B212" s="216">
        <v>202</v>
      </c>
      <c r="C212" s="284"/>
      <c r="D212" s="285"/>
      <c r="E212" s="285"/>
      <c r="F212" s="286"/>
      <c r="G212" s="301">
        <v>0</v>
      </c>
      <c r="H212" s="287">
        <v>0.1</v>
      </c>
      <c r="I212" s="288"/>
      <c r="J212" s="223">
        <f t="shared" si="64"/>
        <v>0</v>
      </c>
      <c r="K212" s="286"/>
      <c r="L212" s="286"/>
      <c r="M212" s="215"/>
      <c r="N212" s="278">
        <f t="shared" si="65"/>
        <v>202</v>
      </c>
      <c r="O212" s="289" t="str">
        <f t="shared" si="66"/>
        <v/>
      </c>
      <c r="P212" s="290">
        <f t="shared" si="76"/>
        <v>0</v>
      </c>
      <c r="Q212" s="291">
        <v>0.1</v>
      </c>
      <c r="R212" s="292"/>
      <c r="S212" s="292"/>
      <c r="T212" s="292"/>
      <c r="U212" s="293" t="str">
        <f t="shared" si="67"/>
        <v/>
      </c>
      <c r="V212" s="294"/>
      <c r="W212" s="158"/>
      <c r="X212" s="159" t="str">
        <f t="shared" si="68"/>
        <v/>
      </c>
      <c r="Y212" s="20"/>
      <c r="Z212" s="20"/>
      <c r="AA212" s="160">
        <f t="shared" si="77"/>
        <v>0</v>
      </c>
      <c r="AB212" s="160">
        <f t="shared" si="78"/>
        <v>0</v>
      </c>
      <c r="AC212" s="20">
        <f t="shared" si="79"/>
        <v>0</v>
      </c>
      <c r="AR212" s="205">
        <f t="shared" si="69"/>
        <v>0</v>
      </c>
      <c r="AS212" s="205">
        <f t="shared" si="70"/>
        <v>0</v>
      </c>
      <c r="AT212" s="205">
        <f t="shared" si="71"/>
        <v>0</v>
      </c>
      <c r="AU212" s="205">
        <f t="shared" si="72"/>
        <v>0</v>
      </c>
      <c r="AV212" s="205">
        <f t="shared" si="73"/>
        <v>0</v>
      </c>
      <c r="AW212" s="205">
        <f t="shared" si="74"/>
        <v>0</v>
      </c>
      <c r="AX212" s="205">
        <f t="shared" si="75"/>
        <v>0</v>
      </c>
    </row>
    <row r="213" spans="1:50" ht="15.75" hidden="1" customHeight="1" outlineLevel="1">
      <c r="A213" s="8" t="s">
        <v>61</v>
      </c>
      <c r="B213" s="216">
        <v>203</v>
      </c>
      <c r="C213" s="284"/>
      <c r="D213" s="285"/>
      <c r="E213" s="285"/>
      <c r="F213" s="286"/>
      <c r="G213" s="301">
        <v>0</v>
      </c>
      <c r="H213" s="287">
        <v>0.1</v>
      </c>
      <c r="I213" s="288"/>
      <c r="J213" s="223">
        <f t="shared" si="64"/>
        <v>0</v>
      </c>
      <c r="K213" s="286"/>
      <c r="L213" s="286"/>
      <c r="M213" s="215"/>
      <c r="N213" s="278">
        <f t="shared" si="65"/>
        <v>203</v>
      </c>
      <c r="O213" s="289" t="str">
        <f t="shared" si="66"/>
        <v/>
      </c>
      <c r="P213" s="290">
        <f t="shared" si="76"/>
        <v>0</v>
      </c>
      <c r="Q213" s="291">
        <v>0.1</v>
      </c>
      <c r="R213" s="292"/>
      <c r="S213" s="292"/>
      <c r="T213" s="292"/>
      <c r="U213" s="293" t="str">
        <f t="shared" si="67"/>
        <v/>
      </c>
      <c r="V213" s="294"/>
      <c r="W213" s="158"/>
      <c r="X213" s="159" t="str">
        <f t="shared" si="68"/>
        <v/>
      </c>
      <c r="Y213" s="20"/>
      <c r="Z213" s="20"/>
      <c r="AA213" s="160">
        <f t="shared" si="77"/>
        <v>0</v>
      </c>
      <c r="AB213" s="160">
        <f t="shared" si="78"/>
        <v>0</v>
      </c>
      <c r="AC213" s="20">
        <f t="shared" si="79"/>
        <v>0</v>
      </c>
      <c r="AR213" s="205">
        <f t="shared" si="69"/>
        <v>0</v>
      </c>
      <c r="AS213" s="205">
        <f t="shared" si="70"/>
        <v>0</v>
      </c>
      <c r="AT213" s="205">
        <f t="shared" si="71"/>
        <v>0</v>
      </c>
      <c r="AU213" s="205">
        <f t="shared" si="72"/>
        <v>0</v>
      </c>
      <c r="AV213" s="205">
        <f t="shared" si="73"/>
        <v>0</v>
      </c>
      <c r="AW213" s="205">
        <f t="shared" si="74"/>
        <v>0</v>
      </c>
      <c r="AX213" s="205">
        <f t="shared" si="75"/>
        <v>0</v>
      </c>
    </row>
    <row r="214" spans="1:50" ht="15.75" hidden="1" customHeight="1" outlineLevel="1">
      <c r="A214" s="8" t="s">
        <v>61</v>
      </c>
      <c r="B214" s="216">
        <v>204</v>
      </c>
      <c r="C214" s="284"/>
      <c r="D214" s="285"/>
      <c r="E214" s="285"/>
      <c r="F214" s="286"/>
      <c r="G214" s="301">
        <v>0</v>
      </c>
      <c r="H214" s="287">
        <v>0.1</v>
      </c>
      <c r="I214" s="288"/>
      <c r="J214" s="223">
        <f t="shared" si="64"/>
        <v>0</v>
      </c>
      <c r="K214" s="286"/>
      <c r="L214" s="286"/>
      <c r="M214" s="215"/>
      <c r="N214" s="278">
        <f t="shared" si="65"/>
        <v>204</v>
      </c>
      <c r="O214" s="289" t="str">
        <f t="shared" si="66"/>
        <v/>
      </c>
      <c r="P214" s="290">
        <f t="shared" si="76"/>
        <v>0</v>
      </c>
      <c r="Q214" s="291">
        <v>0.1</v>
      </c>
      <c r="R214" s="292"/>
      <c r="S214" s="292"/>
      <c r="T214" s="292"/>
      <c r="U214" s="293" t="str">
        <f t="shared" si="67"/>
        <v/>
      </c>
      <c r="V214" s="294"/>
      <c r="W214" s="158"/>
      <c r="X214" s="159" t="str">
        <f t="shared" si="68"/>
        <v/>
      </c>
      <c r="Y214" s="20"/>
      <c r="Z214" s="20"/>
      <c r="AA214" s="160">
        <f t="shared" si="77"/>
        <v>0</v>
      </c>
      <c r="AB214" s="160">
        <f t="shared" si="78"/>
        <v>0</v>
      </c>
      <c r="AC214" s="20">
        <f t="shared" si="79"/>
        <v>0</v>
      </c>
      <c r="AR214" s="205">
        <f t="shared" si="69"/>
        <v>0</v>
      </c>
      <c r="AS214" s="205">
        <f t="shared" si="70"/>
        <v>0</v>
      </c>
      <c r="AT214" s="205">
        <f t="shared" si="71"/>
        <v>0</v>
      </c>
      <c r="AU214" s="205">
        <f t="shared" si="72"/>
        <v>0</v>
      </c>
      <c r="AV214" s="205">
        <f t="shared" si="73"/>
        <v>0</v>
      </c>
      <c r="AW214" s="205">
        <f t="shared" si="74"/>
        <v>0</v>
      </c>
      <c r="AX214" s="205">
        <f t="shared" si="75"/>
        <v>0</v>
      </c>
    </row>
    <row r="215" spans="1:50" ht="15.75" hidden="1" customHeight="1" outlineLevel="1">
      <c r="A215" s="8" t="s">
        <v>61</v>
      </c>
      <c r="B215" s="216">
        <v>205</v>
      </c>
      <c r="C215" s="284"/>
      <c r="D215" s="285"/>
      <c r="E215" s="285"/>
      <c r="F215" s="286"/>
      <c r="G215" s="301">
        <v>0</v>
      </c>
      <c r="H215" s="287">
        <v>0.1</v>
      </c>
      <c r="I215" s="288"/>
      <c r="J215" s="223">
        <f t="shared" si="64"/>
        <v>0</v>
      </c>
      <c r="K215" s="286"/>
      <c r="L215" s="286"/>
      <c r="M215" s="215"/>
      <c r="N215" s="278">
        <f t="shared" si="65"/>
        <v>205</v>
      </c>
      <c r="O215" s="289" t="str">
        <f t="shared" si="66"/>
        <v/>
      </c>
      <c r="P215" s="290">
        <f t="shared" si="76"/>
        <v>0</v>
      </c>
      <c r="Q215" s="291">
        <v>0.1</v>
      </c>
      <c r="R215" s="292"/>
      <c r="S215" s="292"/>
      <c r="T215" s="292"/>
      <c r="U215" s="293" t="str">
        <f t="shared" si="67"/>
        <v/>
      </c>
      <c r="V215" s="294"/>
      <c r="W215" s="158"/>
      <c r="X215" s="159" t="str">
        <f t="shared" si="68"/>
        <v/>
      </c>
      <c r="Y215" s="20"/>
      <c r="Z215" s="20"/>
      <c r="AA215" s="160">
        <f t="shared" si="77"/>
        <v>0</v>
      </c>
      <c r="AB215" s="160">
        <f t="shared" si="78"/>
        <v>0</v>
      </c>
      <c r="AC215" s="20">
        <f t="shared" si="79"/>
        <v>0</v>
      </c>
      <c r="AR215" s="205">
        <f t="shared" si="69"/>
        <v>0</v>
      </c>
      <c r="AS215" s="205">
        <f t="shared" si="70"/>
        <v>0</v>
      </c>
      <c r="AT215" s="205">
        <f t="shared" si="71"/>
        <v>0</v>
      </c>
      <c r="AU215" s="205">
        <f t="shared" si="72"/>
        <v>0</v>
      </c>
      <c r="AV215" s="205">
        <f t="shared" si="73"/>
        <v>0</v>
      </c>
      <c r="AW215" s="205">
        <f t="shared" si="74"/>
        <v>0</v>
      </c>
      <c r="AX215" s="205">
        <f t="shared" si="75"/>
        <v>0</v>
      </c>
    </row>
    <row r="216" spans="1:50" ht="15.75" hidden="1" customHeight="1" outlineLevel="1">
      <c r="A216" s="8" t="s">
        <v>61</v>
      </c>
      <c r="B216" s="216">
        <v>206</v>
      </c>
      <c r="C216" s="284"/>
      <c r="D216" s="285"/>
      <c r="E216" s="285"/>
      <c r="F216" s="286"/>
      <c r="G216" s="301">
        <v>0</v>
      </c>
      <c r="H216" s="287">
        <v>0.1</v>
      </c>
      <c r="I216" s="288"/>
      <c r="J216" s="223">
        <f t="shared" si="64"/>
        <v>0</v>
      </c>
      <c r="K216" s="286"/>
      <c r="L216" s="286"/>
      <c r="M216" s="215"/>
      <c r="N216" s="278">
        <f t="shared" si="65"/>
        <v>206</v>
      </c>
      <c r="O216" s="289" t="str">
        <f t="shared" si="66"/>
        <v/>
      </c>
      <c r="P216" s="290">
        <f t="shared" si="76"/>
        <v>0</v>
      </c>
      <c r="Q216" s="291">
        <v>0.1</v>
      </c>
      <c r="R216" s="292"/>
      <c r="S216" s="292"/>
      <c r="T216" s="292"/>
      <c r="U216" s="293" t="str">
        <f t="shared" si="67"/>
        <v/>
      </c>
      <c r="V216" s="294"/>
      <c r="W216" s="158"/>
      <c r="X216" s="159" t="str">
        <f t="shared" si="68"/>
        <v/>
      </c>
      <c r="Y216" s="20"/>
      <c r="Z216" s="20"/>
      <c r="AA216" s="160">
        <f t="shared" si="77"/>
        <v>0</v>
      </c>
      <c r="AB216" s="160">
        <f t="shared" si="78"/>
        <v>0</v>
      </c>
      <c r="AC216" s="20">
        <f t="shared" si="79"/>
        <v>0</v>
      </c>
      <c r="AR216" s="205">
        <f t="shared" si="69"/>
        <v>0</v>
      </c>
      <c r="AS216" s="205">
        <f t="shared" si="70"/>
        <v>0</v>
      </c>
      <c r="AT216" s="205">
        <f t="shared" si="71"/>
        <v>0</v>
      </c>
      <c r="AU216" s="205">
        <f t="shared" si="72"/>
        <v>0</v>
      </c>
      <c r="AV216" s="205">
        <f t="shared" si="73"/>
        <v>0</v>
      </c>
      <c r="AW216" s="205">
        <f t="shared" si="74"/>
        <v>0</v>
      </c>
      <c r="AX216" s="205">
        <f t="shared" si="75"/>
        <v>0</v>
      </c>
    </row>
    <row r="217" spans="1:50" ht="15.75" hidden="1" customHeight="1" outlineLevel="1">
      <c r="A217" s="8" t="s">
        <v>61</v>
      </c>
      <c r="B217" s="216">
        <v>207</v>
      </c>
      <c r="C217" s="284"/>
      <c r="D217" s="285"/>
      <c r="E217" s="285"/>
      <c r="F217" s="286"/>
      <c r="G217" s="301">
        <v>0</v>
      </c>
      <c r="H217" s="287">
        <v>0.1</v>
      </c>
      <c r="I217" s="288"/>
      <c r="J217" s="223">
        <f t="shared" si="64"/>
        <v>0</v>
      </c>
      <c r="K217" s="286"/>
      <c r="L217" s="286"/>
      <c r="M217" s="215"/>
      <c r="N217" s="278">
        <f t="shared" si="65"/>
        <v>207</v>
      </c>
      <c r="O217" s="289" t="str">
        <f t="shared" si="66"/>
        <v/>
      </c>
      <c r="P217" s="290">
        <f t="shared" si="76"/>
        <v>0</v>
      </c>
      <c r="Q217" s="291">
        <v>0.1</v>
      </c>
      <c r="R217" s="292"/>
      <c r="S217" s="292"/>
      <c r="T217" s="292"/>
      <c r="U217" s="293" t="str">
        <f t="shared" si="67"/>
        <v/>
      </c>
      <c r="V217" s="294"/>
      <c r="W217" s="158"/>
      <c r="X217" s="159" t="str">
        <f t="shared" si="68"/>
        <v/>
      </c>
      <c r="Y217" s="20"/>
      <c r="Z217" s="20"/>
      <c r="AA217" s="160">
        <f t="shared" si="77"/>
        <v>0</v>
      </c>
      <c r="AB217" s="160">
        <f t="shared" si="78"/>
        <v>0</v>
      </c>
      <c r="AC217" s="20">
        <f t="shared" si="79"/>
        <v>0</v>
      </c>
      <c r="AR217" s="205">
        <f t="shared" si="69"/>
        <v>0</v>
      </c>
      <c r="AS217" s="205">
        <f t="shared" si="70"/>
        <v>0</v>
      </c>
      <c r="AT217" s="205">
        <f t="shared" si="71"/>
        <v>0</v>
      </c>
      <c r="AU217" s="205">
        <f t="shared" si="72"/>
        <v>0</v>
      </c>
      <c r="AV217" s="205">
        <f t="shared" si="73"/>
        <v>0</v>
      </c>
      <c r="AW217" s="205">
        <f t="shared" si="74"/>
        <v>0</v>
      </c>
      <c r="AX217" s="205">
        <f t="shared" si="75"/>
        <v>0</v>
      </c>
    </row>
    <row r="218" spans="1:50" ht="15.75" hidden="1" customHeight="1" outlineLevel="1">
      <c r="A218" s="8" t="s">
        <v>61</v>
      </c>
      <c r="B218" s="216">
        <v>208</v>
      </c>
      <c r="C218" s="284"/>
      <c r="D218" s="285"/>
      <c r="E218" s="285"/>
      <c r="F218" s="286"/>
      <c r="G218" s="301">
        <v>0</v>
      </c>
      <c r="H218" s="287">
        <v>0.1</v>
      </c>
      <c r="I218" s="288"/>
      <c r="J218" s="223">
        <f t="shared" si="64"/>
        <v>0</v>
      </c>
      <c r="K218" s="286"/>
      <c r="L218" s="286"/>
      <c r="M218" s="215"/>
      <c r="N218" s="278">
        <f t="shared" si="65"/>
        <v>208</v>
      </c>
      <c r="O218" s="289" t="str">
        <f t="shared" si="66"/>
        <v/>
      </c>
      <c r="P218" s="290">
        <f t="shared" si="76"/>
        <v>0</v>
      </c>
      <c r="Q218" s="291">
        <v>0.1</v>
      </c>
      <c r="R218" s="292"/>
      <c r="S218" s="292"/>
      <c r="T218" s="292"/>
      <c r="U218" s="293" t="str">
        <f t="shared" si="67"/>
        <v/>
      </c>
      <c r="V218" s="294"/>
      <c r="W218" s="158"/>
      <c r="X218" s="159" t="str">
        <f t="shared" si="68"/>
        <v/>
      </c>
      <c r="Y218" s="20"/>
      <c r="Z218" s="20"/>
      <c r="AA218" s="160">
        <f t="shared" si="77"/>
        <v>0</v>
      </c>
      <c r="AB218" s="160">
        <f t="shared" si="78"/>
        <v>0</v>
      </c>
      <c r="AC218" s="20">
        <f t="shared" si="79"/>
        <v>0</v>
      </c>
      <c r="AR218" s="205">
        <f t="shared" si="69"/>
        <v>0</v>
      </c>
      <c r="AS218" s="205">
        <f t="shared" si="70"/>
        <v>0</v>
      </c>
      <c r="AT218" s="205">
        <f t="shared" si="71"/>
        <v>0</v>
      </c>
      <c r="AU218" s="205">
        <f t="shared" si="72"/>
        <v>0</v>
      </c>
      <c r="AV218" s="205">
        <f t="shared" si="73"/>
        <v>0</v>
      </c>
      <c r="AW218" s="205">
        <f t="shared" si="74"/>
        <v>0</v>
      </c>
      <c r="AX218" s="205">
        <f t="shared" si="75"/>
        <v>0</v>
      </c>
    </row>
    <row r="219" spans="1:50" ht="15.75" hidden="1" customHeight="1" outlineLevel="1">
      <c r="A219" s="8" t="s">
        <v>61</v>
      </c>
      <c r="B219" s="216">
        <v>209</v>
      </c>
      <c r="C219" s="284"/>
      <c r="D219" s="285"/>
      <c r="E219" s="285"/>
      <c r="F219" s="286"/>
      <c r="G219" s="301">
        <v>0</v>
      </c>
      <c r="H219" s="287">
        <v>0.1</v>
      </c>
      <c r="I219" s="288"/>
      <c r="J219" s="223">
        <f t="shared" si="64"/>
        <v>0</v>
      </c>
      <c r="K219" s="286"/>
      <c r="L219" s="286"/>
      <c r="M219" s="215"/>
      <c r="N219" s="278">
        <f t="shared" si="65"/>
        <v>209</v>
      </c>
      <c r="O219" s="289" t="str">
        <f t="shared" si="66"/>
        <v/>
      </c>
      <c r="P219" s="290">
        <f t="shared" si="76"/>
        <v>0</v>
      </c>
      <c r="Q219" s="291">
        <v>0.1</v>
      </c>
      <c r="R219" s="292"/>
      <c r="S219" s="292"/>
      <c r="T219" s="292"/>
      <c r="U219" s="293" t="str">
        <f t="shared" si="67"/>
        <v/>
      </c>
      <c r="V219" s="294"/>
      <c r="W219" s="158"/>
      <c r="X219" s="159" t="str">
        <f t="shared" si="68"/>
        <v/>
      </c>
      <c r="Y219" s="20"/>
      <c r="Z219" s="20"/>
      <c r="AA219" s="160">
        <f t="shared" si="77"/>
        <v>0</v>
      </c>
      <c r="AB219" s="160">
        <f t="shared" si="78"/>
        <v>0</v>
      </c>
      <c r="AC219" s="20">
        <f t="shared" si="79"/>
        <v>0</v>
      </c>
      <c r="AR219" s="205">
        <f t="shared" si="69"/>
        <v>0</v>
      </c>
      <c r="AS219" s="205">
        <f t="shared" si="70"/>
        <v>0</v>
      </c>
      <c r="AT219" s="205">
        <f t="shared" si="71"/>
        <v>0</v>
      </c>
      <c r="AU219" s="205">
        <f t="shared" si="72"/>
        <v>0</v>
      </c>
      <c r="AV219" s="205">
        <f t="shared" si="73"/>
        <v>0</v>
      </c>
      <c r="AW219" s="205">
        <f t="shared" si="74"/>
        <v>0</v>
      </c>
      <c r="AX219" s="205">
        <f t="shared" si="75"/>
        <v>0</v>
      </c>
    </row>
    <row r="220" spans="1:50" ht="15.75" hidden="1" customHeight="1" outlineLevel="1">
      <c r="A220" s="8" t="s">
        <v>61</v>
      </c>
      <c r="B220" s="216">
        <v>210</v>
      </c>
      <c r="C220" s="284"/>
      <c r="D220" s="285"/>
      <c r="E220" s="285"/>
      <c r="F220" s="286"/>
      <c r="G220" s="301">
        <v>0</v>
      </c>
      <c r="H220" s="287">
        <v>0.1</v>
      </c>
      <c r="I220" s="288"/>
      <c r="J220" s="223">
        <f t="shared" si="64"/>
        <v>0</v>
      </c>
      <c r="K220" s="286"/>
      <c r="L220" s="286"/>
      <c r="M220" s="215"/>
      <c r="N220" s="278">
        <f t="shared" si="65"/>
        <v>210</v>
      </c>
      <c r="O220" s="289" t="str">
        <f t="shared" si="66"/>
        <v/>
      </c>
      <c r="P220" s="290">
        <f t="shared" si="76"/>
        <v>0</v>
      </c>
      <c r="Q220" s="291">
        <v>0.1</v>
      </c>
      <c r="R220" s="292"/>
      <c r="S220" s="292"/>
      <c r="T220" s="292"/>
      <c r="U220" s="293" t="str">
        <f t="shared" si="67"/>
        <v/>
      </c>
      <c r="V220" s="294"/>
      <c r="W220" s="158"/>
      <c r="X220" s="159" t="str">
        <f t="shared" si="68"/>
        <v/>
      </c>
      <c r="Y220" s="20"/>
      <c r="Z220" s="20"/>
      <c r="AA220" s="160">
        <f t="shared" si="77"/>
        <v>0</v>
      </c>
      <c r="AB220" s="160">
        <f t="shared" si="78"/>
        <v>0</v>
      </c>
      <c r="AC220" s="20">
        <f t="shared" si="79"/>
        <v>0</v>
      </c>
      <c r="AR220" s="205">
        <f t="shared" si="69"/>
        <v>0</v>
      </c>
      <c r="AS220" s="205">
        <f t="shared" si="70"/>
        <v>0</v>
      </c>
      <c r="AT220" s="205">
        <f t="shared" si="71"/>
        <v>0</v>
      </c>
      <c r="AU220" s="205">
        <f t="shared" si="72"/>
        <v>0</v>
      </c>
      <c r="AV220" s="205">
        <f t="shared" si="73"/>
        <v>0</v>
      </c>
      <c r="AW220" s="205">
        <f t="shared" si="74"/>
        <v>0</v>
      </c>
      <c r="AX220" s="205">
        <f t="shared" si="75"/>
        <v>0</v>
      </c>
    </row>
    <row r="221" spans="1:50" ht="15.75" hidden="1" customHeight="1" outlineLevel="1">
      <c r="A221" s="8" t="s">
        <v>61</v>
      </c>
      <c r="B221" s="216">
        <v>211</v>
      </c>
      <c r="C221" s="284"/>
      <c r="D221" s="285"/>
      <c r="E221" s="285"/>
      <c r="F221" s="286"/>
      <c r="G221" s="301">
        <v>0</v>
      </c>
      <c r="H221" s="287">
        <v>0.1</v>
      </c>
      <c r="I221" s="288"/>
      <c r="J221" s="223">
        <f t="shared" si="64"/>
        <v>0</v>
      </c>
      <c r="K221" s="286"/>
      <c r="L221" s="286"/>
      <c r="M221" s="215"/>
      <c r="N221" s="278">
        <f t="shared" si="65"/>
        <v>211</v>
      </c>
      <c r="O221" s="289" t="str">
        <f t="shared" si="66"/>
        <v/>
      </c>
      <c r="P221" s="290">
        <f t="shared" si="76"/>
        <v>0</v>
      </c>
      <c r="Q221" s="291">
        <v>0.1</v>
      </c>
      <c r="R221" s="292"/>
      <c r="S221" s="292"/>
      <c r="T221" s="292"/>
      <c r="U221" s="293" t="str">
        <f t="shared" si="67"/>
        <v/>
      </c>
      <c r="V221" s="294"/>
      <c r="W221" s="158"/>
      <c r="X221" s="159" t="str">
        <f t="shared" si="68"/>
        <v/>
      </c>
      <c r="Y221" s="20"/>
      <c r="Z221" s="20"/>
      <c r="AA221" s="160">
        <f t="shared" si="77"/>
        <v>0</v>
      </c>
      <c r="AB221" s="160">
        <f t="shared" si="78"/>
        <v>0</v>
      </c>
      <c r="AC221" s="20">
        <f t="shared" si="79"/>
        <v>0</v>
      </c>
      <c r="AR221" s="205">
        <f t="shared" si="69"/>
        <v>0</v>
      </c>
      <c r="AS221" s="205">
        <f t="shared" si="70"/>
        <v>0</v>
      </c>
      <c r="AT221" s="205">
        <f t="shared" si="71"/>
        <v>0</v>
      </c>
      <c r="AU221" s="205">
        <f t="shared" si="72"/>
        <v>0</v>
      </c>
      <c r="AV221" s="205">
        <f t="shared" si="73"/>
        <v>0</v>
      </c>
      <c r="AW221" s="205">
        <f t="shared" si="74"/>
        <v>0</v>
      </c>
      <c r="AX221" s="205">
        <f t="shared" si="75"/>
        <v>0</v>
      </c>
    </row>
    <row r="222" spans="1:50" ht="15.75" hidden="1" customHeight="1" outlineLevel="1">
      <c r="A222" s="8" t="s">
        <v>61</v>
      </c>
      <c r="B222" s="216">
        <v>212</v>
      </c>
      <c r="C222" s="284"/>
      <c r="D222" s="285"/>
      <c r="E222" s="285"/>
      <c r="F222" s="286"/>
      <c r="G222" s="301">
        <v>0</v>
      </c>
      <c r="H222" s="287">
        <v>0.1</v>
      </c>
      <c r="I222" s="288"/>
      <c r="J222" s="223">
        <f t="shared" si="64"/>
        <v>0</v>
      </c>
      <c r="K222" s="286"/>
      <c r="L222" s="286"/>
      <c r="M222" s="215"/>
      <c r="N222" s="278">
        <f t="shared" si="65"/>
        <v>212</v>
      </c>
      <c r="O222" s="289" t="str">
        <f t="shared" si="66"/>
        <v/>
      </c>
      <c r="P222" s="290">
        <f t="shared" si="76"/>
        <v>0</v>
      </c>
      <c r="Q222" s="291">
        <v>0.1</v>
      </c>
      <c r="R222" s="292"/>
      <c r="S222" s="292"/>
      <c r="T222" s="292"/>
      <c r="U222" s="293" t="str">
        <f t="shared" si="67"/>
        <v/>
      </c>
      <c r="V222" s="294"/>
      <c r="W222" s="158"/>
      <c r="X222" s="159" t="str">
        <f t="shared" si="68"/>
        <v/>
      </c>
      <c r="Y222" s="20"/>
      <c r="Z222" s="20"/>
      <c r="AA222" s="160">
        <f t="shared" si="77"/>
        <v>0</v>
      </c>
      <c r="AB222" s="160">
        <f t="shared" si="78"/>
        <v>0</v>
      </c>
      <c r="AC222" s="20">
        <f t="shared" si="79"/>
        <v>0</v>
      </c>
      <c r="AR222" s="205">
        <f t="shared" si="69"/>
        <v>0</v>
      </c>
      <c r="AS222" s="205">
        <f t="shared" si="70"/>
        <v>0</v>
      </c>
      <c r="AT222" s="205">
        <f t="shared" si="71"/>
        <v>0</v>
      </c>
      <c r="AU222" s="205">
        <f t="shared" si="72"/>
        <v>0</v>
      </c>
      <c r="AV222" s="205">
        <f t="shared" si="73"/>
        <v>0</v>
      </c>
      <c r="AW222" s="205">
        <f t="shared" si="74"/>
        <v>0</v>
      </c>
      <c r="AX222" s="205">
        <f t="shared" si="75"/>
        <v>0</v>
      </c>
    </row>
    <row r="223" spans="1:50" ht="15.75" hidden="1" customHeight="1" outlineLevel="1">
      <c r="A223" s="8" t="s">
        <v>61</v>
      </c>
      <c r="B223" s="216">
        <v>213</v>
      </c>
      <c r="C223" s="284"/>
      <c r="D223" s="285"/>
      <c r="E223" s="285"/>
      <c r="F223" s="286"/>
      <c r="G223" s="301">
        <v>0</v>
      </c>
      <c r="H223" s="287">
        <v>0.1</v>
      </c>
      <c r="I223" s="288"/>
      <c r="J223" s="223">
        <f t="shared" si="64"/>
        <v>0</v>
      </c>
      <c r="K223" s="286"/>
      <c r="L223" s="286"/>
      <c r="M223" s="215"/>
      <c r="N223" s="278">
        <f t="shared" si="65"/>
        <v>213</v>
      </c>
      <c r="O223" s="289" t="str">
        <f t="shared" si="66"/>
        <v/>
      </c>
      <c r="P223" s="290">
        <f t="shared" si="76"/>
        <v>0</v>
      </c>
      <c r="Q223" s="291">
        <v>0.1</v>
      </c>
      <c r="R223" s="292"/>
      <c r="S223" s="292"/>
      <c r="T223" s="292"/>
      <c r="U223" s="293" t="str">
        <f t="shared" si="67"/>
        <v/>
      </c>
      <c r="V223" s="294"/>
      <c r="W223" s="158"/>
      <c r="X223" s="159" t="str">
        <f t="shared" si="68"/>
        <v/>
      </c>
      <c r="Y223" s="20"/>
      <c r="Z223" s="20"/>
      <c r="AA223" s="160">
        <f t="shared" si="77"/>
        <v>0</v>
      </c>
      <c r="AB223" s="160">
        <f t="shared" si="78"/>
        <v>0</v>
      </c>
      <c r="AC223" s="20">
        <f t="shared" si="79"/>
        <v>0</v>
      </c>
      <c r="AR223" s="205">
        <f t="shared" si="69"/>
        <v>0</v>
      </c>
      <c r="AS223" s="205">
        <f t="shared" si="70"/>
        <v>0</v>
      </c>
      <c r="AT223" s="205">
        <f t="shared" si="71"/>
        <v>0</v>
      </c>
      <c r="AU223" s="205">
        <f t="shared" si="72"/>
        <v>0</v>
      </c>
      <c r="AV223" s="205">
        <f t="shared" si="73"/>
        <v>0</v>
      </c>
      <c r="AW223" s="205">
        <f t="shared" si="74"/>
        <v>0</v>
      </c>
      <c r="AX223" s="205">
        <f t="shared" si="75"/>
        <v>0</v>
      </c>
    </row>
    <row r="224" spans="1:50" ht="15.75" hidden="1" customHeight="1" outlineLevel="1">
      <c r="A224" s="8" t="s">
        <v>61</v>
      </c>
      <c r="B224" s="216">
        <v>214</v>
      </c>
      <c r="C224" s="284"/>
      <c r="D224" s="285"/>
      <c r="E224" s="285"/>
      <c r="F224" s="286"/>
      <c r="G224" s="301">
        <v>0</v>
      </c>
      <c r="H224" s="287">
        <v>0.1</v>
      </c>
      <c r="I224" s="288"/>
      <c r="J224" s="223">
        <f t="shared" si="64"/>
        <v>0</v>
      </c>
      <c r="K224" s="286"/>
      <c r="L224" s="286"/>
      <c r="M224" s="215"/>
      <c r="N224" s="278">
        <f t="shared" si="65"/>
        <v>214</v>
      </c>
      <c r="O224" s="289" t="str">
        <f t="shared" si="66"/>
        <v/>
      </c>
      <c r="P224" s="290">
        <f t="shared" si="76"/>
        <v>0</v>
      </c>
      <c r="Q224" s="291">
        <v>0.1</v>
      </c>
      <c r="R224" s="292"/>
      <c r="S224" s="292"/>
      <c r="T224" s="292"/>
      <c r="U224" s="293" t="str">
        <f t="shared" si="67"/>
        <v/>
      </c>
      <c r="V224" s="294"/>
      <c r="W224" s="158"/>
      <c r="X224" s="159" t="str">
        <f t="shared" si="68"/>
        <v/>
      </c>
      <c r="Y224" s="20"/>
      <c r="Z224" s="20"/>
      <c r="AA224" s="160">
        <f t="shared" si="77"/>
        <v>0</v>
      </c>
      <c r="AB224" s="160">
        <f t="shared" si="78"/>
        <v>0</v>
      </c>
      <c r="AC224" s="20">
        <f t="shared" si="79"/>
        <v>0</v>
      </c>
      <c r="AR224" s="205">
        <f t="shared" si="69"/>
        <v>0</v>
      </c>
      <c r="AS224" s="205">
        <f t="shared" si="70"/>
        <v>0</v>
      </c>
      <c r="AT224" s="205">
        <f t="shared" si="71"/>
        <v>0</v>
      </c>
      <c r="AU224" s="205">
        <f t="shared" si="72"/>
        <v>0</v>
      </c>
      <c r="AV224" s="205">
        <f t="shared" si="73"/>
        <v>0</v>
      </c>
      <c r="AW224" s="205">
        <f t="shared" si="74"/>
        <v>0</v>
      </c>
      <c r="AX224" s="205">
        <f t="shared" si="75"/>
        <v>0</v>
      </c>
    </row>
    <row r="225" spans="1:50" ht="15.75" hidden="1" customHeight="1" outlineLevel="1">
      <c r="A225" s="8" t="s">
        <v>61</v>
      </c>
      <c r="B225" s="216">
        <v>215</v>
      </c>
      <c r="C225" s="284"/>
      <c r="D225" s="285"/>
      <c r="E225" s="285"/>
      <c r="F225" s="286"/>
      <c r="G225" s="301">
        <v>0</v>
      </c>
      <c r="H225" s="287">
        <v>0.1</v>
      </c>
      <c r="I225" s="288"/>
      <c r="J225" s="223">
        <f t="shared" si="64"/>
        <v>0</v>
      </c>
      <c r="K225" s="286"/>
      <c r="L225" s="286"/>
      <c r="M225" s="215"/>
      <c r="N225" s="278">
        <f t="shared" si="65"/>
        <v>215</v>
      </c>
      <c r="O225" s="289" t="str">
        <f t="shared" si="66"/>
        <v/>
      </c>
      <c r="P225" s="290">
        <f t="shared" si="76"/>
        <v>0</v>
      </c>
      <c r="Q225" s="291">
        <v>0.1</v>
      </c>
      <c r="R225" s="292"/>
      <c r="S225" s="292"/>
      <c r="T225" s="292"/>
      <c r="U225" s="293" t="str">
        <f t="shared" si="67"/>
        <v/>
      </c>
      <c r="V225" s="294"/>
      <c r="W225" s="158"/>
      <c r="X225" s="159" t="str">
        <f t="shared" si="68"/>
        <v/>
      </c>
      <c r="Y225" s="20"/>
      <c r="Z225" s="20"/>
      <c r="AA225" s="160">
        <f t="shared" si="77"/>
        <v>0</v>
      </c>
      <c r="AB225" s="160">
        <f t="shared" si="78"/>
        <v>0</v>
      </c>
      <c r="AC225" s="20">
        <f t="shared" si="79"/>
        <v>0</v>
      </c>
      <c r="AR225" s="205">
        <f t="shared" si="69"/>
        <v>0</v>
      </c>
      <c r="AS225" s="205">
        <f t="shared" si="70"/>
        <v>0</v>
      </c>
      <c r="AT225" s="205">
        <f t="shared" si="71"/>
        <v>0</v>
      </c>
      <c r="AU225" s="205">
        <f t="shared" si="72"/>
        <v>0</v>
      </c>
      <c r="AV225" s="205">
        <f t="shared" si="73"/>
        <v>0</v>
      </c>
      <c r="AW225" s="205">
        <f t="shared" si="74"/>
        <v>0</v>
      </c>
      <c r="AX225" s="205">
        <f t="shared" si="75"/>
        <v>0</v>
      </c>
    </row>
    <row r="226" spans="1:50" ht="15.75" hidden="1" customHeight="1" outlineLevel="1">
      <c r="A226" s="8" t="s">
        <v>61</v>
      </c>
      <c r="B226" s="216">
        <v>216</v>
      </c>
      <c r="C226" s="284"/>
      <c r="D226" s="285"/>
      <c r="E226" s="285"/>
      <c r="F226" s="286"/>
      <c r="G226" s="301">
        <v>0</v>
      </c>
      <c r="H226" s="287">
        <v>0.1</v>
      </c>
      <c r="I226" s="288"/>
      <c r="J226" s="223">
        <f t="shared" si="64"/>
        <v>0</v>
      </c>
      <c r="K226" s="286"/>
      <c r="L226" s="286"/>
      <c r="M226" s="215"/>
      <c r="N226" s="278">
        <f t="shared" si="65"/>
        <v>216</v>
      </c>
      <c r="O226" s="289" t="str">
        <f t="shared" si="66"/>
        <v/>
      </c>
      <c r="P226" s="290">
        <f t="shared" si="76"/>
        <v>0</v>
      </c>
      <c r="Q226" s="291">
        <v>0.1</v>
      </c>
      <c r="R226" s="292"/>
      <c r="S226" s="292"/>
      <c r="T226" s="292"/>
      <c r="U226" s="293" t="str">
        <f t="shared" si="67"/>
        <v/>
      </c>
      <c r="V226" s="294"/>
      <c r="W226" s="158"/>
      <c r="X226" s="159" t="str">
        <f t="shared" si="68"/>
        <v/>
      </c>
      <c r="Y226" s="20"/>
      <c r="Z226" s="20"/>
      <c r="AA226" s="160">
        <f t="shared" si="77"/>
        <v>0</v>
      </c>
      <c r="AB226" s="160">
        <f t="shared" si="78"/>
        <v>0</v>
      </c>
      <c r="AC226" s="20">
        <f t="shared" si="79"/>
        <v>0</v>
      </c>
      <c r="AR226" s="205">
        <f t="shared" si="69"/>
        <v>0</v>
      </c>
      <c r="AS226" s="205">
        <f t="shared" si="70"/>
        <v>0</v>
      </c>
      <c r="AT226" s="205">
        <f t="shared" si="71"/>
        <v>0</v>
      </c>
      <c r="AU226" s="205">
        <f t="shared" si="72"/>
        <v>0</v>
      </c>
      <c r="AV226" s="205">
        <f t="shared" si="73"/>
        <v>0</v>
      </c>
      <c r="AW226" s="205">
        <f t="shared" si="74"/>
        <v>0</v>
      </c>
      <c r="AX226" s="205">
        <f t="shared" si="75"/>
        <v>0</v>
      </c>
    </row>
    <row r="227" spans="1:50" ht="15.75" hidden="1" customHeight="1" outlineLevel="1">
      <c r="A227" s="8" t="s">
        <v>61</v>
      </c>
      <c r="B227" s="216">
        <v>217</v>
      </c>
      <c r="C227" s="284"/>
      <c r="D227" s="285"/>
      <c r="E227" s="285"/>
      <c r="F227" s="286"/>
      <c r="G227" s="301">
        <v>0</v>
      </c>
      <c r="H227" s="287">
        <v>0.1</v>
      </c>
      <c r="I227" s="288"/>
      <c r="J227" s="223">
        <f t="shared" si="64"/>
        <v>0</v>
      </c>
      <c r="K227" s="286"/>
      <c r="L227" s="286"/>
      <c r="M227" s="215"/>
      <c r="N227" s="278">
        <f t="shared" si="65"/>
        <v>217</v>
      </c>
      <c r="O227" s="289" t="str">
        <f t="shared" si="66"/>
        <v/>
      </c>
      <c r="P227" s="290">
        <f t="shared" si="76"/>
        <v>0</v>
      </c>
      <c r="Q227" s="291">
        <v>0.1</v>
      </c>
      <c r="R227" s="292"/>
      <c r="S227" s="292"/>
      <c r="T227" s="292"/>
      <c r="U227" s="293" t="str">
        <f t="shared" si="67"/>
        <v/>
      </c>
      <c r="V227" s="294"/>
      <c r="W227" s="158"/>
      <c r="X227" s="159" t="str">
        <f t="shared" si="68"/>
        <v/>
      </c>
      <c r="Y227" s="20"/>
      <c r="Z227" s="20"/>
      <c r="AA227" s="160">
        <f t="shared" si="77"/>
        <v>0</v>
      </c>
      <c r="AB227" s="160">
        <f t="shared" si="78"/>
        <v>0</v>
      </c>
      <c r="AC227" s="20">
        <f t="shared" si="79"/>
        <v>0</v>
      </c>
      <c r="AR227" s="205">
        <f t="shared" si="69"/>
        <v>0</v>
      </c>
      <c r="AS227" s="205">
        <f t="shared" si="70"/>
        <v>0</v>
      </c>
      <c r="AT227" s="205">
        <f t="shared" si="71"/>
        <v>0</v>
      </c>
      <c r="AU227" s="205">
        <f t="shared" si="72"/>
        <v>0</v>
      </c>
      <c r="AV227" s="205">
        <f t="shared" si="73"/>
        <v>0</v>
      </c>
      <c r="AW227" s="205">
        <f t="shared" si="74"/>
        <v>0</v>
      </c>
      <c r="AX227" s="205">
        <f t="shared" si="75"/>
        <v>0</v>
      </c>
    </row>
    <row r="228" spans="1:50" ht="15.75" hidden="1" customHeight="1" outlineLevel="1">
      <c r="A228" s="8" t="s">
        <v>61</v>
      </c>
      <c r="B228" s="216">
        <v>218</v>
      </c>
      <c r="C228" s="284"/>
      <c r="D228" s="285"/>
      <c r="E228" s="285"/>
      <c r="F228" s="286"/>
      <c r="G228" s="301">
        <v>0</v>
      </c>
      <c r="H228" s="287">
        <v>0.1</v>
      </c>
      <c r="I228" s="288"/>
      <c r="J228" s="223">
        <f t="shared" si="64"/>
        <v>0</v>
      </c>
      <c r="K228" s="286"/>
      <c r="L228" s="286"/>
      <c r="M228" s="215"/>
      <c r="N228" s="278">
        <f t="shared" si="65"/>
        <v>218</v>
      </c>
      <c r="O228" s="289" t="str">
        <f t="shared" si="66"/>
        <v/>
      </c>
      <c r="P228" s="290">
        <f t="shared" si="76"/>
        <v>0</v>
      </c>
      <c r="Q228" s="291">
        <v>0.1</v>
      </c>
      <c r="R228" s="292"/>
      <c r="S228" s="292"/>
      <c r="T228" s="292"/>
      <c r="U228" s="293" t="str">
        <f t="shared" si="67"/>
        <v/>
      </c>
      <c r="V228" s="294"/>
      <c r="W228" s="158"/>
      <c r="X228" s="159" t="str">
        <f t="shared" si="68"/>
        <v/>
      </c>
      <c r="Y228" s="20"/>
      <c r="Z228" s="20"/>
      <c r="AA228" s="160">
        <f t="shared" si="77"/>
        <v>0</v>
      </c>
      <c r="AB228" s="160">
        <f t="shared" si="78"/>
        <v>0</v>
      </c>
      <c r="AC228" s="20">
        <f t="shared" si="79"/>
        <v>0</v>
      </c>
      <c r="AR228" s="205">
        <f t="shared" si="69"/>
        <v>0</v>
      </c>
      <c r="AS228" s="205">
        <f t="shared" si="70"/>
        <v>0</v>
      </c>
      <c r="AT228" s="205">
        <f t="shared" si="71"/>
        <v>0</v>
      </c>
      <c r="AU228" s="205">
        <f t="shared" si="72"/>
        <v>0</v>
      </c>
      <c r="AV228" s="205">
        <f t="shared" si="73"/>
        <v>0</v>
      </c>
      <c r="AW228" s="205">
        <f t="shared" si="74"/>
        <v>0</v>
      </c>
      <c r="AX228" s="205">
        <f t="shared" si="75"/>
        <v>0</v>
      </c>
    </row>
    <row r="229" spans="1:50" ht="15.75" hidden="1" customHeight="1" outlineLevel="1">
      <c r="A229" s="8" t="s">
        <v>61</v>
      </c>
      <c r="B229" s="216">
        <v>219</v>
      </c>
      <c r="C229" s="284"/>
      <c r="D229" s="285"/>
      <c r="E229" s="285"/>
      <c r="F229" s="286"/>
      <c r="G229" s="301">
        <v>0</v>
      </c>
      <c r="H229" s="287">
        <v>0.1</v>
      </c>
      <c r="I229" s="288"/>
      <c r="J229" s="223">
        <f t="shared" si="64"/>
        <v>0</v>
      </c>
      <c r="K229" s="286"/>
      <c r="L229" s="286"/>
      <c r="M229" s="215"/>
      <c r="N229" s="278">
        <f t="shared" si="65"/>
        <v>219</v>
      </c>
      <c r="O229" s="289" t="str">
        <f t="shared" si="66"/>
        <v/>
      </c>
      <c r="P229" s="290">
        <f t="shared" si="76"/>
        <v>0</v>
      </c>
      <c r="Q229" s="291">
        <v>0.1</v>
      </c>
      <c r="R229" s="292"/>
      <c r="S229" s="292"/>
      <c r="T229" s="292"/>
      <c r="U229" s="293" t="str">
        <f t="shared" si="67"/>
        <v/>
      </c>
      <c r="V229" s="294"/>
      <c r="W229" s="158"/>
      <c r="X229" s="159" t="str">
        <f t="shared" si="68"/>
        <v/>
      </c>
      <c r="Y229" s="20"/>
      <c r="Z229" s="20"/>
      <c r="AA229" s="160">
        <f t="shared" si="77"/>
        <v>0</v>
      </c>
      <c r="AB229" s="160">
        <f t="shared" si="78"/>
        <v>0</v>
      </c>
      <c r="AC229" s="20">
        <f t="shared" si="79"/>
        <v>0</v>
      </c>
      <c r="AR229" s="205">
        <f t="shared" si="69"/>
        <v>0</v>
      </c>
      <c r="AS229" s="205">
        <f t="shared" si="70"/>
        <v>0</v>
      </c>
      <c r="AT229" s="205">
        <f t="shared" si="71"/>
        <v>0</v>
      </c>
      <c r="AU229" s="205">
        <f t="shared" si="72"/>
        <v>0</v>
      </c>
      <c r="AV229" s="205">
        <f t="shared" si="73"/>
        <v>0</v>
      </c>
      <c r="AW229" s="205">
        <f t="shared" si="74"/>
        <v>0</v>
      </c>
      <c r="AX229" s="205">
        <f t="shared" si="75"/>
        <v>0</v>
      </c>
    </row>
    <row r="230" spans="1:50" ht="15.75" hidden="1" customHeight="1" outlineLevel="1">
      <c r="A230" s="8" t="s">
        <v>61</v>
      </c>
      <c r="B230" s="216">
        <v>220</v>
      </c>
      <c r="C230" s="284"/>
      <c r="D230" s="285"/>
      <c r="E230" s="285"/>
      <c r="F230" s="286"/>
      <c r="G230" s="301">
        <v>0</v>
      </c>
      <c r="H230" s="287">
        <v>0.1</v>
      </c>
      <c r="I230" s="288"/>
      <c r="J230" s="223">
        <f t="shared" si="64"/>
        <v>0</v>
      </c>
      <c r="K230" s="286"/>
      <c r="L230" s="286"/>
      <c r="M230" s="215"/>
      <c r="N230" s="278">
        <f t="shared" si="65"/>
        <v>220</v>
      </c>
      <c r="O230" s="289" t="str">
        <f t="shared" si="66"/>
        <v/>
      </c>
      <c r="P230" s="290">
        <f t="shared" si="76"/>
        <v>0</v>
      </c>
      <c r="Q230" s="291">
        <v>0.1</v>
      </c>
      <c r="R230" s="292"/>
      <c r="S230" s="292"/>
      <c r="T230" s="292"/>
      <c r="U230" s="293" t="str">
        <f t="shared" si="67"/>
        <v/>
      </c>
      <c r="V230" s="294"/>
      <c r="W230" s="158"/>
      <c r="X230" s="159" t="str">
        <f t="shared" si="68"/>
        <v/>
      </c>
      <c r="Y230" s="20"/>
      <c r="Z230" s="20"/>
      <c r="AA230" s="160">
        <f t="shared" si="77"/>
        <v>0</v>
      </c>
      <c r="AB230" s="160">
        <f t="shared" si="78"/>
        <v>0</v>
      </c>
      <c r="AC230" s="20">
        <f t="shared" si="79"/>
        <v>0</v>
      </c>
      <c r="AR230" s="205">
        <f t="shared" si="69"/>
        <v>0</v>
      </c>
      <c r="AS230" s="205">
        <f t="shared" si="70"/>
        <v>0</v>
      </c>
      <c r="AT230" s="205">
        <f t="shared" si="71"/>
        <v>0</v>
      </c>
      <c r="AU230" s="205">
        <f t="shared" si="72"/>
        <v>0</v>
      </c>
      <c r="AV230" s="205">
        <f t="shared" si="73"/>
        <v>0</v>
      </c>
      <c r="AW230" s="205">
        <f t="shared" si="74"/>
        <v>0</v>
      </c>
      <c r="AX230" s="205">
        <f t="shared" si="75"/>
        <v>0</v>
      </c>
    </row>
    <row r="231" spans="1:50" ht="15.75" hidden="1" customHeight="1" outlineLevel="1">
      <c r="A231" s="8" t="s">
        <v>61</v>
      </c>
      <c r="B231" s="216">
        <v>221</v>
      </c>
      <c r="C231" s="284"/>
      <c r="D231" s="285"/>
      <c r="E231" s="285"/>
      <c r="F231" s="286"/>
      <c r="G231" s="301">
        <v>0</v>
      </c>
      <c r="H231" s="287">
        <v>0.1</v>
      </c>
      <c r="I231" s="288"/>
      <c r="J231" s="223">
        <f t="shared" si="64"/>
        <v>0</v>
      </c>
      <c r="K231" s="286"/>
      <c r="L231" s="286"/>
      <c r="M231" s="215"/>
      <c r="N231" s="278">
        <f t="shared" si="65"/>
        <v>221</v>
      </c>
      <c r="O231" s="289" t="str">
        <f t="shared" si="66"/>
        <v/>
      </c>
      <c r="P231" s="290">
        <f t="shared" si="76"/>
        <v>0</v>
      </c>
      <c r="Q231" s="291">
        <v>0.1</v>
      </c>
      <c r="R231" s="292"/>
      <c r="S231" s="292"/>
      <c r="T231" s="292"/>
      <c r="U231" s="293" t="str">
        <f t="shared" si="67"/>
        <v/>
      </c>
      <c r="V231" s="294"/>
      <c r="W231" s="158"/>
      <c r="X231" s="159" t="str">
        <f t="shared" si="68"/>
        <v/>
      </c>
      <c r="Y231" s="20"/>
      <c r="Z231" s="20"/>
      <c r="AA231" s="160">
        <f t="shared" si="77"/>
        <v>0</v>
      </c>
      <c r="AB231" s="160">
        <f t="shared" si="78"/>
        <v>0</v>
      </c>
      <c r="AC231" s="20">
        <f t="shared" si="79"/>
        <v>0</v>
      </c>
      <c r="AR231" s="205">
        <f t="shared" si="69"/>
        <v>0</v>
      </c>
      <c r="AS231" s="205">
        <f t="shared" si="70"/>
        <v>0</v>
      </c>
      <c r="AT231" s="205">
        <f t="shared" si="71"/>
        <v>0</v>
      </c>
      <c r="AU231" s="205">
        <f t="shared" si="72"/>
        <v>0</v>
      </c>
      <c r="AV231" s="205">
        <f t="shared" si="73"/>
        <v>0</v>
      </c>
      <c r="AW231" s="205">
        <f t="shared" si="74"/>
        <v>0</v>
      </c>
      <c r="AX231" s="205">
        <f t="shared" si="75"/>
        <v>0</v>
      </c>
    </row>
    <row r="232" spans="1:50" ht="15.75" hidden="1" customHeight="1" outlineLevel="1">
      <c r="A232" s="8" t="s">
        <v>61</v>
      </c>
      <c r="B232" s="216">
        <v>222</v>
      </c>
      <c r="C232" s="284"/>
      <c r="D232" s="285"/>
      <c r="E232" s="285"/>
      <c r="F232" s="286"/>
      <c r="G232" s="301">
        <v>0</v>
      </c>
      <c r="H232" s="287">
        <v>0.1</v>
      </c>
      <c r="I232" s="288"/>
      <c r="J232" s="223">
        <f t="shared" si="64"/>
        <v>0</v>
      </c>
      <c r="K232" s="286"/>
      <c r="L232" s="286"/>
      <c r="M232" s="215"/>
      <c r="N232" s="278">
        <f t="shared" si="65"/>
        <v>222</v>
      </c>
      <c r="O232" s="289" t="str">
        <f t="shared" si="66"/>
        <v/>
      </c>
      <c r="P232" s="290">
        <f t="shared" si="76"/>
        <v>0</v>
      </c>
      <c r="Q232" s="291">
        <v>0.1</v>
      </c>
      <c r="R232" s="292"/>
      <c r="S232" s="292"/>
      <c r="T232" s="292"/>
      <c r="U232" s="293" t="str">
        <f t="shared" si="67"/>
        <v/>
      </c>
      <c r="V232" s="294"/>
      <c r="W232" s="158"/>
      <c r="X232" s="159" t="str">
        <f t="shared" si="68"/>
        <v/>
      </c>
      <c r="Y232" s="20"/>
      <c r="Z232" s="20"/>
      <c r="AA232" s="160">
        <f t="shared" si="77"/>
        <v>0</v>
      </c>
      <c r="AB232" s="160">
        <f t="shared" si="78"/>
        <v>0</v>
      </c>
      <c r="AC232" s="20">
        <f t="shared" si="79"/>
        <v>0</v>
      </c>
      <c r="AR232" s="205">
        <f t="shared" si="69"/>
        <v>0</v>
      </c>
      <c r="AS232" s="205">
        <f t="shared" si="70"/>
        <v>0</v>
      </c>
      <c r="AT232" s="205">
        <f t="shared" si="71"/>
        <v>0</v>
      </c>
      <c r="AU232" s="205">
        <f t="shared" si="72"/>
        <v>0</v>
      </c>
      <c r="AV232" s="205">
        <f t="shared" si="73"/>
        <v>0</v>
      </c>
      <c r="AW232" s="205">
        <f t="shared" si="74"/>
        <v>0</v>
      </c>
      <c r="AX232" s="205">
        <f t="shared" si="75"/>
        <v>0</v>
      </c>
    </row>
    <row r="233" spans="1:50" ht="15.75" hidden="1" customHeight="1" outlineLevel="1">
      <c r="A233" s="8" t="s">
        <v>61</v>
      </c>
      <c r="B233" s="216">
        <v>223</v>
      </c>
      <c r="C233" s="284"/>
      <c r="D233" s="285"/>
      <c r="E233" s="285"/>
      <c r="F233" s="286"/>
      <c r="G233" s="301">
        <v>0</v>
      </c>
      <c r="H233" s="287">
        <v>0.1</v>
      </c>
      <c r="I233" s="288"/>
      <c r="J233" s="223">
        <f t="shared" si="64"/>
        <v>0</v>
      </c>
      <c r="K233" s="286"/>
      <c r="L233" s="286"/>
      <c r="M233" s="215"/>
      <c r="N233" s="278">
        <f t="shared" si="65"/>
        <v>223</v>
      </c>
      <c r="O233" s="289" t="str">
        <f t="shared" si="66"/>
        <v/>
      </c>
      <c r="P233" s="290">
        <f t="shared" si="76"/>
        <v>0</v>
      </c>
      <c r="Q233" s="291">
        <v>0.1</v>
      </c>
      <c r="R233" s="292"/>
      <c r="S233" s="292"/>
      <c r="T233" s="292"/>
      <c r="U233" s="293" t="str">
        <f t="shared" si="67"/>
        <v/>
      </c>
      <c r="V233" s="294"/>
      <c r="W233" s="158"/>
      <c r="X233" s="159" t="str">
        <f t="shared" si="68"/>
        <v/>
      </c>
      <c r="Y233" s="20"/>
      <c r="Z233" s="20"/>
      <c r="AA233" s="160">
        <f t="shared" si="77"/>
        <v>0</v>
      </c>
      <c r="AB233" s="160">
        <f t="shared" si="78"/>
        <v>0</v>
      </c>
      <c r="AC233" s="20">
        <f t="shared" si="79"/>
        <v>0</v>
      </c>
      <c r="AR233" s="205">
        <f t="shared" si="69"/>
        <v>0</v>
      </c>
      <c r="AS233" s="205">
        <f t="shared" si="70"/>
        <v>0</v>
      </c>
      <c r="AT233" s="205">
        <f t="shared" si="71"/>
        <v>0</v>
      </c>
      <c r="AU233" s="205">
        <f t="shared" si="72"/>
        <v>0</v>
      </c>
      <c r="AV233" s="205">
        <f t="shared" si="73"/>
        <v>0</v>
      </c>
      <c r="AW233" s="205">
        <f t="shared" si="74"/>
        <v>0</v>
      </c>
      <c r="AX233" s="205">
        <f t="shared" si="75"/>
        <v>0</v>
      </c>
    </row>
    <row r="234" spans="1:50" ht="15.75" hidden="1" customHeight="1" outlineLevel="1">
      <c r="A234" s="8" t="s">
        <v>61</v>
      </c>
      <c r="B234" s="216">
        <v>224</v>
      </c>
      <c r="C234" s="284"/>
      <c r="D234" s="285"/>
      <c r="E234" s="285"/>
      <c r="F234" s="286"/>
      <c r="G234" s="301">
        <v>0</v>
      </c>
      <c r="H234" s="287">
        <v>0.1</v>
      </c>
      <c r="I234" s="288"/>
      <c r="J234" s="223">
        <f t="shared" si="64"/>
        <v>0</v>
      </c>
      <c r="K234" s="286"/>
      <c r="L234" s="286"/>
      <c r="M234" s="215"/>
      <c r="N234" s="278">
        <f t="shared" si="65"/>
        <v>224</v>
      </c>
      <c r="O234" s="289" t="str">
        <f t="shared" si="66"/>
        <v/>
      </c>
      <c r="P234" s="290">
        <f t="shared" si="76"/>
        <v>0</v>
      </c>
      <c r="Q234" s="291">
        <v>0.1</v>
      </c>
      <c r="R234" s="292"/>
      <c r="S234" s="292"/>
      <c r="T234" s="292"/>
      <c r="U234" s="293" t="str">
        <f t="shared" si="67"/>
        <v/>
      </c>
      <c r="V234" s="294"/>
      <c r="W234" s="158"/>
      <c r="X234" s="159" t="str">
        <f t="shared" si="68"/>
        <v/>
      </c>
      <c r="Y234" s="20"/>
      <c r="Z234" s="20"/>
      <c r="AA234" s="160">
        <f t="shared" si="77"/>
        <v>0</v>
      </c>
      <c r="AB234" s="160">
        <f t="shared" si="78"/>
        <v>0</v>
      </c>
      <c r="AC234" s="20">
        <f t="shared" si="79"/>
        <v>0</v>
      </c>
      <c r="AR234" s="205">
        <f t="shared" si="69"/>
        <v>0</v>
      </c>
      <c r="AS234" s="205">
        <f t="shared" si="70"/>
        <v>0</v>
      </c>
      <c r="AT234" s="205">
        <f t="shared" si="71"/>
        <v>0</v>
      </c>
      <c r="AU234" s="205">
        <f t="shared" si="72"/>
        <v>0</v>
      </c>
      <c r="AV234" s="205">
        <f t="shared" si="73"/>
        <v>0</v>
      </c>
      <c r="AW234" s="205">
        <f t="shared" si="74"/>
        <v>0</v>
      </c>
      <c r="AX234" s="205">
        <f t="shared" si="75"/>
        <v>0</v>
      </c>
    </row>
    <row r="235" spans="1:50" ht="15.75" hidden="1" customHeight="1" outlineLevel="1">
      <c r="A235" s="8" t="s">
        <v>61</v>
      </c>
      <c r="B235" s="216">
        <v>225</v>
      </c>
      <c r="C235" s="284"/>
      <c r="D235" s="285"/>
      <c r="E235" s="285"/>
      <c r="F235" s="286"/>
      <c r="G235" s="301">
        <v>0</v>
      </c>
      <c r="H235" s="287">
        <v>0.1</v>
      </c>
      <c r="I235" s="288"/>
      <c r="J235" s="223">
        <f t="shared" si="64"/>
        <v>0</v>
      </c>
      <c r="K235" s="286"/>
      <c r="L235" s="286"/>
      <c r="M235" s="215"/>
      <c r="N235" s="278">
        <f t="shared" si="65"/>
        <v>225</v>
      </c>
      <c r="O235" s="289" t="str">
        <f t="shared" si="66"/>
        <v/>
      </c>
      <c r="P235" s="290">
        <f t="shared" si="76"/>
        <v>0</v>
      </c>
      <c r="Q235" s="291">
        <v>0.1</v>
      </c>
      <c r="R235" s="292"/>
      <c r="S235" s="292"/>
      <c r="T235" s="292"/>
      <c r="U235" s="293" t="str">
        <f t="shared" si="67"/>
        <v/>
      </c>
      <c r="V235" s="294"/>
      <c r="W235" s="158"/>
      <c r="X235" s="159" t="str">
        <f t="shared" si="68"/>
        <v/>
      </c>
      <c r="Y235" s="20"/>
      <c r="Z235" s="20"/>
      <c r="AA235" s="160">
        <f t="shared" si="77"/>
        <v>0</v>
      </c>
      <c r="AB235" s="160">
        <f t="shared" si="78"/>
        <v>0</v>
      </c>
      <c r="AC235" s="20">
        <f t="shared" si="79"/>
        <v>0</v>
      </c>
      <c r="AR235" s="205">
        <f t="shared" si="69"/>
        <v>0</v>
      </c>
      <c r="AS235" s="205">
        <f t="shared" si="70"/>
        <v>0</v>
      </c>
      <c r="AT235" s="205">
        <f t="shared" si="71"/>
        <v>0</v>
      </c>
      <c r="AU235" s="205">
        <f t="shared" si="72"/>
        <v>0</v>
      </c>
      <c r="AV235" s="205">
        <f t="shared" si="73"/>
        <v>0</v>
      </c>
      <c r="AW235" s="205">
        <f t="shared" si="74"/>
        <v>0</v>
      </c>
      <c r="AX235" s="205">
        <f t="shared" si="75"/>
        <v>0</v>
      </c>
    </row>
    <row r="236" spans="1:50" ht="15.75" hidden="1" customHeight="1" outlineLevel="1">
      <c r="A236" s="8" t="s">
        <v>61</v>
      </c>
      <c r="B236" s="216">
        <v>226</v>
      </c>
      <c r="C236" s="284"/>
      <c r="D236" s="285"/>
      <c r="E236" s="285"/>
      <c r="F236" s="286"/>
      <c r="G236" s="301">
        <v>0</v>
      </c>
      <c r="H236" s="287">
        <v>0.1</v>
      </c>
      <c r="I236" s="288"/>
      <c r="J236" s="223">
        <f t="shared" si="64"/>
        <v>0</v>
      </c>
      <c r="K236" s="286"/>
      <c r="L236" s="286"/>
      <c r="M236" s="215"/>
      <c r="N236" s="278">
        <f t="shared" si="65"/>
        <v>226</v>
      </c>
      <c r="O236" s="289" t="str">
        <f t="shared" si="66"/>
        <v/>
      </c>
      <c r="P236" s="290">
        <f t="shared" si="76"/>
        <v>0</v>
      </c>
      <c r="Q236" s="291">
        <v>0.1</v>
      </c>
      <c r="R236" s="292"/>
      <c r="S236" s="292"/>
      <c r="T236" s="292"/>
      <c r="U236" s="293" t="str">
        <f t="shared" si="67"/>
        <v/>
      </c>
      <c r="V236" s="294"/>
      <c r="W236" s="158"/>
      <c r="X236" s="159" t="str">
        <f t="shared" si="68"/>
        <v/>
      </c>
      <c r="Y236" s="20"/>
      <c r="Z236" s="20"/>
      <c r="AA236" s="160">
        <f t="shared" si="77"/>
        <v>0</v>
      </c>
      <c r="AB236" s="160">
        <f t="shared" si="78"/>
        <v>0</v>
      </c>
      <c r="AC236" s="20">
        <f t="shared" si="79"/>
        <v>0</v>
      </c>
      <c r="AR236" s="205">
        <f t="shared" si="69"/>
        <v>0</v>
      </c>
      <c r="AS236" s="205">
        <f t="shared" si="70"/>
        <v>0</v>
      </c>
      <c r="AT236" s="205">
        <f t="shared" si="71"/>
        <v>0</v>
      </c>
      <c r="AU236" s="205">
        <f t="shared" si="72"/>
        <v>0</v>
      </c>
      <c r="AV236" s="205">
        <f t="shared" si="73"/>
        <v>0</v>
      </c>
      <c r="AW236" s="205">
        <f t="shared" si="74"/>
        <v>0</v>
      </c>
      <c r="AX236" s="205">
        <f t="shared" si="75"/>
        <v>0</v>
      </c>
    </row>
    <row r="237" spans="1:50" ht="15.75" hidden="1" customHeight="1" outlineLevel="1">
      <c r="A237" s="8" t="s">
        <v>61</v>
      </c>
      <c r="B237" s="216">
        <v>227</v>
      </c>
      <c r="C237" s="284"/>
      <c r="D237" s="285"/>
      <c r="E237" s="285"/>
      <c r="F237" s="286"/>
      <c r="G237" s="301">
        <v>0</v>
      </c>
      <c r="H237" s="287">
        <v>0.1</v>
      </c>
      <c r="I237" s="288"/>
      <c r="J237" s="223">
        <f t="shared" si="64"/>
        <v>0</v>
      </c>
      <c r="K237" s="286"/>
      <c r="L237" s="286"/>
      <c r="M237" s="215"/>
      <c r="N237" s="278">
        <f t="shared" si="65"/>
        <v>227</v>
      </c>
      <c r="O237" s="289" t="str">
        <f t="shared" si="66"/>
        <v/>
      </c>
      <c r="P237" s="290">
        <f t="shared" si="76"/>
        <v>0</v>
      </c>
      <c r="Q237" s="291">
        <v>0.1</v>
      </c>
      <c r="R237" s="292"/>
      <c r="S237" s="292"/>
      <c r="T237" s="292"/>
      <c r="U237" s="293" t="str">
        <f t="shared" si="67"/>
        <v/>
      </c>
      <c r="V237" s="294"/>
      <c r="W237" s="158"/>
      <c r="X237" s="159" t="str">
        <f t="shared" si="68"/>
        <v/>
      </c>
      <c r="Y237" s="20"/>
      <c r="Z237" s="20"/>
      <c r="AA237" s="160">
        <f t="shared" si="77"/>
        <v>0</v>
      </c>
      <c r="AB237" s="160">
        <f t="shared" si="78"/>
        <v>0</v>
      </c>
      <c r="AC237" s="20">
        <f t="shared" si="79"/>
        <v>0</v>
      </c>
      <c r="AR237" s="205">
        <f t="shared" si="69"/>
        <v>0</v>
      </c>
      <c r="AS237" s="205">
        <f t="shared" si="70"/>
        <v>0</v>
      </c>
      <c r="AT237" s="205">
        <f t="shared" si="71"/>
        <v>0</v>
      </c>
      <c r="AU237" s="205">
        <f t="shared" si="72"/>
        <v>0</v>
      </c>
      <c r="AV237" s="205">
        <f t="shared" si="73"/>
        <v>0</v>
      </c>
      <c r="AW237" s="205">
        <f t="shared" si="74"/>
        <v>0</v>
      </c>
      <c r="AX237" s="205">
        <f t="shared" si="75"/>
        <v>0</v>
      </c>
    </row>
    <row r="238" spans="1:50" ht="15.75" hidden="1" customHeight="1" outlineLevel="1">
      <c r="A238" s="8" t="s">
        <v>61</v>
      </c>
      <c r="B238" s="216">
        <v>228</v>
      </c>
      <c r="C238" s="284"/>
      <c r="D238" s="285"/>
      <c r="E238" s="285"/>
      <c r="F238" s="286"/>
      <c r="G238" s="301">
        <v>0</v>
      </c>
      <c r="H238" s="287">
        <v>0.1</v>
      </c>
      <c r="I238" s="288"/>
      <c r="J238" s="223">
        <f t="shared" si="64"/>
        <v>0</v>
      </c>
      <c r="K238" s="286"/>
      <c r="L238" s="286"/>
      <c r="M238" s="215"/>
      <c r="N238" s="278">
        <f t="shared" si="65"/>
        <v>228</v>
      </c>
      <c r="O238" s="289" t="str">
        <f t="shared" si="66"/>
        <v/>
      </c>
      <c r="P238" s="290">
        <f t="shared" si="76"/>
        <v>0</v>
      </c>
      <c r="Q238" s="291">
        <v>0.1</v>
      </c>
      <c r="R238" s="292"/>
      <c r="S238" s="292"/>
      <c r="T238" s="292"/>
      <c r="U238" s="293" t="str">
        <f t="shared" si="67"/>
        <v/>
      </c>
      <c r="V238" s="294"/>
      <c r="W238" s="158"/>
      <c r="X238" s="159" t="str">
        <f t="shared" si="68"/>
        <v/>
      </c>
      <c r="Y238" s="20"/>
      <c r="Z238" s="20"/>
      <c r="AA238" s="160">
        <f t="shared" si="77"/>
        <v>0</v>
      </c>
      <c r="AB238" s="160">
        <f t="shared" si="78"/>
        <v>0</v>
      </c>
      <c r="AC238" s="20">
        <f t="shared" si="79"/>
        <v>0</v>
      </c>
      <c r="AR238" s="205">
        <f t="shared" si="69"/>
        <v>0</v>
      </c>
      <c r="AS238" s="205">
        <f t="shared" si="70"/>
        <v>0</v>
      </c>
      <c r="AT238" s="205">
        <f t="shared" si="71"/>
        <v>0</v>
      </c>
      <c r="AU238" s="205">
        <f t="shared" si="72"/>
        <v>0</v>
      </c>
      <c r="AV238" s="205">
        <f t="shared" si="73"/>
        <v>0</v>
      </c>
      <c r="AW238" s="205">
        <f t="shared" si="74"/>
        <v>0</v>
      </c>
      <c r="AX238" s="205">
        <f t="shared" si="75"/>
        <v>0</v>
      </c>
    </row>
    <row r="239" spans="1:50" ht="15.75" hidden="1" customHeight="1" outlineLevel="1">
      <c r="A239" s="8" t="s">
        <v>61</v>
      </c>
      <c r="B239" s="216">
        <v>229</v>
      </c>
      <c r="C239" s="284"/>
      <c r="D239" s="285"/>
      <c r="E239" s="285"/>
      <c r="F239" s="286"/>
      <c r="G239" s="301">
        <v>0</v>
      </c>
      <c r="H239" s="287">
        <v>0.1</v>
      </c>
      <c r="I239" s="288"/>
      <c r="J239" s="223">
        <f t="shared" si="64"/>
        <v>0</v>
      </c>
      <c r="K239" s="286"/>
      <c r="L239" s="286"/>
      <c r="M239" s="215"/>
      <c r="N239" s="278">
        <f t="shared" si="65"/>
        <v>229</v>
      </c>
      <c r="O239" s="289" t="str">
        <f t="shared" si="66"/>
        <v/>
      </c>
      <c r="P239" s="290">
        <f t="shared" si="76"/>
        <v>0</v>
      </c>
      <c r="Q239" s="291">
        <v>0.1</v>
      </c>
      <c r="R239" s="292"/>
      <c r="S239" s="292"/>
      <c r="T239" s="292"/>
      <c r="U239" s="293" t="str">
        <f t="shared" si="67"/>
        <v/>
      </c>
      <c r="V239" s="294"/>
      <c r="W239" s="158"/>
      <c r="X239" s="159" t="str">
        <f t="shared" si="68"/>
        <v/>
      </c>
      <c r="Y239" s="20"/>
      <c r="Z239" s="20"/>
      <c r="AA239" s="160">
        <f t="shared" si="77"/>
        <v>0</v>
      </c>
      <c r="AB239" s="160">
        <f t="shared" si="78"/>
        <v>0</v>
      </c>
      <c r="AC239" s="20">
        <f t="shared" si="79"/>
        <v>0</v>
      </c>
      <c r="AR239" s="205">
        <f t="shared" si="69"/>
        <v>0</v>
      </c>
      <c r="AS239" s="205">
        <f t="shared" si="70"/>
        <v>0</v>
      </c>
      <c r="AT239" s="205">
        <f t="shared" si="71"/>
        <v>0</v>
      </c>
      <c r="AU239" s="205">
        <f t="shared" si="72"/>
        <v>0</v>
      </c>
      <c r="AV239" s="205">
        <f t="shared" si="73"/>
        <v>0</v>
      </c>
      <c r="AW239" s="205">
        <f t="shared" si="74"/>
        <v>0</v>
      </c>
      <c r="AX239" s="205">
        <f t="shared" si="75"/>
        <v>0</v>
      </c>
    </row>
    <row r="240" spans="1:50" ht="15.75" hidden="1" customHeight="1" outlineLevel="1">
      <c r="A240" s="8" t="s">
        <v>61</v>
      </c>
      <c r="B240" s="216">
        <v>230</v>
      </c>
      <c r="C240" s="284"/>
      <c r="D240" s="285"/>
      <c r="E240" s="285"/>
      <c r="F240" s="286"/>
      <c r="G240" s="301">
        <v>0</v>
      </c>
      <c r="H240" s="287">
        <v>0.1</v>
      </c>
      <c r="I240" s="288"/>
      <c r="J240" s="223">
        <f t="shared" si="64"/>
        <v>0</v>
      </c>
      <c r="K240" s="286"/>
      <c r="L240" s="286"/>
      <c r="M240" s="215"/>
      <c r="N240" s="278">
        <f t="shared" si="65"/>
        <v>230</v>
      </c>
      <c r="O240" s="289" t="str">
        <f t="shared" si="66"/>
        <v/>
      </c>
      <c r="P240" s="290">
        <f t="shared" si="76"/>
        <v>0</v>
      </c>
      <c r="Q240" s="291">
        <v>0.1</v>
      </c>
      <c r="R240" s="292"/>
      <c r="S240" s="292"/>
      <c r="T240" s="292"/>
      <c r="U240" s="293" t="str">
        <f t="shared" si="67"/>
        <v/>
      </c>
      <c r="V240" s="294"/>
      <c r="W240" s="158"/>
      <c r="X240" s="159" t="str">
        <f t="shared" si="68"/>
        <v/>
      </c>
      <c r="Y240" s="20"/>
      <c r="Z240" s="20"/>
      <c r="AA240" s="160">
        <f t="shared" si="77"/>
        <v>0</v>
      </c>
      <c r="AB240" s="160">
        <f t="shared" si="78"/>
        <v>0</v>
      </c>
      <c r="AC240" s="20">
        <f t="shared" si="79"/>
        <v>0</v>
      </c>
      <c r="AR240" s="205">
        <f t="shared" si="69"/>
        <v>0</v>
      </c>
      <c r="AS240" s="205">
        <f t="shared" si="70"/>
        <v>0</v>
      </c>
      <c r="AT240" s="205">
        <f t="shared" si="71"/>
        <v>0</v>
      </c>
      <c r="AU240" s="205">
        <f t="shared" si="72"/>
        <v>0</v>
      </c>
      <c r="AV240" s="205">
        <f t="shared" si="73"/>
        <v>0</v>
      </c>
      <c r="AW240" s="205">
        <f t="shared" si="74"/>
        <v>0</v>
      </c>
      <c r="AX240" s="205">
        <f t="shared" si="75"/>
        <v>0</v>
      </c>
    </row>
    <row r="241" spans="1:50" ht="15.75" hidden="1" customHeight="1" outlineLevel="1">
      <c r="A241" s="8" t="s">
        <v>61</v>
      </c>
      <c r="B241" s="216">
        <v>231</v>
      </c>
      <c r="C241" s="284"/>
      <c r="D241" s="285"/>
      <c r="E241" s="285"/>
      <c r="F241" s="286"/>
      <c r="G241" s="301">
        <v>0</v>
      </c>
      <c r="H241" s="287">
        <v>0.1</v>
      </c>
      <c r="I241" s="288"/>
      <c r="J241" s="223">
        <f t="shared" si="64"/>
        <v>0</v>
      </c>
      <c r="K241" s="286"/>
      <c r="L241" s="286"/>
      <c r="M241" s="215"/>
      <c r="N241" s="278">
        <f t="shared" si="65"/>
        <v>231</v>
      </c>
      <c r="O241" s="289" t="str">
        <f t="shared" si="66"/>
        <v/>
      </c>
      <c r="P241" s="290">
        <f t="shared" si="76"/>
        <v>0</v>
      </c>
      <c r="Q241" s="291">
        <v>0.1</v>
      </c>
      <c r="R241" s="292"/>
      <c r="S241" s="292"/>
      <c r="T241" s="292"/>
      <c r="U241" s="293" t="str">
        <f t="shared" si="67"/>
        <v/>
      </c>
      <c r="V241" s="294"/>
      <c r="W241" s="158"/>
      <c r="X241" s="159" t="str">
        <f t="shared" si="68"/>
        <v/>
      </c>
      <c r="Y241" s="20"/>
      <c r="Z241" s="20"/>
      <c r="AA241" s="160">
        <f t="shared" si="77"/>
        <v>0</v>
      </c>
      <c r="AB241" s="160">
        <f t="shared" si="78"/>
        <v>0</v>
      </c>
      <c r="AC241" s="20">
        <f t="shared" si="79"/>
        <v>0</v>
      </c>
      <c r="AR241" s="205">
        <f t="shared" si="69"/>
        <v>0</v>
      </c>
      <c r="AS241" s="205">
        <f t="shared" si="70"/>
        <v>0</v>
      </c>
      <c r="AT241" s="205">
        <f t="shared" si="71"/>
        <v>0</v>
      </c>
      <c r="AU241" s="205">
        <f t="shared" si="72"/>
        <v>0</v>
      </c>
      <c r="AV241" s="205">
        <f t="shared" si="73"/>
        <v>0</v>
      </c>
      <c r="AW241" s="205">
        <f t="shared" si="74"/>
        <v>0</v>
      </c>
      <c r="AX241" s="205">
        <f t="shared" si="75"/>
        <v>0</v>
      </c>
    </row>
    <row r="242" spans="1:50" ht="15.75" hidden="1" customHeight="1" outlineLevel="1">
      <c r="A242" s="8" t="s">
        <v>61</v>
      </c>
      <c r="B242" s="216">
        <v>232</v>
      </c>
      <c r="C242" s="284"/>
      <c r="D242" s="285"/>
      <c r="E242" s="285"/>
      <c r="F242" s="286"/>
      <c r="G242" s="301">
        <v>0</v>
      </c>
      <c r="H242" s="287">
        <v>0.1</v>
      </c>
      <c r="I242" s="288"/>
      <c r="J242" s="223">
        <f t="shared" si="64"/>
        <v>0</v>
      </c>
      <c r="K242" s="286"/>
      <c r="L242" s="286"/>
      <c r="M242" s="215"/>
      <c r="N242" s="278">
        <f t="shared" si="65"/>
        <v>232</v>
      </c>
      <c r="O242" s="289" t="str">
        <f t="shared" si="66"/>
        <v/>
      </c>
      <c r="P242" s="290">
        <f t="shared" si="76"/>
        <v>0</v>
      </c>
      <c r="Q242" s="291">
        <v>0.1</v>
      </c>
      <c r="R242" s="292"/>
      <c r="S242" s="292"/>
      <c r="T242" s="292"/>
      <c r="U242" s="293" t="str">
        <f t="shared" si="67"/>
        <v/>
      </c>
      <c r="V242" s="294"/>
      <c r="W242" s="158"/>
      <c r="X242" s="159" t="str">
        <f t="shared" si="68"/>
        <v/>
      </c>
      <c r="Y242" s="20"/>
      <c r="Z242" s="20"/>
      <c r="AA242" s="160">
        <f t="shared" si="77"/>
        <v>0</v>
      </c>
      <c r="AB242" s="160">
        <f t="shared" si="78"/>
        <v>0</v>
      </c>
      <c r="AC242" s="20">
        <f t="shared" si="79"/>
        <v>0</v>
      </c>
      <c r="AR242" s="205">
        <f t="shared" si="69"/>
        <v>0</v>
      </c>
      <c r="AS242" s="205">
        <f t="shared" si="70"/>
        <v>0</v>
      </c>
      <c r="AT242" s="205">
        <f t="shared" si="71"/>
        <v>0</v>
      </c>
      <c r="AU242" s="205">
        <f t="shared" si="72"/>
        <v>0</v>
      </c>
      <c r="AV242" s="205">
        <f t="shared" si="73"/>
        <v>0</v>
      </c>
      <c r="AW242" s="205">
        <f t="shared" si="74"/>
        <v>0</v>
      </c>
      <c r="AX242" s="205">
        <f t="shared" si="75"/>
        <v>0</v>
      </c>
    </row>
    <row r="243" spans="1:50" ht="15.75" hidden="1" customHeight="1" outlineLevel="1">
      <c r="A243" s="8" t="s">
        <v>61</v>
      </c>
      <c r="B243" s="216">
        <v>233</v>
      </c>
      <c r="C243" s="284"/>
      <c r="D243" s="285"/>
      <c r="E243" s="285"/>
      <c r="F243" s="286"/>
      <c r="G243" s="301">
        <v>0</v>
      </c>
      <c r="H243" s="287">
        <v>0.1</v>
      </c>
      <c r="I243" s="288"/>
      <c r="J243" s="223">
        <f t="shared" si="64"/>
        <v>0</v>
      </c>
      <c r="K243" s="286"/>
      <c r="L243" s="286"/>
      <c r="M243" s="215"/>
      <c r="N243" s="278">
        <f t="shared" si="65"/>
        <v>233</v>
      </c>
      <c r="O243" s="289" t="str">
        <f t="shared" si="66"/>
        <v/>
      </c>
      <c r="P243" s="290">
        <f t="shared" si="76"/>
        <v>0</v>
      </c>
      <c r="Q243" s="291">
        <v>0.1</v>
      </c>
      <c r="R243" s="292"/>
      <c r="S243" s="292"/>
      <c r="T243" s="292"/>
      <c r="U243" s="293" t="str">
        <f t="shared" si="67"/>
        <v/>
      </c>
      <c r="V243" s="294"/>
      <c r="W243" s="158"/>
      <c r="X243" s="159" t="str">
        <f t="shared" si="68"/>
        <v/>
      </c>
      <c r="Y243" s="20"/>
      <c r="Z243" s="20"/>
      <c r="AA243" s="160">
        <f t="shared" si="77"/>
        <v>0</v>
      </c>
      <c r="AB243" s="160">
        <f t="shared" si="78"/>
        <v>0</v>
      </c>
      <c r="AC243" s="20">
        <f t="shared" si="79"/>
        <v>0</v>
      </c>
      <c r="AR243" s="205">
        <f t="shared" si="69"/>
        <v>0</v>
      </c>
      <c r="AS243" s="205">
        <f t="shared" si="70"/>
        <v>0</v>
      </c>
      <c r="AT243" s="205">
        <f t="shared" si="71"/>
        <v>0</v>
      </c>
      <c r="AU243" s="205">
        <f t="shared" si="72"/>
        <v>0</v>
      </c>
      <c r="AV243" s="205">
        <f t="shared" si="73"/>
        <v>0</v>
      </c>
      <c r="AW243" s="205">
        <f t="shared" si="74"/>
        <v>0</v>
      </c>
      <c r="AX243" s="205">
        <f t="shared" si="75"/>
        <v>0</v>
      </c>
    </row>
    <row r="244" spans="1:50" ht="15.75" hidden="1" customHeight="1" outlineLevel="1">
      <c r="A244" s="8" t="s">
        <v>61</v>
      </c>
      <c r="B244" s="216">
        <v>234</v>
      </c>
      <c r="C244" s="284"/>
      <c r="D244" s="285"/>
      <c r="E244" s="285"/>
      <c r="F244" s="286"/>
      <c r="G244" s="301">
        <v>0</v>
      </c>
      <c r="H244" s="287">
        <v>0.1</v>
      </c>
      <c r="I244" s="288"/>
      <c r="J244" s="223">
        <f t="shared" si="64"/>
        <v>0</v>
      </c>
      <c r="K244" s="286"/>
      <c r="L244" s="286"/>
      <c r="M244" s="215"/>
      <c r="N244" s="278">
        <f t="shared" si="65"/>
        <v>234</v>
      </c>
      <c r="O244" s="289" t="str">
        <f t="shared" si="66"/>
        <v/>
      </c>
      <c r="P244" s="290">
        <f t="shared" si="76"/>
        <v>0</v>
      </c>
      <c r="Q244" s="291">
        <v>0.1</v>
      </c>
      <c r="R244" s="292"/>
      <c r="S244" s="292"/>
      <c r="T244" s="292"/>
      <c r="U244" s="293" t="str">
        <f t="shared" si="67"/>
        <v/>
      </c>
      <c r="V244" s="294"/>
      <c r="W244" s="158"/>
      <c r="X244" s="159" t="str">
        <f t="shared" si="68"/>
        <v/>
      </c>
      <c r="Y244" s="20"/>
      <c r="Z244" s="20"/>
      <c r="AA244" s="160">
        <f t="shared" si="77"/>
        <v>0</v>
      </c>
      <c r="AB244" s="160">
        <f t="shared" si="78"/>
        <v>0</v>
      </c>
      <c r="AC244" s="20">
        <f t="shared" si="79"/>
        <v>0</v>
      </c>
      <c r="AR244" s="205">
        <f t="shared" si="69"/>
        <v>0</v>
      </c>
      <c r="AS244" s="205">
        <f t="shared" si="70"/>
        <v>0</v>
      </c>
      <c r="AT244" s="205">
        <f t="shared" si="71"/>
        <v>0</v>
      </c>
      <c r="AU244" s="205">
        <f t="shared" si="72"/>
        <v>0</v>
      </c>
      <c r="AV244" s="205">
        <f t="shared" si="73"/>
        <v>0</v>
      </c>
      <c r="AW244" s="205">
        <f t="shared" si="74"/>
        <v>0</v>
      </c>
      <c r="AX244" s="205">
        <f t="shared" si="75"/>
        <v>0</v>
      </c>
    </row>
    <row r="245" spans="1:50" ht="15.75" hidden="1" customHeight="1" outlineLevel="1">
      <c r="A245" s="8" t="s">
        <v>61</v>
      </c>
      <c r="B245" s="216">
        <v>235</v>
      </c>
      <c r="C245" s="284"/>
      <c r="D245" s="285"/>
      <c r="E245" s="285"/>
      <c r="F245" s="286"/>
      <c r="G245" s="301">
        <v>0</v>
      </c>
      <c r="H245" s="287">
        <v>0.1</v>
      </c>
      <c r="I245" s="288"/>
      <c r="J245" s="223">
        <f t="shared" si="64"/>
        <v>0</v>
      </c>
      <c r="K245" s="286"/>
      <c r="L245" s="286"/>
      <c r="M245" s="215"/>
      <c r="N245" s="278">
        <f t="shared" si="65"/>
        <v>235</v>
      </c>
      <c r="O245" s="289" t="str">
        <f t="shared" si="66"/>
        <v/>
      </c>
      <c r="P245" s="290">
        <f t="shared" si="76"/>
        <v>0</v>
      </c>
      <c r="Q245" s="291">
        <v>0.1</v>
      </c>
      <c r="R245" s="292"/>
      <c r="S245" s="292"/>
      <c r="T245" s="292"/>
      <c r="U245" s="293" t="str">
        <f t="shared" si="67"/>
        <v/>
      </c>
      <c r="V245" s="294"/>
      <c r="W245" s="158"/>
      <c r="X245" s="159" t="str">
        <f t="shared" si="68"/>
        <v/>
      </c>
      <c r="Y245" s="20"/>
      <c r="Z245" s="20"/>
      <c r="AA245" s="160">
        <f t="shared" si="77"/>
        <v>0</v>
      </c>
      <c r="AB245" s="160">
        <f t="shared" si="78"/>
        <v>0</v>
      </c>
      <c r="AC245" s="20">
        <f t="shared" si="79"/>
        <v>0</v>
      </c>
      <c r="AR245" s="205">
        <f t="shared" si="69"/>
        <v>0</v>
      </c>
      <c r="AS245" s="205">
        <f t="shared" si="70"/>
        <v>0</v>
      </c>
      <c r="AT245" s="205">
        <f t="shared" si="71"/>
        <v>0</v>
      </c>
      <c r="AU245" s="205">
        <f t="shared" si="72"/>
        <v>0</v>
      </c>
      <c r="AV245" s="205">
        <f t="shared" si="73"/>
        <v>0</v>
      </c>
      <c r="AW245" s="205">
        <f t="shared" si="74"/>
        <v>0</v>
      </c>
      <c r="AX245" s="205">
        <f t="shared" si="75"/>
        <v>0</v>
      </c>
    </row>
    <row r="246" spans="1:50" ht="15.75" hidden="1" customHeight="1" outlineLevel="1">
      <c r="A246" s="8" t="s">
        <v>61</v>
      </c>
      <c r="B246" s="216">
        <v>236</v>
      </c>
      <c r="C246" s="284"/>
      <c r="D246" s="285"/>
      <c r="E246" s="285"/>
      <c r="F246" s="286"/>
      <c r="G246" s="301">
        <v>0</v>
      </c>
      <c r="H246" s="287">
        <v>0.1</v>
      </c>
      <c r="I246" s="288"/>
      <c r="J246" s="223">
        <f t="shared" si="64"/>
        <v>0</v>
      </c>
      <c r="K246" s="286"/>
      <c r="L246" s="286"/>
      <c r="M246" s="215"/>
      <c r="N246" s="278">
        <f t="shared" si="65"/>
        <v>236</v>
      </c>
      <c r="O246" s="289" t="str">
        <f t="shared" si="66"/>
        <v/>
      </c>
      <c r="P246" s="290">
        <f t="shared" si="76"/>
        <v>0</v>
      </c>
      <c r="Q246" s="291">
        <v>0.1</v>
      </c>
      <c r="R246" s="292"/>
      <c r="S246" s="292"/>
      <c r="T246" s="292"/>
      <c r="U246" s="293" t="str">
        <f t="shared" si="67"/>
        <v/>
      </c>
      <c r="V246" s="294"/>
      <c r="W246" s="158"/>
      <c r="X246" s="159" t="str">
        <f t="shared" si="68"/>
        <v/>
      </c>
      <c r="Y246" s="20"/>
      <c r="Z246" s="20"/>
      <c r="AA246" s="160">
        <f t="shared" si="77"/>
        <v>0</v>
      </c>
      <c r="AB246" s="160">
        <f t="shared" si="78"/>
        <v>0</v>
      </c>
      <c r="AC246" s="20">
        <f t="shared" si="79"/>
        <v>0</v>
      </c>
      <c r="AR246" s="205">
        <f t="shared" si="69"/>
        <v>0</v>
      </c>
      <c r="AS246" s="205">
        <f t="shared" si="70"/>
        <v>0</v>
      </c>
      <c r="AT246" s="205">
        <f t="shared" si="71"/>
        <v>0</v>
      </c>
      <c r="AU246" s="205">
        <f t="shared" si="72"/>
        <v>0</v>
      </c>
      <c r="AV246" s="205">
        <f t="shared" si="73"/>
        <v>0</v>
      </c>
      <c r="AW246" s="205">
        <f t="shared" si="74"/>
        <v>0</v>
      </c>
      <c r="AX246" s="205">
        <f t="shared" si="75"/>
        <v>0</v>
      </c>
    </row>
    <row r="247" spans="1:50" ht="15.75" hidden="1" customHeight="1" outlineLevel="1">
      <c r="A247" s="8" t="s">
        <v>61</v>
      </c>
      <c r="B247" s="216">
        <v>237</v>
      </c>
      <c r="C247" s="284"/>
      <c r="D247" s="285"/>
      <c r="E247" s="285"/>
      <c r="F247" s="286"/>
      <c r="G247" s="301">
        <v>0</v>
      </c>
      <c r="H247" s="287">
        <v>0.1</v>
      </c>
      <c r="I247" s="288"/>
      <c r="J247" s="223">
        <f t="shared" si="64"/>
        <v>0</v>
      </c>
      <c r="K247" s="286"/>
      <c r="L247" s="286"/>
      <c r="M247" s="215"/>
      <c r="N247" s="278">
        <f t="shared" si="65"/>
        <v>237</v>
      </c>
      <c r="O247" s="289" t="str">
        <f t="shared" si="66"/>
        <v/>
      </c>
      <c r="P247" s="290">
        <f t="shared" si="76"/>
        <v>0</v>
      </c>
      <c r="Q247" s="291">
        <v>0.1</v>
      </c>
      <c r="R247" s="292"/>
      <c r="S247" s="292"/>
      <c r="T247" s="292"/>
      <c r="U247" s="293" t="str">
        <f t="shared" si="67"/>
        <v/>
      </c>
      <c r="V247" s="294"/>
      <c r="W247" s="158"/>
      <c r="X247" s="159" t="str">
        <f t="shared" si="68"/>
        <v/>
      </c>
      <c r="Y247" s="20"/>
      <c r="Z247" s="20"/>
      <c r="AA247" s="160">
        <f t="shared" si="77"/>
        <v>0</v>
      </c>
      <c r="AB247" s="160">
        <f t="shared" si="78"/>
        <v>0</v>
      </c>
      <c r="AC247" s="20">
        <f t="shared" si="79"/>
        <v>0</v>
      </c>
      <c r="AR247" s="205">
        <f t="shared" si="69"/>
        <v>0</v>
      </c>
      <c r="AS247" s="205">
        <f t="shared" si="70"/>
        <v>0</v>
      </c>
      <c r="AT247" s="205">
        <f t="shared" si="71"/>
        <v>0</v>
      </c>
      <c r="AU247" s="205">
        <f t="shared" si="72"/>
        <v>0</v>
      </c>
      <c r="AV247" s="205">
        <f t="shared" si="73"/>
        <v>0</v>
      </c>
      <c r="AW247" s="205">
        <f t="shared" si="74"/>
        <v>0</v>
      </c>
      <c r="AX247" s="205">
        <f t="shared" si="75"/>
        <v>0</v>
      </c>
    </row>
    <row r="248" spans="1:50" ht="15.75" hidden="1" customHeight="1" outlineLevel="1">
      <c r="A248" s="8" t="s">
        <v>61</v>
      </c>
      <c r="B248" s="216">
        <v>238</v>
      </c>
      <c r="C248" s="284"/>
      <c r="D248" s="285"/>
      <c r="E248" s="285"/>
      <c r="F248" s="286"/>
      <c r="G248" s="301">
        <v>0</v>
      </c>
      <c r="H248" s="287">
        <v>0.1</v>
      </c>
      <c r="I248" s="288"/>
      <c r="J248" s="223">
        <f t="shared" si="64"/>
        <v>0</v>
      </c>
      <c r="K248" s="286"/>
      <c r="L248" s="286"/>
      <c r="M248" s="215"/>
      <c r="N248" s="278">
        <f t="shared" si="65"/>
        <v>238</v>
      </c>
      <c r="O248" s="289" t="str">
        <f t="shared" si="66"/>
        <v/>
      </c>
      <c r="P248" s="290">
        <f t="shared" si="76"/>
        <v>0</v>
      </c>
      <c r="Q248" s="291">
        <v>0.1</v>
      </c>
      <c r="R248" s="292"/>
      <c r="S248" s="292"/>
      <c r="T248" s="292"/>
      <c r="U248" s="293" t="str">
        <f t="shared" si="67"/>
        <v/>
      </c>
      <c r="V248" s="294"/>
      <c r="W248" s="158"/>
      <c r="X248" s="159" t="str">
        <f t="shared" si="68"/>
        <v/>
      </c>
      <c r="Y248" s="20"/>
      <c r="Z248" s="20"/>
      <c r="AA248" s="160">
        <f t="shared" si="77"/>
        <v>0</v>
      </c>
      <c r="AB248" s="160">
        <f t="shared" si="78"/>
        <v>0</v>
      </c>
      <c r="AC248" s="20">
        <f t="shared" si="79"/>
        <v>0</v>
      </c>
      <c r="AR248" s="205">
        <f t="shared" si="69"/>
        <v>0</v>
      </c>
      <c r="AS248" s="205">
        <f t="shared" si="70"/>
        <v>0</v>
      </c>
      <c r="AT248" s="205">
        <f t="shared" si="71"/>
        <v>0</v>
      </c>
      <c r="AU248" s="205">
        <f t="shared" si="72"/>
        <v>0</v>
      </c>
      <c r="AV248" s="205">
        <f t="shared" si="73"/>
        <v>0</v>
      </c>
      <c r="AW248" s="205">
        <f t="shared" si="74"/>
        <v>0</v>
      </c>
      <c r="AX248" s="205">
        <f t="shared" si="75"/>
        <v>0</v>
      </c>
    </row>
    <row r="249" spans="1:50" ht="15.75" hidden="1" customHeight="1" outlineLevel="1">
      <c r="A249" s="8" t="s">
        <v>61</v>
      </c>
      <c r="B249" s="216">
        <v>239</v>
      </c>
      <c r="C249" s="284"/>
      <c r="D249" s="285"/>
      <c r="E249" s="285"/>
      <c r="F249" s="286"/>
      <c r="G249" s="301">
        <v>0</v>
      </c>
      <c r="H249" s="287">
        <v>0.1</v>
      </c>
      <c r="I249" s="288"/>
      <c r="J249" s="223">
        <f t="shared" si="64"/>
        <v>0</v>
      </c>
      <c r="K249" s="286"/>
      <c r="L249" s="286"/>
      <c r="M249" s="215"/>
      <c r="N249" s="278">
        <f t="shared" si="65"/>
        <v>239</v>
      </c>
      <c r="O249" s="289" t="str">
        <f t="shared" si="66"/>
        <v/>
      </c>
      <c r="P249" s="290">
        <f t="shared" si="76"/>
        <v>0</v>
      </c>
      <c r="Q249" s="291">
        <v>0.1</v>
      </c>
      <c r="R249" s="292"/>
      <c r="S249" s="292"/>
      <c r="T249" s="292"/>
      <c r="U249" s="293" t="str">
        <f t="shared" si="67"/>
        <v/>
      </c>
      <c r="V249" s="294"/>
      <c r="W249" s="158"/>
      <c r="X249" s="159" t="str">
        <f t="shared" si="68"/>
        <v/>
      </c>
      <c r="Y249" s="20"/>
      <c r="Z249" s="20"/>
      <c r="AA249" s="160">
        <f t="shared" si="77"/>
        <v>0</v>
      </c>
      <c r="AB249" s="160">
        <f t="shared" si="78"/>
        <v>0</v>
      </c>
      <c r="AC249" s="20">
        <f t="shared" si="79"/>
        <v>0</v>
      </c>
      <c r="AR249" s="205">
        <f t="shared" si="69"/>
        <v>0</v>
      </c>
      <c r="AS249" s="205">
        <f t="shared" si="70"/>
        <v>0</v>
      </c>
      <c r="AT249" s="205">
        <f t="shared" si="71"/>
        <v>0</v>
      </c>
      <c r="AU249" s="205">
        <f t="shared" si="72"/>
        <v>0</v>
      </c>
      <c r="AV249" s="205">
        <f t="shared" si="73"/>
        <v>0</v>
      </c>
      <c r="AW249" s="205">
        <f t="shared" si="74"/>
        <v>0</v>
      </c>
      <c r="AX249" s="205">
        <f t="shared" si="75"/>
        <v>0</v>
      </c>
    </row>
    <row r="250" spans="1:50" ht="15.75" hidden="1" customHeight="1" outlineLevel="1">
      <c r="A250" s="8" t="s">
        <v>61</v>
      </c>
      <c r="B250" s="216">
        <v>240</v>
      </c>
      <c r="C250" s="284"/>
      <c r="D250" s="285"/>
      <c r="E250" s="285"/>
      <c r="F250" s="286"/>
      <c r="G250" s="301">
        <v>0</v>
      </c>
      <c r="H250" s="287">
        <v>0.1</v>
      </c>
      <c r="I250" s="288"/>
      <c r="J250" s="223">
        <f t="shared" si="64"/>
        <v>0</v>
      </c>
      <c r="K250" s="286"/>
      <c r="L250" s="286"/>
      <c r="M250" s="215"/>
      <c r="N250" s="278">
        <f t="shared" si="65"/>
        <v>240</v>
      </c>
      <c r="O250" s="289" t="str">
        <f t="shared" si="66"/>
        <v/>
      </c>
      <c r="P250" s="290">
        <f t="shared" si="76"/>
        <v>0</v>
      </c>
      <c r="Q250" s="291">
        <v>0.1</v>
      </c>
      <c r="R250" s="292"/>
      <c r="S250" s="292"/>
      <c r="T250" s="292"/>
      <c r="U250" s="293" t="str">
        <f t="shared" si="67"/>
        <v/>
      </c>
      <c r="V250" s="294"/>
      <c r="W250" s="158"/>
      <c r="X250" s="159" t="str">
        <f t="shared" si="68"/>
        <v/>
      </c>
      <c r="Y250" s="20"/>
      <c r="Z250" s="20"/>
      <c r="AA250" s="160">
        <f t="shared" si="77"/>
        <v>0</v>
      </c>
      <c r="AB250" s="160">
        <f t="shared" si="78"/>
        <v>0</v>
      </c>
      <c r="AC250" s="20">
        <f t="shared" si="79"/>
        <v>0</v>
      </c>
      <c r="AR250" s="205">
        <f t="shared" si="69"/>
        <v>0</v>
      </c>
      <c r="AS250" s="205">
        <f t="shared" si="70"/>
        <v>0</v>
      </c>
      <c r="AT250" s="205">
        <f t="shared" si="71"/>
        <v>0</v>
      </c>
      <c r="AU250" s="205">
        <f t="shared" si="72"/>
        <v>0</v>
      </c>
      <c r="AV250" s="205">
        <f t="shared" si="73"/>
        <v>0</v>
      </c>
      <c r="AW250" s="205">
        <f t="shared" si="74"/>
        <v>0</v>
      </c>
      <c r="AX250" s="205">
        <f t="shared" si="75"/>
        <v>0</v>
      </c>
    </row>
    <row r="251" spans="1:50" ht="15.75" hidden="1" customHeight="1" outlineLevel="1">
      <c r="A251" s="8" t="s">
        <v>61</v>
      </c>
      <c r="B251" s="216">
        <v>241</v>
      </c>
      <c r="C251" s="284"/>
      <c r="D251" s="285"/>
      <c r="E251" s="285"/>
      <c r="F251" s="286"/>
      <c r="G251" s="301">
        <v>0</v>
      </c>
      <c r="H251" s="287">
        <v>0.1</v>
      </c>
      <c r="I251" s="288"/>
      <c r="J251" s="223">
        <f t="shared" si="64"/>
        <v>0</v>
      </c>
      <c r="K251" s="286"/>
      <c r="L251" s="286"/>
      <c r="M251" s="215"/>
      <c r="N251" s="278">
        <f t="shared" si="65"/>
        <v>241</v>
      </c>
      <c r="O251" s="289" t="str">
        <f t="shared" si="66"/>
        <v/>
      </c>
      <c r="P251" s="290">
        <f t="shared" si="76"/>
        <v>0</v>
      </c>
      <c r="Q251" s="291">
        <v>0.1</v>
      </c>
      <c r="R251" s="292"/>
      <c r="S251" s="292"/>
      <c r="T251" s="292"/>
      <c r="U251" s="293" t="str">
        <f t="shared" si="67"/>
        <v/>
      </c>
      <c r="V251" s="294"/>
      <c r="W251" s="158"/>
      <c r="X251" s="159" t="str">
        <f t="shared" si="68"/>
        <v/>
      </c>
      <c r="Y251" s="20"/>
      <c r="Z251" s="20"/>
      <c r="AA251" s="160">
        <f t="shared" si="77"/>
        <v>0</v>
      </c>
      <c r="AB251" s="160">
        <f t="shared" si="78"/>
        <v>0</v>
      </c>
      <c r="AC251" s="20">
        <f t="shared" si="79"/>
        <v>0</v>
      </c>
      <c r="AR251" s="205">
        <f t="shared" si="69"/>
        <v>0</v>
      </c>
      <c r="AS251" s="205">
        <f t="shared" si="70"/>
        <v>0</v>
      </c>
      <c r="AT251" s="205">
        <f t="shared" si="71"/>
        <v>0</v>
      </c>
      <c r="AU251" s="205">
        <f t="shared" si="72"/>
        <v>0</v>
      </c>
      <c r="AV251" s="205">
        <f t="shared" si="73"/>
        <v>0</v>
      </c>
      <c r="AW251" s="205">
        <f t="shared" si="74"/>
        <v>0</v>
      </c>
      <c r="AX251" s="205">
        <f t="shared" si="75"/>
        <v>0</v>
      </c>
    </row>
    <row r="252" spans="1:50" ht="15.75" hidden="1" customHeight="1" outlineLevel="1">
      <c r="A252" s="8" t="s">
        <v>61</v>
      </c>
      <c r="B252" s="216">
        <v>242</v>
      </c>
      <c r="C252" s="284"/>
      <c r="D252" s="285"/>
      <c r="E252" s="285"/>
      <c r="F252" s="286"/>
      <c r="G252" s="301">
        <v>0</v>
      </c>
      <c r="H252" s="287">
        <v>0.1</v>
      </c>
      <c r="I252" s="288"/>
      <c r="J252" s="223">
        <f t="shared" si="64"/>
        <v>0</v>
      </c>
      <c r="K252" s="286"/>
      <c r="L252" s="286"/>
      <c r="M252" s="215"/>
      <c r="N252" s="278">
        <f t="shared" si="65"/>
        <v>242</v>
      </c>
      <c r="O252" s="289" t="str">
        <f t="shared" si="66"/>
        <v/>
      </c>
      <c r="P252" s="290">
        <f t="shared" si="76"/>
        <v>0</v>
      </c>
      <c r="Q252" s="291">
        <v>0.1</v>
      </c>
      <c r="R252" s="292"/>
      <c r="S252" s="292"/>
      <c r="T252" s="292"/>
      <c r="U252" s="293" t="str">
        <f t="shared" si="67"/>
        <v/>
      </c>
      <c r="V252" s="294"/>
      <c r="W252" s="158"/>
      <c r="X252" s="159" t="str">
        <f t="shared" si="68"/>
        <v/>
      </c>
      <c r="Y252" s="20"/>
      <c r="Z252" s="20"/>
      <c r="AA252" s="160">
        <f t="shared" si="77"/>
        <v>0</v>
      </c>
      <c r="AB252" s="160">
        <f t="shared" si="78"/>
        <v>0</v>
      </c>
      <c r="AC252" s="20">
        <f t="shared" si="79"/>
        <v>0</v>
      </c>
      <c r="AR252" s="205">
        <f t="shared" si="69"/>
        <v>0</v>
      </c>
      <c r="AS252" s="205">
        <f t="shared" si="70"/>
        <v>0</v>
      </c>
      <c r="AT252" s="205">
        <f t="shared" si="71"/>
        <v>0</v>
      </c>
      <c r="AU252" s="205">
        <f t="shared" si="72"/>
        <v>0</v>
      </c>
      <c r="AV252" s="205">
        <f t="shared" si="73"/>
        <v>0</v>
      </c>
      <c r="AW252" s="205">
        <f t="shared" si="74"/>
        <v>0</v>
      </c>
      <c r="AX252" s="205">
        <f t="shared" si="75"/>
        <v>0</v>
      </c>
    </row>
    <row r="253" spans="1:50" ht="15.75" hidden="1" customHeight="1" outlineLevel="1">
      <c r="A253" s="8" t="s">
        <v>61</v>
      </c>
      <c r="B253" s="216">
        <v>243</v>
      </c>
      <c r="C253" s="284"/>
      <c r="D253" s="285"/>
      <c r="E253" s="285"/>
      <c r="F253" s="286"/>
      <c r="G253" s="301">
        <v>0</v>
      </c>
      <c r="H253" s="287">
        <v>0.1</v>
      </c>
      <c r="I253" s="288"/>
      <c r="J253" s="223">
        <f t="shared" si="64"/>
        <v>0</v>
      </c>
      <c r="K253" s="286"/>
      <c r="L253" s="286"/>
      <c r="M253" s="215"/>
      <c r="N253" s="278">
        <f t="shared" si="65"/>
        <v>243</v>
      </c>
      <c r="O253" s="289" t="str">
        <f t="shared" si="66"/>
        <v/>
      </c>
      <c r="P253" s="290">
        <f t="shared" si="76"/>
        <v>0</v>
      </c>
      <c r="Q253" s="291">
        <v>0.1</v>
      </c>
      <c r="R253" s="292"/>
      <c r="S253" s="292"/>
      <c r="T253" s="292"/>
      <c r="U253" s="293" t="str">
        <f t="shared" si="67"/>
        <v/>
      </c>
      <c r="V253" s="294"/>
      <c r="W253" s="158"/>
      <c r="X253" s="159" t="str">
        <f t="shared" si="68"/>
        <v/>
      </c>
      <c r="Y253" s="20"/>
      <c r="Z253" s="20"/>
      <c r="AA253" s="160">
        <f t="shared" si="77"/>
        <v>0</v>
      </c>
      <c r="AB253" s="160">
        <f t="shared" si="78"/>
        <v>0</v>
      </c>
      <c r="AC253" s="20">
        <f t="shared" si="79"/>
        <v>0</v>
      </c>
      <c r="AR253" s="205">
        <f t="shared" si="69"/>
        <v>0</v>
      </c>
      <c r="AS253" s="205">
        <f t="shared" si="70"/>
        <v>0</v>
      </c>
      <c r="AT253" s="205">
        <f t="shared" si="71"/>
        <v>0</v>
      </c>
      <c r="AU253" s="205">
        <f t="shared" si="72"/>
        <v>0</v>
      </c>
      <c r="AV253" s="205">
        <f t="shared" si="73"/>
        <v>0</v>
      </c>
      <c r="AW253" s="205">
        <f t="shared" si="74"/>
        <v>0</v>
      </c>
      <c r="AX253" s="205">
        <f t="shared" si="75"/>
        <v>0</v>
      </c>
    </row>
    <row r="254" spans="1:50" ht="15.75" hidden="1" customHeight="1" outlineLevel="1">
      <c r="A254" s="8" t="s">
        <v>61</v>
      </c>
      <c r="B254" s="216">
        <v>244</v>
      </c>
      <c r="C254" s="284"/>
      <c r="D254" s="285"/>
      <c r="E254" s="285"/>
      <c r="F254" s="286"/>
      <c r="G254" s="301">
        <v>0</v>
      </c>
      <c r="H254" s="287">
        <v>0.1</v>
      </c>
      <c r="I254" s="288"/>
      <c r="J254" s="223">
        <f t="shared" si="64"/>
        <v>0</v>
      </c>
      <c r="K254" s="286"/>
      <c r="L254" s="286"/>
      <c r="M254" s="215"/>
      <c r="N254" s="278">
        <f t="shared" si="65"/>
        <v>244</v>
      </c>
      <c r="O254" s="289" t="str">
        <f t="shared" si="66"/>
        <v/>
      </c>
      <c r="P254" s="290">
        <f t="shared" si="76"/>
        <v>0</v>
      </c>
      <c r="Q254" s="291">
        <v>0.1</v>
      </c>
      <c r="R254" s="292"/>
      <c r="S254" s="292"/>
      <c r="T254" s="292"/>
      <c r="U254" s="293" t="str">
        <f t="shared" si="67"/>
        <v/>
      </c>
      <c r="V254" s="294"/>
      <c r="W254" s="158"/>
      <c r="X254" s="159" t="str">
        <f t="shared" si="68"/>
        <v/>
      </c>
      <c r="Y254" s="20"/>
      <c r="Z254" s="20"/>
      <c r="AA254" s="160">
        <f t="shared" si="77"/>
        <v>0</v>
      </c>
      <c r="AB254" s="160">
        <f t="shared" si="78"/>
        <v>0</v>
      </c>
      <c r="AC254" s="20">
        <f t="shared" si="79"/>
        <v>0</v>
      </c>
      <c r="AR254" s="205">
        <f t="shared" si="69"/>
        <v>0</v>
      </c>
      <c r="AS254" s="205">
        <f t="shared" si="70"/>
        <v>0</v>
      </c>
      <c r="AT254" s="205">
        <f t="shared" si="71"/>
        <v>0</v>
      </c>
      <c r="AU254" s="205">
        <f t="shared" si="72"/>
        <v>0</v>
      </c>
      <c r="AV254" s="205">
        <f t="shared" si="73"/>
        <v>0</v>
      </c>
      <c r="AW254" s="205">
        <f t="shared" si="74"/>
        <v>0</v>
      </c>
      <c r="AX254" s="205">
        <f t="shared" si="75"/>
        <v>0</v>
      </c>
    </row>
    <row r="255" spans="1:50" ht="15.75" hidden="1" customHeight="1" outlineLevel="1">
      <c r="A255" s="8" t="s">
        <v>61</v>
      </c>
      <c r="B255" s="216">
        <v>245</v>
      </c>
      <c r="C255" s="284"/>
      <c r="D255" s="285"/>
      <c r="E255" s="285"/>
      <c r="F255" s="286"/>
      <c r="G255" s="301">
        <v>0</v>
      </c>
      <c r="H255" s="287">
        <v>0.1</v>
      </c>
      <c r="I255" s="288"/>
      <c r="J255" s="223">
        <f t="shared" si="64"/>
        <v>0</v>
      </c>
      <c r="K255" s="286"/>
      <c r="L255" s="286"/>
      <c r="M255" s="215"/>
      <c r="N255" s="278">
        <f t="shared" si="65"/>
        <v>245</v>
      </c>
      <c r="O255" s="289" t="str">
        <f t="shared" si="66"/>
        <v/>
      </c>
      <c r="P255" s="290">
        <f t="shared" si="76"/>
        <v>0</v>
      </c>
      <c r="Q255" s="291">
        <v>0.1</v>
      </c>
      <c r="R255" s="292"/>
      <c r="S255" s="292"/>
      <c r="T255" s="292"/>
      <c r="U255" s="293" t="str">
        <f t="shared" si="67"/>
        <v/>
      </c>
      <c r="V255" s="294"/>
      <c r="W255" s="158"/>
      <c r="X255" s="159" t="str">
        <f t="shared" si="68"/>
        <v/>
      </c>
      <c r="Y255" s="20"/>
      <c r="Z255" s="20"/>
      <c r="AA255" s="160">
        <f t="shared" si="77"/>
        <v>0</v>
      </c>
      <c r="AB255" s="160">
        <f t="shared" si="78"/>
        <v>0</v>
      </c>
      <c r="AC255" s="20">
        <f t="shared" si="79"/>
        <v>0</v>
      </c>
      <c r="AR255" s="205">
        <f t="shared" si="69"/>
        <v>0</v>
      </c>
      <c r="AS255" s="205">
        <f t="shared" si="70"/>
        <v>0</v>
      </c>
      <c r="AT255" s="205">
        <f t="shared" si="71"/>
        <v>0</v>
      </c>
      <c r="AU255" s="205">
        <f t="shared" si="72"/>
        <v>0</v>
      </c>
      <c r="AV255" s="205">
        <f t="shared" si="73"/>
        <v>0</v>
      </c>
      <c r="AW255" s="205">
        <f t="shared" si="74"/>
        <v>0</v>
      </c>
      <c r="AX255" s="205">
        <f t="shared" si="75"/>
        <v>0</v>
      </c>
    </row>
    <row r="256" spans="1:50" ht="15.75" hidden="1" customHeight="1" outlineLevel="1">
      <c r="A256" s="8" t="s">
        <v>61</v>
      </c>
      <c r="B256" s="216">
        <v>246</v>
      </c>
      <c r="C256" s="284"/>
      <c r="D256" s="285"/>
      <c r="E256" s="285"/>
      <c r="F256" s="286"/>
      <c r="G256" s="301">
        <v>0</v>
      </c>
      <c r="H256" s="287">
        <v>0.1</v>
      </c>
      <c r="I256" s="288"/>
      <c r="J256" s="223">
        <f t="shared" si="64"/>
        <v>0</v>
      </c>
      <c r="K256" s="286"/>
      <c r="L256" s="286"/>
      <c r="M256" s="215"/>
      <c r="N256" s="278">
        <f t="shared" si="65"/>
        <v>246</v>
      </c>
      <c r="O256" s="289" t="str">
        <f t="shared" si="66"/>
        <v/>
      </c>
      <c r="P256" s="290">
        <f t="shared" si="76"/>
        <v>0</v>
      </c>
      <c r="Q256" s="291">
        <v>0.1</v>
      </c>
      <c r="R256" s="292"/>
      <c r="S256" s="292"/>
      <c r="T256" s="292"/>
      <c r="U256" s="293" t="str">
        <f t="shared" si="67"/>
        <v/>
      </c>
      <c r="V256" s="294"/>
      <c r="W256" s="158"/>
      <c r="X256" s="159" t="str">
        <f t="shared" si="68"/>
        <v/>
      </c>
      <c r="Y256" s="20"/>
      <c r="Z256" s="20"/>
      <c r="AA256" s="160">
        <f t="shared" si="77"/>
        <v>0</v>
      </c>
      <c r="AB256" s="160">
        <f t="shared" si="78"/>
        <v>0</v>
      </c>
      <c r="AC256" s="20">
        <f t="shared" si="79"/>
        <v>0</v>
      </c>
      <c r="AR256" s="205">
        <f t="shared" si="69"/>
        <v>0</v>
      </c>
      <c r="AS256" s="205">
        <f t="shared" si="70"/>
        <v>0</v>
      </c>
      <c r="AT256" s="205">
        <f t="shared" si="71"/>
        <v>0</v>
      </c>
      <c r="AU256" s="205">
        <f t="shared" si="72"/>
        <v>0</v>
      </c>
      <c r="AV256" s="205">
        <f t="shared" si="73"/>
        <v>0</v>
      </c>
      <c r="AW256" s="205">
        <f t="shared" si="74"/>
        <v>0</v>
      </c>
      <c r="AX256" s="205">
        <f t="shared" si="75"/>
        <v>0</v>
      </c>
    </row>
    <row r="257" spans="1:50" ht="15.75" hidden="1" customHeight="1" outlineLevel="1">
      <c r="A257" s="8" t="s">
        <v>61</v>
      </c>
      <c r="B257" s="216">
        <v>247</v>
      </c>
      <c r="C257" s="284"/>
      <c r="D257" s="285"/>
      <c r="E257" s="285"/>
      <c r="F257" s="286"/>
      <c r="G257" s="301">
        <v>0</v>
      </c>
      <c r="H257" s="287">
        <v>0.1</v>
      </c>
      <c r="I257" s="288"/>
      <c r="J257" s="223">
        <f t="shared" si="64"/>
        <v>0</v>
      </c>
      <c r="K257" s="286"/>
      <c r="L257" s="286"/>
      <c r="M257" s="215"/>
      <c r="N257" s="278">
        <f t="shared" si="65"/>
        <v>247</v>
      </c>
      <c r="O257" s="289" t="str">
        <f t="shared" si="66"/>
        <v/>
      </c>
      <c r="P257" s="290">
        <f t="shared" si="76"/>
        <v>0</v>
      </c>
      <c r="Q257" s="291">
        <v>0.1</v>
      </c>
      <c r="R257" s="292"/>
      <c r="S257" s="292"/>
      <c r="T257" s="292"/>
      <c r="U257" s="293" t="str">
        <f t="shared" si="67"/>
        <v/>
      </c>
      <c r="V257" s="294"/>
      <c r="W257" s="158"/>
      <c r="X257" s="159" t="str">
        <f t="shared" si="68"/>
        <v/>
      </c>
      <c r="Y257" s="20"/>
      <c r="Z257" s="20"/>
      <c r="AA257" s="160">
        <f t="shared" si="77"/>
        <v>0</v>
      </c>
      <c r="AB257" s="160">
        <f t="shared" si="78"/>
        <v>0</v>
      </c>
      <c r="AC257" s="20">
        <f t="shared" si="79"/>
        <v>0</v>
      </c>
      <c r="AR257" s="205">
        <f t="shared" si="69"/>
        <v>0</v>
      </c>
      <c r="AS257" s="205">
        <f t="shared" si="70"/>
        <v>0</v>
      </c>
      <c r="AT257" s="205">
        <f t="shared" si="71"/>
        <v>0</v>
      </c>
      <c r="AU257" s="205">
        <f t="shared" si="72"/>
        <v>0</v>
      </c>
      <c r="AV257" s="205">
        <f t="shared" si="73"/>
        <v>0</v>
      </c>
      <c r="AW257" s="205">
        <f t="shared" si="74"/>
        <v>0</v>
      </c>
      <c r="AX257" s="205">
        <f t="shared" si="75"/>
        <v>0</v>
      </c>
    </row>
    <row r="258" spans="1:50" ht="15.75" hidden="1" customHeight="1" outlineLevel="1">
      <c r="A258" s="8" t="s">
        <v>61</v>
      </c>
      <c r="B258" s="216">
        <v>248</v>
      </c>
      <c r="C258" s="284"/>
      <c r="D258" s="285"/>
      <c r="E258" s="285"/>
      <c r="F258" s="286"/>
      <c r="G258" s="301">
        <v>0</v>
      </c>
      <c r="H258" s="287">
        <v>0.1</v>
      </c>
      <c r="I258" s="288"/>
      <c r="J258" s="223">
        <f t="shared" si="64"/>
        <v>0</v>
      </c>
      <c r="K258" s="286"/>
      <c r="L258" s="286"/>
      <c r="M258" s="215"/>
      <c r="N258" s="278">
        <f t="shared" si="65"/>
        <v>248</v>
      </c>
      <c r="O258" s="289" t="str">
        <f t="shared" si="66"/>
        <v/>
      </c>
      <c r="P258" s="290">
        <f t="shared" si="76"/>
        <v>0</v>
      </c>
      <c r="Q258" s="291">
        <v>0.1</v>
      </c>
      <c r="R258" s="292"/>
      <c r="S258" s="292"/>
      <c r="T258" s="292"/>
      <c r="U258" s="293" t="str">
        <f t="shared" si="67"/>
        <v/>
      </c>
      <c r="V258" s="294"/>
      <c r="W258" s="158"/>
      <c r="X258" s="159" t="str">
        <f t="shared" si="68"/>
        <v/>
      </c>
      <c r="Y258" s="20"/>
      <c r="Z258" s="20"/>
      <c r="AA258" s="160">
        <f t="shared" si="77"/>
        <v>0</v>
      </c>
      <c r="AB258" s="160">
        <f t="shared" si="78"/>
        <v>0</v>
      </c>
      <c r="AC258" s="20">
        <f t="shared" si="79"/>
        <v>0</v>
      </c>
      <c r="AR258" s="205">
        <f t="shared" si="69"/>
        <v>0</v>
      </c>
      <c r="AS258" s="205">
        <f t="shared" si="70"/>
        <v>0</v>
      </c>
      <c r="AT258" s="205">
        <f t="shared" si="71"/>
        <v>0</v>
      </c>
      <c r="AU258" s="205">
        <f t="shared" si="72"/>
        <v>0</v>
      </c>
      <c r="AV258" s="205">
        <f t="shared" si="73"/>
        <v>0</v>
      </c>
      <c r="AW258" s="205">
        <f t="shared" si="74"/>
        <v>0</v>
      </c>
      <c r="AX258" s="205">
        <f t="shared" si="75"/>
        <v>0</v>
      </c>
    </row>
    <row r="259" spans="1:50" ht="15.75" hidden="1" customHeight="1" outlineLevel="1">
      <c r="A259" s="8" t="s">
        <v>61</v>
      </c>
      <c r="B259" s="216">
        <v>249</v>
      </c>
      <c r="C259" s="284"/>
      <c r="D259" s="285"/>
      <c r="E259" s="285"/>
      <c r="F259" s="286"/>
      <c r="G259" s="301">
        <v>0</v>
      </c>
      <c r="H259" s="287">
        <v>0.1</v>
      </c>
      <c r="I259" s="288"/>
      <c r="J259" s="223">
        <f t="shared" si="64"/>
        <v>0</v>
      </c>
      <c r="K259" s="286"/>
      <c r="L259" s="286"/>
      <c r="M259" s="215"/>
      <c r="N259" s="278">
        <f t="shared" si="65"/>
        <v>249</v>
      </c>
      <c r="O259" s="289" t="str">
        <f t="shared" si="66"/>
        <v/>
      </c>
      <c r="P259" s="290">
        <f t="shared" si="76"/>
        <v>0</v>
      </c>
      <c r="Q259" s="291">
        <v>0.1</v>
      </c>
      <c r="R259" s="292"/>
      <c r="S259" s="292"/>
      <c r="T259" s="292"/>
      <c r="U259" s="293" t="str">
        <f t="shared" si="67"/>
        <v/>
      </c>
      <c r="V259" s="294"/>
      <c r="W259" s="158"/>
      <c r="X259" s="159" t="str">
        <f t="shared" si="68"/>
        <v/>
      </c>
      <c r="Y259" s="20"/>
      <c r="Z259" s="20"/>
      <c r="AA259" s="160">
        <f t="shared" si="77"/>
        <v>0</v>
      </c>
      <c r="AB259" s="160">
        <f t="shared" si="78"/>
        <v>0</v>
      </c>
      <c r="AC259" s="20">
        <f t="shared" si="79"/>
        <v>0</v>
      </c>
      <c r="AR259" s="205">
        <f t="shared" si="69"/>
        <v>0</v>
      </c>
      <c r="AS259" s="205">
        <f t="shared" si="70"/>
        <v>0</v>
      </c>
      <c r="AT259" s="205">
        <f t="shared" si="71"/>
        <v>0</v>
      </c>
      <c r="AU259" s="205">
        <f t="shared" si="72"/>
        <v>0</v>
      </c>
      <c r="AV259" s="205">
        <f t="shared" si="73"/>
        <v>0</v>
      </c>
      <c r="AW259" s="205">
        <f t="shared" si="74"/>
        <v>0</v>
      </c>
      <c r="AX259" s="205">
        <f t="shared" si="75"/>
        <v>0</v>
      </c>
    </row>
    <row r="260" spans="1:50" ht="15.75" hidden="1" customHeight="1" outlineLevel="1">
      <c r="A260" s="8" t="s">
        <v>61</v>
      </c>
      <c r="B260" s="216">
        <v>250</v>
      </c>
      <c r="C260" s="284"/>
      <c r="D260" s="285"/>
      <c r="E260" s="285"/>
      <c r="F260" s="286"/>
      <c r="G260" s="301">
        <v>0</v>
      </c>
      <c r="H260" s="287">
        <v>0.1</v>
      </c>
      <c r="I260" s="288"/>
      <c r="J260" s="223">
        <f t="shared" si="64"/>
        <v>0</v>
      </c>
      <c r="K260" s="286"/>
      <c r="L260" s="286"/>
      <c r="M260" s="215"/>
      <c r="N260" s="278">
        <f t="shared" si="65"/>
        <v>250</v>
      </c>
      <c r="O260" s="289" t="str">
        <f t="shared" si="66"/>
        <v/>
      </c>
      <c r="P260" s="290">
        <f t="shared" si="76"/>
        <v>0</v>
      </c>
      <c r="Q260" s="291">
        <v>0.1</v>
      </c>
      <c r="R260" s="292"/>
      <c r="S260" s="292"/>
      <c r="T260" s="292"/>
      <c r="U260" s="293" t="str">
        <f t="shared" si="67"/>
        <v/>
      </c>
      <c r="V260" s="294"/>
      <c r="W260" s="158"/>
      <c r="X260" s="159" t="str">
        <f t="shared" si="68"/>
        <v/>
      </c>
      <c r="Y260" s="20"/>
      <c r="Z260" s="20"/>
      <c r="AA260" s="160">
        <f t="shared" si="77"/>
        <v>0</v>
      </c>
      <c r="AB260" s="160">
        <f t="shared" si="78"/>
        <v>0</v>
      </c>
      <c r="AC260" s="20">
        <f t="shared" si="79"/>
        <v>0</v>
      </c>
      <c r="AR260" s="205">
        <f t="shared" si="69"/>
        <v>0</v>
      </c>
      <c r="AS260" s="205">
        <f t="shared" si="70"/>
        <v>0</v>
      </c>
      <c r="AT260" s="205">
        <f t="shared" si="71"/>
        <v>0</v>
      </c>
      <c r="AU260" s="205">
        <f t="shared" si="72"/>
        <v>0</v>
      </c>
      <c r="AV260" s="205">
        <f t="shared" si="73"/>
        <v>0</v>
      </c>
      <c r="AW260" s="205">
        <f t="shared" si="74"/>
        <v>0</v>
      </c>
      <c r="AX260" s="205">
        <f t="shared" si="75"/>
        <v>0</v>
      </c>
    </row>
    <row r="261" spans="1:50" ht="15.75" hidden="1" customHeight="1" outlineLevel="1">
      <c r="A261" s="8" t="s">
        <v>61</v>
      </c>
      <c r="B261" s="216">
        <v>251</v>
      </c>
      <c r="C261" s="284"/>
      <c r="D261" s="285"/>
      <c r="E261" s="285"/>
      <c r="F261" s="286"/>
      <c r="G261" s="301">
        <v>0</v>
      </c>
      <c r="H261" s="287">
        <v>0.1</v>
      </c>
      <c r="I261" s="288"/>
      <c r="J261" s="223">
        <f t="shared" si="64"/>
        <v>0</v>
      </c>
      <c r="K261" s="286"/>
      <c r="L261" s="286"/>
      <c r="M261" s="215"/>
      <c r="N261" s="278">
        <f t="shared" si="65"/>
        <v>251</v>
      </c>
      <c r="O261" s="289" t="str">
        <f t="shared" si="66"/>
        <v/>
      </c>
      <c r="P261" s="290">
        <f t="shared" si="76"/>
        <v>0</v>
      </c>
      <c r="Q261" s="291">
        <v>0.1</v>
      </c>
      <c r="R261" s="292"/>
      <c r="S261" s="292"/>
      <c r="T261" s="292"/>
      <c r="U261" s="293" t="str">
        <f t="shared" si="67"/>
        <v/>
      </c>
      <c r="V261" s="294"/>
      <c r="W261" s="158"/>
      <c r="X261" s="159" t="str">
        <f t="shared" si="68"/>
        <v/>
      </c>
      <c r="Y261" s="20"/>
      <c r="Z261" s="20"/>
      <c r="AA261" s="160">
        <f t="shared" si="77"/>
        <v>0</v>
      </c>
      <c r="AB261" s="160">
        <f t="shared" si="78"/>
        <v>0</v>
      </c>
      <c r="AC261" s="20">
        <f t="shared" si="79"/>
        <v>0</v>
      </c>
      <c r="AR261" s="205">
        <f t="shared" si="69"/>
        <v>0</v>
      </c>
      <c r="AS261" s="205">
        <f t="shared" si="70"/>
        <v>0</v>
      </c>
      <c r="AT261" s="205">
        <f t="shared" si="71"/>
        <v>0</v>
      </c>
      <c r="AU261" s="205">
        <f t="shared" si="72"/>
        <v>0</v>
      </c>
      <c r="AV261" s="205">
        <f t="shared" si="73"/>
        <v>0</v>
      </c>
      <c r="AW261" s="205">
        <f t="shared" si="74"/>
        <v>0</v>
      </c>
      <c r="AX261" s="205">
        <f t="shared" si="75"/>
        <v>0</v>
      </c>
    </row>
    <row r="262" spans="1:50" ht="15.75" hidden="1" customHeight="1" outlineLevel="1">
      <c r="A262" s="8" t="s">
        <v>61</v>
      </c>
      <c r="B262" s="216">
        <v>252</v>
      </c>
      <c r="C262" s="284"/>
      <c r="D262" s="285"/>
      <c r="E262" s="285"/>
      <c r="F262" s="286"/>
      <c r="G262" s="301">
        <v>0</v>
      </c>
      <c r="H262" s="287">
        <v>0.1</v>
      </c>
      <c r="I262" s="288"/>
      <c r="J262" s="223">
        <f t="shared" si="64"/>
        <v>0</v>
      </c>
      <c r="K262" s="286"/>
      <c r="L262" s="286"/>
      <c r="M262" s="215"/>
      <c r="N262" s="278">
        <f t="shared" si="65"/>
        <v>252</v>
      </c>
      <c r="O262" s="289" t="str">
        <f t="shared" si="66"/>
        <v/>
      </c>
      <c r="P262" s="290">
        <f t="shared" si="76"/>
        <v>0</v>
      </c>
      <c r="Q262" s="291">
        <v>0.1</v>
      </c>
      <c r="R262" s="292"/>
      <c r="S262" s="292"/>
      <c r="T262" s="292"/>
      <c r="U262" s="293" t="str">
        <f t="shared" si="67"/>
        <v/>
      </c>
      <c r="V262" s="294"/>
      <c r="W262" s="158"/>
      <c r="X262" s="159" t="str">
        <f t="shared" si="68"/>
        <v/>
      </c>
      <c r="Y262" s="20"/>
      <c r="Z262" s="20"/>
      <c r="AA262" s="160">
        <f t="shared" si="77"/>
        <v>0</v>
      </c>
      <c r="AB262" s="160">
        <f t="shared" si="78"/>
        <v>0</v>
      </c>
      <c r="AC262" s="20">
        <f t="shared" si="79"/>
        <v>0</v>
      </c>
      <c r="AR262" s="205">
        <f t="shared" si="69"/>
        <v>0</v>
      </c>
      <c r="AS262" s="205">
        <f t="shared" si="70"/>
        <v>0</v>
      </c>
      <c r="AT262" s="205">
        <f t="shared" si="71"/>
        <v>0</v>
      </c>
      <c r="AU262" s="205">
        <f t="shared" si="72"/>
        <v>0</v>
      </c>
      <c r="AV262" s="205">
        <f t="shared" si="73"/>
        <v>0</v>
      </c>
      <c r="AW262" s="205">
        <f t="shared" si="74"/>
        <v>0</v>
      </c>
      <c r="AX262" s="205">
        <f t="shared" si="75"/>
        <v>0</v>
      </c>
    </row>
    <row r="263" spans="1:50" ht="15.75" hidden="1" customHeight="1" outlineLevel="1">
      <c r="A263" s="8" t="s">
        <v>61</v>
      </c>
      <c r="B263" s="216">
        <v>253</v>
      </c>
      <c r="C263" s="284"/>
      <c r="D263" s="285"/>
      <c r="E263" s="285"/>
      <c r="F263" s="286"/>
      <c r="G263" s="301">
        <v>0</v>
      </c>
      <c r="H263" s="287">
        <v>0.1</v>
      </c>
      <c r="I263" s="288"/>
      <c r="J263" s="223">
        <f t="shared" si="64"/>
        <v>0</v>
      </c>
      <c r="K263" s="286"/>
      <c r="L263" s="286"/>
      <c r="M263" s="215"/>
      <c r="N263" s="278">
        <f t="shared" si="65"/>
        <v>253</v>
      </c>
      <c r="O263" s="289" t="str">
        <f t="shared" si="66"/>
        <v/>
      </c>
      <c r="P263" s="290">
        <f t="shared" si="76"/>
        <v>0</v>
      </c>
      <c r="Q263" s="291">
        <v>0.1</v>
      </c>
      <c r="R263" s="292"/>
      <c r="S263" s="292"/>
      <c r="T263" s="292"/>
      <c r="U263" s="293" t="str">
        <f t="shared" si="67"/>
        <v/>
      </c>
      <c r="V263" s="294"/>
      <c r="W263" s="158"/>
      <c r="X263" s="159" t="str">
        <f t="shared" si="68"/>
        <v/>
      </c>
      <c r="Y263" s="20"/>
      <c r="Z263" s="20"/>
      <c r="AA263" s="160">
        <f t="shared" si="77"/>
        <v>0</v>
      </c>
      <c r="AB263" s="160">
        <f t="shared" si="78"/>
        <v>0</v>
      </c>
      <c r="AC263" s="20">
        <f t="shared" si="79"/>
        <v>0</v>
      </c>
      <c r="AR263" s="205">
        <f t="shared" si="69"/>
        <v>0</v>
      </c>
      <c r="AS263" s="205">
        <f t="shared" si="70"/>
        <v>0</v>
      </c>
      <c r="AT263" s="205">
        <f t="shared" si="71"/>
        <v>0</v>
      </c>
      <c r="AU263" s="205">
        <f t="shared" si="72"/>
        <v>0</v>
      </c>
      <c r="AV263" s="205">
        <f t="shared" si="73"/>
        <v>0</v>
      </c>
      <c r="AW263" s="205">
        <f t="shared" si="74"/>
        <v>0</v>
      </c>
      <c r="AX263" s="205">
        <f t="shared" si="75"/>
        <v>0</v>
      </c>
    </row>
    <row r="264" spans="1:50" ht="15.75" hidden="1" customHeight="1" outlineLevel="1">
      <c r="A264" s="8" t="s">
        <v>61</v>
      </c>
      <c r="B264" s="216">
        <v>254</v>
      </c>
      <c r="C264" s="284"/>
      <c r="D264" s="285"/>
      <c r="E264" s="285"/>
      <c r="F264" s="286"/>
      <c r="G264" s="301">
        <v>0</v>
      </c>
      <c r="H264" s="287">
        <v>0.1</v>
      </c>
      <c r="I264" s="288"/>
      <c r="J264" s="223">
        <f t="shared" si="64"/>
        <v>0</v>
      </c>
      <c r="K264" s="286"/>
      <c r="L264" s="286"/>
      <c r="M264" s="215"/>
      <c r="N264" s="278">
        <f t="shared" si="65"/>
        <v>254</v>
      </c>
      <c r="O264" s="289" t="str">
        <f t="shared" si="66"/>
        <v/>
      </c>
      <c r="P264" s="290">
        <f t="shared" si="76"/>
        <v>0</v>
      </c>
      <c r="Q264" s="291">
        <v>0.1</v>
      </c>
      <c r="R264" s="292"/>
      <c r="S264" s="292"/>
      <c r="T264" s="292"/>
      <c r="U264" s="293" t="str">
        <f t="shared" si="67"/>
        <v/>
      </c>
      <c r="V264" s="294"/>
      <c r="W264" s="158"/>
      <c r="X264" s="159" t="str">
        <f t="shared" si="68"/>
        <v/>
      </c>
      <c r="Y264" s="20"/>
      <c r="Z264" s="20"/>
      <c r="AA264" s="160">
        <f t="shared" si="77"/>
        <v>0</v>
      </c>
      <c r="AB264" s="160">
        <f t="shared" si="78"/>
        <v>0</v>
      </c>
      <c r="AC264" s="20">
        <f t="shared" si="79"/>
        <v>0</v>
      </c>
      <c r="AR264" s="205">
        <f t="shared" si="69"/>
        <v>0</v>
      </c>
      <c r="AS264" s="205">
        <f t="shared" si="70"/>
        <v>0</v>
      </c>
      <c r="AT264" s="205">
        <f t="shared" si="71"/>
        <v>0</v>
      </c>
      <c r="AU264" s="205">
        <f t="shared" si="72"/>
        <v>0</v>
      </c>
      <c r="AV264" s="205">
        <f t="shared" si="73"/>
        <v>0</v>
      </c>
      <c r="AW264" s="205">
        <f t="shared" si="74"/>
        <v>0</v>
      </c>
      <c r="AX264" s="205">
        <f t="shared" si="75"/>
        <v>0</v>
      </c>
    </row>
    <row r="265" spans="1:50" ht="15.75" hidden="1" customHeight="1" outlineLevel="1">
      <c r="A265" s="8" t="s">
        <v>61</v>
      </c>
      <c r="B265" s="216">
        <v>255</v>
      </c>
      <c r="C265" s="284"/>
      <c r="D265" s="285"/>
      <c r="E265" s="285"/>
      <c r="F265" s="286"/>
      <c r="G265" s="301">
        <v>0</v>
      </c>
      <c r="H265" s="287">
        <v>0.1</v>
      </c>
      <c r="I265" s="288"/>
      <c r="J265" s="223">
        <f t="shared" si="64"/>
        <v>0</v>
      </c>
      <c r="K265" s="286"/>
      <c r="L265" s="286"/>
      <c r="M265" s="215"/>
      <c r="N265" s="278">
        <f t="shared" si="65"/>
        <v>255</v>
      </c>
      <c r="O265" s="289" t="str">
        <f t="shared" si="66"/>
        <v/>
      </c>
      <c r="P265" s="290">
        <f t="shared" si="76"/>
        <v>0</v>
      </c>
      <c r="Q265" s="291">
        <v>0.1</v>
      </c>
      <c r="R265" s="292"/>
      <c r="S265" s="292"/>
      <c r="T265" s="292"/>
      <c r="U265" s="293" t="str">
        <f t="shared" si="67"/>
        <v/>
      </c>
      <c r="V265" s="294"/>
      <c r="W265" s="158"/>
      <c r="X265" s="159" t="str">
        <f t="shared" si="68"/>
        <v/>
      </c>
      <c r="Y265" s="20"/>
      <c r="Z265" s="20"/>
      <c r="AA265" s="160">
        <f t="shared" si="77"/>
        <v>0</v>
      </c>
      <c r="AB265" s="160">
        <f t="shared" si="78"/>
        <v>0</v>
      </c>
      <c r="AC265" s="20">
        <f t="shared" si="79"/>
        <v>0</v>
      </c>
      <c r="AR265" s="205">
        <f t="shared" si="69"/>
        <v>0</v>
      </c>
      <c r="AS265" s="205">
        <f t="shared" si="70"/>
        <v>0</v>
      </c>
      <c r="AT265" s="205">
        <f t="shared" si="71"/>
        <v>0</v>
      </c>
      <c r="AU265" s="205">
        <f t="shared" si="72"/>
        <v>0</v>
      </c>
      <c r="AV265" s="205">
        <f t="shared" si="73"/>
        <v>0</v>
      </c>
      <c r="AW265" s="205">
        <f t="shared" si="74"/>
        <v>0</v>
      </c>
      <c r="AX265" s="205">
        <f t="shared" si="75"/>
        <v>0</v>
      </c>
    </row>
    <row r="266" spans="1:50" ht="15.75" hidden="1" customHeight="1" outlineLevel="1">
      <c r="A266" s="8" t="s">
        <v>61</v>
      </c>
      <c r="B266" s="216">
        <v>256</v>
      </c>
      <c r="C266" s="284"/>
      <c r="D266" s="285"/>
      <c r="E266" s="285"/>
      <c r="F266" s="286"/>
      <c r="G266" s="301">
        <v>0</v>
      </c>
      <c r="H266" s="287">
        <v>0.1</v>
      </c>
      <c r="I266" s="288"/>
      <c r="J266" s="223">
        <f t="shared" si="64"/>
        <v>0</v>
      </c>
      <c r="K266" s="286"/>
      <c r="L266" s="286"/>
      <c r="M266" s="215"/>
      <c r="N266" s="278">
        <f t="shared" si="65"/>
        <v>256</v>
      </c>
      <c r="O266" s="289" t="str">
        <f t="shared" si="66"/>
        <v/>
      </c>
      <c r="P266" s="290">
        <f t="shared" si="76"/>
        <v>0</v>
      </c>
      <c r="Q266" s="291">
        <v>0.1</v>
      </c>
      <c r="R266" s="292"/>
      <c r="S266" s="292"/>
      <c r="T266" s="292"/>
      <c r="U266" s="293" t="str">
        <f t="shared" si="67"/>
        <v/>
      </c>
      <c r="V266" s="294"/>
      <c r="W266" s="158"/>
      <c r="X266" s="159" t="str">
        <f t="shared" si="68"/>
        <v/>
      </c>
      <c r="Y266" s="20"/>
      <c r="Z266" s="20"/>
      <c r="AA266" s="160">
        <f t="shared" si="77"/>
        <v>0</v>
      </c>
      <c r="AB266" s="160">
        <f t="shared" si="78"/>
        <v>0</v>
      </c>
      <c r="AC266" s="20">
        <f t="shared" si="79"/>
        <v>0</v>
      </c>
      <c r="AR266" s="205">
        <f t="shared" si="69"/>
        <v>0</v>
      </c>
      <c r="AS266" s="205">
        <f t="shared" si="70"/>
        <v>0</v>
      </c>
      <c r="AT266" s="205">
        <f t="shared" si="71"/>
        <v>0</v>
      </c>
      <c r="AU266" s="205">
        <f t="shared" si="72"/>
        <v>0</v>
      </c>
      <c r="AV266" s="205">
        <f t="shared" si="73"/>
        <v>0</v>
      </c>
      <c r="AW266" s="205">
        <f t="shared" si="74"/>
        <v>0</v>
      </c>
      <c r="AX266" s="205">
        <f t="shared" si="75"/>
        <v>0</v>
      </c>
    </row>
    <row r="267" spans="1:50" ht="15.75" hidden="1" customHeight="1" outlineLevel="1">
      <c r="A267" s="8" t="s">
        <v>61</v>
      </c>
      <c r="B267" s="216">
        <v>257</v>
      </c>
      <c r="C267" s="284"/>
      <c r="D267" s="285"/>
      <c r="E267" s="285"/>
      <c r="F267" s="286"/>
      <c r="G267" s="301">
        <v>0</v>
      </c>
      <c r="H267" s="287">
        <v>0.1</v>
      </c>
      <c r="I267" s="288"/>
      <c r="J267" s="223">
        <f t="shared" ref="J267:J330" si="80">ROUNDDOWN((G267-I267)/(1+H267),0)</f>
        <v>0</v>
      </c>
      <c r="K267" s="286"/>
      <c r="L267" s="286"/>
      <c r="M267" s="215"/>
      <c r="N267" s="278">
        <f t="shared" ref="N267:N330" si="81">$B267</f>
        <v>257</v>
      </c>
      <c r="O267" s="289" t="str">
        <f t="shared" ref="O267:O330" si="82">IF($C267="","",C267)</f>
        <v/>
      </c>
      <c r="P267" s="290">
        <f t="shared" si="76"/>
        <v>0</v>
      </c>
      <c r="Q267" s="291">
        <v>0.1</v>
      </c>
      <c r="R267" s="292"/>
      <c r="S267" s="292"/>
      <c r="T267" s="292"/>
      <c r="U267" s="293" t="str">
        <f t="shared" ref="U267:U330" si="83">IF($G267=0,"","未確認")</f>
        <v/>
      </c>
      <c r="V267" s="294"/>
      <c r="W267" s="158"/>
      <c r="X267" s="159" t="str">
        <f t="shared" ref="X267:X330" si="84">IF(W267="","","No."&amp;N267&amp;"："&amp;W267&amp;IF(U267="OK","",IF(U267="対象外","（"&amp;TEXT($G267-$I267,"#,##0")&amp;"円/"&amp;V267&amp;"）","（"&amp;TEXT(R267+S267,"#,##0")&amp;"円/"&amp;V267&amp;"）")))</f>
        <v/>
      </c>
      <c r="Y267" s="20"/>
      <c r="Z267" s="20"/>
      <c r="AA267" s="160">
        <f t="shared" si="77"/>
        <v>0</v>
      </c>
      <c r="AB267" s="160">
        <f t="shared" si="78"/>
        <v>0</v>
      </c>
      <c r="AC267" s="20">
        <f t="shared" si="79"/>
        <v>0</v>
      </c>
      <c r="AR267" s="205">
        <f t="shared" ref="AR267:AR330" si="85">IF(C267="",IF(OR(D267&lt;&gt;"",E267&lt;&gt;"",F267&lt;&gt;"",K267&lt;&gt;"",G267&lt;&gt;0)=TRUE,1,0),0)</f>
        <v>0</v>
      </c>
      <c r="AS267" s="205">
        <f t="shared" ref="AS267:AS330" si="86">IF(D267="",IF(OR(C267&lt;&gt;"",E267&lt;&gt;"",F267&lt;&gt;"",K267&lt;&gt;"",G267&lt;&gt;0)=TRUE,1,0),0)</f>
        <v>0</v>
      </c>
      <c r="AT267" s="205">
        <f t="shared" ref="AT267:AT330" si="87">IF(E267="",IF(OR(C267&lt;&gt;"",D267&lt;&gt;"",F267&lt;&gt;"",K267&lt;&gt;"",G267&lt;&gt;0)=TRUE,1,0),0)</f>
        <v>0</v>
      </c>
      <c r="AU267" s="205">
        <f t="shared" ref="AU267:AU330" si="88">IF(F267="",IF(OR(C267&lt;&gt;"",D267&lt;&gt;"",E267&lt;&gt;"",K267&lt;&gt;"",G267&lt;&gt;0)=TRUE,1,0),0)</f>
        <v>0</v>
      </c>
      <c r="AV267" s="205">
        <f t="shared" ref="AV267:AV330" si="89">IF(K267="",IF(OR(C267&lt;&gt;"",D267&lt;&gt;"",E267&lt;&gt;"",F267&lt;&gt;"",G267&lt;&gt;0)=TRUE,1,0),0)</f>
        <v>0</v>
      </c>
      <c r="AW267" s="205">
        <f t="shared" ref="AW267:AW330" si="90">IF(G267=0,IF(OR(C267&lt;&gt;"",D267&lt;&gt;"",E267&lt;&gt;"",F267&lt;&gt;"",K267&lt;&gt;"",G267&lt;&gt;0)=TRUE,1,0),0)</f>
        <v>0</v>
      </c>
      <c r="AX267" s="205">
        <f t="shared" ref="AX267:AX330" si="91">IF(OR(E267="その他",COUNTIF(E267,"*(詳細備考)*")),1,0)</f>
        <v>0</v>
      </c>
    </row>
    <row r="268" spans="1:50" ht="15.75" hidden="1" customHeight="1" outlineLevel="1">
      <c r="A268" s="8" t="s">
        <v>61</v>
      </c>
      <c r="B268" s="216">
        <v>258</v>
      </c>
      <c r="C268" s="284"/>
      <c r="D268" s="285"/>
      <c r="E268" s="285"/>
      <c r="F268" s="286"/>
      <c r="G268" s="301">
        <v>0</v>
      </c>
      <c r="H268" s="287">
        <v>0.1</v>
      </c>
      <c r="I268" s="288"/>
      <c r="J268" s="223">
        <f t="shared" si="80"/>
        <v>0</v>
      </c>
      <c r="K268" s="286"/>
      <c r="L268" s="286"/>
      <c r="M268" s="215"/>
      <c r="N268" s="278">
        <f t="shared" si="81"/>
        <v>258</v>
      </c>
      <c r="O268" s="289" t="str">
        <f t="shared" si="82"/>
        <v/>
      </c>
      <c r="P268" s="290">
        <f t="shared" si="76"/>
        <v>0</v>
      </c>
      <c r="Q268" s="291">
        <v>0.1</v>
      </c>
      <c r="R268" s="292"/>
      <c r="S268" s="292"/>
      <c r="T268" s="292"/>
      <c r="U268" s="293" t="str">
        <f t="shared" si="83"/>
        <v/>
      </c>
      <c r="V268" s="294"/>
      <c r="W268" s="158"/>
      <c r="X268" s="159" t="str">
        <f t="shared" si="84"/>
        <v/>
      </c>
      <c r="Y268" s="20"/>
      <c r="Z268" s="20"/>
      <c r="AA268" s="160">
        <f t="shared" si="77"/>
        <v>0</v>
      </c>
      <c r="AB268" s="160">
        <f t="shared" si="78"/>
        <v>0</v>
      </c>
      <c r="AC268" s="20">
        <f t="shared" si="79"/>
        <v>0</v>
      </c>
      <c r="AR268" s="205">
        <f t="shared" si="85"/>
        <v>0</v>
      </c>
      <c r="AS268" s="205">
        <f t="shared" si="86"/>
        <v>0</v>
      </c>
      <c r="AT268" s="205">
        <f t="shared" si="87"/>
        <v>0</v>
      </c>
      <c r="AU268" s="205">
        <f t="shared" si="88"/>
        <v>0</v>
      </c>
      <c r="AV268" s="205">
        <f t="shared" si="89"/>
        <v>0</v>
      </c>
      <c r="AW268" s="205">
        <f t="shared" si="90"/>
        <v>0</v>
      </c>
      <c r="AX268" s="205">
        <f t="shared" si="91"/>
        <v>0</v>
      </c>
    </row>
    <row r="269" spans="1:50" ht="15.75" hidden="1" customHeight="1" outlineLevel="1">
      <c r="A269" s="8" t="s">
        <v>61</v>
      </c>
      <c r="B269" s="216">
        <v>259</v>
      </c>
      <c r="C269" s="284"/>
      <c r="D269" s="285"/>
      <c r="E269" s="285"/>
      <c r="F269" s="286"/>
      <c r="G269" s="301">
        <v>0</v>
      </c>
      <c r="H269" s="287">
        <v>0.1</v>
      </c>
      <c r="I269" s="288"/>
      <c r="J269" s="223">
        <f t="shared" si="80"/>
        <v>0</v>
      </c>
      <c r="K269" s="286"/>
      <c r="L269" s="286"/>
      <c r="M269" s="215"/>
      <c r="N269" s="278">
        <f t="shared" si="81"/>
        <v>259</v>
      </c>
      <c r="O269" s="289" t="str">
        <f t="shared" si="82"/>
        <v/>
      </c>
      <c r="P269" s="290">
        <f t="shared" si="76"/>
        <v>0</v>
      </c>
      <c r="Q269" s="291">
        <v>0.1</v>
      </c>
      <c r="R269" s="292"/>
      <c r="S269" s="292"/>
      <c r="T269" s="292"/>
      <c r="U269" s="293" t="str">
        <f t="shared" si="83"/>
        <v/>
      </c>
      <c r="V269" s="294"/>
      <c r="W269" s="158"/>
      <c r="X269" s="159" t="str">
        <f t="shared" si="84"/>
        <v/>
      </c>
      <c r="Y269" s="20"/>
      <c r="Z269" s="20"/>
      <c r="AA269" s="160">
        <f t="shared" si="77"/>
        <v>0</v>
      </c>
      <c r="AB269" s="160">
        <f t="shared" si="78"/>
        <v>0</v>
      </c>
      <c r="AC269" s="20">
        <f t="shared" si="79"/>
        <v>0</v>
      </c>
      <c r="AR269" s="205">
        <f t="shared" si="85"/>
        <v>0</v>
      </c>
      <c r="AS269" s="205">
        <f t="shared" si="86"/>
        <v>0</v>
      </c>
      <c r="AT269" s="205">
        <f t="shared" si="87"/>
        <v>0</v>
      </c>
      <c r="AU269" s="205">
        <f t="shared" si="88"/>
        <v>0</v>
      </c>
      <c r="AV269" s="205">
        <f t="shared" si="89"/>
        <v>0</v>
      </c>
      <c r="AW269" s="205">
        <f t="shared" si="90"/>
        <v>0</v>
      </c>
      <c r="AX269" s="205">
        <f t="shared" si="91"/>
        <v>0</v>
      </c>
    </row>
    <row r="270" spans="1:50" ht="15.75" hidden="1" customHeight="1" outlineLevel="1">
      <c r="A270" s="8" t="s">
        <v>61</v>
      </c>
      <c r="B270" s="216">
        <v>260</v>
      </c>
      <c r="C270" s="284"/>
      <c r="D270" s="285"/>
      <c r="E270" s="285"/>
      <c r="F270" s="286"/>
      <c r="G270" s="301">
        <v>0</v>
      </c>
      <c r="H270" s="287">
        <v>0.1</v>
      </c>
      <c r="I270" s="288"/>
      <c r="J270" s="223">
        <f t="shared" si="80"/>
        <v>0</v>
      </c>
      <c r="K270" s="286"/>
      <c r="L270" s="286"/>
      <c r="M270" s="215"/>
      <c r="N270" s="278">
        <f t="shared" si="81"/>
        <v>260</v>
      </c>
      <c r="O270" s="289" t="str">
        <f t="shared" si="82"/>
        <v/>
      </c>
      <c r="P270" s="290">
        <f t="shared" si="76"/>
        <v>0</v>
      </c>
      <c r="Q270" s="291">
        <v>0.1</v>
      </c>
      <c r="R270" s="292"/>
      <c r="S270" s="292"/>
      <c r="T270" s="292"/>
      <c r="U270" s="293" t="str">
        <f t="shared" si="83"/>
        <v/>
      </c>
      <c r="V270" s="294"/>
      <c r="W270" s="158"/>
      <c r="X270" s="159" t="str">
        <f t="shared" si="84"/>
        <v/>
      </c>
      <c r="Y270" s="20"/>
      <c r="Z270" s="20"/>
      <c r="AA270" s="160">
        <f t="shared" si="77"/>
        <v>0</v>
      </c>
      <c r="AB270" s="160">
        <f t="shared" si="78"/>
        <v>0</v>
      </c>
      <c r="AC270" s="20">
        <f t="shared" si="79"/>
        <v>0</v>
      </c>
      <c r="AR270" s="205">
        <f t="shared" si="85"/>
        <v>0</v>
      </c>
      <c r="AS270" s="205">
        <f t="shared" si="86"/>
        <v>0</v>
      </c>
      <c r="AT270" s="205">
        <f t="shared" si="87"/>
        <v>0</v>
      </c>
      <c r="AU270" s="205">
        <f t="shared" si="88"/>
        <v>0</v>
      </c>
      <c r="AV270" s="205">
        <f t="shared" si="89"/>
        <v>0</v>
      </c>
      <c r="AW270" s="205">
        <f t="shared" si="90"/>
        <v>0</v>
      </c>
      <c r="AX270" s="205">
        <f t="shared" si="91"/>
        <v>0</v>
      </c>
    </row>
    <row r="271" spans="1:50" ht="15.75" hidden="1" customHeight="1" outlineLevel="1">
      <c r="A271" s="8" t="s">
        <v>61</v>
      </c>
      <c r="B271" s="216">
        <v>261</v>
      </c>
      <c r="C271" s="284"/>
      <c r="D271" s="285"/>
      <c r="E271" s="285"/>
      <c r="F271" s="286"/>
      <c r="G271" s="301">
        <v>0</v>
      </c>
      <c r="H271" s="287">
        <v>0.1</v>
      </c>
      <c r="I271" s="288"/>
      <c r="J271" s="223">
        <f t="shared" si="80"/>
        <v>0</v>
      </c>
      <c r="K271" s="286"/>
      <c r="L271" s="286"/>
      <c r="M271" s="215"/>
      <c r="N271" s="278">
        <f t="shared" si="81"/>
        <v>261</v>
      </c>
      <c r="O271" s="289" t="str">
        <f t="shared" si="82"/>
        <v/>
      </c>
      <c r="P271" s="290">
        <f t="shared" si="76"/>
        <v>0</v>
      </c>
      <c r="Q271" s="291">
        <v>0.1</v>
      </c>
      <c r="R271" s="292"/>
      <c r="S271" s="292"/>
      <c r="T271" s="292"/>
      <c r="U271" s="293" t="str">
        <f t="shared" si="83"/>
        <v/>
      </c>
      <c r="V271" s="294"/>
      <c r="W271" s="158"/>
      <c r="X271" s="159" t="str">
        <f t="shared" si="84"/>
        <v/>
      </c>
      <c r="Y271" s="20"/>
      <c r="Z271" s="20"/>
      <c r="AA271" s="160">
        <f t="shared" si="77"/>
        <v>0</v>
      </c>
      <c r="AB271" s="160">
        <f t="shared" si="78"/>
        <v>0</v>
      </c>
      <c r="AC271" s="20">
        <f t="shared" si="79"/>
        <v>0</v>
      </c>
      <c r="AR271" s="205">
        <f t="shared" si="85"/>
        <v>0</v>
      </c>
      <c r="AS271" s="205">
        <f t="shared" si="86"/>
        <v>0</v>
      </c>
      <c r="AT271" s="205">
        <f t="shared" si="87"/>
        <v>0</v>
      </c>
      <c r="AU271" s="205">
        <f t="shared" si="88"/>
        <v>0</v>
      </c>
      <c r="AV271" s="205">
        <f t="shared" si="89"/>
        <v>0</v>
      </c>
      <c r="AW271" s="205">
        <f t="shared" si="90"/>
        <v>0</v>
      </c>
      <c r="AX271" s="205">
        <f t="shared" si="91"/>
        <v>0</v>
      </c>
    </row>
    <row r="272" spans="1:50" ht="15.75" hidden="1" customHeight="1" outlineLevel="1">
      <c r="A272" s="8" t="s">
        <v>61</v>
      </c>
      <c r="B272" s="216">
        <v>262</v>
      </c>
      <c r="C272" s="284"/>
      <c r="D272" s="285"/>
      <c r="E272" s="285"/>
      <c r="F272" s="286"/>
      <c r="G272" s="301">
        <v>0</v>
      </c>
      <c r="H272" s="287">
        <v>0.1</v>
      </c>
      <c r="I272" s="288"/>
      <c r="J272" s="223">
        <f t="shared" si="80"/>
        <v>0</v>
      </c>
      <c r="K272" s="286"/>
      <c r="L272" s="286"/>
      <c r="M272" s="215"/>
      <c r="N272" s="278">
        <f t="shared" si="81"/>
        <v>262</v>
      </c>
      <c r="O272" s="289" t="str">
        <f t="shared" si="82"/>
        <v/>
      </c>
      <c r="P272" s="290">
        <f t="shared" si="76"/>
        <v>0</v>
      </c>
      <c r="Q272" s="291">
        <v>0.1</v>
      </c>
      <c r="R272" s="292"/>
      <c r="S272" s="292"/>
      <c r="T272" s="292"/>
      <c r="U272" s="293" t="str">
        <f t="shared" si="83"/>
        <v/>
      </c>
      <c r="V272" s="294"/>
      <c r="W272" s="158"/>
      <c r="X272" s="159" t="str">
        <f t="shared" si="84"/>
        <v/>
      </c>
      <c r="Y272" s="20"/>
      <c r="Z272" s="20"/>
      <c r="AA272" s="160">
        <f t="shared" si="77"/>
        <v>0</v>
      </c>
      <c r="AB272" s="160">
        <f t="shared" si="78"/>
        <v>0</v>
      </c>
      <c r="AC272" s="20">
        <f t="shared" si="79"/>
        <v>0</v>
      </c>
      <c r="AR272" s="205">
        <f t="shared" si="85"/>
        <v>0</v>
      </c>
      <c r="AS272" s="205">
        <f t="shared" si="86"/>
        <v>0</v>
      </c>
      <c r="AT272" s="205">
        <f t="shared" si="87"/>
        <v>0</v>
      </c>
      <c r="AU272" s="205">
        <f t="shared" si="88"/>
        <v>0</v>
      </c>
      <c r="AV272" s="205">
        <f t="shared" si="89"/>
        <v>0</v>
      </c>
      <c r="AW272" s="205">
        <f t="shared" si="90"/>
        <v>0</v>
      </c>
      <c r="AX272" s="205">
        <f t="shared" si="91"/>
        <v>0</v>
      </c>
    </row>
    <row r="273" spans="1:50" ht="15.75" hidden="1" customHeight="1" outlineLevel="1">
      <c r="A273" s="8" t="s">
        <v>61</v>
      </c>
      <c r="B273" s="216">
        <v>263</v>
      </c>
      <c r="C273" s="284"/>
      <c r="D273" s="285"/>
      <c r="E273" s="285"/>
      <c r="F273" s="286"/>
      <c r="G273" s="301">
        <v>0</v>
      </c>
      <c r="H273" s="287">
        <v>0.1</v>
      </c>
      <c r="I273" s="288"/>
      <c r="J273" s="223">
        <f t="shared" si="80"/>
        <v>0</v>
      </c>
      <c r="K273" s="286"/>
      <c r="L273" s="286"/>
      <c r="M273" s="215"/>
      <c r="N273" s="278">
        <f t="shared" si="81"/>
        <v>263</v>
      </c>
      <c r="O273" s="289" t="str">
        <f t="shared" si="82"/>
        <v/>
      </c>
      <c r="P273" s="290">
        <f t="shared" si="76"/>
        <v>0</v>
      </c>
      <c r="Q273" s="291">
        <v>0.1</v>
      </c>
      <c r="R273" s="292"/>
      <c r="S273" s="292"/>
      <c r="T273" s="292"/>
      <c r="U273" s="293" t="str">
        <f t="shared" si="83"/>
        <v/>
      </c>
      <c r="V273" s="294"/>
      <c r="W273" s="158"/>
      <c r="X273" s="159" t="str">
        <f t="shared" si="84"/>
        <v/>
      </c>
      <c r="Y273" s="20"/>
      <c r="Z273" s="20"/>
      <c r="AA273" s="160">
        <f t="shared" si="77"/>
        <v>0</v>
      </c>
      <c r="AB273" s="160">
        <f t="shared" si="78"/>
        <v>0</v>
      </c>
      <c r="AC273" s="20">
        <f t="shared" si="79"/>
        <v>0</v>
      </c>
      <c r="AR273" s="205">
        <f t="shared" si="85"/>
        <v>0</v>
      </c>
      <c r="AS273" s="205">
        <f t="shared" si="86"/>
        <v>0</v>
      </c>
      <c r="AT273" s="205">
        <f t="shared" si="87"/>
        <v>0</v>
      </c>
      <c r="AU273" s="205">
        <f t="shared" si="88"/>
        <v>0</v>
      </c>
      <c r="AV273" s="205">
        <f t="shared" si="89"/>
        <v>0</v>
      </c>
      <c r="AW273" s="205">
        <f t="shared" si="90"/>
        <v>0</v>
      </c>
      <c r="AX273" s="205">
        <f t="shared" si="91"/>
        <v>0</v>
      </c>
    </row>
    <row r="274" spans="1:50" ht="15.75" hidden="1" customHeight="1" outlineLevel="1">
      <c r="A274" s="8" t="s">
        <v>61</v>
      </c>
      <c r="B274" s="216">
        <v>264</v>
      </c>
      <c r="C274" s="284"/>
      <c r="D274" s="285"/>
      <c r="E274" s="285"/>
      <c r="F274" s="286"/>
      <c r="G274" s="301">
        <v>0</v>
      </c>
      <c r="H274" s="287">
        <v>0.1</v>
      </c>
      <c r="I274" s="288"/>
      <c r="J274" s="223">
        <f t="shared" si="80"/>
        <v>0</v>
      </c>
      <c r="K274" s="286"/>
      <c r="L274" s="286"/>
      <c r="M274" s="215"/>
      <c r="N274" s="278">
        <f t="shared" si="81"/>
        <v>264</v>
      </c>
      <c r="O274" s="289" t="str">
        <f t="shared" si="82"/>
        <v/>
      </c>
      <c r="P274" s="290">
        <f t="shared" si="76"/>
        <v>0</v>
      </c>
      <c r="Q274" s="291">
        <v>0.1</v>
      </c>
      <c r="R274" s="292"/>
      <c r="S274" s="292"/>
      <c r="T274" s="292"/>
      <c r="U274" s="293" t="str">
        <f t="shared" si="83"/>
        <v/>
      </c>
      <c r="V274" s="294"/>
      <c r="W274" s="158"/>
      <c r="X274" s="159" t="str">
        <f t="shared" si="84"/>
        <v/>
      </c>
      <c r="Y274" s="20"/>
      <c r="Z274" s="20"/>
      <c r="AA274" s="160">
        <f t="shared" si="77"/>
        <v>0</v>
      </c>
      <c r="AB274" s="160">
        <f t="shared" si="78"/>
        <v>0</v>
      </c>
      <c r="AC274" s="20">
        <f t="shared" si="79"/>
        <v>0</v>
      </c>
      <c r="AR274" s="205">
        <f t="shared" si="85"/>
        <v>0</v>
      </c>
      <c r="AS274" s="205">
        <f t="shared" si="86"/>
        <v>0</v>
      </c>
      <c r="AT274" s="205">
        <f t="shared" si="87"/>
        <v>0</v>
      </c>
      <c r="AU274" s="205">
        <f t="shared" si="88"/>
        <v>0</v>
      </c>
      <c r="AV274" s="205">
        <f t="shared" si="89"/>
        <v>0</v>
      </c>
      <c r="AW274" s="205">
        <f t="shared" si="90"/>
        <v>0</v>
      </c>
      <c r="AX274" s="205">
        <f t="shared" si="91"/>
        <v>0</v>
      </c>
    </row>
    <row r="275" spans="1:50" ht="15.75" hidden="1" customHeight="1" outlineLevel="1">
      <c r="A275" s="8" t="s">
        <v>61</v>
      </c>
      <c r="B275" s="216">
        <v>265</v>
      </c>
      <c r="C275" s="284"/>
      <c r="D275" s="285"/>
      <c r="E275" s="285"/>
      <c r="F275" s="286"/>
      <c r="G275" s="301">
        <v>0</v>
      </c>
      <c r="H275" s="287">
        <v>0.1</v>
      </c>
      <c r="I275" s="288"/>
      <c r="J275" s="223">
        <f t="shared" si="80"/>
        <v>0</v>
      </c>
      <c r="K275" s="286"/>
      <c r="L275" s="286"/>
      <c r="M275" s="215"/>
      <c r="N275" s="278">
        <f t="shared" si="81"/>
        <v>265</v>
      </c>
      <c r="O275" s="289" t="str">
        <f t="shared" si="82"/>
        <v/>
      </c>
      <c r="P275" s="290">
        <f t="shared" ref="P275:P338" si="92">IF($H275=$Q275,$J275-$AA275-$AB275-$S275,ROUNDDOWN(($G275-$I275)/(1+$Q275),0)-$AA275-$AB275-$S275)</f>
        <v>0</v>
      </c>
      <c r="Q275" s="291">
        <v>0.1</v>
      </c>
      <c r="R275" s="292"/>
      <c r="S275" s="292"/>
      <c r="T275" s="292"/>
      <c r="U275" s="293" t="str">
        <f t="shared" si="83"/>
        <v/>
      </c>
      <c r="V275" s="294"/>
      <c r="W275" s="158"/>
      <c r="X275" s="159" t="str">
        <f t="shared" si="84"/>
        <v/>
      </c>
      <c r="Y275" s="20"/>
      <c r="Z275" s="20"/>
      <c r="AA275" s="160">
        <f t="shared" ref="AA275:AA338" si="93">IFERROR(ROUNDDOWN(R275/(1+$Q275),0),0)</f>
        <v>0</v>
      </c>
      <c r="AB275" s="160">
        <f t="shared" ref="AB275:AB338" si="94">IFERROR(ROUNDDOWN(T275/(1+$Q275),0),0)</f>
        <v>0</v>
      </c>
      <c r="AC275" s="20">
        <f t="shared" ref="AC275:AC338" si="95">IF($H275&gt;=$Q275,0,$J275-$P275-$R275-$S275-$T275)</f>
        <v>0</v>
      </c>
      <c r="AR275" s="205">
        <f t="shared" si="85"/>
        <v>0</v>
      </c>
      <c r="AS275" s="205">
        <f t="shared" si="86"/>
        <v>0</v>
      </c>
      <c r="AT275" s="205">
        <f t="shared" si="87"/>
        <v>0</v>
      </c>
      <c r="AU275" s="205">
        <f t="shared" si="88"/>
        <v>0</v>
      </c>
      <c r="AV275" s="205">
        <f t="shared" si="89"/>
        <v>0</v>
      </c>
      <c r="AW275" s="205">
        <f t="shared" si="90"/>
        <v>0</v>
      </c>
      <c r="AX275" s="205">
        <f t="shared" si="91"/>
        <v>0</v>
      </c>
    </row>
    <row r="276" spans="1:50" ht="15.75" hidden="1" customHeight="1" outlineLevel="1">
      <c r="A276" s="8" t="s">
        <v>61</v>
      </c>
      <c r="B276" s="216">
        <v>266</v>
      </c>
      <c r="C276" s="284"/>
      <c r="D276" s="285"/>
      <c r="E276" s="285"/>
      <c r="F276" s="286"/>
      <c r="G276" s="301">
        <v>0</v>
      </c>
      <c r="H276" s="287">
        <v>0.1</v>
      </c>
      <c r="I276" s="288"/>
      <c r="J276" s="223">
        <f t="shared" si="80"/>
        <v>0</v>
      </c>
      <c r="K276" s="286"/>
      <c r="L276" s="286"/>
      <c r="M276" s="215"/>
      <c r="N276" s="278">
        <f t="shared" si="81"/>
        <v>266</v>
      </c>
      <c r="O276" s="289" t="str">
        <f t="shared" si="82"/>
        <v/>
      </c>
      <c r="P276" s="290">
        <f t="shared" si="92"/>
        <v>0</v>
      </c>
      <c r="Q276" s="291">
        <v>0.1</v>
      </c>
      <c r="R276" s="292"/>
      <c r="S276" s="292"/>
      <c r="T276" s="292"/>
      <c r="U276" s="293" t="str">
        <f t="shared" si="83"/>
        <v/>
      </c>
      <c r="V276" s="294"/>
      <c r="W276" s="158"/>
      <c r="X276" s="159" t="str">
        <f t="shared" si="84"/>
        <v/>
      </c>
      <c r="Y276" s="20"/>
      <c r="Z276" s="20"/>
      <c r="AA276" s="160">
        <f t="shared" si="93"/>
        <v>0</v>
      </c>
      <c r="AB276" s="160">
        <f t="shared" si="94"/>
        <v>0</v>
      </c>
      <c r="AC276" s="20">
        <f t="shared" si="95"/>
        <v>0</v>
      </c>
      <c r="AR276" s="205">
        <f t="shared" si="85"/>
        <v>0</v>
      </c>
      <c r="AS276" s="205">
        <f t="shared" si="86"/>
        <v>0</v>
      </c>
      <c r="AT276" s="205">
        <f t="shared" si="87"/>
        <v>0</v>
      </c>
      <c r="AU276" s="205">
        <f t="shared" si="88"/>
        <v>0</v>
      </c>
      <c r="AV276" s="205">
        <f t="shared" si="89"/>
        <v>0</v>
      </c>
      <c r="AW276" s="205">
        <f t="shared" si="90"/>
        <v>0</v>
      </c>
      <c r="AX276" s="205">
        <f t="shared" si="91"/>
        <v>0</v>
      </c>
    </row>
    <row r="277" spans="1:50" ht="15.75" hidden="1" customHeight="1" outlineLevel="1">
      <c r="A277" s="8" t="s">
        <v>61</v>
      </c>
      <c r="B277" s="216">
        <v>267</v>
      </c>
      <c r="C277" s="284"/>
      <c r="D277" s="285"/>
      <c r="E277" s="285"/>
      <c r="F277" s="286"/>
      <c r="G277" s="301">
        <v>0</v>
      </c>
      <c r="H277" s="287">
        <v>0.1</v>
      </c>
      <c r="I277" s="288"/>
      <c r="J277" s="223">
        <f t="shared" si="80"/>
        <v>0</v>
      </c>
      <c r="K277" s="286"/>
      <c r="L277" s="286"/>
      <c r="M277" s="215"/>
      <c r="N277" s="278">
        <f t="shared" si="81"/>
        <v>267</v>
      </c>
      <c r="O277" s="289" t="str">
        <f t="shared" si="82"/>
        <v/>
      </c>
      <c r="P277" s="290">
        <f t="shared" si="92"/>
        <v>0</v>
      </c>
      <c r="Q277" s="291">
        <v>0.1</v>
      </c>
      <c r="R277" s="292"/>
      <c r="S277" s="292"/>
      <c r="T277" s="292"/>
      <c r="U277" s="293" t="str">
        <f t="shared" si="83"/>
        <v/>
      </c>
      <c r="V277" s="294"/>
      <c r="W277" s="158"/>
      <c r="X277" s="159" t="str">
        <f t="shared" si="84"/>
        <v/>
      </c>
      <c r="Y277" s="20"/>
      <c r="Z277" s="20"/>
      <c r="AA277" s="160">
        <f t="shared" si="93"/>
        <v>0</v>
      </c>
      <c r="AB277" s="160">
        <f t="shared" si="94"/>
        <v>0</v>
      </c>
      <c r="AC277" s="20">
        <f t="shared" si="95"/>
        <v>0</v>
      </c>
      <c r="AR277" s="205">
        <f t="shared" si="85"/>
        <v>0</v>
      </c>
      <c r="AS277" s="205">
        <f t="shared" si="86"/>
        <v>0</v>
      </c>
      <c r="AT277" s="205">
        <f t="shared" si="87"/>
        <v>0</v>
      </c>
      <c r="AU277" s="205">
        <f t="shared" si="88"/>
        <v>0</v>
      </c>
      <c r="AV277" s="205">
        <f t="shared" si="89"/>
        <v>0</v>
      </c>
      <c r="AW277" s="205">
        <f t="shared" si="90"/>
        <v>0</v>
      </c>
      <c r="AX277" s="205">
        <f t="shared" si="91"/>
        <v>0</v>
      </c>
    </row>
    <row r="278" spans="1:50" ht="15.75" hidden="1" customHeight="1" outlineLevel="1">
      <c r="A278" s="8" t="s">
        <v>61</v>
      </c>
      <c r="B278" s="216">
        <v>268</v>
      </c>
      <c r="C278" s="284"/>
      <c r="D278" s="285"/>
      <c r="E278" s="285"/>
      <c r="F278" s="286"/>
      <c r="G278" s="301">
        <v>0</v>
      </c>
      <c r="H278" s="287">
        <v>0.1</v>
      </c>
      <c r="I278" s="288"/>
      <c r="J278" s="223">
        <f t="shared" si="80"/>
        <v>0</v>
      </c>
      <c r="K278" s="286"/>
      <c r="L278" s="286"/>
      <c r="M278" s="215"/>
      <c r="N278" s="278">
        <f t="shared" si="81"/>
        <v>268</v>
      </c>
      <c r="O278" s="289" t="str">
        <f t="shared" si="82"/>
        <v/>
      </c>
      <c r="P278" s="290">
        <f t="shared" si="92"/>
        <v>0</v>
      </c>
      <c r="Q278" s="291">
        <v>0.1</v>
      </c>
      <c r="R278" s="292"/>
      <c r="S278" s="292"/>
      <c r="T278" s="292"/>
      <c r="U278" s="293" t="str">
        <f t="shared" si="83"/>
        <v/>
      </c>
      <c r="V278" s="294"/>
      <c r="W278" s="158"/>
      <c r="X278" s="159" t="str">
        <f t="shared" si="84"/>
        <v/>
      </c>
      <c r="Y278" s="20"/>
      <c r="Z278" s="20"/>
      <c r="AA278" s="160">
        <f t="shared" si="93"/>
        <v>0</v>
      </c>
      <c r="AB278" s="160">
        <f t="shared" si="94"/>
        <v>0</v>
      </c>
      <c r="AC278" s="20">
        <f t="shared" si="95"/>
        <v>0</v>
      </c>
      <c r="AR278" s="205">
        <f t="shared" si="85"/>
        <v>0</v>
      </c>
      <c r="AS278" s="205">
        <f t="shared" si="86"/>
        <v>0</v>
      </c>
      <c r="AT278" s="205">
        <f t="shared" si="87"/>
        <v>0</v>
      </c>
      <c r="AU278" s="205">
        <f t="shared" si="88"/>
        <v>0</v>
      </c>
      <c r="AV278" s="205">
        <f t="shared" si="89"/>
        <v>0</v>
      </c>
      <c r="AW278" s="205">
        <f t="shared" si="90"/>
        <v>0</v>
      </c>
      <c r="AX278" s="205">
        <f t="shared" si="91"/>
        <v>0</v>
      </c>
    </row>
    <row r="279" spans="1:50" ht="15.75" hidden="1" customHeight="1" outlineLevel="1">
      <c r="A279" s="8" t="s">
        <v>61</v>
      </c>
      <c r="B279" s="216">
        <v>269</v>
      </c>
      <c r="C279" s="284"/>
      <c r="D279" s="285"/>
      <c r="E279" s="285"/>
      <c r="F279" s="286"/>
      <c r="G279" s="301">
        <v>0</v>
      </c>
      <c r="H279" s="287">
        <v>0.1</v>
      </c>
      <c r="I279" s="288"/>
      <c r="J279" s="223">
        <f t="shared" si="80"/>
        <v>0</v>
      </c>
      <c r="K279" s="286"/>
      <c r="L279" s="286"/>
      <c r="M279" s="215"/>
      <c r="N279" s="278">
        <f t="shared" si="81"/>
        <v>269</v>
      </c>
      <c r="O279" s="289" t="str">
        <f t="shared" si="82"/>
        <v/>
      </c>
      <c r="P279" s="290">
        <f t="shared" si="92"/>
        <v>0</v>
      </c>
      <c r="Q279" s="291">
        <v>0.1</v>
      </c>
      <c r="R279" s="292"/>
      <c r="S279" s="292"/>
      <c r="T279" s="292"/>
      <c r="U279" s="293" t="str">
        <f t="shared" si="83"/>
        <v/>
      </c>
      <c r="V279" s="294"/>
      <c r="W279" s="158"/>
      <c r="X279" s="159" t="str">
        <f t="shared" si="84"/>
        <v/>
      </c>
      <c r="Y279" s="20"/>
      <c r="Z279" s="20"/>
      <c r="AA279" s="160">
        <f t="shared" si="93"/>
        <v>0</v>
      </c>
      <c r="AB279" s="160">
        <f t="shared" si="94"/>
        <v>0</v>
      </c>
      <c r="AC279" s="20">
        <f t="shared" si="95"/>
        <v>0</v>
      </c>
      <c r="AR279" s="205">
        <f t="shared" si="85"/>
        <v>0</v>
      </c>
      <c r="AS279" s="205">
        <f t="shared" si="86"/>
        <v>0</v>
      </c>
      <c r="AT279" s="205">
        <f t="shared" si="87"/>
        <v>0</v>
      </c>
      <c r="AU279" s="205">
        <f t="shared" si="88"/>
        <v>0</v>
      </c>
      <c r="AV279" s="205">
        <f t="shared" si="89"/>
        <v>0</v>
      </c>
      <c r="AW279" s="205">
        <f t="shared" si="90"/>
        <v>0</v>
      </c>
      <c r="AX279" s="205">
        <f t="shared" si="91"/>
        <v>0</v>
      </c>
    </row>
    <row r="280" spans="1:50" ht="15.75" hidden="1" customHeight="1" outlineLevel="1">
      <c r="A280" s="8" t="s">
        <v>61</v>
      </c>
      <c r="B280" s="216">
        <v>270</v>
      </c>
      <c r="C280" s="284"/>
      <c r="D280" s="285"/>
      <c r="E280" s="285"/>
      <c r="F280" s="286"/>
      <c r="G280" s="301">
        <v>0</v>
      </c>
      <c r="H280" s="287">
        <v>0.1</v>
      </c>
      <c r="I280" s="288"/>
      <c r="J280" s="223">
        <f t="shared" si="80"/>
        <v>0</v>
      </c>
      <c r="K280" s="286"/>
      <c r="L280" s="286"/>
      <c r="M280" s="215"/>
      <c r="N280" s="278">
        <f t="shared" si="81"/>
        <v>270</v>
      </c>
      <c r="O280" s="289" t="str">
        <f t="shared" si="82"/>
        <v/>
      </c>
      <c r="P280" s="290">
        <f t="shared" si="92"/>
        <v>0</v>
      </c>
      <c r="Q280" s="291">
        <v>0.1</v>
      </c>
      <c r="R280" s="292"/>
      <c r="S280" s="292"/>
      <c r="T280" s="292"/>
      <c r="U280" s="293" t="str">
        <f t="shared" si="83"/>
        <v/>
      </c>
      <c r="V280" s="294"/>
      <c r="W280" s="158"/>
      <c r="X280" s="159" t="str">
        <f t="shared" si="84"/>
        <v/>
      </c>
      <c r="Y280" s="20"/>
      <c r="Z280" s="20"/>
      <c r="AA280" s="160">
        <f t="shared" si="93"/>
        <v>0</v>
      </c>
      <c r="AB280" s="160">
        <f t="shared" si="94"/>
        <v>0</v>
      </c>
      <c r="AC280" s="20">
        <f t="shared" si="95"/>
        <v>0</v>
      </c>
      <c r="AR280" s="205">
        <f t="shared" si="85"/>
        <v>0</v>
      </c>
      <c r="AS280" s="205">
        <f t="shared" si="86"/>
        <v>0</v>
      </c>
      <c r="AT280" s="205">
        <f t="shared" si="87"/>
        <v>0</v>
      </c>
      <c r="AU280" s="205">
        <f t="shared" si="88"/>
        <v>0</v>
      </c>
      <c r="AV280" s="205">
        <f t="shared" si="89"/>
        <v>0</v>
      </c>
      <c r="AW280" s="205">
        <f t="shared" si="90"/>
        <v>0</v>
      </c>
      <c r="AX280" s="205">
        <f t="shared" si="91"/>
        <v>0</v>
      </c>
    </row>
    <row r="281" spans="1:50" ht="15.75" hidden="1" customHeight="1" outlineLevel="1">
      <c r="A281" s="8" t="s">
        <v>61</v>
      </c>
      <c r="B281" s="216">
        <v>271</v>
      </c>
      <c r="C281" s="284"/>
      <c r="D281" s="285"/>
      <c r="E281" s="285"/>
      <c r="F281" s="286"/>
      <c r="G281" s="301">
        <v>0</v>
      </c>
      <c r="H281" s="287">
        <v>0.1</v>
      </c>
      <c r="I281" s="288"/>
      <c r="J281" s="223">
        <f t="shared" si="80"/>
        <v>0</v>
      </c>
      <c r="K281" s="286"/>
      <c r="L281" s="286"/>
      <c r="M281" s="215"/>
      <c r="N281" s="278">
        <f t="shared" si="81"/>
        <v>271</v>
      </c>
      <c r="O281" s="289" t="str">
        <f t="shared" si="82"/>
        <v/>
      </c>
      <c r="P281" s="290">
        <f t="shared" si="92"/>
        <v>0</v>
      </c>
      <c r="Q281" s="291">
        <v>0.1</v>
      </c>
      <c r="R281" s="292"/>
      <c r="S281" s="292"/>
      <c r="T281" s="292"/>
      <c r="U281" s="293" t="str">
        <f t="shared" si="83"/>
        <v/>
      </c>
      <c r="V281" s="294"/>
      <c r="W281" s="158"/>
      <c r="X281" s="159" t="str">
        <f t="shared" si="84"/>
        <v/>
      </c>
      <c r="Y281" s="20"/>
      <c r="Z281" s="20"/>
      <c r="AA281" s="160">
        <f t="shared" si="93"/>
        <v>0</v>
      </c>
      <c r="AB281" s="160">
        <f t="shared" si="94"/>
        <v>0</v>
      </c>
      <c r="AC281" s="20">
        <f t="shared" si="95"/>
        <v>0</v>
      </c>
      <c r="AR281" s="205">
        <f t="shared" si="85"/>
        <v>0</v>
      </c>
      <c r="AS281" s="205">
        <f t="shared" si="86"/>
        <v>0</v>
      </c>
      <c r="AT281" s="205">
        <f t="shared" si="87"/>
        <v>0</v>
      </c>
      <c r="AU281" s="205">
        <f t="shared" si="88"/>
        <v>0</v>
      </c>
      <c r="AV281" s="205">
        <f t="shared" si="89"/>
        <v>0</v>
      </c>
      <c r="AW281" s="205">
        <f t="shared" si="90"/>
        <v>0</v>
      </c>
      <c r="AX281" s="205">
        <f t="shared" si="91"/>
        <v>0</v>
      </c>
    </row>
    <row r="282" spans="1:50" ht="15.75" hidden="1" customHeight="1" outlineLevel="1">
      <c r="A282" s="8" t="s">
        <v>61</v>
      </c>
      <c r="B282" s="216">
        <v>272</v>
      </c>
      <c r="C282" s="284"/>
      <c r="D282" s="285"/>
      <c r="E282" s="285"/>
      <c r="F282" s="286"/>
      <c r="G282" s="301">
        <v>0</v>
      </c>
      <c r="H282" s="287">
        <v>0.1</v>
      </c>
      <c r="I282" s="288"/>
      <c r="J282" s="223">
        <f t="shared" si="80"/>
        <v>0</v>
      </c>
      <c r="K282" s="286"/>
      <c r="L282" s="286"/>
      <c r="M282" s="215"/>
      <c r="N282" s="278">
        <f t="shared" si="81"/>
        <v>272</v>
      </c>
      <c r="O282" s="289" t="str">
        <f t="shared" si="82"/>
        <v/>
      </c>
      <c r="P282" s="290">
        <f t="shared" si="92"/>
        <v>0</v>
      </c>
      <c r="Q282" s="291">
        <v>0.1</v>
      </c>
      <c r="R282" s="292"/>
      <c r="S282" s="292"/>
      <c r="T282" s="292"/>
      <c r="U282" s="293" t="str">
        <f t="shared" si="83"/>
        <v/>
      </c>
      <c r="V282" s="294"/>
      <c r="W282" s="158"/>
      <c r="X282" s="159" t="str">
        <f t="shared" si="84"/>
        <v/>
      </c>
      <c r="Y282" s="20"/>
      <c r="Z282" s="20"/>
      <c r="AA282" s="160">
        <f t="shared" si="93"/>
        <v>0</v>
      </c>
      <c r="AB282" s="160">
        <f t="shared" si="94"/>
        <v>0</v>
      </c>
      <c r="AC282" s="20">
        <f t="shared" si="95"/>
        <v>0</v>
      </c>
      <c r="AR282" s="205">
        <f t="shared" si="85"/>
        <v>0</v>
      </c>
      <c r="AS282" s="205">
        <f t="shared" si="86"/>
        <v>0</v>
      </c>
      <c r="AT282" s="205">
        <f t="shared" si="87"/>
        <v>0</v>
      </c>
      <c r="AU282" s="205">
        <f t="shared" si="88"/>
        <v>0</v>
      </c>
      <c r="AV282" s="205">
        <f t="shared" si="89"/>
        <v>0</v>
      </c>
      <c r="AW282" s="205">
        <f t="shared" si="90"/>
        <v>0</v>
      </c>
      <c r="AX282" s="205">
        <f t="shared" si="91"/>
        <v>0</v>
      </c>
    </row>
    <row r="283" spans="1:50" ht="15.75" hidden="1" customHeight="1" outlineLevel="1">
      <c r="A283" s="8" t="s">
        <v>61</v>
      </c>
      <c r="B283" s="216">
        <v>273</v>
      </c>
      <c r="C283" s="284"/>
      <c r="D283" s="285"/>
      <c r="E283" s="285"/>
      <c r="F283" s="286"/>
      <c r="G283" s="301">
        <v>0</v>
      </c>
      <c r="H283" s="287">
        <v>0.1</v>
      </c>
      <c r="I283" s="288"/>
      <c r="J283" s="223">
        <f t="shared" si="80"/>
        <v>0</v>
      </c>
      <c r="K283" s="286"/>
      <c r="L283" s="286"/>
      <c r="M283" s="215"/>
      <c r="N283" s="278">
        <f t="shared" si="81"/>
        <v>273</v>
      </c>
      <c r="O283" s="289" t="str">
        <f t="shared" si="82"/>
        <v/>
      </c>
      <c r="P283" s="290">
        <f t="shared" si="92"/>
        <v>0</v>
      </c>
      <c r="Q283" s="291">
        <v>0.1</v>
      </c>
      <c r="R283" s="292"/>
      <c r="S283" s="292"/>
      <c r="T283" s="292"/>
      <c r="U283" s="293" t="str">
        <f t="shared" si="83"/>
        <v/>
      </c>
      <c r="V283" s="294"/>
      <c r="W283" s="158"/>
      <c r="X283" s="159" t="str">
        <f t="shared" si="84"/>
        <v/>
      </c>
      <c r="Y283" s="20"/>
      <c r="Z283" s="20"/>
      <c r="AA283" s="160">
        <f t="shared" si="93"/>
        <v>0</v>
      </c>
      <c r="AB283" s="160">
        <f t="shared" si="94"/>
        <v>0</v>
      </c>
      <c r="AC283" s="20">
        <f t="shared" si="95"/>
        <v>0</v>
      </c>
      <c r="AR283" s="205">
        <f t="shared" si="85"/>
        <v>0</v>
      </c>
      <c r="AS283" s="205">
        <f t="shared" si="86"/>
        <v>0</v>
      </c>
      <c r="AT283" s="205">
        <f t="shared" si="87"/>
        <v>0</v>
      </c>
      <c r="AU283" s="205">
        <f t="shared" si="88"/>
        <v>0</v>
      </c>
      <c r="AV283" s="205">
        <f t="shared" si="89"/>
        <v>0</v>
      </c>
      <c r="AW283" s="205">
        <f t="shared" si="90"/>
        <v>0</v>
      </c>
      <c r="AX283" s="205">
        <f t="shared" si="91"/>
        <v>0</v>
      </c>
    </row>
    <row r="284" spans="1:50" ht="15.75" hidden="1" customHeight="1" outlineLevel="1">
      <c r="A284" s="8" t="s">
        <v>61</v>
      </c>
      <c r="B284" s="216">
        <v>274</v>
      </c>
      <c r="C284" s="284"/>
      <c r="D284" s="285"/>
      <c r="E284" s="285"/>
      <c r="F284" s="286"/>
      <c r="G284" s="301">
        <v>0</v>
      </c>
      <c r="H284" s="287">
        <v>0.1</v>
      </c>
      <c r="I284" s="288"/>
      <c r="J284" s="223">
        <f t="shared" si="80"/>
        <v>0</v>
      </c>
      <c r="K284" s="286"/>
      <c r="L284" s="286"/>
      <c r="M284" s="215"/>
      <c r="N284" s="278">
        <f t="shared" si="81"/>
        <v>274</v>
      </c>
      <c r="O284" s="289" t="str">
        <f t="shared" si="82"/>
        <v/>
      </c>
      <c r="P284" s="290">
        <f t="shared" si="92"/>
        <v>0</v>
      </c>
      <c r="Q284" s="291">
        <v>0.1</v>
      </c>
      <c r="R284" s="292"/>
      <c r="S284" s="292"/>
      <c r="T284" s="292"/>
      <c r="U284" s="293" t="str">
        <f t="shared" si="83"/>
        <v/>
      </c>
      <c r="V284" s="294"/>
      <c r="W284" s="158"/>
      <c r="X284" s="159" t="str">
        <f t="shared" si="84"/>
        <v/>
      </c>
      <c r="Y284" s="20"/>
      <c r="Z284" s="20"/>
      <c r="AA284" s="160">
        <f t="shared" si="93"/>
        <v>0</v>
      </c>
      <c r="AB284" s="160">
        <f t="shared" si="94"/>
        <v>0</v>
      </c>
      <c r="AC284" s="20">
        <f t="shared" si="95"/>
        <v>0</v>
      </c>
      <c r="AR284" s="205">
        <f t="shared" si="85"/>
        <v>0</v>
      </c>
      <c r="AS284" s="205">
        <f t="shared" si="86"/>
        <v>0</v>
      </c>
      <c r="AT284" s="205">
        <f t="shared" si="87"/>
        <v>0</v>
      </c>
      <c r="AU284" s="205">
        <f t="shared" si="88"/>
        <v>0</v>
      </c>
      <c r="AV284" s="205">
        <f t="shared" si="89"/>
        <v>0</v>
      </c>
      <c r="AW284" s="205">
        <f t="shared" si="90"/>
        <v>0</v>
      </c>
      <c r="AX284" s="205">
        <f t="shared" si="91"/>
        <v>0</v>
      </c>
    </row>
    <row r="285" spans="1:50" ht="15.75" hidden="1" customHeight="1" outlineLevel="1">
      <c r="A285" s="8" t="s">
        <v>61</v>
      </c>
      <c r="B285" s="216">
        <v>275</v>
      </c>
      <c r="C285" s="284"/>
      <c r="D285" s="285"/>
      <c r="E285" s="285"/>
      <c r="F285" s="286"/>
      <c r="G285" s="301">
        <v>0</v>
      </c>
      <c r="H285" s="287">
        <v>0.1</v>
      </c>
      <c r="I285" s="288"/>
      <c r="J285" s="223">
        <f t="shared" si="80"/>
        <v>0</v>
      </c>
      <c r="K285" s="286"/>
      <c r="L285" s="286"/>
      <c r="M285" s="215"/>
      <c r="N285" s="278">
        <f t="shared" si="81"/>
        <v>275</v>
      </c>
      <c r="O285" s="289" t="str">
        <f t="shared" si="82"/>
        <v/>
      </c>
      <c r="P285" s="290">
        <f t="shared" si="92"/>
        <v>0</v>
      </c>
      <c r="Q285" s="291">
        <v>0.1</v>
      </c>
      <c r="R285" s="292"/>
      <c r="S285" s="292"/>
      <c r="T285" s="292"/>
      <c r="U285" s="293" t="str">
        <f t="shared" si="83"/>
        <v/>
      </c>
      <c r="V285" s="294"/>
      <c r="W285" s="158"/>
      <c r="X285" s="159" t="str">
        <f t="shared" si="84"/>
        <v/>
      </c>
      <c r="Y285" s="20"/>
      <c r="Z285" s="20"/>
      <c r="AA285" s="160">
        <f t="shared" si="93"/>
        <v>0</v>
      </c>
      <c r="AB285" s="160">
        <f t="shared" si="94"/>
        <v>0</v>
      </c>
      <c r="AC285" s="20">
        <f t="shared" si="95"/>
        <v>0</v>
      </c>
      <c r="AR285" s="205">
        <f t="shared" si="85"/>
        <v>0</v>
      </c>
      <c r="AS285" s="205">
        <f t="shared" si="86"/>
        <v>0</v>
      </c>
      <c r="AT285" s="205">
        <f t="shared" si="87"/>
        <v>0</v>
      </c>
      <c r="AU285" s="205">
        <f t="shared" si="88"/>
        <v>0</v>
      </c>
      <c r="AV285" s="205">
        <f t="shared" si="89"/>
        <v>0</v>
      </c>
      <c r="AW285" s="205">
        <f t="shared" si="90"/>
        <v>0</v>
      </c>
      <c r="AX285" s="205">
        <f t="shared" si="91"/>
        <v>0</v>
      </c>
    </row>
    <row r="286" spans="1:50" ht="15.75" hidden="1" customHeight="1" outlineLevel="1">
      <c r="A286" s="8" t="s">
        <v>61</v>
      </c>
      <c r="B286" s="216">
        <v>276</v>
      </c>
      <c r="C286" s="284"/>
      <c r="D286" s="285"/>
      <c r="E286" s="285"/>
      <c r="F286" s="286"/>
      <c r="G286" s="301">
        <v>0</v>
      </c>
      <c r="H286" s="287">
        <v>0.1</v>
      </c>
      <c r="I286" s="288"/>
      <c r="J286" s="223">
        <f t="shared" si="80"/>
        <v>0</v>
      </c>
      <c r="K286" s="286"/>
      <c r="L286" s="286"/>
      <c r="M286" s="215"/>
      <c r="N286" s="278">
        <f t="shared" si="81"/>
        <v>276</v>
      </c>
      <c r="O286" s="289" t="str">
        <f t="shared" si="82"/>
        <v/>
      </c>
      <c r="P286" s="290">
        <f t="shared" si="92"/>
        <v>0</v>
      </c>
      <c r="Q286" s="291">
        <v>0.1</v>
      </c>
      <c r="R286" s="292"/>
      <c r="S286" s="292"/>
      <c r="T286" s="292"/>
      <c r="U286" s="293" t="str">
        <f t="shared" si="83"/>
        <v/>
      </c>
      <c r="V286" s="294"/>
      <c r="W286" s="158"/>
      <c r="X286" s="159" t="str">
        <f t="shared" si="84"/>
        <v/>
      </c>
      <c r="Y286" s="20"/>
      <c r="Z286" s="20"/>
      <c r="AA286" s="160">
        <f t="shared" si="93"/>
        <v>0</v>
      </c>
      <c r="AB286" s="160">
        <f t="shared" si="94"/>
        <v>0</v>
      </c>
      <c r="AC286" s="20">
        <f t="shared" si="95"/>
        <v>0</v>
      </c>
      <c r="AR286" s="205">
        <f t="shared" si="85"/>
        <v>0</v>
      </c>
      <c r="AS286" s="205">
        <f t="shared" si="86"/>
        <v>0</v>
      </c>
      <c r="AT286" s="205">
        <f t="shared" si="87"/>
        <v>0</v>
      </c>
      <c r="AU286" s="205">
        <f t="shared" si="88"/>
        <v>0</v>
      </c>
      <c r="AV286" s="205">
        <f t="shared" si="89"/>
        <v>0</v>
      </c>
      <c r="AW286" s="205">
        <f t="shared" si="90"/>
        <v>0</v>
      </c>
      <c r="AX286" s="205">
        <f t="shared" si="91"/>
        <v>0</v>
      </c>
    </row>
    <row r="287" spans="1:50" ht="15.75" hidden="1" customHeight="1" outlineLevel="1">
      <c r="A287" s="8" t="s">
        <v>61</v>
      </c>
      <c r="B287" s="216">
        <v>277</v>
      </c>
      <c r="C287" s="284"/>
      <c r="D287" s="285"/>
      <c r="E287" s="285"/>
      <c r="F287" s="286"/>
      <c r="G287" s="301">
        <v>0</v>
      </c>
      <c r="H287" s="287">
        <v>0.1</v>
      </c>
      <c r="I287" s="288"/>
      <c r="J287" s="223">
        <f t="shared" si="80"/>
        <v>0</v>
      </c>
      <c r="K287" s="286"/>
      <c r="L287" s="286"/>
      <c r="M287" s="215"/>
      <c r="N287" s="278">
        <f t="shared" si="81"/>
        <v>277</v>
      </c>
      <c r="O287" s="289" t="str">
        <f t="shared" si="82"/>
        <v/>
      </c>
      <c r="P287" s="290">
        <f t="shared" si="92"/>
        <v>0</v>
      </c>
      <c r="Q287" s="291">
        <v>0.1</v>
      </c>
      <c r="R287" s="292"/>
      <c r="S287" s="292"/>
      <c r="T287" s="292"/>
      <c r="U287" s="293" t="str">
        <f t="shared" si="83"/>
        <v/>
      </c>
      <c r="V287" s="294"/>
      <c r="W287" s="158"/>
      <c r="X287" s="159" t="str">
        <f t="shared" si="84"/>
        <v/>
      </c>
      <c r="Y287" s="20"/>
      <c r="Z287" s="20"/>
      <c r="AA287" s="160">
        <f t="shared" si="93"/>
        <v>0</v>
      </c>
      <c r="AB287" s="160">
        <f t="shared" si="94"/>
        <v>0</v>
      </c>
      <c r="AC287" s="20">
        <f t="shared" si="95"/>
        <v>0</v>
      </c>
      <c r="AR287" s="205">
        <f t="shared" si="85"/>
        <v>0</v>
      </c>
      <c r="AS287" s="205">
        <f t="shared" si="86"/>
        <v>0</v>
      </c>
      <c r="AT287" s="205">
        <f t="shared" si="87"/>
        <v>0</v>
      </c>
      <c r="AU287" s="205">
        <f t="shared" si="88"/>
        <v>0</v>
      </c>
      <c r="AV287" s="205">
        <f t="shared" si="89"/>
        <v>0</v>
      </c>
      <c r="AW287" s="205">
        <f t="shared" si="90"/>
        <v>0</v>
      </c>
      <c r="AX287" s="205">
        <f t="shared" si="91"/>
        <v>0</v>
      </c>
    </row>
    <row r="288" spans="1:50" ht="15.75" hidden="1" customHeight="1" outlineLevel="1">
      <c r="A288" s="8" t="s">
        <v>61</v>
      </c>
      <c r="B288" s="216">
        <v>278</v>
      </c>
      <c r="C288" s="284"/>
      <c r="D288" s="285"/>
      <c r="E288" s="285"/>
      <c r="F288" s="286"/>
      <c r="G288" s="301">
        <v>0</v>
      </c>
      <c r="H288" s="287">
        <v>0.1</v>
      </c>
      <c r="I288" s="288"/>
      <c r="J288" s="223">
        <f t="shared" si="80"/>
        <v>0</v>
      </c>
      <c r="K288" s="286"/>
      <c r="L288" s="286"/>
      <c r="M288" s="215"/>
      <c r="N288" s="278">
        <f t="shared" si="81"/>
        <v>278</v>
      </c>
      <c r="O288" s="289" t="str">
        <f t="shared" si="82"/>
        <v/>
      </c>
      <c r="P288" s="290">
        <f t="shared" si="92"/>
        <v>0</v>
      </c>
      <c r="Q288" s="291">
        <v>0.1</v>
      </c>
      <c r="R288" s="292"/>
      <c r="S288" s="292"/>
      <c r="T288" s="292"/>
      <c r="U288" s="293" t="str">
        <f t="shared" si="83"/>
        <v/>
      </c>
      <c r="V288" s="294"/>
      <c r="W288" s="158"/>
      <c r="X288" s="159" t="str">
        <f t="shared" si="84"/>
        <v/>
      </c>
      <c r="Y288" s="20"/>
      <c r="Z288" s="20"/>
      <c r="AA288" s="160">
        <f t="shared" si="93"/>
        <v>0</v>
      </c>
      <c r="AB288" s="160">
        <f t="shared" si="94"/>
        <v>0</v>
      </c>
      <c r="AC288" s="20">
        <f t="shared" si="95"/>
        <v>0</v>
      </c>
      <c r="AR288" s="205">
        <f t="shared" si="85"/>
        <v>0</v>
      </c>
      <c r="AS288" s="205">
        <f t="shared" si="86"/>
        <v>0</v>
      </c>
      <c r="AT288" s="205">
        <f t="shared" si="87"/>
        <v>0</v>
      </c>
      <c r="AU288" s="205">
        <f t="shared" si="88"/>
        <v>0</v>
      </c>
      <c r="AV288" s="205">
        <f t="shared" si="89"/>
        <v>0</v>
      </c>
      <c r="AW288" s="205">
        <f t="shared" si="90"/>
        <v>0</v>
      </c>
      <c r="AX288" s="205">
        <f t="shared" si="91"/>
        <v>0</v>
      </c>
    </row>
    <row r="289" spans="1:50" ht="15.75" hidden="1" customHeight="1" outlineLevel="1">
      <c r="A289" s="8" t="s">
        <v>61</v>
      </c>
      <c r="B289" s="216">
        <v>279</v>
      </c>
      <c r="C289" s="284"/>
      <c r="D289" s="285"/>
      <c r="E289" s="285"/>
      <c r="F289" s="286"/>
      <c r="G289" s="301">
        <v>0</v>
      </c>
      <c r="H289" s="287">
        <v>0.1</v>
      </c>
      <c r="I289" s="288"/>
      <c r="J289" s="223">
        <f t="shared" si="80"/>
        <v>0</v>
      </c>
      <c r="K289" s="286"/>
      <c r="L289" s="286"/>
      <c r="M289" s="215"/>
      <c r="N289" s="278">
        <f t="shared" si="81"/>
        <v>279</v>
      </c>
      <c r="O289" s="289" t="str">
        <f t="shared" si="82"/>
        <v/>
      </c>
      <c r="P289" s="290">
        <f t="shared" si="92"/>
        <v>0</v>
      </c>
      <c r="Q289" s="291">
        <v>0.1</v>
      </c>
      <c r="R289" s="292"/>
      <c r="S289" s="292"/>
      <c r="T289" s="292"/>
      <c r="U289" s="293" t="str">
        <f t="shared" si="83"/>
        <v/>
      </c>
      <c r="V289" s="294"/>
      <c r="W289" s="158"/>
      <c r="X289" s="159" t="str">
        <f t="shared" si="84"/>
        <v/>
      </c>
      <c r="Y289" s="20"/>
      <c r="Z289" s="20"/>
      <c r="AA289" s="160">
        <f t="shared" si="93"/>
        <v>0</v>
      </c>
      <c r="AB289" s="160">
        <f t="shared" si="94"/>
        <v>0</v>
      </c>
      <c r="AC289" s="20">
        <f t="shared" si="95"/>
        <v>0</v>
      </c>
      <c r="AR289" s="205">
        <f t="shared" si="85"/>
        <v>0</v>
      </c>
      <c r="AS289" s="205">
        <f t="shared" si="86"/>
        <v>0</v>
      </c>
      <c r="AT289" s="205">
        <f t="shared" si="87"/>
        <v>0</v>
      </c>
      <c r="AU289" s="205">
        <f t="shared" si="88"/>
        <v>0</v>
      </c>
      <c r="AV289" s="205">
        <f t="shared" si="89"/>
        <v>0</v>
      </c>
      <c r="AW289" s="205">
        <f t="shared" si="90"/>
        <v>0</v>
      </c>
      <c r="AX289" s="205">
        <f t="shared" si="91"/>
        <v>0</v>
      </c>
    </row>
    <row r="290" spans="1:50" ht="15.75" hidden="1" customHeight="1" outlineLevel="1">
      <c r="A290" s="8" t="s">
        <v>61</v>
      </c>
      <c r="B290" s="216">
        <v>280</v>
      </c>
      <c r="C290" s="284"/>
      <c r="D290" s="285"/>
      <c r="E290" s="285"/>
      <c r="F290" s="286"/>
      <c r="G290" s="301">
        <v>0</v>
      </c>
      <c r="H290" s="287">
        <v>0.1</v>
      </c>
      <c r="I290" s="288"/>
      <c r="J290" s="223">
        <f t="shared" si="80"/>
        <v>0</v>
      </c>
      <c r="K290" s="286"/>
      <c r="L290" s="286"/>
      <c r="M290" s="215"/>
      <c r="N290" s="278">
        <f t="shared" si="81"/>
        <v>280</v>
      </c>
      <c r="O290" s="289" t="str">
        <f t="shared" si="82"/>
        <v/>
      </c>
      <c r="P290" s="290">
        <f t="shared" si="92"/>
        <v>0</v>
      </c>
      <c r="Q290" s="291">
        <v>0.1</v>
      </c>
      <c r="R290" s="292"/>
      <c r="S290" s="292"/>
      <c r="T290" s="292"/>
      <c r="U290" s="293" t="str">
        <f t="shared" si="83"/>
        <v/>
      </c>
      <c r="V290" s="294"/>
      <c r="W290" s="158"/>
      <c r="X290" s="159" t="str">
        <f t="shared" si="84"/>
        <v/>
      </c>
      <c r="Y290" s="20"/>
      <c r="Z290" s="20"/>
      <c r="AA290" s="160">
        <f t="shared" si="93"/>
        <v>0</v>
      </c>
      <c r="AB290" s="160">
        <f t="shared" si="94"/>
        <v>0</v>
      </c>
      <c r="AC290" s="20">
        <f t="shared" si="95"/>
        <v>0</v>
      </c>
      <c r="AR290" s="205">
        <f t="shared" si="85"/>
        <v>0</v>
      </c>
      <c r="AS290" s="205">
        <f t="shared" si="86"/>
        <v>0</v>
      </c>
      <c r="AT290" s="205">
        <f t="shared" si="87"/>
        <v>0</v>
      </c>
      <c r="AU290" s="205">
        <f t="shared" si="88"/>
        <v>0</v>
      </c>
      <c r="AV290" s="205">
        <f t="shared" si="89"/>
        <v>0</v>
      </c>
      <c r="AW290" s="205">
        <f t="shared" si="90"/>
        <v>0</v>
      </c>
      <c r="AX290" s="205">
        <f t="shared" si="91"/>
        <v>0</v>
      </c>
    </row>
    <row r="291" spans="1:50" ht="15.75" hidden="1" customHeight="1" outlineLevel="1">
      <c r="A291" s="8" t="s">
        <v>61</v>
      </c>
      <c r="B291" s="216">
        <v>281</v>
      </c>
      <c r="C291" s="284"/>
      <c r="D291" s="285"/>
      <c r="E291" s="285"/>
      <c r="F291" s="286"/>
      <c r="G291" s="301">
        <v>0</v>
      </c>
      <c r="H291" s="287">
        <v>0.1</v>
      </c>
      <c r="I291" s="288"/>
      <c r="J291" s="223">
        <f t="shared" si="80"/>
        <v>0</v>
      </c>
      <c r="K291" s="286"/>
      <c r="L291" s="286"/>
      <c r="M291" s="215"/>
      <c r="N291" s="278">
        <f t="shared" si="81"/>
        <v>281</v>
      </c>
      <c r="O291" s="289" t="str">
        <f t="shared" si="82"/>
        <v/>
      </c>
      <c r="P291" s="290">
        <f t="shared" si="92"/>
        <v>0</v>
      </c>
      <c r="Q291" s="291">
        <v>0.1</v>
      </c>
      <c r="R291" s="292"/>
      <c r="S291" s="292"/>
      <c r="T291" s="292"/>
      <c r="U291" s="293" t="str">
        <f t="shared" si="83"/>
        <v/>
      </c>
      <c r="V291" s="294"/>
      <c r="W291" s="158"/>
      <c r="X291" s="159" t="str">
        <f t="shared" si="84"/>
        <v/>
      </c>
      <c r="Y291" s="20"/>
      <c r="Z291" s="20"/>
      <c r="AA291" s="160">
        <f t="shared" si="93"/>
        <v>0</v>
      </c>
      <c r="AB291" s="160">
        <f t="shared" si="94"/>
        <v>0</v>
      </c>
      <c r="AC291" s="20">
        <f t="shared" si="95"/>
        <v>0</v>
      </c>
      <c r="AR291" s="205">
        <f t="shared" si="85"/>
        <v>0</v>
      </c>
      <c r="AS291" s="205">
        <f t="shared" si="86"/>
        <v>0</v>
      </c>
      <c r="AT291" s="205">
        <f t="shared" si="87"/>
        <v>0</v>
      </c>
      <c r="AU291" s="205">
        <f t="shared" si="88"/>
        <v>0</v>
      </c>
      <c r="AV291" s="205">
        <f t="shared" si="89"/>
        <v>0</v>
      </c>
      <c r="AW291" s="205">
        <f t="shared" si="90"/>
        <v>0</v>
      </c>
      <c r="AX291" s="205">
        <f t="shared" si="91"/>
        <v>0</v>
      </c>
    </row>
    <row r="292" spans="1:50" ht="15.75" hidden="1" customHeight="1" outlineLevel="1">
      <c r="A292" s="8" t="s">
        <v>61</v>
      </c>
      <c r="B292" s="216">
        <v>282</v>
      </c>
      <c r="C292" s="284"/>
      <c r="D292" s="285"/>
      <c r="E292" s="285"/>
      <c r="F292" s="286"/>
      <c r="G292" s="301">
        <v>0</v>
      </c>
      <c r="H292" s="287">
        <v>0.1</v>
      </c>
      <c r="I292" s="288"/>
      <c r="J292" s="223">
        <f t="shared" si="80"/>
        <v>0</v>
      </c>
      <c r="K292" s="286"/>
      <c r="L292" s="286"/>
      <c r="M292" s="215"/>
      <c r="N292" s="278">
        <f t="shared" si="81"/>
        <v>282</v>
      </c>
      <c r="O292" s="289" t="str">
        <f t="shared" si="82"/>
        <v/>
      </c>
      <c r="P292" s="290">
        <f t="shared" si="92"/>
        <v>0</v>
      </c>
      <c r="Q292" s="291">
        <v>0.1</v>
      </c>
      <c r="R292" s="292"/>
      <c r="S292" s="292"/>
      <c r="T292" s="292"/>
      <c r="U292" s="293" t="str">
        <f t="shared" si="83"/>
        <v/>
      </c>
      <c r="V292" s="294"/>
      <c r="W292" s="158"/>
      <c r="X292" s="159" t="str">
        <f t="shared" si="84"/>
        <v/>
      </c>
      <c r="Y292" s="20"/>
      <c r="Z292" s="20"/>
      <c r="AA292" s="160">
        <f t="shared" si="93"/>
        <v>0</v>
      </c>
      <c r="AB292" s="160">
        <f t="shared" si="94"/>
        <v>0</v>
      </c>
      <c r="AC292" s="20">
        <f t="shared" si="95"/>
        <v>0</v>
      </c>
      <c r="AR292" s="205">
        <f t="shared" si="85"/>
        <v>0</v>
      </c>
      <c r="AS292" s="205">
        <f t="shared" si="86"/>
        <v>0</v>
      </c>
      <c r="AT292" s="205">
        <f t="shared" si="87"/>
        <v>0</v>
      </c>
      <c r="AU292" s="205">
        <f t="shared" si="88"/>
        <v>0</v>
      </c>
      <c r="AV292" s="205">
        <f t="shared" si="89"/>
        <v>0</v>
      </c>
      <c r="AW292" s="205">
        <f t="shared" si="90"/>
        <v>0</v>
      </c>
      <c r="AX292" s="205">
        <f t="shared" si="91"/>
        <v>0</v>
      </c>
    </row>
    <row r="293" spans="1:50" ht="15.75" hidden="1" customHeight="1" outlineLevel="1">
      <c r="A293" s="8" t="s">
        <v>61</v>
      </c>
      <c r="B293" s="216">
        <v>283</v>
      </c>
      <c r="C293" s="284"/>
      <c r="D293" s="285"/>
      <c r="E293" s="285"/>
      <c r="F293" s="286"/>
      <c r="G293" s="301">
        <v>0</v>
      </c>
      <c r="H293" s="287">
        <v>0.1</v>
      </c>
      <c r="I293" s="288"/>
      <c r="J293" s="223">
        <f t="shared" si="80"/>
        <v>0</v>
      </c>
      <c r="K293" s="286"/>
      <c r="L293" s="286"/>
      <c r="M293" s="215"/>
      <c r="N293" s="278">
        <f t="shared" si="81"/>
        <v>283</v>
      </c>
      <c r="O293" s="289" t="str">
        <f t="shared" si="82"/>
        <v/>
      </c>
      <c r="P293" s="290">
        <f t="shared" si="92"/>
        <v>0</v>
      </c>
      <c r="Q293" s="291">
        <v>0.1</v>
      </c>
      <c r="R293" s="292"/>
      <c r="S293" s="292"/>
      <c r="T293" s="292"/>
      <c r="U293" s="293" t="str">
        <f t="shared" si="83"/>
        <v/>
      </c>
      <c r="V293" s="294"/>
      <c r="W293" s="158"/>
      <c r="X293" s="159" t="str">
        <f t="shared" si="84"/>
        <v/>
      </c>
      <c r="Y293" s="20"/>
      <c r="Z293" s="20"/>
      <c r="AA293" s="160">
        <f t="shared" si="93"/>
        <v>0</v>
      </c>
      <c r="AB293" s="160">
        <f t="shared" si="94"/>
        <v>0</v>
      </c>
      <c r="AC293" s="20">
        <f t="shared" si="95"/>
        <v>0</v>
      </c>
      <c r="AR293" s="205">
        <f t="shared" si="85"/>
        <v>0</v>
      </c>
      <c r="AS293" s="205">
        <f t="shared" si="86"/>
        <v>0</v>
      </c>
      <c r="AT293" s="205">
        <f t="shared" si="87"/>
        <v>0</v>
      </c>
      <c r="AU293" s="205">
        <f t="shared" si="88"/>
        <v>0</v>
      </c>
      <c r="AV293" s="205">
        <f t="shared" si="89"/>
        <v>0</v>
      </c>
      <c r="AW293" s="205">
        <f t="shared" si="90"/>
        <v>0</v>
      </c>
      <c r="AX293" s="205">
        <f t="shared" si="91"/>
        <v>0</v>
      </c>
    </row>
    <row r="294" spans="1:50" ht="15.75" hidden="1" customHeight="1" outlineLevel="1">
      <c r="A294" s="8" t="s">
        <v>61</v>
      </c>
      <c r="B294" s="216">
        <v>284</v>
      </c>
      <c r="C294" s="284"/>
      <c r="D294" s="285"/>
      <c r="E294" s="285"/>
      <c r="F294" s="286"/>
      <c r="G294" s="301">
        <v>0</v>
      </c>
      <c r="H294" s="287">
        <v>0.1</v>
      </c>
      <c r="I294" s="288"/>
      <c r="J294" s="223">
        <f t="shared" si="80"/>
        <v>0</v>
      </c>
      <c r="K294" s="286"/>
      <c r="L294" s="286"/>
      <c r="M294" s="215"/>
      <c r="N294" s="278">
        <f t="shared" si="81"/>
        <v>284</v>
      </c>
      <c r="O294" s="289" t="str">
        <f t="shared" si="82"/>
        <v/>
      </c>
      <c r="P294" s="290">
        <f t="shared" si="92"/>
        <v>0</v>
      </c>
      <c r="Q294" s="291">
        <v>0.1</v>
      </c>
      <c r="R294" s="292"/>
      <c r="S294" s="292"/>
      <c r="T294" s="292"/>
      <c r="U294" s="293" t="str">
        <f t="shared" si="83"/>
        <v/>
      </c>
      <c r="V294" s="294"/>
      <c r="W294" s="158"/>
      <c r="X294" s="159" t="str">
        <f t="shared" si="84"/>
        <v/>
      </c>
      <c r="Y294" s="20"/>
      <c r="Z294" s="20"/>
      <c r="AA294" s="160">
        <f t="shared" si="93"/>
        <v>0</v>
      </c>
      <c r="AB294" s="160">
        <f t="shared" si="94"/>
        <v>0</v>
      </c>
      <c r="AC294" s="20">
        <f t="shared" si="95"/>
        <v>0</v>
      </c>
      <c r="AR294" s="205">
        <f t="shared" si="85"/>
        <v>0</v>
      </c>
      <c r="AS294" s="205">
        <f t="shared" si="86"/>
        <v>0</v>
      </c>
      <c r="AT294" s="205">
        <f t="shared" si="87"/>
        <v>0</v>
      </c>
      <c r="AU294" s="205">
        <f t="shared" si="88"/>
        <v>0</v>
      </c>
      <c r="AV294" s="205">
        <f t="shared" si="89"/>
        <v>0</v>
      </c>
      <c r="AW294" s="205">
        <f t="shared" si="90"/>
        <v>0</v>
      </c>
      <c r="AX294" s="205">
        <f t="shared" si="91"/>
        <v>0</v>
      </c>
    </row>
    <row r="295" spans="1:50" ht="15.75" hidden="1" customHeight="1" outlineLevel="1">
      <c r="A295" s="8" t="s">
        <v>61</v>
      </c>
      <c r="B295" s="216">
        <v>285</v>
      </c>
      <c r="C295" s="284"/>
      <c r="D295" s="285"/>
      <c r="E295" s="285"/>
      <c r="F295" s="286"/>
      <c r="G295" s="301">
        <v>0</v>
      </c>
      <c r="H295" s="287">
        <v>0.1</v>
      </c>
      <c r="I295" s="288"/>
      <c r="J295" s="223">
        <f t="shared" si="80"/>
        <v>0</v>
      </c>
      <c r="K295" s="286"/>
      <c r="L295" s="286"/>
      <c r="M295" s="215"/>
      <c r="N295" s="278">
        <f t="shared" si="81"/>
        <v>285</v>
      </c>
      <c r="O295" s="289" t="str">
        <f t="shared" si="82"/>
        <v/>
      </c>
      <c r="P295" s="290">
        <f t="shared" si="92"/>
        <v>0</v>
      </c>
      <c r="Q295" s="291">
        <v>0.1</v>
      </c>
      <c r="R295" s="292"/>
      <c r="S295" s="292"/>
      <c r="T295" s="292"/>
      <c r="U295" s="293" t="str">
        <f t="shared" si="83"/>
        <v/>
      </c>
      <c r="V295" s="294"/>
      <c r="W295" s="158"/>
      <c r="X295" s="159" t="str">
        <f t="shared" si="84"/>
        <v/>
      </c>
      <c r="Y295" s="20"/>
      <c r="Z295" s="20"/>
      <c r="AA295" s="160">
        <f t="shared" si="93"/>
        <v>0</v>
      </c>
      <c r="AB295" s="160">
        <f t="shared" si="94"/>
        <v>0</v>
      </c>
      <c r="AC295" s="20">
        <f t="shared" si="95"/>
        <v>0</v>
      </c>
      <c r="AR295" s="205">
        <f t="shared" si="85"/>
        <v>0</v>
      </c>
      <c r="AS295" s="205">
        <f t="shared" si="86"/>
        <v>0</v>
      </c>
      <c r="AT295" s="205">
        <f t="shared" si="87"/>
        <v>0</v>
      </c>
      <c r="AU295" s="205">
        <f t="shared" si="88"/>
        <v>0</v>
      </c>
      <c r="AV295" s="205">
        <f t="shared" si="89"/>
        <v>0</v>
      </c>
      <c r="AW295" s="205">
        <f t="shared" si="90"/>
        <v>0</v>
      </c>
      <c r="AX295" s="205">
        <f t="shared" si="91"/>
        <v>0</v>
      </c>
    </row>
    <row r="296" spans="1:50" ht="15.75" hidden="1" customHeight="1" outlineLevel="1">
      <c r="A296" s="8" t="s">
        <v>61</v>
      </c>
      <c r="B296" s="216">
        <v>286</v>
      </c>
      <c r="C296" s="284"/>
      <c r="D296" s="285"/>
      <c r="E296" s="285"/>
      <c r="F296" s="286"/>
      <c r="G296" s="301">
        <v>0</v>
      </c>
      <c r="H296" s="287">
        <v>0.1</v>
      </c>
      <c r="I296" s="288"/>
      <c r="J296" s="223">
        <f t="shared" si="80"/>
        <v>0</v>
      </c>
      <c r="K296" s="286"/>
      <c r="L296" s="286"/>
      <c r="M296" s="215"/>
      <c r="N296" s="278">
        <f t="shared" si="81"/>
        <v>286</v>
      </c>
      <c r="O296" s="289" t="str">
        <f t="shared" si="82"/>
        <v/>
      </c>
      <c r="P296" s="290">
        <f t="shared" si="92"/>
        <v>0</v>
      </c>
      <c r="Q296" s="291">
        <v>0.1</v>
      </c>
      <c r="R296" s="292"/>
      <c r="S296" s="292"/>
      <c r="T296" s="292"/>
      <c r="U296" s="293" t="str">
        <f t="shared" si="83"/>
        <v/>
      </c>
      <c r="V296" s="294"/>
      <c r="W296" s="158"/>
      <c r="X296" s="159" t="str">
        <f t="shared" si="84"/>
        <v/>
      </c>
      <c r="Y296" s="20"/>
      <c r="Z296" s="20"/>
      <c r="AA296" s="160">
        <f t="shared" si="93"/>
        <v>0</v>
      </c>
      <c r="AB296" s="160">
        <f t="shared" si="94"/>
        <v>0</v>
      </c>
      <c r="AC296" s="20">
        <f t="shared" si="95"/>
        <v>0</v>
      </c>
      <c r="AR296" s="205">
        <f t="shared" si="85"/>
        <v>0</v>
      </c>
      <c r="AS296" s="205">
        <f t="shared" si="86"/>
        <v>0</v>
      </c>
      <c r="AT296" s="205">
        <f t="shared" si="87"/>
        <v>0</v>
      </c>
      <c r="AU296" s="205">
        <f t="shared" si="88"/>
        <v>0</v>
      </c>
      <c r="AV296" s="205">
        <f t="shared" si="89"/>
        <v>0</v>
      </c>
      <c r="AW296" s="205">
        <f t="shared" si="90"/>
        <v>0</v>
      </c>
      <c r="AX296" s="205">
        <f t="shared" si="91"/>
        <v>0</v>
      </c>
    </row>
    <row r="297" spans="1:50" ht="15.75" hidden="1" customHeight="1" outlineLevel="1">
      <c r="A297" s="8" t="s">
        <v>61</v>
      </c>
      <c r="B297" s="216">
        <v>287</v>
      </c>
      <c r="C297" s="284"/>
      <c r="D297" s="285"/>
      <c r="E297" s="285"/>
      <c r="F297" s="286"/>
      <c r="G297" s="301">
        <v>0</v>
      </c>
      <c r="H297" s="287">
        <v>0.1</v>
      </c>
      <c r="I297" s="288"/>
      <c r="J297" s="223">
        <f t="shared" si="80"/>
        <v>0</v>
      </c>
      <c r="K297" s="286"/>
      <c r="L297" s="286"/>
      <c r="M297" s="215"/>
      <c r="N297" s="278">
        <f t="shared" si="81"/>
        <v>287</v>
      </c>
      <c r="O297" s="289" t="str">
        <f t="shared" si="82"/>
        <v/>
      </c>
      <c r="P297" s="290">
        <f t="shared" si="92"/>
        <v>0</v>
      </c>
      <c r="Q297" s="291">
        <v>0.1</v>
      </c>
      <c r="R297" s="292"/>
      <c r="S297" s="292"/>
      <c r="T297" s="292"/>
      <c r="U297" s="293" t="str">
        <f t="shared" si="83"/>
        <v/>
      </c>
      <c r="V297" s="294"/>
      <c r="W297" s="158"/>
      <c r="X297" s="159" t="str">
        <f t="shared" si="84"/>
        <v/>
      </c>
      <c r="Y297" s="20"/>
      <c r="Z297" s="20"/>
      <c r="AA297" s="160">
        <f t="shared" si="93"/>
        <v>0</v>
      </c>
      <c r="AB297" s="160">
        <f t="shared" si="94"/>
        <v>0</v>
      </c>
      <c r="AC297" s="20">
        <f t="shared" si="95"/>
        <v>0</v>
      </c>
      <c r="AR297" s="205">
        <f t="shared" si="85"/>
        <v>0</v>
      </c>
      <c r="AS297" s="205">
        <f t="shared" si="86"/>
        <v>0</v>
      </c>
      <c r="AT297" s="205">
        <f t="shared" si="87"/>
        <v>0</v>
      </c>
      <c r="AU297" s="205">
        <f t="shared" si="88"/>
        <v>0</v>
      </c>
      <c r="AV297" s="205">
        <f t="shared" si="89"/>
        <v>0</v>
      </c>
      <c r="AW297" s="205">
        <f t="shared" si="90"/>
        <v>0</v>
      </c>
      <c r="AX297" s="205">
        <f t="shared" si="91"/>
        <v>0</v>
      </c>
    </row>
    <row r="298" spans="1:50" ht="15.75" hidden="1" customHeight="1" outlineLevel="1">
      <c r="A298" s="8" t="s">
        <v>61</v>
      </c>
      <c r="B298" s="216">
        <v>288</v>
      </c>
      <c r="C298" s="284"/>
      <c r="D298" s="285"/>
      <c r="E298" s="285"/>
      <c r="F298" s="286"/>
      <c r="G298" s="301">
        <v>0</v>
      </c>
      <c r="H298" s="287">
        <v>0.1</v>
      </c>
      <c r="I298" s="288"/>
      <c r="J298" s="223">
        <f t="shared" si="80"/>
        <v>0</v>
      </c>
      <c r="K298" s="286"/>
      <c r="L298" s="286"/>
      <c r="M298" s="215"/>
      <c r="N298" s="278">
        <f t="shared" si="81"/>
        <v>288</v>
      </c>
      <c r="O298" s="289" t="str">
        <f t="shared" si="82"/>
        <v/>
      </c>
      <c r="P298" s="290">
        <f t="shared" si="92"/>
        <v>0</v>
      </c>
      <c r="Q298" s="291">
        <v>0.1</v>
      </c>
      <c r="R298" s="292"/>
      <c r="S298" s="292"/>
      <c r="T298" s="292"/>
      <c r="U298" s="293" t="str">
        <f t="shared" si="83"/>
        <v/>
      </c>
      <c r="V298" s="294"/>
      <c r="W298" s="158"/>
      <c r="X298" s="159" t="str">
        <f t="shared" si="84"/>
        <v/>
      </c>
      <c r="Y298" s="20"/>
      <c r="Z298" s="20"/>
      <c r="AA298" s="160">
        <f t="shared" si="93"/>
        <v>0</v>
      </c>
      <c r="AB298" s="160">
        <f t="shared" si="94"/>
        <v>0</v>
      </c>
      <c r="AC298" s="20">
        <f t="shared" si="95"/>
        <v>0</v>
      </c>
      <c r="AR298" s="205">
        <f t="shared" si="85"/>
        <v>0</v>
      </c>
      <c r="AS298" s="205">
        <f t="shared" si="86"/>
        <v>0</v>
      </c>
      <c r="AT298" s="205">
        <f t="shared" si="87"/>
        <v>0</v>
      </c>
      <c r="AU298" s="205">
        <f t="shared" si="88"/>
        <v>0</v>
      </c>
      <c r="AV298" s="205">
        <f t="shared" si="89"/>
        <v>0</v>
      </c>
      <c r="AW298" s="205">
        <f t="shared" si="90"/>
        <v>0</v>
      </c>
      <c r="AX298" s="205">
        <f t="shared" si="91"/>
        <v>0</v>
      </c>
    </row>
    <row r="299" spans="1:50" ht="15.75" hidden="1" customHeight="1" outlineLevel="1">
      <c r="A299" s="8" t="s">
        <v>61</v>
      </c>
      <c r="B299" s="216">
        <v>289</v>
      </c>
      <c r="C299" s="284"/>
      <c r="D299" s="285"/>
      <c r="E299" s="285"/>
      <c r="F299" s="286"/>
      <c r="G299" s="301">
        <v>0</v>
      </c>
      <c r="H299" s="287">
        <v>0.1</v>
      </c>
      <c r="I299" s="288"/>
      <c r="J299" s="223">
        <f t="shared" si="80"/>
        <v>0</v>
      </c>
      <c r="K299" s="286"/>
      <c r="L299" s="286"/>
      <c r="M299" s="215"/>
      <c r="N299" s="278">
        <f t="shared" si="81"/>
        <v>289</v>
      </c>
      <c r="O299" s="289" t="str">
        <f t="shared" si="82"/>
        <v/>
      </c>
      <c r="P299" s="290">
        <f t="shared" si="92"/>
        <v>0</v>
      </c>
      <c r="Q299" s="291">
        <v>0.1</v>
      </c>
      <c r="R299" s="292"/>
      <c r="S299" s="292"/>
      <c r="T299" s="292"/>
      <c r="U299" s="293" t="str">
        <f t="shared" si="83"/>
        <v/>
      </c>
      <c r="V299" s="294"/>
      <c r="W299" s="158"/>
      <c r="X299" s="159" t="str">
        <f t="shared" si="84"/>
        <v/>
      </c>
      <c r="Y299" s="20"/>
      <c r="Z299" s="20"/>
      <c r="AA299" s="160">
        <f t="shared" si="93"/>
        <v>0</v>
      </c>
      <c r="AB299" s="160">
        <f t="shared" si="94"/>
        <v>0</v>
      </c>
      <c r="AC299" s="20">
        <f t="shared" si="95"/>
        <v>0</v>
      </c>
      <c r="AR299" s="205">
        <f t="shared" si="85"/>
        <v>0</v>
      </c>
      <c r="AS299" s="205">
        <f t="shared" si="86"/>
        <v>0</v>
      </c>
      <c r="AT299" s="205">
        <f t="shared" si="87"/>
        <v>0</v>
      </c>
      <c r="AU299" s="205">
        <f t="shared" si="88"/>
        <v>0</v>
      </c>
      <c r="AV299" s="205">
        <f t="shared" si="89"/>
        <v>0</v>
      </c>
      <c r="AW299" s="205">
        <f t="shared" si="90"/>
        <v>0</v>
      </c>
      <c r="AX299" s="205">
        <f t="shared" si="91"/>
        <v>0</v>
      </c>
    </row>
    <row r="300" spans="1:50" ht="15.75" hidden="1" customHeight="1" outlineLevel="1">
      <c r="A300" s="8" t="s">
        <v>61</v>
      </c>
      <c r="B300" s="216">
        <v>290</v>
      </c>
      <c r="C300" s="284"/>
      <c r="D300" s="285"/>
      <c r="E300" s="285"/>
      <c r="F300" s="286"/>
      <c r="G300" s="301">
        <v>0</v>
      </c>
      <c r="H300" s="287">
        <v>0.1</v>
      </c>
      <c r="I300" s="288"/>
      <c r="J300" s="223">
        <f t="shared" si="80"/>
        <v>0</v>
      </c>
      <c r="K300" s="286"/>
      <c r="L300" s="286"/>
      <c r="M300" s="215"/>
      <c r="N300" s="278">
        <f t="shared" si="81"/>
        <v>290</v>
      </c>
      <c r="O300" s="289" t="str">
        <f t="shared" si="82"/>
        <v/>
      </c>
      <c r="P300" s="290">
        <f t="shared" si="92"/>
        <v>0</v>
      </c>
      <c r="Q300" s="291">
        <v>0.1</v>
      </c>
      <c r="R300" s="292"/>
      <c r="S300" s="292"/>
      <c r="T300" s="292"/>
      <c r="U300" s="293" t="str">
        <f t="shared" si="83"/>
        <v/>
      </c>
      <c r="V300" s="294"/>
      <c r="W300" s="158"/>
      <c r="X300" s="159" t="str">
        <f t="shared" si="84"/>
        <v/>
      </c>
      <c r="Y300" s="20"/>
      <c r="Z300" s="20"/>
      <c r="AA300" s="160">
        <f t="shared" si="93"/>
        <v>0</v>
      </c>
      <c r="AB300" s="160">
        <f t="shared" si="94"/>
        <v>0</v>
      </c>
      <c r="AC300" s="20">
        <f t="shared" si="95"/>
        <v>0</v>
      </c>
      <c r="AR300" s="205">
        <f t="shared" si="85"/>
        <v>0</v>
      </c>
      <c r="AS300" s="205">
        <f t="shared" si="86"/>
        <v>0</v>
      </c>
      <c r="AT300" s="205">
        <f t="shared" si="87"/>
        <v>0</v>
      </c>
      <c r="AU300" s="205">
        <f t="shared" si="88"/>
        <v>0</v>
      </c>
      <c r="AV300" s="205">
        <f t="shared" si="89"/>
        <v>0</v>
      </c>
      <c r="AW300" s="205">
        <f t="shared" si="90"/>
        <v>0</v>
      </c>
      <c r="AX300" s="205">
        <f t="shared" si="91"/>
        <v>0</v>
      </c>
    </row>
    <row r="301" spans="1:50" ht="15.75" hidden="1" customHeight="1" outlineLevel="1">
      <c r="A301" s="8" t="s">
        <v>61</v>
      </c>
      <c r="B301" s="216">
        <v>291</v>
      </c>
      <c r="C301" s="284"/>
      <c r="D301" s="285"/>
      <c r="E301" s="285"/>
      <c r="F301" s="286"/>
      <c r="G301" s="301">
        <v>0</v>
      </c>
      <c r="H301" s="287">
        <v>0.1</v>
      </c>
      <c r="I301" s="288"/>
      <c r="J301" s="223">
        <f t="shared" si="80"/>
        <v>0</v>
      </c>
      <c r="K301" s="286"/>
      <c r="L301" s="286"/>
      <c r="M301" s="215"/>
      <c r="N301" s="278">
        <f t="shared" si="81"/>
        <v>291</v>
      </c>
      <c r="O301" s="289" t="str">
        <f t="shared" si="82"/>
        <v/>
      </c>
      <c r="P301" s="290">
        <f t="shared" si="92"/>
        <v>0</v>
      </c>
      <c r="Q301" s="291">
        <v>0.1</v>
      </c>
      <c r="R301" s="292"/>
      <c r="S301" s="292"/>
      <c r="T301" s="292"/>
      <c r="U301" s="293" t="str">
        <f t="shared" si="83"/>
        <v/>
      </c>
      <c r="V301" s="294"/>
      <c r="W301" s="158"/>
      <c r="X301" s="159" t="str">
        <f t="shared" si="84"/>
        <v/>
      </c>
      <c r="Y301" s="20"/>
      <c r="Z301" s="20"/>
      <c r="AA301" s="160">
        <f t="shared" si="93"/>
        <v>0</v>
      </c>
      <c r="AB301" s="160">
        <f t="shared" si="94"/>
        <v>0</v>
      </c>
      <c r="AC301" s="20">
        <f t="shared" si="95"/>
        <v>0</v>
      </c>
      <c r="AR301" s="205">
        <f t="shared" si="85"/>
        <v>0</v>
      </c>
      <c r="AS301" s="205">
        <f t="shared" si="86"/>
        <v>0</v>
      </c>
      <c r="AT301" s="205">
        <f t="shared" si="87"/>
        <v>0</v>
      </c>
      <c r="AU301" s="205">
        <f t="shared" si="88"/>
        <v>0</v>
      </c>
      <c r="AV301" s="205">
        <f t="shared" si="89"/>
        <v>0</v>
      </c>
      <c r="AW301" s="205">
        <f t="shared" si="90"/>
        <v>0</v>
      </c>
      <c r="AX301" s="205">
        <f t="shared" si="91"/>
        <v>0</v>
      </c>
    </row>
    <row r="302" spans="1:50" ht="15.75" hidden="1" customHeight="1" outlineLevel="1">
      <c r="A302" s="8" t="s">
        <v>61</v>
      </c>
      <c r="B302" s="216">
        <v>292</v>
      </c>
      <c r="C302" s="284"/>
      <c r="D302" s="285"/>
      <c r="E302" s="285"/>
      <c r="F302" s="286"/>
      <c r="G302" s="301">
        <v>0</v>
      </c>
      <c r="H302" s="287">
        <v>0.1</v>
      </c>
      <c r="I302" s="288"/>
      <c r="J302" s="223">
        <f t="shared" si="80"/>
        <v>0</v>
      </c>
      <c r="K302" s="286"/>
      <c r="L302" s="286"/>
      <c r="M302" s="215"/>
      <c r="N302" s="278">
        <f t="shared" si="81"/>
        <v>292</v>
      </c>
      <c r="O302" s="289" t="str">
        <f t="shared" si="82"/>
        <v/>
      </c>
      <c r="P302" s="290">
        <f t="shared" si="92"/>
        <v>0</v>
      </c>
      <c r="Q302" s="291">
        <v>0.1</v>
      </c>
      <c r="R302" s="292"/>
      <c r="S302" s="292"/>
      <c r="T302" s="292"/>
      <c r="U302" s="293" t="str">
        <f t="shared" si="83"/>
        <v/>
      </c>
      <c r="V302" s="294"/>
      <c r="W302" s="158"/>
      <c r="X302" s="159" t="str">
        <f t="shared" si="84"/>
        <v/>
      </c>
      <c r="Y302" s="20"/>
      <c r="Z302" s="20"/>
      <c r="AA302" s="160">
        <f t="shared" si="93"/>
        <v>0</v>
      </c>
      <c r="AB302" s="160">
        <f t="shared" si="94"/>
        <v>0</v>
      </c>
      <c r="AC302" s="20">
        <f t="shared" si="95"/>
        <v>0</v>
      </c>
      <c r="AR302" s="205">
        <f t="shared" si="85"/>
        <v>0</v>
      </c>
      <c r="AS302" s="205">
        <f t="shared" si="86"/>
        <v>0</v>
      </c>
      <c r="AT302" s="205">
        <f t="shared" si="87"/>
        <v>0</v>
      </c>
      <c r="AU302" s="205">
        <f t="shared" si="88"/>
        <v>0</v>
      </c>
      <c r="AV302" s="205">
        <f t="shared" si="89"/>
        <v>0</v>
      </c>
      <c r="AW302" s="205">
        <f t="shared" si="90"/>
        <v>0</v>
      </c>
      <c r="AX302" s="205">
        <f t="shared" si="91"/>
        <v>0</v>
      </c>
    </row>
    <row r="303" spans="1:50" ht="15.75" hidden="1" customHeight="1" outlineLevel="1">
      <c r="A303" s="8" t="s">
        <v>61</v>
      </c>
      <c r="B303" s="216">
        <v>293</v>
      </c>
      <c r="C303" s="284"/>
      <c r="D303" s="285"/>
      <c r="E303" s="285"/>
      <c r="F303" s="286"/>
      <c r="G303" s="301">
        <v>0</v>
      </c>
      <c r="H303" s="287">
        <v>0.1</v>
      </c>
      <c r="I303" s="288"/>
      <c r="J303" s="223">
        <f t="shared" si="80"/>
        <v>0</v>
      </c>
      <c r="K303" s="286"/>
      <c r="L303" s="286"/>
      <c r="M303" s="215"/>
      <c r="N303" s="278">
        <f t="shared" si="81"/>
        <v>293</v>
      </c>
      <c r="O303" s="289" t="str">
        <f t="shared" si="82"/>
        <v/>
      </c>
      <c r="P303" s="290">
        <f t="shared" si="92"/>
        <v>0</v>
      </c>
      <c r="Q303" s="291">
        <v>0.1</v>
      </c>
      <c r="R303" s="292"/>
      <c r="S303" s="292"/>
      <c r="T303" s="292"/>
      <c r="U303" s="293" t="str">
        <f t="shared" si="83"/>
        <v/>
      </c>
      <c r="V303" s="294"/>
      <c r="W303" s="158"/>
      <c r="X303" s="159" t="str">
        <f t="shared" si="84"/>
        <v/>
      </c>
      <c r="Y303" s="20"/>
      <c r="Z303" s="20"/>
      <c r="AA303" s="160">
        <f t="shared" si="93"/>
        <v>0</v>
      </c>
      <c r="AB303" s="160">
        <f t="shared" si="94"/>
        <v>0</v>
      </c>
      <c r="AC303" s="20">
        <f t="shared" si="95"/>
        <v>0</v>
      </c>
      <c r="AR303" s="205">
        <f t="shared" si="85"/>
        <v>0</v>
      </c>
      <c r="AS303" s="205">
        <f t="shared" si="86"/>
        <v>0</v>
      </c>
      <c r="AT303" s="205">
        <f t="shared" si="87"/>
        <v>0</v>
      </c>
      <c r="AU303" s="205">
        <f t="shared" si="88"/>
        <v>0</v>
      </c>
      <c r="AV303" s="205">
        <f t="shared" si="89"/>
        <v>0</v>
      </c>
      <c r="AW303" s="205">
        <f t="shared" si="90"/>
        <v>0</v>
      </c>
      <c r="AX303" s="205">
        <f t="shared" si="91"/>
        <v>0</v>
      </c>
    </row>
    <row r="304" spans="1:50" ht="15.75" hidden="1" customHeight="1" outlineLevel="1">
      <c r="A304" s="8" t="s">
        <v>61</v>
      </c>
      <c r="B304" s="216">
        <v>294</v>
      </c>
      <c r="C304" s="284"/>
      <c r="D304" s="285"/>
      <c r="E304" s="285"/>
      <c r="F304" s="286"/>
      <c r="G304" s="301">
        <v>0</v>
      </c>
      <c r="H304" s="287">
        <v>0.1</v>
      </c>
      <c r="I304" s="288"/>
      <c r="J304" s="223">
        <f t="shared" si="80"/>
        <v>0</v>
      </c>
      <c r="K304" s="286"/>
      <c r="L304" s="286"/>
      <c r="M304" s="215"/>
      <c r="N304" s="278">
        <f t="shared" si="81"/>
        <v>294</v>
      </c>
      <c r="O304" s="289" t="str">
        <f t="shared" si="82"/>
        <v/>
      </c>
      <c r="P304" s="290">
        <f t="shared" si="92"/>
        <v>0</v>
      </c>
      <c r="Q304" s="291">
        <v>0.1</v>
      </c>
      <c r="R304" s="292"/>
      <c r="S304" s="292"/>
      <c r="T304" s="292"/>
      <c r="U304" s="293" t="str">
        <f t="shared" si="83"/>
        <v/>
      </c>
      <c r="V304" s="294"/>
      <c r="W304" s="158"/>
      <c r="X304" s="159" t="str">
        <f t="shared" si="84"/>
        <v/>
      </c>
      <c r="Y304" s="20"/>
      <c r="Z304" s="20"/>
      <c r="AA304" s="160">
        <f t="shared" si="93"/>
        <v>0</v>
      </c>
      <c r="AB304" s="160">
        <f t="shared" si="94"/>
        <v>0</v>
      </c>
      <c r="AC304" s="20">
        <f t="shared" si="95"/>
        <v>0</v>
      </c>
      <c r="AR304" s="205">
        <f t="shared" si="85"/>
        <v>0</v>
      </c>
      <c r="AS304" s="205">
        <f t="shared" si="86"/>
        <v>0</v>
      </c>
      <c r="AT304" s="205">
        <f t="shared" si="87"/>
        <v>0</v>
      </c>
      <c r="AU304" s="205">
        <f t="shared" si="88"/>
        <v>0</v>
      </c>
      <c r="AV304" s="205">
        <f t="shared" si="89"/>
        <v>0</v>
      </c>
      <c r="AW304" s="205">
        <f t="shared" si="90"/>
        <v>0</v>
      </c>
      <c r="AX304" s="205">
        <f t="shared" si="91"/>
        <v>0</v>
      </c>
    </row>
    <row r="305" spans="1:50" ht="15.75" hidden="1" customHeight="1" outlineLevel="1">
      <c r="A305" s="8" t="s">
        <v>61</v>
      </c>
      <c r="B305" s="216">
        <v>295</v>
      </c>
      <c r="C305" s="284"/>
      <c r="D305" s="285"/>
      <c r="E305" s="285"/>
      <c r="F305" s="286"/>
      <c r="G305" s="301">
        <v>0</v>
      </c>
      <c r="H305" s="287">
        <v>0.1</v>
      </c>
      <c r="I305" s="288"/>
      <c r="J305" s="223">
        <f t="shared" si="80"/>
        <v>0</v>
      </c>
      <c r="K305" s="286"/>
      <c r="L305" s="286"/>
      <c r="M305" s="215"/>
      <c r="N305" s="278">
        <f t="shared" si="81"/>
        <v>295</v>
      </c>
      <c r="O305" s="289" t="str">
        <f t="shared" si="82"/>
        <v/>
      </c>
      <c r="P305" s="290">
        <f t="shared" si="92"/>
        <v>0</v>
      </c>
      <c r="Q305" s="291">
        <v>0.1</v>
      </c>
      <c r="R305" s="292"/>
      <c r="S305" s="292"/>
      <c r="T305" s="292"/>
      <c r="U305" s="293" t="str">
        <f t="shared" si="83"/>
        <v/>
      </c>
      <c r="V305" s="294"/>
      <c r="W305" s="158"/>
      <c r="X305" s="159" t="str">
        <f t="shared" si="84"/>
        <v/>
      </c>
      <c r="Y305" s="20"/>
      <c r="Z305" s="20"/>
      <c r="AA305" s="160">
        <f t="shared" si="93"/>
        <v>0</v>
      </c>
      <c r="AB305" s="160">
        <f t="shared" si="94"/>
        <v>0</v>
      </c>
      <c r="AC305" s="20">
        <f t="shared" si="95"/>
        <v>0</v>
      </c>
      <c r="AR305" s="205">
        <f t="shared" si="85"/>
        <v>0</v>
      </c>
      <c r="AS305" s="205">
        <f t="shared" si="86"/>
        <v>0</v>
      </c>
      <c r="AT305" s="205">
        <f t="shared" si="87"/>
        <v>0</v>
      </c>
      <c r="AU305" s="205">
        <f t="shared" si="88"/>
        <v>0</v>
      </c>
      <c r="AV305" s="205">
        <f t="shared" si="89"/>
        <v>0</v>
      </c>
      <c r="AW305" s="205">
        <f t="shared" si="90"/>
        <v>0</v>
      </c>
      <c r="AX305" s="205">
        <f t="shared" si="91"/>
        <v>0</v>
      </c>
    </row>
    <row r="306" spans="1:50" ht="15.75" hidden="1" customHeight="1" outlineLevel="1">
      <c r="A306" s="8" t="s">
        <v>61</v>
      </c>
      <c r="B306" s="216">
        <v>296</v>
      </c>
      <c r="C306" s="284"/>
      <c r="D306" s="285"/>
      <c r="E306" s="285"/>
      <c r="F306" s="286"/>
      <c r="G306" s="301">
        <v>0</v>
      </c>
      <c r="H306" s="287">
        <v>0.1</v>
      </c>
      <c r="I306" s="288"/>
      <c r="J306" s="223">
        <f t="shared" si="80"/>
        <v>0</v>
      </c>
      <c r="K306" s="286"/>
      <c r="L306" s="286"/>
      <c r="M306" s="215"/>
      <c r="N306" s="278">
        <f t="shared" si="81"/>
        <v>296</v>
      </c>
      <c r="O306" s="289" t="str">
        <f t="shared" si="82"/>
        <v/>
      </c>
      <c r="P306" s="290">
        <f t="shared" si="92"/>
        <v>0</v>
      </c>
      <c r="Q306" s="291">
        <v>0.1</v>
      </c>
      <c r="R306" s="292"/>
      <c r="S306" s="292"/>
      <c r="T306" s="292"/>
      <c r="U306" s="293" t="str">
        <f t="shared" si="83"/>
        <v/>
      </c>
      <c r="V306" s="294"/>
      <c r="W306" s="158"/>
      <c r="X306" s="159" t="str">
        <f t="shared" si="84"/>
        <v/>
      </c>
      <c r="Y306" s="20"/>
      <c r="Z306" s="20"/>
      <c r="AA306" s="160">
        <f t="shared" si="93"/>
        <v>0</v>
      </c>
      <c r="AB306" s="160">
        <f t="shared" si="94"/>
        <v>0</v>
      </c>
      <c r="AC306" s="20">
        <f t="shared" si="95"/>
        <v>0</v>
      </c>
      <c r="AR306" s="205">
        <f t="shared" si="85"/>
        <v>0</v>
      </c>
      <c r="AS306" s="205">
        <f t="shared" si="86"/>
        <v>0</v>
      </c>
      <c r="AT306" s="205">
        <f t="shared" si="87"/>
        <v>0</v>
      </c>
      <c r="AU306" s="205">
        <f t="shared" si="88"/>
        <v>0</v>
      </c>
      <c r="AV306" s="205">
        <f t="shared" si="89"/>
        <v>0</v>
      </c>
      <c r="AW306" s="205">
        <f t="shared" si="90"/>
        <v>0</v>
      </c>
      <c r="AX306" s="205">
        <f t="shared" si="91"/>
        <v>0</v>
      </c>
    </row>
    <row r="307" spans="1:50" ht="15.75" hidden="1" customHeight="1" outlineLevel="1">
      <c r="A307" s="8" t="s">
        <v>61</v>
      </c>
      <c r="B307" s="216">
        <v>297</v>
      </c>
      <c r="C307" s="284"/>
      <c r="D307" s="285"/>
      <c r="E307" s="285"/>
      <c r="F307" s="286"/>
      <c r="G307" s="301">
        <v>0</v>
      </c>
      <c r="H307" s="287">
        <v>0.1</v>
      </c>
      <c r="I307" s="288"/>
      <c r="J307" s="223">
        <f t="shared" si="80"/>
        <v>0</v>
      </c>
      <c r="K307" s="286"/>
      <c r="L307" s="286"/>
      <c r="M307" s="215"/>
      <c r="N307" s="278">
        <f t="shared" si="81"/>
        <v>297</v>
      </c>
      <c r="O307" s="289" t="str">
        <f t="shared" si="82"/>
        <v/>
      </c>
      <c r="P307" s="290">
        <f t="shared" si="92"/>
        <v>0</v>
      </c>
      <c r="Q307" s="291">
        <v>0.1</v>
      </c>
      <c r="R307" s="292"/>
      <c r="S307" s="292"/>
      <c r="T307" s="292"/>
      <c r="U307" s="293" t="str">
        <f t="shared" si="83"/>
        <v/>
      </c>
      <c r="V307" s="294"/>
      <c r="W307" s="158"/>
      <c r="X307" s="159" t="str">
        <f t="shared" si="84"/>
        <v/>
      </c>
      <c r="Y307" s="20"/>
      <c r="Z307" s="20"/>
      <c r="AA307" s="160">
        <f t="shared" si="93"/>
        <v>0</v>
      </c>
      <c r="AB307" s="160">
        <f t="shared" si="94"/>
        <v>0</v>
      </c>
      <c r="AC307" s="20">
        <f t="shared" si="95"/>
        <v>0</v>
      </c>
      <c r="AR307" s="205">
        <f t="shared" si="85"/>
        <v>0</v>
      </c>
      <c r="AS307" s="205">
        <f t="shared" si="86"/>
        <v>0</v>
      </c>
      <c r="AT307" s="205">
        <f t="shared" si="87"/>
        <v>0</v>
      </c>
      <c r="AU307" s="205">
        <f t="shared" si="88"/>
        <v>0</v>
      </c>
      <c r="AV307" s="205">
        <f t="shared" si="89"/>
        <v>0</v>
      </c>
      <c r="AW307" s="205">
        <f t="shared" si="90"/>
        <v>0</v>
      </c>
      <c r="AX307" s="205">
        <f t="shared" si="91"/>
        <v>0</v>
      </c>
    </row>
    <row r="308" spans="1:50" ht="15.75" hidden="1" customHeight="1" outlineLevel="1">
      <c r="A308" s="8" t="s">
        <v>61</v>
      </c>
      <c r="B308" s="216">
        <v>298</v>
      </c>
      <c r="C308" s="284"/>
      <c r="D308" s="285"/>
      <c r="E308" s="285"/>
      <c r="F308" s="286"/>
      <c r="G308" s="301">
        <v>0</v>
      </c>
      <c r="H308" s="287">
        <v>0.1</v>
      </c>
      <c r="I308" s="288"/>
      <c r="J308" s="223">
        <f t="shared" si="80"/>
        <v>0</v>
      </c>
      <c r="K308" s="286"/>
      <c r="L308" s="286"/>
      <c r="M308" s="215"/>
      <c r="N308" s="278">
        <f t="shared" si="81"/>
        <v>298</v>
      </c>
      <c r="O308" s="289" t="str">
        <f t="shared" si="82"/>
        <v/>
      </c>
      <c r="P308" s="290">
        <f t="shared" si="92"/>
        <v>0</v>
      </c>
      <c r="Q308" s="291">
        <v>0.1</v>
      </c>
      <c r="R308" s="292"/>
      <c r="S308" s="292"/>
      <c r="T308" s="292"/>
      <c r="U308" s="293" t="str">
        <f t="shared" si="83"/>
        <v/>
      </c>
      <c r="V308" s="294"/>
      <c r="W308" s="158"/>
      <c r="X308" s="159" t="str">
        <f t="shared" si="84"/>
        <v/>
      </c>
      <c r="Y308" s="20"/>
      <c r="Z308" s="20"/>
      <c r="AA308" s="160">
        <f t="shared" si="93"/>
        <v>0</v>
      </c>
      <c r="AB308" s="160">
        <f t="shared" si="94"/>
        <v>0</v>
      </c>
      <c r="AC308" s="20">
        <f t="shared" si="95"/>
        <v>0</v>
      </c>
      <c r="AR308" s="205">
        <f t="shared" si="85"/>
        <v>0</v>
      </c>
      <c r="AS308" s="205">
        <f t="shared" si="86"/>
        <v>0</v>
      </c>
      <c r="AT308" s="205">
        <f t="shared" si="87"/>
        <v>0</v>
      </c>
      <c r="AU308" s="205">
        <f t="shared" si="88"/>
        <v>0</v>
      </c>
      <c r="AV308" s="205">
        <f t="shared" si="89"/>
        <v>0</v>
      </c>
      <c r="AW308" s="205">
        <f t="shared" si="90"/>
        <v>0</v>
      </c>
      <c r="AX308" s="205">
        <f t="shared" si="91"/>
        <v>0</v>
      </c>
    </row>
    <row r="309" spans="1:50" ht="15.75" hidden="1" customHeight="1" outlineLevel="1">
      <c r="A309" s="8" t="s">
        <v>61</v>
      </c>
      <c r="B309" s="216">
        <v>299</v>
      </c>
      <c r="C309" s="284"/>
      <c r="D309" s="285"/>
      <c r="E309" s="285"/>
      <c r="F309" s="286"/>
      <c r="G309" s="301">
        <v>0</v>
      </c>
      <c r="H309" s="287">
        <v>0.1</v>
      </c>
      <c r="I309" s="288"/>
      <c r="J309" s="223">
        <f t="shared" si="80"/>
        <v>0</v>
      </c>
      <c r="K309" s="286"/>
      <c r="L309" s="286"/>
      <c r="M309" s="215"/>
      <c r="N309" s="278">
        <f t="shared" si="81"/>
        <v>299</v>
      </c>
      <c r="O309" s="289" t="str">
        <f t="shared" si="82"/>
        <v/>
      </c>
      <c r="P309" s="290">
        <f t="shared" si="92"/>
        <v>0</v>
      </c>
      <c r="Q309" s="291">
        <v>0.1</v>
      </c>
      <c r="R309" s="292"/>
      <c r="S309" s="292"/>
      <c r="T309" s="292"/>
      <c r="U309" s="293" t="str">
        <f t="shared" si="83"/>
        <v/>
      </c>
      <c r="V309" s="294"/>
      <c r="W309" s="158"/>
      <c r="X309" s="159" t="str">
        <f t="shared" si="84"/>
        <v/>
      </c>
      <c r="Y309" s="20"/>
      <c r="Z309" s="20"/>
      <c r="AA309" s="160">
        <f t="shared" si="93"/>
        <v>0</v>
      </c>
      <c r="AB309" s="160">
        <f t="shared" si="94"/>
        <v>0</v>
      </c>
      <c r="AC309" s="20">
        <f t="shared" si="95"/>
        <v>0</v>
      </c>
      <c r="AR309" s="205">
        <f t="shared" si="85"/>
        <v>0</v>
      </c>
      <c r="AS309" s="205">
        <f t="shared" si="86"/>
        <v>0</v>
      </c>
      <c r="AT309" s="205">
        <f t="shared" si="87"/>
        <v>0</v>
      </c>
      <c r="AU309" s="205">
        <f t="shared" si="88"/>
        <v>0</v>
      </c>
      <c r="AV309" s="205">
        <f t="shared" si="89"/>
        <v>0</v>
      </c>
      <c r="AW309" s="205">
        <f t="shared" si="90"/>
        <v>0</v>
      </c>
      <c r="AX309" s="205">
        <f t="shared" si="91"/>
        <v>0</v>
      </c>
    </row>
    <row r="310" spans="1:50" ht="15.75" hidden="1" customHeight="1" outlineLevel="1">
      <c r="A310" s="8" t="s">
        <v>61</v>
      </c>
      <c r="B310" s="216">
        <v>300</v>
      </c>
      <c r="C310" s="284"/>
      <c r="D310" s="285"/>
      <c r="E310" s="285"/>
      <c r="F310" s="286"/>
      <c r="G310" s="301">
        <v>0</v>
      </c>
      <c r="H310" s="287">
        <v>0.1</v>
      </c>
      <c r="I310" s="288"/>
      <c r="J310" s="223">
        <f t="shared" si="80"/>
        <v>0</v>
      </c>
      <c r="K310" s="286"/>
      <c r="L310" s="286"/>
      <c r="M310" s="215"/>
      <c r="N310" s="278">
        <f t="shared" si="81"/>
        <v>300</v>
      </c>
      <c r="O310" s="289" t="str">
        <f t="shared" si="82"/>
        <v/>
      </c>
      <c r="P310" s="290">
        <f t="shared" si="92"/>
        <v>0</v>
      </c>
      <c r="Q310" s="291">
        <v>0.1</v>
      </c>
      <c r="R310" s="292"/>
      <c r="S310" s="292"/>
      <c r="T310" s="292"/>
      <c r="U310" s="293" t="str">
        <f t="shared" si="83"/>
        <v/>
      </c>
      <c r="V310" s="294"/>
      <c r="W310" s="158"/>
      <c r="X310" s="159" t="str">
        <f t="shared" si="84"/>
        <v/>
      </c>
      <c r="Y310" s="20"/>
      <c r="Z310" s="20"/>
      <c r="AA310" s="160">
        <f t="shared" si="93"/>
        <v>0</v>
      </c>
      <c r="AB310" s="160">
        <f t="shared" si="94"/>
        <v>0</v>
      </c>
      <c r="AC310" s="20">
        <f t="shared" si="95"/>
        <v>0</v>
      </c>
      <c r="AR310" s="205">
        <f t="shared" si="85"/>
        <v>0</v>
      </c>
      <c r="AS310" s="205">
        <f t="shared" si="86"/>
        <v>0</v>
      </c>
      <c r="AT310" s="205">
        <f t="shared" si="87"/>
        <v>0</v>
      </c>
      <c r="AU310" s="205">
        <f t="shared" si="88"/>
        <v>0</v>
      </c>
      <c r="AV310" s="205">
        <f t="shared" si="89"/>
        <v>0</v>
      </c>
      <c r="AW310" s="205">
        <f t="shared" si="90"/>
        <v>0</v>
      </c>
      <c r="AX310" s="205">
        <f t="shared" si="91"/>
        <v>0</v>
      </c>
    </row>
    <row r="311" spans="1:50" ht="15.75" hidden="1" customHeight="1" outlineLevel="1">
      <c r="A311" s="8" t="s">
        <v>61</v>
      </c>
      <c r="B311" s="216">
        <v>301</v>
      </c>
      <c r="C311" s="284"/>
      <c r="D311" s="285"/>
      <c r="E311" s="285"/>
      <c r="F311" s="286"/>
      <c r="G311" s="301">
        <v>0</v>
      </c>
      <c r="H311" s="287">
        <v>0.1</v>
      </c>
      <c r="I311" s="288"/>
      <c r="J311" s="223">
        <f t="shared" si="80"/>
        <v>0</v>
      </c>
      <c r="K311" s="286"/>
      <c r="L311" s="286"/>
      <c r="M311" s="215"/>
      <c r="N311" s="278">
        <f t="shared" si="81"/>
        <v>301</v>
      </c>
      <c r="O311" s="289" t="str">
        <f t="shared" si="82"/>
        <v/>
      </c>
      <c r="P311" s="290">
        <f t="shared" si="92"/>
        <v>0</v>
      </c>
      <c r="Q311" s="291">
        <v>0.1</v>
      </c>
      <c r="R311" s="292"/>
      <c r="S311" s="292"/>
      <c r="T311" s="292"/>
      <c r="U311" s="293" t="str">
        <f t="shared" si="83"/>
        <v/>
      </c>
      <c r="V311" s="294"/>
      <c r="W311" s="158"/>
      <c r="X311" s="159" t="str">
        <f t="shared" si="84"/>
        <v/>
      </c>
      <c r="Y311" s="20"/>
      <c r="Z311" s="20"/>
      <c r="AA311" s="160">
        <f t="shared" si="93"/>
        <v>0</v>
      </c>
      <c r="AB311" s="160">
        <f t="shared" si="94"/>
        <v>0</v>
      </c>
      <c r="AC311" s="20">
        <f t="shared" si="95"/>
        <v>0</v>
      </c>
      <c r="AR311" s="205">
        <f t="shared" si="85"/>
        <v>0</v>
      </c>
      <c r="AS311" s="205">
        <f t="shared" si="86"/>
        <v>0</v>
      </c>
      <c r="AT311" s="205">
        <f t="shared" si="87"/>
        <v>0</v>
      </c>
      <c r="AU311" s="205">
        <f t="shared" si="88"/>
        <v>0</v>
      </c>
      <c r="AV311" s="205">
        <f t="shared" si="89"/>
        <v>0</v>
      </c>
      <c r="AW311" s="205">
        <f t="shared" si="90"/>
        <v>0</v>
      </c>
      <c r="AX311" s="205">
        <f t="shared" si="91"/>
        <v>0</v>
      </c>
    </row>
    <row r="312" spans="1:50" ht="15.75" hidden="1" customHeight="1" outlineLevel="1">
      <c r="A312" s="8" t="s">
        <v>61</v>
      </c>
      <c r="B312" s="216">
        <v>302</v>
      </c>
      <c r="C312" s="284"/>
      <c r="D312" s="285"/>
      <c r="E312" s="285"/>
      <c r="F312" s="286"/>
      <c r="G312" s="301">
        <v>0</v>
      </c>
      <c r="H312" s="287">
        <v>0.1</v>
      </c>
      <c r="I312" s="288"/>
      <c r="J312" s="223">
        <f t="shared" si="80"/>
        <v>0</v>
      </c>
      <c r="K312" s="286"/>
      <c r="L312" s="286"/>
      <c r="M312" s="215"/>
      <c r="N312" s="278">
        <f t="shared" si="81"/>
        <v>302</v>
      </c>
      <c r="O312" s="289" t="str">
        <f t="shared" si="82"/>
        <v/>
      </c>
      <c r="P312" s="290">
        <f t="shared" si="92"/>
        <v>0</v>
      </c>
      <c r="Q312" s="291">
        <v>0.1</v>
      </c>
      <c r="R312" s="292"/>
      <c r="S312" s="292"/>
      <c r="T312" s="292"/>
      <c r="U312" s="293" t="str">
        <f t="shared" si="83"/>
        <v/>
      </c>
      <c r="V312" s="294"/>
      <c r="W312" s="158"/>
      <c r="X312" s="159" t="str">
        <f t="shared" si="84"/>
        <v/>
      </c>
      <c r="Y312" s="20"/>
      <c r="Z312" s="20"/>
      <c r="AA312" s="160">
        <f t="shared" si="93"/>
        <v>0</v>
      </c>
      <c r="AB312" s="160">
        <f t="shared" si="94"/>
        <v>0</v>
      </c>
      <c r="AC312" s="20">
        <f t="shared" si="95"/>
        <v>0</v>
      </c>
      <c r="AR312" s="205">
        <f t="shared" si="85"/>
        <v>0</v>
      </c>
      <c r="AS312" s="205">
        <f t="shared" si="86"/>
        <v>0</v>
      </c>
      <c r="AT312" s="205">
        <f t="shared" si="87"/>
        <v>0</v>
      </c>
      <c r="AU312" s="205">
        <f t="shared" si="88"/>
        <v>0</v>
      </c>
      <c r="AV312" s="205">
        <f t="shared" si="89"/>
        <v>0</v>
      </c>
      <c r="AW312" s="205">
        <f t="shared" si="90"/>
        <v>0</v>
      </c>
      <c r="AX312" s="205">
        <f t="shared" si="91"/>
        <v>0</v>
      </c>
    </row>
    <row r="313" spans="1:50" ht="15.75" hidden="1" customHeight="1" outlineLevel="1">
      <c r="A313" s="8" t="s">
        <v>61</v>
      </c>
      <c r="B313" s="216">
        <v>303</v>
      </c>
      <c r="C313" s="284"/>
      <c r="D313" s="285"/>
      <c r="E313" s="285"/>
      <c r="F313" s="286"/>
      <c r="G313" s="301">
        <v>0</v>
      </c>
      <c r="H313" s="287">
        <v>0.1</v>
      </c>
      <c r="I313" s="288"/>
      <c r="J313" s="223">
        <f t="shared" si="80"/>
        <v>0</v>
      </c>
      <c r="K313" s="286"/>
      <c r="L313" s="286"/>
      <c r="M313" s="215"/>
      <c r="N313" s="278">
        <f t="shared" si="81"/>
        <v>303</v>
      </c>
      <c r="O313" s="289" t="str">
        <f t="shared" si="82"/>
        <v/>
      </c>
      <c r="P313" s="290">
        <f t="shared" si="92"/>
        <v>0</v>
      </c>
      <c r="Q313" s="291">
        <v>0.1</v>
      </c>
      <c r="R313" s="292"/>
      <c r="S313" s="292"/>
      <c r="T313" s="292"/>
      <c r="U313" s="293" t="str">
        <f t="shared" si="83"/>
        <v/>
      </c>
      <c r="V313" s="294"/>
      <c r="W313" s="158"/>
      <c r="X313" s="159" t="str">
        <f t="shared" si="84"/>
        <v/>
      </c>
      <c r="Y313" s="20"/>
      <c r="Z313" s="20"/>
      <c r="AA313" s="160">
        <f t="shared" si="93"/>
        <v>0</v>
      </c>
      <c r="AB313" s="160">
        <f t="shared" si="94"/>
        <v>0</v>
      </c>
      <c r="AC313" s="20">
        <f t="shared" si="95"/>
        <v>0</v>
      </c>
      <c r="AR313" s="205">
        <f t="shared" si="85"/>
        <v>0</v>
      </c>
      <c r="AS313" s="205">
        <f t="shared" si="86"/>
        <v>0</v>
      </c>
      <c r="AT313" s="205">
        <f t="shared" si="87"/>
        <v>0</v>
      </c>
      <c r="AU313" s="205">
        <f t="shared" si="88"/>
        <v>0</v>
      </c>
      <c r="AV313" s="205">
        <f t="shared" si="89"/>
        <v>0</v>
      </c>
      <c r="AW313" s="205">
        <f t="shared" si="90"/>
        <v>0</v>
      </c>
      <c r="AX313" s="205">
        <f t="shared" si="91"/>
        <v>0</v>
      </c>
    </row>
    <row r="314" spans="1:50" ht="15.75" hidden="1" customHeight="1" outlineLevel="1">
      <c r="A314" s="8" t="s">
        <v>61</v>
      </c>
      <c r="B314" s="216">
        <v>304</v>
      </c>
      <c r="C314" s="284"/>
      <c r="D314" s="285"/>
      <c r="E314" s="285"/>
      <c r="F314" s="286"/>
      <c r="G314" s="301">
        <v>0</v>
      </c>
      <c r="H314" s="287">
        <v>0.1</v>
      </c>
      <c r="I314" s="288"/>
      <c r="J314" s="223">
        <f t="shared" si="80"/>
        <v>0</v>
      </c>
      <c r="K314" s="286"/>
      <c r="L314" s="286"/>
      <c r="M314" s="215"/>
      <c r="N314" s="278">
        <f t="shared" si="81"/>
        <v>304</v>
      </c>
      <c r="O314" s="289" t="str">
        <f t="shared" si="82"/>
        <v/>
      </c>
      <c r="P314" s="290">
        <f t="shared" si="92"/>
        <v>0</v>
      </c>
      <c r="Q314" s="291">
        <v>0.1</v>
      </c>
      <c r="R314" s="292"/>
      <c r="S314" s="292"/>
      <c r="T314" s="292"/>
      <c r="U314" s="293" t="str">
        <f t="shared" si="83"/>
        <v/>
      </c>
      <c r="V314" s="294"/>
      <c r="W314" s="158"/>
      <c r="X314" s="159" t="str">
        <f t="shared" si="84"/>
        <v/>
      </c>
      <c r="Y314" s="20"/>
      <c r="Z314" s="20"/>
      <c r="AA314" s="160">
        <f t="shared" si="93"/>
        <v>0</v>
      </c>
      <c r="AB314" s="160">
        <f t="shared" si="94"/>
        <v>0</v>
      </c>
      <c r="AC314" s="20">
        <f t="shared" si="95"/>
        <v>0</v>
      </c>
      <c r="AR314" s="205">
        <f t="shared" si="85"/>
        <v>0</v>
      </c>
      <c r="AS314" s="205">
        <f t="shared" si="86"/>
        <v>0</v>
      </c>
      <c r="AT314" s="205">
        <f t="shared" si="87"/>
        <v>0</v>
      </c>
      <c r="AU314" s="205">
        <f t="shared" si="88"/>
        <v>0</v>
      </c>
      <c r="AV314" s="205">
        <f t="shared" si="89"/>
        <v>0</v>
      </c>
      <c r="AW314" s="205">
        <f t="shared" si="90"/>
        <v>0</v>
      </c>
      <c r="AX314" s="205">
        <f t="shared" si="91"/>
        <v>0</v>
      </c>
    </row>
    <row r="315" spans="1:50" ht="15.75" hidden="1" customHeight="1" outlineLevel="1">
      <c r="A315" s="8" t="s">
        <v>61</v>
      </c>
      <c r="B315" s="216">
        <v>305</v>
      </c>
      <c r="C315" s="284"/>
      <c r="D315" s="285"/>
      <c r="E315" s="285"/>
      <c r="F315" s="286"/>
      <c r="G315" s="301">
        <v>0</v>
      </c>
      <c r="H315" s="287">
        <v>0.1</v>
      </c>
      <c r="I315" s="288"/>
      <c r="J315" s="223">
        <f t="shared" si="80"/>
        <v>0</v>
      </c>
      <c r="K315" s="286"/>
      <c r="L315" s="286"/>
      <c r="M315" s="215"/>
      <c r="N315" s="278">
        <f t="shared" si="81"/>
        <v>305</v>
      </c>
      <c r="O315" s="289" t="str">
        <f t="shared" si="82"/>
        <v/>
      </c>
      <c r="P315" s="290">
        <f t="shared" si="92"/>
        <v>0</v>
      </c>
      <c r="Q315" s="291">
        <v>0.1</v>
      </c>
      <c r="R315" s="292"/>
      <c r="S315" s="292"/>
      <c r="T315" s="292"/>
      <c r="U315" s="293" t="str">
        <f t="shared" si="83"/>
        <v/>
      </c>
      <c r="V315" s="294"/>
      <c r="W315" s="158"/>
      <c r="X315" s="159" t="str">
        <f t="shared" si="84"/>
        <v/>
      </c>
      <c r="Y315" s="20"/>
      <c r="Z315" s="20"/>
      <c r="AA315" s="160">
        <f t="shared" si="93"/>
        <v>0</v>
      </c>
      <c r="AB315" s="160">
        <f t="shared" si="94"/>
        <v>0</v>
      </c>
      <c r="AC315" s="20">
        <f t="shared" si="95"/>
        <v>0</v>
      </c>
      <c r="AR315" s="205">
        <f t="shared" si="85"/>
        <v>0</v>
      </c>
      <c r="AS315" s="205">
        <f t="shared" si="86"/>
        <v>0</v>
      </c>
      <c r="AT315" s="205">
        <f t="shared" si="87"/>
        <v>0</v>
      </c>
      <c r="AU315" s="205">
        <f t="shared" si="88"/>
        <v>0</v>
      </c>
      <c r="AV315" s="205">
        <f t="shared" si="89"/>
        <v>0</v>
      </c>
      <c r="AW315" s="205">
        <f t="shared" si="90"/>
        <v>0</v>
      </c>
      <c r="AX315" s="205">
        <f t="shared" si="91"/>
        <v>0</v>
      </c>
    </row>
    <row r="316" spans="1:50" ht="15.75" hidden="1" customHeight="1" outlineLevel="1">
      <c r="A316" s="8" t="s">
        <v>61</v>
      </c>
      <c r="B316" s="216">
        <v>306</v>
      </c>
      <c r="C316" s="284"/>
      <c r="D316" s="285"/>
      <c r="E316" s="285"/>
      <c r="F316" s="286"/>
      <c r="G316" s="301">
        <v>0</v>
      </c>
      <c r="H316" s="287">
        <v>0.1</v>
      </c>
      <c r="I316" s="288"/>
      <c r="J316" s="223">
        <f t="shared" si="80"/>
        <v>0</v>
      </c>
      <c r="K316" s="286"/>
      <c r="L316" s="286"/>
      <c r="M316" s="215"/>
      <c r="N316" s="278">
        <f t="shared" si="81"/>
        <v>306</v>
      </c>
      <c r="O316" s="289" t="str">
        <f t="shared" si="82"/>
        <v/>
      </c>
      <c r="P316" s="290">
        <f t="shared" si="92"/>
        <v>0</v>
      </c>
      <c r="Q316" s="291">
        <v>0.1</v>
      </c>
      <c r="R316" s="292"/>
      <c r="S316" s="292"/>
      <c r="T316" s="292"/>
      <c r="U316" s="293" t="str">
        <f t="shared" si="83"/>
        <v/>
      </c>
      <c r="V316" s="294"/>
      <c r="W316" s="158"/>
      <c r="X316" s="159" t="str">
        <f t="shared" si="84"/>
        <v/>
      </c>
      <c r="Y316" s="20"/>
      <c r="Z316" s="20"/>
      <c r="AA316" s="160">
        <f t="shared" si="93"/>
        <v>0</v>
      </c>
      <c r="AB316" s="160">
        <f t="shared" si="94"/>
        <v>0</v>
      </c>
      <c r="AC316" s="20">
        <f t="shared" si="95"/>
        <v>0</v>
      </c>
      <c r="AR316" s="205">
        <f t="shared" si="85"/>
        <v>0</v>
      </c>
      <c r="AS316" s="205">
        <f t="shared" si="86"/>
        <v>0</v>
      </c>
      <c r="AT316" s="205">
        <f t="shared" si="87"/>
        <v>0</v>
      </c>
      <c r="AU316" s="205">
        <f t="shared" si="88"/>
        <v>0</v>
      </c>
      <c r="AV316" s="205">
        <f t="shared" si="89"/>
        <v>0</v>
      </c>
      <c r="AW316" s="205">
        <f t="shared" si="90"/>
        <v>0</v>
      </c>
      <c r="AX316" s="205">
        <f t="shared" si="91"/>
        <v>0</v>
      </c>
    </row>
    <row r="317" spans="1:50" ht="15.75" hidden="1" customHeight="1" outlineLevel="1">
      <c r="A317" s="8" t="s">
        <v>61</v>
      </c>
      <c r="B317" s="216">
        <v>307</v>
      </c>
      <c r="C317" s="284"/>
      <c r="D317" s="285"/>
      <c r="E317" s="285"/>
      <c r="F317" s="286"/>
      <c r="G317" s="301">
        <v>0</v>
      </c>
      <c r="H317" s="287">
        <v>0.1</v>
      </c>
      <c r="I317" s="288"/>
      <c r="J317" s="223">
        <f t="shared" si="80"/>
        <v>0</v>
      </c>
      <c r="K317" s="286"/>
      <c r="L317" s="286"/>
      <c r="M317" s="215"/>
      <c r="N317" s="278">
        <f t="shared" si="81"/>
        <v>307</v>
      </c>
      <c r="O317" s="289" t="str">
        <f t="shared" si="82"/>
        <v/>
      </c>
      <c r="P317" s="290">
        <f t="shared" si="92"/>
        <v>0</v>
      </c>
      <c r="Q317" s="291">
        <v>0.1</v>
      </c>
      <c r="R317" s="292"/>
      <c r="S317" s="292"/>
      <c r="T317" s="292"/>
      <c r="U317" s="293" t="str">
        <f t="shared" si="83"/>
        <v/>
      </c>
      <c r="V317" s="294"/>
      <c r="W317" s="158"/>
      <c r="X317" s="159" t="str">
        <f t="shared" si="84"/>
        <v/>
      </c>
      <c r="Y317" s="20"/>
      <c r="Z317" s="20"/>
      <c r="AA317" s="160">
        <f t="shared" si="93"/>
        <v>0</v>
      </c>
      <c r="AB317" s="160">
        <f t="shared" si="94"/>
        <v>0</v>
      </c>
      <c r="AC317" s="20">
        <f t="shared" si="95"/>
        <v>0</v>
      </c>
      <c r="AR317" s="205">
        <f t="shared" si="85"/>
        <v>0</v>
      </c>
      <c r="AS317" s="205">
        <f t="shared" si="86"/>
        <v>0</v>
      </c>
      <c r="AT317" s="205">
        <f t="shared" si="87"/>
        <v>0</v>
      </c>
      <c r="AU317" s="205">
        <f t="shared" si="88"/>
        <v>0</v>
      </c>
      <c r="AV317" s="205">
        <f t="shared" si="89"/>
        <v>0</v>
      </c>
      <c r="AW317" s="205">
        <f t="shared" si="90"/>
        <v>0</v>
      </c>
      <c r="AX317" s="205">
        <f t="shared" si="91"/>
        <v>0</v>
      </c>
    </row>
    <row r="318" spans="1:50" ht="15.75" hidden="1" customHeight="1" outlineLevel="1">
      <c r="A318" s="8" t="s">
        <v>61</v>
      </c>
      <c r="B318" s="216">
        <v>308</v>
      </c>
      <c r="C318" s="284"/>
      <c r="D318" s="285"/>
      <c r="E318" s="285"/>
      <c r="F318" s="286"/>
      <c r="G318" s="301">
        <v>0</v>
      </c>
      <c r="H318" s="287">
        <v>0.1</v>
      </c>
      <c r="I318" s="288"/>
      <c r="J318" s="223">
        <f t="shared" si="80"/>
        <v>0</v>
      </c>
      <c r="K318" s="286"/>
      <c r="L318" s="286"/>
      <c r="M318" s="215"/>
      <c r="N318" s="278">
        <f t="shared" si="81"/>
        <v>308</v>
      </c>
      <c r="O318" s="289" t="str">
        <f t="shared" si="82"/>
        <v/>
      </c>
      <c r="P318" s="290">
        <f t="shared" si="92"/>
        <v>0</v>
      </c>
      <c r="Q318" s="291">
        <v>0.1</v>
      </c>
      <c r="R318" s="292"/>
      <c r="S318" s="292"/>
      <c r="T318" s="292"/>
      <c r="U318" s="293" t="str">
        <f t="shared" si="83"/>
        <v/>
      </c>
      <c r="V318" s="294"/>
      <c r="W318" s="158"/>
      <c r="X318" s="159" t="str">
        <f t="shared" si="84"/>
        <v/>
      </c>
      <c r="Y318" s="20"/>
      <c r="Z318" s="20"/>
      <c r="AA318" s="160">
        <f t="shared" si="93"/>
        <v>0</v>
      </c>
      <c r="AB318" s="160">
        <f t="shared" si="94"/>
        <v>0</v>
      </c>
      <c r="AC318" s="20">
        <f t="shared" si="95"/>
        <v>0</v>
      </c>
      <c r="AR318" s="205">
        <f t="shared" si="85"/>
        <v>0</v>
      </c>
      <c r="AS318" s="205">
        <f t="shared" si="86"/>
        <v>0</v>
      </c>
      <c r="AT318" s="205">
        <f t="shared" si="87"/>
        <v>0</v>
      </c>
      <c r="AU318" s="205">
        <f t="shared" si="88"/>
        <v>0</v>
      </c>
      <c r="AV318" s="205">
        <f t="shared" si="89"/>
        <v>0</v>
      </c>
      <c r="AW318" s="205">
        <f t="shared" si="90"/>
        <v>0</v>
      </c>
      <c r="AX318" s="205">
        <f t="shared" si="91"/>
        <v>0</v>
      </c>
    </row>
    <row r="319" spans="1:50" ht="15.75" hidden="1" customHeight="1" outlineLevel="1">
      <c r="A319" s="8" t="s">
        <v>61</v>
      </c>
      <c r="B319" s="216">
        <v>309</v>
      </c>
      <c r="C319" s="284"/>
      <c r="D319" s="285"/>
      <c r="E319" s="285"/>
      <c r="F319" s="286"/>
      <c r="G319" s="301">
        <v>0</v>
      </c>
      <c r="H319" s="287">
        <v>0.1</v>
      </c>
      <c r="I319" s="288"/>
      <c r="J319" s="223">
        <f t="shared" si="80"/>
        <v>0</v>
      </c>
      <c r="K319" s="286"/>
      <c r="L319" s="286"/>
      <c r="M319" s="215"/>
      <c r="N319" s="278">
        <f t="shared" si="81"/>
        <v>309</v>
      </c>
      <c r="O319" s="289" t="str">
        <f t="shared" si="82"/>
        <v/>
      </c>
      <c r="P319" s="290">
        <f t="shared" si="92"/>
        <v>0</v>
      </c>
      <c r="Q319" s="291">
        <v>0.1</v>
      </c>
      <c r="R319" s="292"/>
      <c r="S319" s="292"/>
      <c r="T319" s="292"/>
      <c r="U319" s="293" t="str">
        <f t="shared" si="83"/>
        <v/>
      </c>
      <c r="V319" s="294"/>
      <c r="W319" s="158"/>
      <c r="X319" s="159" t="str">
        <f t="shared" si="84"/>
        <v/>
      </c>
      <c r="Y319" s="20"/>
      <c r="Z319" s="20"/>
      <c r="AA319" s="160">
        <f t="shared" si="93"/>
        <v>0</v>
      </c>
      <c r="AB319" s="160">
        <f t="shared" si="94"/>
        <v>0</v>
      </c>
      <c r="AC319" s="20">
        <f t="shared" si="95"/>
        <v>0</v>
      </c>
      <c r="AR319" s="205">
        <f t="shared" si="85"/>
        <v>0</v>
      </c>
      <c r="AS319" s="205">
        <f t="shared" si="86"/>
        <v>0</v>
      </c>
      <c r="AT319" s="205">
        <f t="shared" si="87"/>
        <v>0</v>
      </c>
      <c r="AU319" s="205">
        <f t="shared" si="88"/>
        <v>0</v>
      </c>
      <c r="AV319" s="205">
        <f t="shared" si="89"/>
        <v>0</v>
      </c>
      <c r="AW319" s="205">
        <f t="shared" si="90"/>
        <v>0</v>
      </c>
      <c r="AX319" s="205">
        <f t="shared" si="91"/>
        <v>0</v>
      </c>
    </row>
    <row r="320" spans="1:50" ht="15.75" hidden="1" customHeight="1" outlineLevel="1">
      <c r="A320" s="8" t="s">
        <v>61</v>
      </c>
      <c r="B320" s="216">
        <v>310</v>
      </c>
      <c r="C320" s="284"/>
      <c r="D320" s="285"/>
      <c r="E320" s="285"/>
      <c r="F320" s="286"/>
      <c r="G320" s="301">
        <v>0</v>
      </c>
      <c r="H320" s="287">
        <v>0.1</v>
      </c>
      <c r="I320" s="288"/>
      <c r="J320" s="223">
        <f t="shared" si="80"/>
        <v>0</v>
      </c>
      <c r="K320" s="286"/>
      <c r="L320" s="286"/>
      <c r="M320" s="215"/>
      <c r="N320" s="278">
        <f t="shared" si="81"/>
        <v>310</v>
      </c>
      <c r="O320" s="289" t="str">
        <f t="shared" si="82"/>
        <v/>
      </c>
      <c r="P320" s="290">
        <f t="shared" si="92"/>
        <v>0</v>
      </c>
      <c r="Q320" s="291">
        <v>0.1</v>
      </c>
      <c r="R320" s="292"/>
      <c r="S320" s="292"/>
      <c r="T320" s="292"/>
      <c r="U320" s="293" t="str">
        <f t="shared" si="83"/>
        <v/>
      </c>
      <c r="V320" s="294"/>
      <c r="W320" s="158"/>
      <c r="X320" s="159" t="str">
        <f t="shared" si="84"/>
        <v/>
      </c>
      <c r="Y320" s="20"/>
      <c r="Z320" s="20"/>
      <c r="AA320" s="160">
        <f t="shared" si="93"/>
        <v>0</v>
      </c>
      <c r="AB320" s="160">
        <f t="shared" si="94"/>
        <v>0</v>
      </c>
      <c r="AC320" s="20">
        <f t="shared" si="95"/>
        <v>0</v>
      </c>
      <c r="AR320" s="205">
        <f t="shared" si="85"/>
        <v>0</v>
      </c>
      <c r="AS320" s="205">
        <f t="shared" si="86"/>
        <v>0</v>
      </c>
      <c r="AT320" s="205">
        <f t="shared" si="87"/>
        <v>0</v>
      </c>
      <c r="AU320" s="205">
        <f t="shared" si="88"/>
        <v>0</v>
      </c>
      <c r="AV320" s="205">
        <f t="shared" si="89"/>
        <v>0</v>
      </c>
      <c r="AW320" s="205">
        <f t="shared" si="90"/>
        <v>0</v>
      </c>
      <c r="AX320" s="205">
        <f t="shared" si="91"/>
        <v>0</v>
      </c>
    </row>
    <row r="321" spans="1:50" ht="15.75" hidden="1" customHeight="1" outlineLevel="1">
      <c r="A321" s="8" t="s">
        <v>61</v>
      </c>
      <c r="B321" s="216">
        <v>311</v>
      </c>
      <c r="C321" s="284"/>
      <c r="D321" s="285"/>
      <c r="E321" s="285"/>
      <c r="F321" s="286"/>
      <c r="G321" s="301">
        <v>0</v>
      </c>
      <c r="H321" s="287">
        <v>0.1</v>
      </c>
      <c r="I321" s="288"/>
      <c r="J321" s="223">
        <f t="shared" si="80"/>
        <v>0</v>
      </c>
      <c r="K321" s="286"/>
      <c r="L321" s="286"/>
      <c r="M321" s="215"/>
      <c r="N321" s="278">
        <f t="shared" si="81"/>
        <v>311</v>
      </c>
      <c r="O321" s="289" t="str">
        <f t="shared" si="82"/>
        <v/>
      </c>
      <c r="P321" s="290">
        <f t="shared" si="92"/>
        <v>0</v>
      </c>
      <c r="Q321" s="291">
        <v>0.1</v>
      </c>
      <c r="R321" s="292"/>
      <c r="S321" s="292"/>
      <c r="T321" s="292"/>
      <c r="U321" s="293" t="str">
        <f t="shared" si="83"/>
        <v/>
      </c>
      <c r="V321" s="294"/>
      <c r="W321" s="158"/>
      <c r="X321" s="159" t="str">
        <f t="shared" si="84"/>
        <v/>
      </c>
      <c r="Y321" s="20"/>
      <c r="Z321" s="20"/>
      <c r="AA321" s="160">
        <f t="shared" si="93"/>
        <v>0</v>
      </c>
      <c r="AB321" s="160">
        <f t="shared" si="94"/>
        <v>0</v>
      </c>
      <c r="AC321" s="20">
        <f t="shared" si="95"/>
        <v>0</v>
      </c>
      <c r="AR321" s="205">
        <f t="shared" si="85"/>
        <v>0</v>
      </c>
      <c r="AS321" s="205">
        <f t="shared" si="86"/>
        <v>0</v>
      </c>
      <c r="AT321" s="205">
        <f t="shared" si="87"/>
        <v>0</v>
      </c>
      <c r="AU321" s="205">
        <f t="shared" si="88"/>
        <v>0</v>
      </c>
      <c r="AV321" s="205">
        <f t="shared" si="89"/>
        <v>0</v>
      </c>
      <c r="AW321" s="205">
        <f t="shared" si="90"/>
        <v>0</v>
      </c>
      <c r="AX321" s="205">
        <f t="shared" si="91"/>
        <v>0</v>
      </c>
    </row>
    <row r="322" spans="1:50" ht="15.75" hidden="1" customHeight="1" outlineLevel="1">
      <c r="A322" s="8" t="s">
        <v>61</v>
      </c>
      <c r="B322" s="216">
        <v>312</v>
      </c>
      <c r="C322" s="284"/>
      <c r="D322" s="285"/>
      <c r="E322" s="285"/>
      <c r="F322" s="286"/>
      <c r="G322" s="301">
        <v>0</v>
      </c>
      <c r="H322" s="287">
        <v>0.1</v>
      </c>
      <c r="I322" s="288"/>
      <c r="J322" s="223">
        <f t="shared" si="80"/>
        <v>0</v>
      </c>
      <c r="K322" s="286"/>
      <c r="L322" s="286"/>
      <c r="M322" s="215"/>
      <c r="N322" s="278">
        <f t="shared" si="81"/>
        <v>312</v>
      </c>
      <c r="O322" s="289" t="str">
        <f t="shared" si="82"/>
        <v/>
      </c>
      <c r="P322" s="290">
        <f t="shared" si="92"/>
        <v>0</v>
      </c>
      <c r="Q322" s="291">
        <v>0.1</v>
      </c>
      <c r="R322" s="292"/>
      <c r="S322" s="292"/>
      <c r="T322" s="292"/>
      <c r="U322" s="293" t="str">
        <f t="shared" si="83"/>
        <v/>
      </c>
      <c r="V322" s="294"/>
      <c r="W322" s="158"/>
      <c r="X322" s="159" t="str">
        <f t="shared" si="84"/>
        <v/>
      </c>
      <c r="Y322" s="20"/>
      <c r="Z322" s="20"/>
      <c r="AA322" s="160">
        <f t="shared" si="93"/>
        <v>0</v>
      </c>
      <c r="AB322" s="160">
        <f t="shared" si="94"/>
        <v>0</v>
      </c>
      <c r="AC322" s="20">
        <f t="shared" si="95"/>
        <v>0</v>
      </c>
      <c r="AR322" s="205">
        <f t="shared" si="85"/>
        <v>0</v>
      </c>
      <c r="AS322" s="205">
        <f t="shared" si="86"/>
        <v>0</v>
      </c>
      <c r="AT322" s="205">
        <f t="shared" si="87"/>
        <v>0</v>
      </c>
      <c r="AU322" s="205">
        <f t="shared" si="88"/>
        <v>0</v>
      </c>
      <c r="AV322" s="205">
        <f t="shared" si="89"/>
        <v>0</v>
      </c>
      <c r="AW322" s="205">
        <f t="shared" si="90"/>
        <v>0</v>
      </c>
      <c r="AX322" s="205">
        <f t="shared" si="91"/>
        <v>0</v>
      </c>
    </row>
    <row r="323" spans="1:50" ht="15.75" hidden="1" customHeight="1" outlineLevel="1">
      <c r="A323" s="8" t="s">
        <v>61</v>
      </c>
      <c r="B323" s="216">
        <v>313</v>
      </c>
      <c r="C323" s="284"/>
      <c r="D323" s="285"/>
      <c r="E323" s="285"/>
      <c r="F323" s="286"/>
      <c r="G323" s="301">
        <v>0</v>
      </c>
      <c r="H323" s="287">
        <v>0.1</v>
      </c>
      <c r="I323" s="288"/>
      <c r="J323" s="223">
        <f t="shared" si="80"/>
        <v>0</v>
      </c>
      <c r="K323" s="286"/>
      <c r="L323" s="286"/>
      <c r="M323" s="215"/>
      <c r="N323" s="278">
        <f t="shared" si="81"/>
        <v>313</v>
      </c>
      <c r="O323" s="289" t="str">
        <f t="shared" si="82"/>
        <v/>
      </c>
      <c r="P323" s="290">
        <f t="shared" si="92"/>
        <v>0</v>
      </c>
      <c r="Q323" s="291">
        <v>0.1</v>
      </c>
      <c r="R323" s="292"/>
      <c r="S323" s="292"/>
      <c r="T323" s="292"/>
      <c r="U323" s="293" t="str">
        <f t="shared" si="83"/>
        <v/>
      </c>
      <c r="V323" s="294"/>
      <c r="W323" s="158"/>
      <c r="X323" s="159" t="str">
        <f t="shared" si="84"/>
        <v/>
      </c>
      <c r="Y323" s="20"/>
      <c r="Z323" s="20"/>
      <c r="AA323" s="160">
        <f t="shared" si="93"/>
        <v>0</v>
      </c>
      <c r="AB323" s="160">
        <f t="shared" si="94"/>
        <v>0</v>
      </c>
      <c r="AC323" s="20">
        <f t="shared" si="95"/>
        <v>0</v>
      </c>
      <c r="AR323" s="205">
        <f t="shared" si="85"/>
        <v>0</v>
      </c>
      <c r="AS323" s="205">
        <f t="shared" si="86"/>
        <v>0</v>
      </c>
      <c r="AT323" s="205">
        <f t="shared" si="87"/>
        <v>0</v>
      </c>
      <c r="AU323" s="205">
        <f t="shared" si="88"/>
        <v>0</v>
      </c>
      <c r="AV323" s="205">
        <f t="shared" si="89"/>
        <v>0</v>
      </c>
      <c r="AW323" s="205">
        <f t="shared" si="90"/>
        <v>0</v>
      </c>
      <c r="AX323" s="205">
        <f t="shared" si="91"/>
        <v>0</v>
      </c>
    </row>
    <row r="324" spans="1:50" ht="15.75" hidden="1" customHeight="1" outlineLevel="1">
      <c r="A324" s="8" t="s">
        <v>61</v>
      </c>
      <c r="B324" s="216">
        <v>314</v>
      </c>
      <c r="C324" s="284"/>
      <c r="D324" s="285"/>
      <c r="E324" s="285"/>
      <c r="F324" s="286"/>
      <c r="G324" s="301">
        <v>0</v>
      </c>
      <c r="H324" s="287">
        <v>0.1</v>
      </c>
      <c r="I324" s="288"/>
      <c r="J324" s="223">
        <f t="shared" si="80"/>
        <v>0</v>
      </c>
      <c r="K324" s="286"/>
      <c r="L324" s="286"/>
      <c r="M324" s="215"/>
      <c r="N324" s="278">
        <f t="shared" si="81"/>
        <v>314</v>
      </c>
      <c r="O324" s="289" t="str">
        <f t="shared" si="82"/>
        <v/>
      </c>
      <c r="P324" s="290">
        <f t="shared" si="92"/>
        <v>0</v>
      </c>
      <c r="Q324" s="291">
        <v>0.1</v>
      </c>
      <c r="R324" s="292"/>
      <c r="S324" s="292"/>
      <c r="T324" s="292"/>
      <c r="U324" s="293" t="str">
        <f t="shared" si="83"/>
        <v/>
      </c>
      <c r="V324" s="294"/>
      <c r="W324" s="158"/>
      <c r="X324" s="159" t="str">
        <f t="shared" si="84"/>
        <v/>
      </c>
      <c r="Y324" s="20"/>
      <c r="Z324" s="20"/>
      <c r="AA324" s="160">
        <f t="shared" si="93"/>
        <v>0</v>
      </c>
      <c r="AB324" s="160">
        <f t="shared" si="94"/>
        <v>0</v>
      </c>
      <c r="AC324" s="20">
        <f t="shared" si="95"/>
        <v>0</v>
      </c>
      <c r="AR324" s="205">
        <f t="shared" si="85"/>
        <v>0</v>
      </c>
      <c r="AS324" s="205">
        <f t="shared" si="86"/>
        <v>0</v>
      </c>
      <c r="AT324" s="205">
        <f t="shared" si="87"/>
        <v>0</v>
      </c>
      <c r="AU324" s="205">
        <f t="shared" si="88"/>
        <v>0</v>
      </c>
      <c r="AV324" s="205">
        <f t="shared" si="89"/>
        <v>0</v>
      </c>
      <c r="AW324" s="205">
        <f t="shared" si="90"/>
        <v>0</v>
      </c>
      <c r="AX324" s="205">
        <f t="shared" si="91"/>
        <v>0</v>
      </c>
    </row>
    <row r="325" spans="1:50" ht="15.75" hidden="1" customHeight="1" outlineLevel="1">
      <c r="A325" s="8" t="s">
        <v>61</v>
      </c>
      <c r="B325" s="216">
        <v>315</v>
      </c>
      <c r="C325" s="284"/>
      <c r="D325" s="285"/>
      <c r="E325" s="285"/>
      <c r="F325" s="286"/>
      <c r="G325" s="301">
        <v>0</v>
      </c>
      <c r="H325" s="287">
        <v>0.1</v>
      </c>
      <c r="I325" s="288"/>
      <c r="J325" s="223">
        <f t="shared" si="80"/>
        <v>0</v>
      </c>
      <c r="K325" s="286"/>
      <c r="L325" s="286"/>
      <c r="M325" s="215"/>
      <c r="N325" s="278">
        <f t="shared" si="81"/>
        <v>315</v>
      </c>
      <c r="O325" s="289" t="str">
        <f t="shared" si="82"/>
        <v/>
      </c>
      <c r="P325" s="290">
        <f t="shared" si="92"/>
        <v>0</v>
      </c>
      <c r="Q325" s="291">
        <v>0.1</v>
      </c>
      <c r="R325" s="292"/>
      <c r="S325" s="292"/>
      <c r="T325" s="292"/>
      <c r="U325" s="293" t="str">
        <f t="shared" si="83"/>
        <v/>
      </c>
      <c r="V325" s="294"/>
      <c r="W325" s="158"/>
      <c r="X325" s="159" t="str">
        <f t="shared" si="84"/>
        <v/>
      </c>
      <c r="Y325" s="20"/>
      <c r="Z325" s="20"/>
      <c r="AA325" s="160">
        <f t="shared" si="93"/>
        <v>0</v>
      </c>
      <c r="AB325" s="160">
        <f t="shared" si="94"/>
        <v>0</v>
      </c>
      <c r="AC325" s="20">
        <f t="shared" si="95"/>
        <v>0</v>
      </c>
      <c r="AR325" s="205">
        <f t="shared" si="85"/>
        <v>0</v>
      </c>
      <c r="AS325" s="205">
        <f t="shared" si="86"/>
        <v>0</v>
      </c>
      <c r="AT325" s="205">
        <f t="shared" si="87"/>
        <v>0</v>
      </c>
      <c r="AU325" s="205">
        <f t="shared" si="88"/>
        <v>0</v>
      </c>
      <c r="AV325" s="205">
        <f t="shared" si="89"/>
        <v>0</v>
      </c>
      <c r="AW325" s="205">
        <f t="shared" si="90"/>
        <v>0</v>
      </c>
      <c r="AX325" s="205">
        <f t="shared" si="91"/>
        <v>0</v>
      </c>
    </row>
    <row r="326" spans="1:50" ht="15.75" hidden="1" customHeight="1" outlineLevel="1">
      <c r="A326" s="8" t="s">
        <v>61</v>
      </c>
      <c r="B326" s="216">
        <v>316</v>
      </c>
      <c r="C326" s="284"/>
      <c r="D326" s="285"/>
      <c r="E326" s="285"/>
      <c r="F326" s="286"/>
      <c r="G326" s="301">
        <v>0</v>
      </c>
      <c r="H326" s="287">
        <v>0.1</v>
      </c>
      <c r="I326" s="288"/>
      <c r="J326" s="223">
        <f t="shared" si="80"/>
        <v>0</v>
      </c>
      <c r="K326" s="286"/>
      <c r="L326" s="286"/>
      <c r="M326" s="215"/>
      <c r="N326" s="278">
        <f t="shared" si="81"/>
        <v>316</v>
      </c>
      <c r="O326" s="289" t="str">
        <f t="shared" si="82"/>
        <v/>
      </c>
      <c r="P326" s="290">
        <f t="shared" si="92"/>
        <v>0</v>
      </c>
      <c r="Q326" s="291">
        <v>0.1</v>
      </c>
      <c r="R326" s="292"/>
      <c r="S326" s="292"/>
      <c r="T326" s="292"/>
      <c r="U326" s="293" t="str">
        <f t="shared" si="83"/>
        <v/>
      </c>
      <c r="V326" s="294"/>
      <c r="W326" s="158"/>
      <c r="X326" s="159" t="str">
        <f t="shared" si="84"/>
        <v/>
      </c>
      <c r="Y326" s="20"/>
      <c r="Z326" s="20"/>
      <c r="AA326" s="160">
        <f t="shared" si="93"/>
        <v>0</v>
      </c>
      <c r="AB326" s="160">
        <f t="shared" si="94"/>
        <v>0</v>
      </c>
      <c r="AC326" s="20">
        <f t="shared" si="95"/>
        <v>0</v>
      </c>
      <c r="AR326" s="205">
        <f t="shared" si="85"/>
        <v>0</v>
      </c>
      <c r="AS326" s="205">
        <f t="shared" si="86"/>
        <v>0</v>
      </c>
      <c r="AT326" s="205">
        <f t="shared" si="87"/>
        <v>0</v>
      </c>
      <c r="AU326" s="205">
        <f t="shared" si="88"/>
        <v>0</v>
      </c>
      <c r="AV326" s="205">
        <f t="shared" si="89"/>
        <v>0</v>
      </c>
      <c r="AW326" s="205">
        <f t="shared" si="90"/>
        <v>0</v>
      </c>
      <c r="AX326" s="205">
        <f t="shared" si="91"/>
        <v>0</v>
      </c>
    </row>
    <row r="327" spans="1:50" ht="15.75" hidden="1" customHeight="1" outlineLevel="1">
      <c r="A327" s="8" t="s">
        <v>61</v>
      </c>
      <c r="B327" s="216">
        <v>317</v>
      </c>
      <c r="C327" s="284"/>
      <c r="D327" s="285"/>
      <c r="E327" s="285"/>
      <c r="F327" s="286"/>
      <c r="G327" s="301">
        <v>0</v>
      </c>
      <c r="H327" s="287">
        <v>0.1</v>
      </c>
      <c r="I327" s="288"/>
      <c r="J327" s="223">
        <f t="shared" si="80"/>
        <v>0</v>
      </c>
      <c r="K327" s="286"/>
      <c r="L327" s="286"/>
      <c r="M327" s="215"/>
      <c r="N327" s="278">
        <f t="shared" si="81"/>
        <v>317</v>
      </c>
      <c r="O327" s="289" t="str">
        <f t="shared" si="82"/>
        <v/>
      </c>
      <c r="P327" s="290">
        <f t="shared" si="92"/>
        <v>0</v>
      </c>
      <c r="Q327" s="291">
        <v>0.1</v>
      </c>
      <c r="R327" s="292"/>
      <c r="S327" s="292"/>
      <c r="T327" s="292"/>
      <c r="U327" s="293" t="str">
        <f t="shared" si="83"/>
        <v/>
      </c>
      <c r="V327" s="294"/>
      <c r="W327" s="158"/>
      <c r="X327" s="159" t="str">
        <f t="shared" si="84"/>
        <v/>
      </c>
      <c r="Y327" s="20"/>
      <c r="Z327" s="20"/>
      <c r="AA327" s="160">
        <f t="shared" si="93"/>
        <v>0</v>
      </c>
      <c r="AB327" s="160">
        <f t="shared" si="94"/>
        <v>0</v>
      </c>
      <c r="AC327" s="20">
        <f t="shared" si="95"/>
        <v>0</v>
      </c>
      <c r="AR327" s="205">
        <f t="shared" si="85"/>
        <v>0</v>
      </c>
      <c r="AS327" s="205">
        <f t="shared" si="86"/>
        <v>0</v>
      </c>
      <c r="AT327" s="205">
        <f t="shared" si="87"/>
        <v>0</v>
      </c>
      <c r="AU327" s="205">
        <f t="shared" si="88"/>
        <v>0</v>
      </c>
      <c r="AV327" s="205">
        <f t="shared" si="89"/>
        <v>0</v>
      </c>
      <c r="AW327" s="205">
        <f t="shared" si="90"/>
        <v>0</v>
      </c>
      <c r="AX327" s="205">
        <f t="shared" si="91"/>
        <v>0</v>
      </c>
    </row>
    <row r="328" spans="1:50" ht="15.75" hidden="1" customHeight="1" outlineLevel="1">
      <c r="A328" s="8" t="s">
        <v>61</v>
      </c>
      <c r="B328" s="216">
        <v>318</v>
      </c>
      <c r="C328" s="284"/>
      <c r="D328" s="285"/>
      <c r="E328" s="285"/>
      <c r="F328" s="286"/>
      <c r="G328" s="301">
        <v>0</v>
      </c>
      <c r="H328" s="287">
        <v>0.1</v>
      </c>
      <c r="I328" s="288"/>
      <c r="J328" s="223">
        <f t="shared" si="80"/>
        <v>0</v>
      </c>
      <c r="K328" s="286"/>
      <c r="L328" s="286"/>
      <c r="M328" s="215"/>
      <c r="N328" s="278">
        <f t="shared" si="81"/>
        <v>318</v>
      </c>
      <c r="O328" s="289" t="str">
        <f t="shared" si="82"/>
        <v/>
      </c>
      <c r="P328" s="290">
        <f t="shared" si="92"/>
        <v>0</v>
      </c>
      <c r="Q328" s="291">
        <v>0.1</v>
      </c>
      <c r="R328" s="292"/>
      <c r="S328" s="292"/>
      <c r="T328" s="292"/>
      <c r="U328" s="293" t="str">
        <f t="shared" si="83"/>
        <v/>
      </c>
      <c r="V328" s="294"/>
      <c r="W328" s="158"/>
      <c r="X328" s="159" t="str">
        <f t="shared" si="84"/>
        <v/>
      </c>
      <c r="Y328" s="20"/>
      <c r="Z328" s="20"/>
      <c r="AA328" s="160">
        <f t="shared" si="93"/>
        <v>0</v>
      </c>
      <c r="AB328" s="160">
        <f t="shared" si="94"/>
        <v>0</v>
      </c>
      <c r="AC328" s="20">
        <f t="shared" si="95"/>
        <v>0</v>
      </c>
      <c r="AR328" s="205">
        <f t="shared" si="85"/>
        <v>0</v>
      </c>
      <c r="AS328" s="205">
        <f t="shared" si="86"/>
        <v>0</v>
      </c>
      <c r="AT328" s="205">
        <f t="shared" si="87"/>
        <v>0</v>
      </c>
      <c r="AU328" s="205">
        <f t="shared" si="88"/>
        <v>0</v>
      </c>
      <c r="AV328" s="205">
        <f t="shared" si="89"/>
        <v>0</v>
      </c>
      <c r="AW328" s="205">
        <f t="shared" si="90"/>
        <v>0</v>
      </c>
      <c r="AX328" s="205">
        <f t="shared" si="91"/>
        <v>0</v>
      </c>
    </row>
    <row r="329" spans="1:50" ht="15.75" hidden="1" customHeight="1" outlineLevel="1">
      <c r="A329" s="8" t="s">
        <v>61</v>
      </c>
      <c r="B329" s="216">
        <v>319</v>
      </c>
      <c r="C329" s="284"/>
      <c r="D329" s="285"/>
      <c r="E329" s="285"/>
      <c r="F329" s="286"/>
      <c r="G329" s="301">
        <v>0</v>
      </c>
      <c r="H329" s="287">
        <v>0.1</v>
      </c>
      <c r="I329" s="288"/>
      <c r="J329" s="223">
        <f t="shared" si="80"/>
        <v>0</v>
      </c>
      <c r="K329" s="286"/>
      <c r="L329" s="286"/>
      <c r="M329" s="215"/>
      <c r="N329" s="278">
        <f t="shared" si="81"/>
        <v>319</v>
      </c>
      <c r="O329" s="289" t="str">
        <f t="shared" si="82"/>
        <v/>
      </c>
      <c r="P329" s="290">
        <f t="shared" si="92"/>
        <v>0</v>
      </c>
      <c r="Q329" s="291">
        <v>0.1</v>
      </c>
      <c r="R329" s="292"/>
      <c r="S329" s="292"/>
      <c r="T329" s="292"/>
      <c r="U329" s="293" t="str">
        <f t="shared" si="83"/>
        <v/>
      </c>
      <c r="V329" s="294"/>
      <c r="W329" s="158"/>
      <c r="X329" s="159" t="str">
        <f t="shared" si="84"/>
        <v/>
      </c>
      <c r="Y329" s="20"/>
      <c r="Z329" s="20"/>
      <c r="AA329" s="160">
        <f t="shared" si="93"/>
        <v>0</v>
      </c>
      <c r="AB329" s="160">
        <f t="shared" si="94"/>
        <v>0</v>
      </c>
      <c r="AC329" s="20">
        <f t="shared" si="95"/>
        <v>0</v>
      </c>
      <c r="AR329" s="205">
        <f t="shared" si="85"/>
        <v>0</v>
      </c>
      <c r="AS329" s="205">
        <f t="shared" si="86"/>
        <v>0</v>
      </c>
      <c r="AT329" s="205">
        <f t="shared" si="87"/>
        <v>0</v>
      </c>
      <c r="AU329" s="205">
        <f t="shared" si="88"/>
        <v>0</v>
      </c>
      <c r="AV329" s="205">
        <f t="shared" si="89"/>
        <v>0</v>
      </c>
      <c r="AW329" s="205">
        <f t="shared" si="90"/>
        <v>0</v>
      </c>
      <c r="AX329" s="205">
        <f t="shared" si="91"/>
        <v>0</v>
      </c>
    </row>
    <row r="330" spans="1:50" ht="15.75" hidden="1" customHeight="1" outlineLevel="1">
      <c r="A330" s="8" t="s">
        <v>61</v>
      </c>
      <c r="B330" s="216">
        <v>320</v>
      </c>
      <c r="C330" s="284"/>
      <c r="D330" s="285"/>
      <c r="E330" s="285"/>
      <c r="F330" s="286"/>
      <c r="G330" s="301">
        <v>0</v>
      </c>
      <c r="H330" s="287">
        <v>0.1</v>
      </c>
      <c r="I330" s="288"/>
      <c r="J330" s="223">
        <f t="shared" si="80"/>
        <v>0</v>
      </c>
      <c r="K330" s="286"/>
      <c r="L330" s="286"/>
      <c r="M330" s="215"/>
      <c r="N330" s="278">
        <f t="shared" si="81"/>
        <v>320</v>
      </c>
      <c r="O330" s="289" t="str">
        <f t="shared" si="82"/>
        <v/>
      </c>
      <c r="P330" s="290">
        <f t="shared" si="92"/>
        <v>0</v>
      </c>
      <c r="Q330" s="291">
        <v>0.1</v>
      </c>
      <c r="R330" s="292"/>
      <c r="S330" s="292"/>
      <c r="T330" s="292"/>
      <c r="U330" s="293" t="str">
        <f t="shared" si="83"/>
        <v/>
      </c>
      <c r="V330" s="294"/>
      <c r="W330" s="158"/>
      <c r="X330" s="159" t="str">
        <f t="shared" si="84"/>
        <v/>
      </c>
      <c r="Y330" s="20"/>
      <c r="Z330" s="20"/>
      <c r="AA330" s="160">
        <f t="shared" si="93"/>
        <v>0</v>
      </c>
      <c r="AB330" s="160">
        <f t="shared" si="94"/>
        <v>0</v>
      </c>
      <c r="AC330" s="20">
        <f t="shared" si="95"/>
        <v>0</v>
      </c>
      <c r="AR330" s="205">
        <f t="shared" si="85"/>
        <v>0</v>
      </c>
      <c r="AS330" s="205">
        <f t="shared" si="86"/>
        <v>0</v>
      </c>
      <c r="AT330" s="205">
        <f t="shared" si="87"/>
        <v>0</v>
      </c>
      <c r="AU330" s="205">
        <f t="shared" si="88"/>
        <v>0</v>
      </c>
      <c r="AV330" s="205">
        <f t="shared" si="89"/>
        <v>0</v>
      </c>
      <c r="AW330" s="205">
        <f t="shared" si="90"/>
        <v>0</v>
      </c>
      <c r="AX330" s="205">
        <f t="shared" si="91"/>
        <v>0</v>
      </c>
    </row>
    <row r="331" spans="1:50" ht="15.75" hidden="1" customHeight="1" outlineLevel="1">
      <c r="A331" s="8" t="s">
        <v>61</v>
      </c>
      <c r="B331" s="216">
        <v>321</v>
      </c>
      <c r="C331" s="284"/>
      <c r="D331" s="285"/>
      <c r="E331" s="285"/>
      <c r="F331" s="286"/>
      <c r="G331" s="301">
        <v>0</v>
      </c>
      <c r="H331" s="287">
        <v>0.1</v>
      </c>
      <c r="I331" s="288"/>
      <c r="J331" s="223">
        <f t="shared" ref="J331:J394" si="96">ROUNDDOWN((G331-I331)/(1+H331),0)</f>
        <v>0</v>
      </c>
      <c r="K331" s="286"/>
      <c r="L331" s="286"/>
      <c r="M331" s="215"/>
      <c r="N331" s="278">
        <f t="shared" ref="N331:N394" si="97">$B331</f>
        <v>321</v>
      </c>
      <c r="O331" s="289" t="str">
        <f t="shared" ref="O331:O394" si="98">IF($C331="","",C331)</f>
        <v/>
      </c>
      <c r="P331" s="290">
        <f t="shared" si="92"/>
        <v>0</v>
      </c>
      <c r="Q331" s="291">
        <v>0.1</v>
      </c>
      <c r="R331" s="292"/>
      <c r="S331" s="292"/>
      <c r="T331" s="292"/>
      <c r="U331" s="293" t="str">
        <f t="shared" ref="U331:U394" si="99">IF($G331=0,"","未確認")</f>
        <v/>
      </c>
      <c r="V331" s="294"/>
      <c r="W331" s="158"/>
      <c r="X331" s="159" t="str">
        <f t="shared" ref="X331:X394" si="100">IF(W331="","","No."&amp;N331&amp;"："&amp;W331&amp;IF(U331="OK","",IF(U331="対象外","（"&amp;TEXT($G331-$I331,"#,##0")&amp;"円/"&amp;V331&amp;"）","（"&amp;TEXT(R331+S331,"#,##0")&amp;"円/"&amp;V331&amp;"）")))</f>
        <v/>
      </c>
      <c r="Y331" s="20"/>
      <c r="Z331" s="20"/>
      <c r="AA331" s="160">
        <f t="shared" si="93"/>
        <v>0</v>
      </c>
      <c r="AB331" s="160">
        <f t="shared" si="94"/>
        <v>0</v>
      </c>
      <c r="AC331" s="20">
        <f t="shared" si="95"/>
        <v>0</v>
      </c>
      <c r="AR331" s="205">
        <f t="shared" ref="AR331:AR394" si="101">IF(C331="",IF(OR(D331&lt;&gt;"",E331&lt;&gt;"",F331&lt;&gt;"",K331&lt;&gt;"",G331&lt;&gt;0)=TRUE,1,0),0)</f>
        <v>0</v>
      </c>
      <c r="AS331" s="205">
        <f t="shared" ref="AS331:AS394" si="102">IF(D331="",IF(OR(C331&lt;&gt;"",E331&lt;&gt;"",F331&lt;&gt;"",K331&lt;&gt;"",G331&lt;&gt;0)=TRUE,1,0),0)</f>
        <v>0</v>
      </c>
      <c r="AT331" s="205">
        <f t="shared" ref="AT331:AT394" si="103">IF(E331="",IF(OR(C331&lt;&gt;"",D331&lt;&gt;"",F331&lt;&gt;"",K331&lt;&gt;"",G331&lt;&gt;0)=TRUE,1,0),0)</f>
        <v>0</v>
      </c>
      <c r="AU331" s="205">
        <f t="shared" ref="AU331:AU394" si="104">IF(F331="",IF(OR(C331&lt;&gt;"",D331&lt;&gt;"",E331&lt;&gt;"",K331&lt;&gt;"",G331&lt;&gt;0)=TRUE,1,0),0)</f>
        <v>0</v>
      </c>
      <c r="AV331" s="205">
        <f t="shared" ref="AV331:AV394" si="105">IF(K331="",IF(OR(C331&lt;&gt;"",D331&lt;&gt;"",E331&lt;&gt;"",F331&lt;&gt;"",G331&lt;&gt;0)=TRUE,1,0),0)</f>
        <v>0</v>
      </c>
      <c r="AW331" s="205">
        <f t="shared" ref="AW331:AW394" si="106">IF(G331=0,IF(OR(C331&lt;&gt;"",D331&lt;&gt;"",E331&lt;&gt;"",F331&lt;&gt;"",K331&lt;&gt;"",G331&lt;&gt;0)=TRUE,1,0),0)</f>
        <v>0</v>
      </c>
      <c r="AX331" s="205">
        <f t="shared" ref="AX331:AX394" si="107">IF(OR(E331="その他",COUNTIF(E331,"*(詳細備考)*")),1,0)</f>
        <v>0</v>
      </c>
    </row>
    <row r="332" spans="1:50" ht="15.75" hidden="1" customHeight="1" outlineLevel="1">
      <c r="A332" s="8" t="s">
        <v>61</v>
      </c>
      <c r="B332" s="216">
        <v>322</v>
      </c>
      <c r="C332" s="284"/>
      <c r="D332" s="285"/>
      <c r="E332" s="285"/>
      <c r="F332" s="286"/>
      <c r="G332" s="301">
        <v>0</v>
      </c>
      <c r="H332" s="287">
        <v>0.1</v>
      </c>
      <c r="I332" s="288"/>
      <c r="J332" s="223">
        <f t="shared" si="96"/>
        <v>0</v>
      </c>
      <c r="K332" s="286"/>
      <c r="L332" s="286"/>
      <c r="M332" s="215"/>
      <c r="N332" s="278">
        <f t="shared" si="97"/>
        <v>322</v>
      </c>
      <c r="O332" s="289" t="str">
        <f t="shared" si="98"/>
        <v/>
      </c>
      <c r="P332" s="290">
        <f t="shared" si="92"/>
        <v>0</v>
      </c>
      <c r="Q332" s="291">
        <v>0.1</v>
      </c>
      <c r="R332" s="292"/>
      <c r="S332" s="292"/>
      <c r="T332" s="292"/>
      <c r="U332" s="293" t="str">
        <f t="shared" si="99"/>
        <v/>
      </c>
      <c r="V332" s="294"/>
      <c r="W332" s="158"/>
      <c r="X332" s="159" t="str">
        <f t="shared" si="100"/>
        <v/>
      </c>
      <c r="Y332" s="20"/>
      <c r="Z332" s="20"/>
      <c r="AA332" s="160">
        <f t="shared" si="93"/>
        <v>0</v>
      </c>
      <c r="AB332" s="160">
        <f t="shared" si="94"/>
        <v>0</v>
      </c>
      <c r="AC332" s="20">
        <f t="shared" si="95"/>
        <v>0</v>
      </c>
      <c r="AR332" s="205">
        <f t="shared" si="101"/>
        <v>0</v>
      </c>
      <c r="AS332" s="205">
        <f t="shared" si="102"/>
        <v>0</v>
      </c>
      <c r="AT332" s="205">
        <f t="shared" si="103"/>
        <v>0</v>
      </c>
      <c r="AU332" s="205">
        <f t="shared" si="104"/>
        <v>0</v>
      </c>
      <c r="AV332" s="205">
        <f t="shared" si="105"/>
        <v>0</v>
      </c>
      <c r="AW332" s="205">
        <f t="shared" si="106"/>
        <v>0</v>
      </c>
      <c r="AX332" s="205">
        <f t="shared" si="107"/>
        <v>0</v>
      </c>
    </row>
    <row r="333" spans="1:50" ht="15.75" hidden="1" customHeight="1" outlineLevel="1">
      <c r="A333" s="8" t="s">
        <v>61</v>
      </c>
      <c r="B333" s="216">
        <v>323</v>
      </c>
      <c r="C333" s="284"/>
      <c r="D333" s="285"/>
      <c r="E333" s="285"/>
      <c r="F333" s="286"/>
      <c r="G333" s="301">
        <v>0</v>
      </c>
      <c r="H333" s="287">
        <v>0.1</v>
      </c>
      <c r="I333" s="288"/>
      <c r="J333" s="223">
        <f t="shared" si="96"/>
        <v>0</v>
      </c>
      <c r="K333" s="286"/>
      <c r="L333" s="286"/>
      <c r="M333" s="215"/>
      <c r="N333" s="278">
        <f t="shared" si="97"/>
        <v>323</v>
      </c>
      <c r="O333" s="289" t="str">
        <f t="shared" si="98"/>
        <v/>
      </c>
      <c r="P333" s="290">
        <f t="shared" si="92"/>
        <v>0</v>
      </c>
      <c r="Q333" s="291">
        <v>0.1</v>
      </c>
      <c r="R333" s="292"/>
      <c r="S333" s="292"/>
      <c r="T333" s="292"/>
      <c r="U333" s="293" t="str">
        <f t="shared" si="99"/>
        <v/>
      </c>
      <c r="V333" s="294"/>
      <c r="W333" s="158"/>
      <c r="X333" s="159" t="str">
        <f t="shared" si="100"/>
        <v/>
      </c>
      <c r="Y333" s="20"/>
      <c r="Z333" s="20"/>
      <c r="AA333" s="160">
        <f t="shared" si="93"/>
        <v>0</v>
      </c>
      <c r="AB333" s="160">
        <f t="shared" si="94"/>
        <v>0</v>
      </c>
      <c r="AC333" s="20">
        <f t="shared" si="95"/>
        <v>0</v>
      </c>
      <c r="AR333" s="205">
        <f t="shared" si="101"/>
        <v>0</v>
      </c>
      <c r="AS333" s="205">
        <f t="shared" si="102"/>
        <v>0</v>
      </c>
      <c r="AT333" s="205">
        <f t="shared" si="103"/>
        <v>0</v>
      </c>
      <c r="AU333" s="205">
        <f t="shared" si="104"/>
        <v>0</v>
      </c>
      <c r="AV333" s="205">
        <f t="shared" si="105"/>
        <v>0</v>
      </c>
      <c r="AW333" s="205">
        <f t="shared" si="106"/>
        <v>0</v>
      </c>
      <c r="AX333" s="205">
        <f t="shared" si="107"/>
        <v>0</v>
      </c>
    </row>
    <row r="334" spans="1:50" ht="15.75" hidden="1" customHeight="1" outlineLevel="1">
      <c r="A334" s="8" t="s">
        <v>61</v>
      </c>
      <c r="B334" s="216">
        <v>324</v>
      </c>
      <c r="C334" s="284"/>
      <c r="D334" s="285"/>
      <c r="E334" s="285"/>
      <c r="F334" s="286"/>
      <c r="G334" s="301">
        <v>0</v>
      </c>
      <c r="H334" s="287">
        <v>0.1</v>
      </c>
      <c r="I334" s="288"/>
      <c r="J334" s="223">
        <f t="shared" si="96"/>
        <v>0</v>
      </c>
      <c r="K334" s="286"/>
      <c r="L334" s="286"/>
      <c r="M334" s="215"/>
      <c r="N334" s="278">
        <f t="shared" si="97"/>
        <v>324</v>
      </c>
      <c r="O334" s="289" t="str">
        <f t="shared" si="98"/>
        <v/>
      </c>
      <c r="P334" s="290">
        <f t="shared" si="92"/>
        <v>0</v>
      </c>
      <c r="Q334" s="291">
        <v>0.1</v>
      </c>
      <c r="R334" s="292"/>
      <c r="S334" s="292"/>
      <c r="T334" s="292"/>
      <c r="U334" s="293" t="str">
        <f t="shared" si="99"/>
        <v/>
      </c>
      <c r="V334" s="294"/>
      <c r="W334" s="158"/>
      <c r="X334" s="159" t="str">
        <f t="shared" si="100"/>
        <v/>
      </c>
      <c r="Y334" s="20"/>
      <c r="Z334" s="20"/>
      <c r="AA334" s="160">
        <f t="shared" si="93"/>
        <v>0</v>
      </c>
      <c r="AB334" s="160">
        <f t="shared" si="94"/>
        <v>0</v>
      </c>
      <c r="AC334" s="20">
        <f t="shared" si="95"/>
        <v>0</v>
      </c>
      <c r="AR334" s="205">
        <f t="shared" si="101"/>
        <v>0</v>
      </c>
      <c r="AS334" s="205">
        <f t="shared" si="102"/>
        <v>0</v>
      </c>
      <c r="AT334" s="205">
        <f t="shared" si="103"/>
        <v>0</v>
      </c>
      <c r="AU334" s="205">
        <f t="shared" si="104"/>
        <v>0</v>
      </c>
      <c r="AV334" s="205">
        <f t="shared" si="105"/>
        <v>0</v>
      </c>
      <c r="AW334" s="205">
        <f t="shared" si="106"/>
        <v>0</v>
      </c>
      <c r="AX334" s="205">
        <f t="shared" si="107"/>
        <v>0</v>
      </c>
    </row>
    <row r="335" spans="1:50" ht="15.75" hidden="1" customHeight="1" outlineLevel="1">
      <c r="A335" s="8" t="s">
        <v>61</v>
      </c>
      <c r="B335" s="216">
        <v>325</v>
      </c>
      <c r="C335" s="284"/>
      <c r="D335" s="285"/>
      <c r="E335" s="285"/>
      <c r="F335" s="286"/>
      <c r="G335" s="301">
        <v>0</v>
      </c>
      <c r="H335" s="287">
        <v>0.1</v>
      </c>
      <c r="I335" s="288"/>
      <c r="J335" s="223">
        <f t="shared" si="96"/>
        <v>0</v>
      </c>
      <c r="K335" s="286"/>
      <c r="L335" s="286"/>
      <c r="M335" s="215"/>
      <c r="N335" s="278">
        <f t="shared" si="97"/>
        <v>325</v>
      </c>
      <c r="O335" s="289" t="str">
        <f t="shared" si="98"/>
        <v/>
      </c>
      <c r="P335" s="290">
        <f t="shared" si="92"/>
        <v>0</v>
      </c>
      <c r="Q335" s="291">
        <v>0.1</v>
      </c>
      <c r="R335" s="292"/>
      <c r="S335" s="292"/>
      <c r="T335" s="292"/>
      <c r="U335" s="293" t="str">
        <f t="shared" si="99"/>
        <v/>
      </c>
      <c r="V335" s="294"/>
      <c r="W335" s="158"/>
      <c r="X335" s="159" t="str">
        <f t="shared" si="100"/>
        <v/>
      </c>
      <c r="Y335" s="20"/>
      <c r="Z335" s="20"/>
      <c r="AA335" s="160">
        <f t="shared" si="93"/>
        <v>0</v>
      </c>
      <c r="AB335" s="160">
        <f t="shared" si="94"/>
        <v>0</v>
      </c>
      <c r="AC335" s="20">
        <f t="shared" si="95"/>
        <v>0</v>
      </c>
      <c r="AR335" s="205">
        <f t="shared" si="101"/>
        <v>0</v>
      </c>
      <c r="AS335" s="205">
        <f t="shared" si="102"/>
        <v>0</v>
      </c>
      <c r="AT335" s="205">
        <f t="shared" si="103"/>
        <v>0</v>
      </c>
      <c r="AU335" s="205">
        <f t="shared" si="104"/>
        <v>0</v>
      </c>
      <c r="AV335" s="205">
        <f t="shared" si="105"/>
        <v>0</v>
      </c>
      <c r="AW335" s="205">
        <f t="shared" si="106"/>
        <v>0</v>
      </c>
      <c r="AX335" s="205">
        <f t="shared" si="107"/>
        <v>0</v>
      </c>
    </row>
    <row r="336" spans="1:50" ht="15.75" hidden="1" customHeight="1" outlineLevel="1">
      <c r="A336" s="8" t="s">
        <v>61</v>
      </c>
      <c r="B336" s="216">
        <v>326</v>
      </c>
      <c r="C336" s="284"/>
      <c r="D336" s="285"/>
      <c r="E336" s="285"/>
      <c r="F336" s="286"/>
      <c r="G336" s="301">
        <v>0</v>
      </c>
      <c r="H336" s="287">
        <v>0.1</v>
      </c>
      <c r="I336" s="288"/>
      <c r="J336" s="223">
        <f t="shared" si="96"/>
        <v>0</v>
      </c>
      <c r="K336" s="286"/>
      <c r="L336" s="286"/>
      <c r="M336" s="215"/>
      <c r="N336" s="278">
        <f t="shared" si="97"/>
        <v>326</v>
      </c>
      <c r="O336" s="289" t="str">
        <f t="shared" si="98"/>
        <v/>
      </c>
      <c r="P336" s="290">
        <f t="shared" si="92"/>
        <v>0</v>
      </c>
      <c r="Q336" s="291">
        <v>0.1</v>
      </c>
      <c r="R336" s="292"/>
      <c r="S336" s="292"/>
      <c r="T336" s="292"/>
      <c r="U336" s="293" t="str">
        <f t="shared" si="99"/>
        <v/>
      </c>
      <c r="V336" s="294"/>
      <c r="W336" s="158"/>
      <c r="X336" s="159" t="str">
        <f t="shared" si="100"/>
        <v/>
      </c>
      <c r="Y336" s="20"/>
      <c r="Z336" s="20"/>
      <c r="AA336" s="160">
        <f t="shared" si="93"/>
        <v>0</v>
      </c>
      <c r="AB336" s="160">
        <f t="shared" si="94"/>
        <v>0</v>
      </c>
      <c r="AC336" s="20">
        <f t="shared" si="95"/>
        <v>0</v>
      </c>
      <c r="AR336" s="205">
        <f t="shared" si="101"/>
        <v>0</v>
      </c>
      <c r="AS336" s="205">
        <f t="shared" si="102"/>
        <v>0</v>
      </c>
      <c r="AT336" s="205">
        <f t="shared" si="103"/>
        <v>0</v>
      </c>
      <c r="AU336" s="205">
        <f t="shared" si="104"/>
        <v>0</v>
      </c>
      <c r="AV336" s="205">
        <f t="shared" si="105"/>
        <v>0</v>
      </c>
      <c r="AW336" s="205">
        <f t="shared" si="106"/>
        <v>0</v>
      </c>
      <c r="AX336" s="205">
        <f t="shared" si="107"/>
        <v>0</v>
      </c>
    </row>
    <row r="337" spans="1:50" ht="15.75" hidden="1" customHeight="1" outlineLevel="1">
      <c r="A337" s="8" t="s">
        <v>61</v>
      </c>
      <c r="B337" s="216">
        <v>327</v>
      </c>
      <c r="C337" s="284"/>
      <c r="D337" s="285"/>
      <c r="E337" s="285"/>
      <c r="F337" s="286"/>
      <c r="G337" s="301">
        <v>0</v>
      </c>
      <c r="H337" s="287">
        <v>0.1</v>
      </c>
      <c r="I337" s="288"/>
      <c r="J337" s="223">
        <f t="shared" si="96"/>
        <v>0</v>
      </c>
      <c r="K337" s="286"/>
      <c r="L337" s="286"/>
      <c r="M337" s="215"/>
      <c r="N337" s="278">
        <f t="shared" si="97"/>
        <v>327</v>
      </c>
      <c r="O337" s="289" t="str">
        <f t="shared" si="98"/>
        <v/>
      </c>
      <c r="P337" s="290">
        <f t="shared" si="92"/>
        <v>0</v>
      </c>
      <c r="Q337" s="291">
        <v>0.1</v>
      </c>
      <c r="R337" s="292"/>
      <c r="S337" s="292"/>
      <c r="T337" s="292"/>
      <c r="U337" s="293" t="str">
        <f t="shared" si="99"/>
        <v/>
      </c>
      <c r="V337" s="294"/>
      <c r="W337" s="158"/>
      <c r="X337" s="159" t="str">
        <f t="shared" si="100"/>
        <v/>
      </c>
      <c r="Y337" s="20"/>
      <c r="Z337" s="20"/>
      <c r="AA337" s="160">
        <f t="shared" si="93"/>
        <v>0</v>
      </c>
      <c r="AB337" s="160">
        <f t="shared" si="94"/>
        <v>0</v>
      </c>
      <c r="AC337" s="20">
        <f t="shared" si="95"/>
        <v>0</v>
      </c>
      <c r="AR337" s="205">
        <f t="shared" si="101"/>
        <v>0</v>
      </c>
      <c r="AS337" s="205">
        <f t="shared" si="102"/>
        <v>0</v>
      </c>
      <c r="AT337" s="205">
        <f t="shared" si="103"/>
        <v>0</v>
      </c>
      <c r="AU337" s="205">
        <f t="shared" si="104"/>
        <v>0</v>
      </c>
      <c r="AV337" s="205">
        <f t="shared" si="105"/>
        <v>0</v>
      </c>
      <c r="AW337" s="205">
        <f t="shared" si="106"/>
        <v>0</v>
      </c>
      <c r="AX337" s="205">
        <f t="shared" si="107"/>
        <v>0</v>
      </c>
    </row>
    <row r="338" spans="1:50" ht="15.75" hidden="1" customHeight="1" outlineLevel="1">
      <c r="A338" s="8" t="s">
        <v>61</v>
      </c>
      <c r="B338" s="216">
        <v>328</v>
      </c>
      <c r="C338" s="284"/>
      <c r="D338" s="285"/>
      <c r="E338" s="285"/>
      <c r="F338" s="286"/>
      <c r="G338" s="301">
        <v>0</v>
      </c>
      <c r="H338" s="287">
        <v>0.1</v>
      </c>
      <c r="I338" s="288"/>
      <c r="J338" s="223">
        <f t="shared" si="96"/>
        <v>0</v>
      </c>
      <c r="K338" s="286"/>
      <c r="L338" s="286"/>
      <c r="M338" s="215"/>
      <c r="N338" s="278">
        <f t="shared" si="97"/>
        <v>328</v>
      </c>
      <c r="O338" s="289" t="str">
        <f t="shared" si="98"/>
        <v/>
      </c>
      <c r="P338" s="290">
        <f t="shared" si="92"/>
        <v>0</v>
      </c>
      <c r="Q338" s="291">
        <v>0.1</v>
      </c>
      <c r="R338" s="292"/>
      <c r="S338" s="292"/>
      <c r="T338" s="292"/>
      <c r="U338" s="293" t="str">
        <f t="shared" si="99"/>
        <v/>
      </c>
      <c r="V338" s="294"/>
      <c r="W338" s="158"/>
      <c r="X338" s="159" t="str">
        <f t="shared" si="100"/>
        <v/>
      </c>
      <c r="Y338" s="20"/>
      <c r="Z338" s="20"/>
      <c r="AA338" s="160">
        <f t="shared" si="93"/>
        <v>0</v>
      </c>
      <c r="AB338" s="160">
        <f t="shared" si="94"/>
        <v>0</v>
      </c>
      <c r="AC338" s="20">
        <f t="shared" si="95"/>
        <v>0</v>
      </c>
      <c r="AR338" s="205">
        <f t="shared" si="101"/>
        <v>0</v>
      </c>
      <c r="AS338" s="205">
        <f t="shared" si="102"/>
        <v>0</v>
      </c>
      <c r="AT338" s="205">
        <f t="shared" si="103"/>
        <v>0</v>
      </c>
      <c r="AU338" s="205">
        <f t="shared" si="104"/>
        <v>0</v>
      </c>
      <c r="AV338" s="205">
        <f t="shared" si="105"/>
        <v>0</v>
      </c>
      <c r="AW338" s="205">
        <f t="shared" si="106"/>
        <v>0</v>
      </c>
      <c r="AX338" s="205">
        <f t="shared" si="107"/>
        <v>0</v>
      </c>
    </row>
    <row r="339" spans="1:50" ht="15.75" hidden="1" customHeight="1" outlineLevel="1">
      <c r="A339" s="8" t="s">
        <v>61</v>
      </c>
      <c r="B339" s="216">
        <v>329</v>
      </c>
      <c r="C339" s="284"/>
      <c r="D339" s="285"/>
      <c r="E339" s="285"/>
      <c r="F339" s="286"/>
      <c r="G339" s="301">
        <v>0</v>
      </c>
      <c r="H339" s="287">
        <v>0.1</v>
      </c>
      <c r="I339" s="288"/>
      <c r="J339" s="223">
        <f t="shared" si="96"/>
        <v>0</v>
      </c>
      <c r="K339" s="286"/>
      <c r="L339" s="286"/>
      <c r="M339" s="215"/>
      <c r="N339" s="278">
        <f t="shared" si="97"/>
        <v>329</v>
      </c>
      <c r="O339" s="289" t="str">
        <f t="shared" si="98"/>
        <v/>
      </c>
      <c r="P339" s="290">
        <f t="shared" ref="P339:P402" si="108">IF($H339=$Q339,$J339-$AA339-$AB339-$S339,ROUNDDOWN(($G339-$I339)/(1+$Q339),0)-$AA339-$AB339-$S339)</f>
        <v>0</v>
      </c>
      <c r="Q339" s="291">
        <v>0.1</v>
      </c>
      <c r="R339" s="292"/>
      <c r="S339" s="292"/>
      <c r="T339" s="292"/>
      <c r="U339" s="293" t="str">
        <f t="shared" si="99"/>
        <v/>
      </c>
      <c r="V339" s="294"/>
      <c r="W339" s="158"/>
      <c r="X339" s="159" t="str">
        <f t="shared" si="100"/>
        <v/>
      </c>
      <c r="Y339" s="20"/>
      <c r="Z339" s="20"/>
      <c r="AA339" s="160">
        <f t="shared" ref="AA339:AA402" si="109">IFERROR(ROUNDDOWN(R339/(1+$Q339),0),0)</f>
        <v>0</v>
      </c>
      <c r="AB339" s="160">
        <f t="shared" ref="AB339:AB402" si="110">IFERROR(ROUNDDOWN(T339/(1+$Q339),0),0)</f>
        <v>0</v>
      </c>
      <c r="AC339" s="20">
        <f t="shared" ref="AC339:AC402" si="111">IF($H339&gt;=$Q339,0,$J339-$P339-$R339-$S339-$T339)</f>
        <v>0</v>
      </c>
      <c r="AR339" s="205">
        <f t="shared" si="101"/>
        <v>0</v>
      </c>
      <c r="AS339" s="205">
        <f t="shared" si="102"/>
        <v>0</v>
      </c>
      <c r="AT339" s="205">
        <f t="shared" si="103"/>
        <v>0</v>
      </c>
      <c r="AU339" s="205">
        <f t="shared" si="104"/>
        <v>0</v>
      </c>
      <c r="AV339" s="205">
        <f t="shared" si="105"/>
        <v>0</v>
      </c>
      <c r="AW339" s="205">
        <f t="shared" si="106"/>
        <v>0</v>
      </c>
      <c r="AX339" s="205">
        <f t="shared" si="107"/>
        <v>0</v>
      </c>
    </row>
    <row r="340" spans="1:50" ht="15.75" hidden="1" customHeight="1" outlineLevel="1">
      <c r="A340" s="8" t="s">
        <v>61</v>
      </c>
      <c r="B340" s="216">
        <v>330</v>
      </c>
      <c r="C340" s="284"/>
      <c r="D340" s="285"/>
      <c r="E340" s="285"/>
      <c r="F340" s="286"/>
      <c r="G340" s="301">
        <v>0</v>
      </c>
      <c r="H340" s="287">
        <v>0.1</v>
      </c>
      <c r="I340" s="288"/>
      <c r="J340" s="223">
        <f t="shared" si="96"/>
        <v>0</v>
      </c>
      <c r="K340" s="286"/>
      <c r="L340" s="286"/>
      <c r="M340" s="215"/>
      <c r="N340" s="278">
        <f t="shared" si="97"/>
        <v>330</v>
      </c>
      <c r="O340" s="289" t="str">
        <f t="shared" si="98"/>
        <v/>
      </c>
      <c r="P340" s="290">
        <f t="shared" si="108"/>
        <v>0</v>
      </c>
      <c r="Q340" s="291">
        <v>0.1</v>
      </c>
      <c r="R340" s="292"/>
      <c r="S340" s="292"/>
      <c r="T340" s="292"/>
      <c r="U340" s="293" t="str">
        <f t="shared" si="99"/>
        <v/>
      </c>
      <c r="V340" s="294"/>
      <c r="W340" s="158"/>
      <c r="X340" s="159" t="str">
        <f t="shared" si="100"/>
        <v/>
      </c>
      <c r="Y340" s="20"/>
      <c r="Z340" s="20"/>
      <c r="AA340" s="160">
        <f t="shared" si="109"/>
        <v>0</v>
      </c>
      <c r="AB340" s="160">
        <f t="shared" si="110"/>
        <v>0</v>
      </c>
      <c r="AC340" s="20">
        <f t="shared" si="111"/>
        <v>0</v>
      </c>
      <c r="AR340" s="205">
        <f t="shared" si="101"/>
        <v>0</v>
      </c>
      <c r="AS340" s="205">
        <f t="shared" si="102"/>
        <v>0</v>
      </c>
      <c r="AT340" s="205">
        <f t="shared" si="103"/>
        <v>0</v>
      </c>
      <c r="AU340" s="205">
        <f t="shared" si="104"/>
        <v>0</v>
      </c>
      <c r="AV340" s="205">
        <f t="shared" si="105"/>
        <v>0</v>
      </c>
      <c r="AW340" s="205">
        <f t="shared" si="106"/>
        <v>0</v>
      </c>
      <c r="AX340" s="205">
        <f t="shared" si="107"/>
        <v>0</v>
      </c>
    </row>
    <row r="341" spans="1:50" ht="15.75" hidden="1" customHeight="1" outlineLevel="1">
      <c r="A341" s="8" t="s">
        <v>61</v>
      </c>
      <c r="B341" s="216">
        <v>331</v>
      </c>
      <c r="C341" s="284"/>
      <c r="D341" s="285"/>
      <c r="E341" s="285"/>
      <c r="F341" s="286"/>
      <c r="G341" s="301">
        <v>0</v>
      </c>
      <c r="H341" s="287">
        <v>0.1</v>
      </c>
      <c r="I341" s="288"/>
      <c r="J341" s="223">
        <f t="shared" si="96"/>
        <v>0</v>
      </c>
      <c r="K341" s="286"/>
      <c r="L341" s="286"/>
      <c r="M341" s="215"/>
      <c r="N341" s="278">
        <f t="shared" si="97"/>
        <v>331</v>
      </c>
      <c r="O341" s="289" t="str">
        <f t="shared" si="98"/>
        <v/>
      </c>
      <c r="P341" s="290">
        <f t="shared" si="108"/>
        <v>0</v>
      </c>
      <c r="Q341" s="291">
        <v>0.1</v>
      </c>
      <c r="R341" s="292"/>
      <c r="S341" s="292"/>
      <c r="T341" s="292"/>
      <c r="U341" s="293" t="str">
        <f t="shared" si="99"/>
        <v/>
      </c>
      <c r="V341" s="294"/>
      <c r="W341" s="158"/>
      <c r="X341" s="159" t="str">
        <f t="shared" si="100"/>
        <v/>
      </c>
      <c r="Y341" s="20"/>
      <c r="Z341" s="20"/>
      <c r="AA341" s="160">
        <f t="shared" si="109"/>
        <v>0</v>
      </c>
      <c r="AB341" s="160">
        <f t="shared" si="110"/>
        <v>0</v>
      </c>
      <c r="AC341" s="20">
        <f t="shared" si="111"/>
        <v>0</v>
      </c>
      <c r="AR341" s="205">
        <f t="shared" si="101"/>
        <v>0</v>
      </c>
      <c r="AS341" s="205">
        <f t="shared" si="102"/>
        <v>0</v>
      </c>
      <c r="AT341" s="205">
        <f t="shared" si="103"/>
        <v>0</v>
      </c>
      <c r="AU341" s="205">
        <f t="shared" si="104"/>
        <v>0</v>
      </c>
      <c r="AV341" s="205">
        <f t="shared" si="105"/>
        <v>0</v>
      </c>
      <c r="AW341" s="205">
        <f t="shared" si="106"/>
        <v>0</v>
      </c>
      <c r="AX341" s="205">
        <f t="shared" si="107"/>
        <v>0</v>
      </c>
    </row>
    <row r="342" spans="1:50" ht="15.75" hidden="1" customHeight="1" outlineLevel="1">
      <c r="A342" s="8" t="s">
        <v>61</v>
      </c>
      <c r="B342" s="216">
        <v>332</v>
      </c>
      <c r="C342" s="284"/>
      <c r="D342" s="285"/>
      <c r="E342" s="285"/>
      <c r="F342" s="286"/>
      <c r="G342" s="301">
        <v>0</v>
      </c>
      <c r="H342" s="287">
        <v>0.1</v>
      </c>
      <c r="I342" s="288"/>
      <c r="J342" s="223">
        <f t="shared" si="96"/>
        <v>0</v>
      </c>
      <c r="K342" s="286"/>
      <c r="L342" s="286"/>
      <c r="M342" s="215"/>
      <c r="N342" s="278">
        <f t="shared" si="97"/>
        <v>332</v>
      </c>
      <c r="O342" s="289" t="str">
        <f t="shared" si="98"/>
        <v/>
      </c>
      <c r="P342" s="290">
        <f t="shared" si="108"/>
        <v>0</v>
      </c>
      <c r="Q342" s="291">
        <v>0.1</v>
      </c>
      <c r="R342" s="292"/>
      <c r="S342" s="292"/>
      <c r="T342" s="292"/>
      <c r="U342" s="293" t="str">
        <f t="shared" si="99"/>
        <v/>
      </c>
      <c r="V342" s="294"/>
      <c r="W342" s="158"/>
      <c r="X342" s="159" t="str">
        <f t="shared" si="100"/>
        <v/>
      </c>
      <c r="Y342" s="20"/>
      <c r="Z342" s="20"/>
      <c r="AA342" s="160">
        <f t="shared" si="109"/>
        <v>0</v>
      </c>
      <c r="AB342" s="160">
        <f t="shared" si="110"/>
        <v>0</v>
      </c>
      <c r="AC342" s="20">
        <f t="shared" si="111"/>
        <v>0</v>
      </c>
      <c r="AR342" s="205">
        <f t="shared" si="101"/>
        <v>0</v>
      </c>
      <c r="AS342" s="205">
        <f t="shared" si="102"/>
        <v>0</v>
      </c>
      <c r="AT342" s="205">
        <f t="shared" si="103"/>
        <v>0</v>
      </c>
      <c r="AU342" s="205">
        <f t="shared" si="104"/>
        <v>0</v>
      </c>
      <c r="AV342" s="205">
        <f t="shared" si="105"/>
        <v>0</v>
      </c>
      <c r="AW342" s="205">
        <f t="shared" si="106"/>
        <v>0</v>
      </c>
      <c r="AX342" s="205">
        <f t="shared" si="107"/>
        <v>0</v>
      </c>
    </row>
    <row r="343" spans="1:50" ht="15.75" hidden="1" customHeight="1" outlineLevel="1">
      <c r="A343" s="8" t="s">
        <v>61</v>
      </c>
      <c r="B343" s="216">
        <v>333</v>
      </c>
      <c r="C343" s="284"/>
      <c r="D343" s="285"/>
      <c r="E343" s="285"/>
      <c r="F343" s="286"/>
      <c r="G343" s="301">
        <v>0</v>
      </c>
      <c r="H343" s="287">
        <v>0.1</v>
      </c>
      <c r="I343" s="288"/>
      <c r="J343" s="223">
        <f t="shared" si="96"/>
        <v>0</v>
      </c>
      <c r="K343" s="286"/>
      <c r="L343" s="286"/>
      <c r="M343" s="215"/>
      <c r="N343" s="278">
        <f t="shared" si="97"/>
        <v>333</v>
      </c>
      <c r="O343" s="289" t="str">
        <f t="shared" si="98"/>
        <v/>
      </c>
      <c r="P343" s="290">
        <f t="shared" si="108"/>
        <v>0</v>
      </c>
      <c r="Q343" s="291">
        <v>0.1</v>
      </c>
      <c r="R343" s="292"/>
      <c r="S343" s="292"/>
      <c r="T343" s="292"/>
      <c r="U343" s="293" t="str">
        <f t="shared" si="99"/>
        <v/>
      </c>
      <c r="V343" s="294"/>
      <c r="W343" s="158"/>
      <c r="X343" s="159" t="str">
        <f t="shared" si="100"/>
        <v/>
      </c>
      <c r="Y343" s="20"/>
      <c r="Z343" s="20"/>
      <c r="AA343" s="160">
        <f t="shared" si="109"/>
        <v>0</v>
      </c>
      <c r="AB343" s="160">
        <f t="shared" si="110"/>
        <v>0</v>
      </c>
      <c r="AC343" s="20">
        <f t="shared" si="111"/>
        <v>0</v>
      </c>
      <c r="AR343" s="205">
        <f t="shared" si="101"/>
        <v>0</v>
      </c>
      <c r="AS343" s="205">
        <f t="shared" si="102"/>
        <v>0</v>
      </c>
      <c r="AT343" s="205">
        <f t="shared" si="103"/>
        <v>0</v>
      </c>
      <c r="AU343" s="205">
        <f t="shared" si="104"/>
        <v>0</v>
      </c>
      <c r="AV343" s="205">
        <f t="shared" si="105"/>
        <v>0</v>
      </c>
      <c r="AW343" s="205">
        <f t="shared" si="106"/>
        <v>0</v>
      </c>
      <c r="AX343" s="205">
        <f t="shared" si="107"/>
        <v>0</v>
      </c>
    </row>
    <row r="344" spans="1:50" ht="15.75" hidden="1" customHeight="1" outlineLevel="1">
      <c r="A344" s="8" t="s">
        <v>61</v>
      </c>
      <c r="B344" s="216">
        <v>334</v>
      </c>
      <c r="C344" s="284"/>
      <c r="D344" s="285"/>
      <c r="E344" s="285"/>
      <c r="F344" s="286"/>
      <c r="G344" s="301">
        <v>0</v>
      </c>
      <c r="H344" s="287">
        <v>0.1</v>
      </c>
      <c r="I344" s="288"/>
      <c r="J344" s="223">
        <f t="shared" si="96"/>
        <v>0</v>
      </c>
      <c r="K344" s="286"/>
      <c r="L344" s="286"/>
      <c r="M344" s="215"/>
      <c r="N344" s="278">
        <f t="shared" si="97"/>
        <v>334</v>
      </c>
      <c r="O344" s="289" t="str">
        <f t="shared" si="98"/>
        <v/>
      </c>
      <c r="P344" s="290">
        <f t="shared" si="108"/>
        <v>0</v>
      </c>
      <c r="Q344" s="291">
        <v>0.1</v>
      </c>
      <c r="R344" s="292"/>
      <c r="S344" s="292"/>
      <c r="T344" s="292"/>
      <c r="U344" s="293" t="str">
        <f t="shared" si="99"/>
        <v/>
      </c>
      <c r="V344" s="294"/>
      <c r="W344" s="158"/>
      <c r="X344" s="159" t="str">
        <f t="shared" si="100"/>
        <v/>
      </c>
      <c r="Y344" s="20"/>
      <c r="Z344" s="20"/>
      <c r="AA344" s="160">
        <f t="shared" si="109"/>
        <v>0</v>
      </c>
      <c r="AB344" s="160">
        <f t="shared" si="110"/>
        <v>0</v>
      </c>
      <c r="AC344" s="20">
        <f t="shared" si="111"/>
        <v>0</v>
      </c>
      <c r="AR344" s="205">
        <f t="shared" si="101"/>
        <v>0</v>
      </c>
      <c r="AS344" s="205">
        <f t="shared" si="102"/>
        <v>0</v>
      </c>
      <c r="AT344" s="205">
        <f t="shared" si="103"/>
        <v>0</v>
      </c>
      <c r="AU344" s="205">
        <f t="shared" si="104"/>
        <v>0</v>
      </c>
      <c r="AV344" s="205">
        <f t="shared" si="105"/>
        <v>0</v>
      </c>
      <c r="AW344" s="205">
        <f t="shared" si="106"/>
        <v>0</v>
      </c>
      <c r="AX344" s="205">
        <f t="shared" si="107"/>
        <v>0</v>
      </c>
    </row>
    <row r="345" spans="1:50" ht="15.75" hidden="1" customHeight="1" outlineLevel="1">
      <c r="A345" s="8" t="s">
        <v>61</v>
      </c>
      <c r="B345" s="216">
        <v>335</v>
      </c>
      <c r="C345" s="284"/>
      <c r="D345" s="285"/>
      <c r="E345" s="285"/>
      <c r="F345" s="286"/>
      <c r="G345" s="301">
        <v>0</v>
      </c>
      <c r="H345" s="287">
        <v>0.1</v>
      </c>
      <c r="I345" s="288"/>
      <c r="J345" s="223">
        <f t="shared" si="96"/>
        <v>0</v>
      </c>
      <c r="K345" s="286"/>
      <c r="L345" s="286"/>
      <c r="M345" s="215"/>
      <c r="N345" s="278">
        <f t="shared" si="97"/>
        <v>335</v>
      </c>
      <c r="O345" s="289" t="str">
        <f t="shared" si="98"/>
        <v/>
      </c>
      <c r="P345" s="290">
        <f t="shared" si="108"/>
        <v>0</v>
      </c>
      <c r="Q345" s="291">
        <v>0.1</v>
      </c>
      <c r="R345" s="292"/>
      <c r="S345" s="292"/>
      <c r="T345" s="292"/>
      <c r="U345" s="293" t="str">
        <f t="shared" si="99"/>
        <v/>
      </c>
      <c r="V345" s="294"/>
      <c r="W345" s="158"/>
      <c r="X345" s="159" t="str">
        <f t="shared" si="100"/>
        <v/>
      </c>
      <c r="Y345" s="20"/>
      <c r="Z345" s="20"/>
      <c r="AA345" s="160">
        <f t="shared" si="109"/>
        <v>0</v>
      </c>
      <c r="AB345" s="160">
        <f t="shared" si="110"/>
        <v>0</v>
      </c>
      <c r="AC345" s="20">
        <f t="shared" si="111"/>
        <v>0</v>
      </c>
      <c r="AR345" s="205">
        <f t="shared" si="101"/>
        <v>0</v>
      </c>
      <c r="AS345" s="205">
        <f t="shared" si="102"/>
        <v>0</v>
      </c>
      <c r="AT345" s="205">
        <f t="shared" si="103"/>
        <v>0</v>
      </c>
      <c r="AU345" s="205">
        <f t="shared" si="104"/>
        <v>0</v>
      </c>
      <c r="AV345" s="205">
        <f t="shared" si="105"/>
        <v>0</v>
      </c>
      <c r="AW345" s="205">
        <f t="shared" si="106"/>
        <v>0</v>
      </c>
      <c r="AX345" s="205">
        <f t="shared" si="107"/>
        <v>0</v>
      </c>
    </row>
    <row r="346" spans="1:50" ht="15.75" hidden="1" customHeight="1" outlineLevel="1">
      <c r="A346" s="8" t="s">
        <v>61</v>
      </c>
      <c r="B346" s="216">
        <v>336</v>
      </c>
      <c r="C346" s="284"/>
      <c r="D346" s="285"/>
      <c r="E346" s="285"/>
      <c r="F346" s="286"/>
      <c r="G346" s="301">
        <v>0</v>
      </c>
      <c r="H346" s="287">
        <v>0.1</v>
      </c>
      <c r="I346" s="288"/>
      <c r="J346" s="223">
        <f t="shared" si="96"/>
        <v>0</v>
      </c>
      <c r="K346" s="286"/>
      <c r="L346" s="286"/>
      <c r="M346" s="215"/>
      <c r="N346" s="278">
        <f t="shared" si="97"/>
        <v>336</v>
      </c>
      <c r="O346" s="289" t="str">
        <f t="shared" si="98"/>
        <v/>
      </c>
      <c r="P346" s="290">
        <f t="shared" si="108"/>
        <v>0</v>
      </c>
      <c r="Q346" s="291">
        <v>0.1</v>
      </c>
      <c r="R346" s="292"/>
      <c r="S346" s="292"/>
      <c r="T346" s="292"/>
      <c r="U346" s="293" t="str">
        <f t="shared" si="99"/>
        <v/>
      </c>
      <c r="V346" s="294"/>
      <c r="W346" s="158"/>
      <c r="X346" s="159" t="str">
        <f t="shared" si="100"/>
        <v/>
      </c>
      <c r="Y346" s="20"/>
      <c r="Z346" s="20"/>
      <c r="AA346" s="160">
        <f t="shared" si="109"/>
        <v>0</v>
      </c>
      <c r="AB346" s="160">
        <f t="shared" si="110"/>
        <v>0</v>
      </c>
      <c r="AC346" s="20">
        <f t="shared" si="111"/>
        <v>0</v>
      </c>
      <c r="AR346" s="205">
        <f t="shared" si="101"/>
        <v>0</v>
      </c>
      <c r="AS346" s="205">
        <f t="shared" si="102"/>
        <v>0</v>
      </c>
      <c r="AT346" s="205">
        <f t="shared" si="103"/>
        <v>0</v>
      </c>
      <c r="AU346" s="205">
        <f t="shared" si="104"/>
        <v>0</v>
      </c>
      <c r="AV346" s="205">
        <f t="shared" si="105"/>
        <v>0</v>
      </c>
      <c r="AW346" s="205">
        <f t="shared" si="106"/>
        <v>0</v>
      </c>
      <c r="AX346" s="205">
        <f t="shared" si="107"/>
        <v>0</v>
      </c>
    </row>
    <row r="347" spans="1:50" ht="15.75" hidden="1" customHeight="1" outlineLevel="1">
      <c r="A347" s="8" t="s">
        <v>61</v>
      </c>
      <c r="B347" s="216">
        <v>337</v>
      </c>
      <c r="C347" s="284"/>
      <c r="D347" s="285"/>
      <c r="E347" s="285"/>
      <c r="F347" s="286"/>
      <c r="G347" s="301">
        <v>0</v>
      </c>
      <c r="H347" s="287">
        <v>0.1</v>
      </c>
      <c r="I347" s="288"/>
      <c r="J347" s="223">
        <f t="shared" si="96"/>
        <v>0</v>
      </c>
      <c r="K347" s="286"/>
      <c r="L347" s="286"/>
      <c r="M347" s="215"/>
      <c r="N347" s="278">
        <f t="shared" si="97"/>
        <v>337</v>
      </c>
      <c r="O347" s="289" t="str">
        <f t="shared" si="98"/>
        <v/>
      </c>
      <c r="P347" s="290">
        <f t="shared" si="108"/>
        <v>0</v>
      </c>
      <c r="Q347" s="291">
        <v>0.1</v>
      </c>
      <c r="R347" s="292"/>
      <c r="S347" s="292"/>
      <c r="T347" s="292"/>
      <c r="U347" s="293" t="str">
        <f t="shared" si="99"/>
        <v/>
      </c>
      <c r="V347" s="294"/>
      <c r="W347" s="158"/>
      <c r="X347" s="159" t="str">
        <f t="shared" si="100"/>
        <v/>
      </c>
      <c r="Y347" s="20"/>
      <c r="Z347" s="20"/>
      <c r="AA347" s="160">
        <f t="shared" si="109"/>
        <v>0</v>
      </c>
      <c r="AB347" s="160">
        <f t="shared" si="110"/>
        <v>0</v>
      </c>
      <c r="AC347" s="20">
        <f t="shared" si="111"/>
        <v>0</v>
      </c>
      <c r="AR347" s="205">
        <f t="shared" si="101"/>
        <v>0</v>
      </c>
      <c r="AS347" s="205">
        <f t="shared" si="102"/>
        <v>0</v>
      </c>
      <c r="AT347" s="205">
        <f t="shared" si="103"/>
        <v>0</v>
      </c>
      <c r="AU347" s="205">
        <f t="shared" si="104"/>
        <v>0</v>
      </c>
      <c r="AV347" s="205">
        <f t="shared" si="105"/>
        <v>0</v>
      </c>
      <c r="AW347" s="205">
        <f t="shared" si="106"/>
        <v>0</v>
      </c>
      <c r="AX347" s="205">
        <f t="shared" si="107"/>
        <v>0</v>
      </c>
    </row>
    <row r="348" spans="1:50" ht="15.75" hidden="1" customHeight="1" outlineLevel="1">
      <c r="A348" s="8" t="s">
        <v>61</v>
      </c>
      <c r="B348" s="216">
        <v>338</v>
      </c>
      <c r="C348" s="284"/>
      <c r="D348" s="285"/>
      <c r="E348" s="285"/>
      <c r="F348" s="286"/>
      <c r="G348" s="301">
        <v>0</v>
      </c>
      <c r="H348" s="287">
        <v>0.1</v>
      </c>
      <c r="I348" s="288"/>
      <c r="J348" s="223">
        <f t="shared" si="96"/>
        <v>0</v>
      </c>
      <c r="K348" s="286"/>
      <c r="L348" s="286"/>
      <c r="M348" s="215"/>
      <c r="N348" s="278">
        <f t="shared" si="97"/>
        <v>338</v>
      </c>
      <c r="O348" s="289" t="str">
        <f t="shared" si="98"/>
        <v/>
      </c>
      <c r="P348" s="290">
        <f t="shared" si="108"/>
        <v>0</v>
      </c>
      <c r="Q348" s="291">
        <v>0.1</v>
      </c>
      <c r="R348" s="292"/>
      <c r="S348" s="292"/>
      <c r="T348" s="292"/>
      <c r="U348" s="293" t="str">
        <f t="shared" si="99"/>
        <v/>
      </c>
      <c r="V348" s="294"/>
      <c r="W348" s="158"/>
      <c r="X348" s="159" t="str">
        <f t="shared" si="100"/>
        <v/>
      </c>
      <c r="Y348" s="20"/>
      <c r="Z348" s="20"/>
      <c r="AA348" s="160">
        <f t="shared" si="109"/>
        <v>0</v>
      </c>
      <c r="AB348" s="160">
        <f t="shared" si="110"/>
        <v>0</v>
      </c>
      <c r="AC348" s="20">
        <f t="shared" si="111"/>
        <v>0</v>
      </c>
      <c r="AR348" s="205">
        <f t="shared" si="101"/>
        <v>0</v>
      </c>
      <c r="AS348" s="205">
        <f t="shared" si="102"/>
        <v>0</v>
      </c>
      <c r="AT348" s="205">
        <f t="shared" si="103"/>
        <v>0</v>
      </c>
      <c r="AU348" s="205">
        <f t="shared" si="104"/>
        <v>0</v>
      </c>
      <c r="AV348" s="205">
        <f t="shared" si="105"/>
        <v>0</v>
      </c>
      <c r="AW348" s="205">
        <f t="shared" si="106"/>
        <v>0</v>
      </c>
      <c r="AX348" s="205">
        <f t="shared" si="107"/>
        <v>0</v>
      </c>
    </row>
    <row r="349" spans="1:50" ht="15.75" hidden="1" customHeight="1" outlineLevel="1">
      <c r="A349" s="8" t="s">
        <v>61</v>
      </c>
      <c r="B349" s="216">
        <v>339</v>
      </c>
      <c r="C349" s="284"/>
      <c r="D349" s="285"/>
      <c r="E349" s="285"/>
      <c r="F349" s="286"/>
      <c r="G349" s="301">
        <v>0</v>
      </c>
      <c r="H349" s="287">
        <v>0.1</v>
      </c>
      <c r="I349" s="288"/>
      <c r="J349" s="223">
        <f t="shared" si="96"/>
        <v>0</v>
      </c>
      <c r="K349" s="286"/>
      <c r="L349" s="286"/>
      <c r="M349" s="215"/>
      <c r="N349" s="278">
        <f t="shared" si="97"/>
        <v>339</v>
      </c>
      <c r="O349" s="289" t="str">
        <f t="shared" si="98"/>
        <v/>
      </c>
      <c r="P349" s="290">
        <f t="shared" si="108"/>
        <v>0</v>
      </c>
      <c r="Q349" s="291">
        <v>0.1</v>
      </c>
      <c r="R349" s="292"/>
      <c r="S349" s="292"/>
      <c r="T349" s="292"/>
      <c r="U349" s="293" t="str">
        <f t="shared" si="99"/>
        <v/>
      </c>
      <c r="V349" s="294"/>
      <c r="W349" s="158"/>
      <c r="X349" s="159" t="str">
        <f t="shared" si="100"/>
        <v/>
      </c>
      <c r="Y349" s="20"/>
      <c r="Z349" s="20"/>
      <c r="AA349" s="160">
        <f t="shared" si="109"/>
        <v>0</v>
      </c>
      <c r="AB349" s="160">
        <f t="shared" si="110"/>
        <v>0</v>
      </c>
      <c r="AC349" s="20">
        <f t="shared" si="111"/>
        <v>0</v>
      </c>
      <c r="AR349" s="205">
        <f t="shared" si="101"/>
        <v>0</v>
      </c>
      <c r="AS349" s="205">
        <f t="shared" si="102"/>
        <v>0</v>
      </c>
      <c r="AT349" s="205">
        <f t="shared" si="103"/>
        <v>0</v>
      </c>
      <c r="AU349" s="205">
        <f t="shared" si="104"/>
        <v>0</v>
      </c>
      <c r="AV349" s="205">
        <f t="shared" si="105"/>
        <v>0</v>
      </c>
      <c r="AW349" s="205">
        <f t="shared" si="106"/>
        <v>0</v>
      </c>
      <c r="AX349" s="205">
        <f t="shared" si="107"/>
        <v>0</v>
      </c>
    </row>
    <row r="350" spans="1:50" ht="15.75" hidden="1" customHeight="1" outlineLevel="1">
      <c r="A350" s="8" t="s">
        <v>61</v>
      </c>
      <c r="B350" s="216">
        <v>340</v>
      </c>
      <c r="C350" s="284"/>
      <c r="D350" s="285"/>
      <c r="E350" s="285"/>
      <c r="F350" s="286"/>
      <c r="G350" s="301">
        <v>0</v>
      </c>
      <c r="H350" s="287">
        <v>0.1</v>
      </c>
      <c r="I350" s="288"/>
      <c r="J350" s="223">
        <f t="shared" si="96"/>
        <v>0</v>
      </c>
      <c r="K350" s="286"/>
      <c r="L350" s="286"/>
      <c r="M350" s="215"/>
      <c r="N350" s="278">
        <f t="shared" si="97"/>
        <v>340</v>
      </c>
      <c r="O350" s="289" t="str">
        <f t="shared" si="98"/>
        <v/>
      </c>
      <c r="P350" s="290">
        <f t="shared" si="108"/>
        <v>0</v>
      </c>
      <c r="Q350" s="291">
        <v>0.1</v>
      </c>
      <c r="R350" s="292"/>
      <c r="S350" s="292"/>
      <c r="T350" s="292"/>
      <c r="U350" s="293" t="str">
        <f t="shared" si="99"/>
        <v/>
      </c>
      <c r="V350" s="294"/>
      <c r="W350" s="158"/>
      <c r="X350" s="159" t="str">
        <f t="shared" si="100"/>
        <v/>
      </c>
      <c r="Y350" s="20"/>
      <c r="Z350" s="20"/>
      <c r="AA350" s="160">
        <f t="shared" si="109"/>
        <v>0</v>
      </c>
      <c r="AB350" s="160">
        <f t="shared" si="110"/>
        <v>0</v>
      </c>
      <c r="AC350" s="20">
        <f t="shared" si="111"/>
        <v>0</v>
      </c>
      <c r="AR350" s="205">
        <f t="shared" si="101"/>
        <v>0</v>
      </c>
      <c r="AS350" s="205">
        <f t="shared" si="102"/>
        <v>0</v>
      </c>
      <c r="AT350" s="205">
        <f t="shared" si="103"/>
        <v>0</v>
      </c>
      <c r="AU350" s="205">
        <f t="shared" si="104"/>
        <v>0</v>
      </c>
      <c r="AV350" s="205">
        <f t="shared" si="105"/>
        <v>0</v>
      </c>
      <c r="AW350" s="205">
        <f t="shared" si="106"/>
        <v>0</v>
      </c>
      <c r="AX350" s="205">
        <f t="shared" si="107"/>
        <v>0</v>
      </c>
    </row>
    <row r="351" spans="1:50" ht="15.75" hidden="1" customHeight="1" outlineLevel="1">
      <c r="A351" s="8" t="s">
        <v>61</v>
      </c>
      <c r="B351" s="216">
        <v>341</v>
      </c>
      <c r="C351" s="284"/>
      <c r="D351" s="285"/>
      <c r="E351" s="285"/>
      <c r="F351" s="286"/>
      <c r="G351" s="301">
        <v>0</v>
      </c>
      <c r="H351" s="287">
        <v>0.1</v>
      </c>
      <c r="I351" s="288"/>
      <c r="J351" s="223">
        <f t="shared" si="96"/>
        <v>0</v>
      </c>
      <c r="K351" s="286"/>
      <c r="L351" s="286"/>
      <c r="M351" s="215"/>
      <c r="N351" s="278">
        <f t="shared" si="97"/>
        <v>341</v>
      </c>
      <c r="O351" s="289" t="str">
        <f t="shared" si="98"/>
        <v/>
      </c>
      <c r="P351" s="290">
        <f t="shared" si="108"/>
        <v>0</v>
      </c>
      <c r="Q351" s="291">
        <v>0.1</v>
      </c>
      <c r="R351" s="292"/>
      <c r="S351" s="292"/>
      <c r="T351" s="292"/>
      <c r="U351" s="293" t="str">
        <f t="shared" si="99"/>
        <v/>
      </c>
      <c r="V351" s="294"/>
      <c r="W351" s="158"/>
      <c r="X351" s="159" t="str">
        <f t="shared" si="100"/>
        <v/>
      </c>
      <c r="Y351" s="20"/>
      <c r="Z351" s="20"/>
      <c r="AA351" s="160">
        <f t="shared" si="109"/>
        <v>0</v>
      </c>
      <c r="AB351" s="160">
        <f t="shared" si="110"/>
        <v>0</v>
      </c>
      <c r="AC351" s="20">
        <f t="shared" si="111"/>
        <v>0</v>
      </c>
      <c r="AR351" s="205">
        <f t="shared" si="101"/>
        <v>0</v>
      </c>
      <c r="AS351" s="205">
        <f t="shared" si="102"/>
        <v>0</v>
      </c>
      <c r="AT351" s="205">
        <f t="shared" si="103"/>
        <v>0</v>
      </c>
      <c r="AU351" s="205">
        <f t="shared" si="104"/>
        <v>0</v>
      </c>
      <c r="AV351" s="205">
        <f t="shared" si="105"/>
        <v>0</v>
      </c>
      <c r="AW351" s="205">
        <f t="shared" si="106"/>
        <v>0</v>
      </c>
      <c r="AX351" s="205">
        <f t="shared" si="107"/>
        <v>0</v>
      </c>
    </row>
    <row r="352" spans="1:50" ht="15.75" hidden="1" customHeight="1" outlineLevel="1">
      <c r="A352" s="8" t="s">
        <v>61</v>
      </c>
      <c r="B352" s="216">
        <v>342</v>
      </c>
      <c r="C352" s="284"/>
      <c r="D352" s="285"/>
      <c r="E352" s="285"/>
      <c r="F352" s="286"/>
      <c r="G352" s="301">
        <v>0</v>
      </c>
      <c r="H352" s="287">
        <v>0.1</v>
      </c>
      <c r="I352" s="288"/>
      <c r="J352" s="223">
        <f t="shared" si="96"/>
        <v>0</v>
      </c>
      <c r="K352" s="286"/>
      <c r="L352" s="286"/>
      <c r="M352" s="215"/>
      <c r="N352" s="278">
        <f t="shared" si="97"/>
        <v>342</v>
      </c>
      <c r="O352" s="289" t="str">
        <f t="shared" si="98"/>
        <v/>
      </c>
      <c r="P352" s="290">
        <f t="shared" si="108"/>
        <v>0</v>
      </c>
      <c r="Q352" s="291">
        <v>0.1</v>
      </c>
      <c r="R352" s="292"/>
      <c r="S352" s="292"/>
      <c r="T352" s="292"/>
      <c r="U352" s="293" t="str">
        <f t="shared" si="99"/>
        <v/>
      </c>
      <c r="V352" s="294"/>
      <c r="W352" s="158"/>
      <c r="X352" s="159" t="str">
        <f t="shared" si="100"/>
        <v/>
      </c>
      <c r="Y352" s="20"/>
      <c r="Z352" s="20"/>
      <c r="AA352" s="160">
        <f t="shared" si="109"/>
        <v>0</v>
      </c>
      <c r="AB352" s="160">
        <f t="shared" si="110"/>
        <v>0</v>
      </c>
      <c r="AC352" s="20">
        <f t="shared" si="111"/>
        <v>0</v>
      </c>
      <c r="AR352" s="205">
        <f t="shared" si="101"/>
        <v>0</v>
      </c>
      <c r="AS352" s="205">
        <f t="shared" si="102"/>
        <v>0</v>
      </c>
      <c r="AT352" s="205">
        <f t="shared" si="103"/>
        <v>0</v>
      </c>
      <c r="AU352" s="205">
        <f t="shared" si="104"/>
        <v>0</v>
      </c>
      <c r="AV352" s="205">
        <f t="shared" si="105"/>
        <v>0</v>
      </c>
      <c r="AW352" s="205">
        <f t="shared" si="106"/>
        <v>0</v>
      </c>
      <c r="AX352" s="205">
        <f t="shared" si="107"/>
        <v>0</v>
      </c>
    </row>
    <row r="353" spans="1:50" ht="15.75" hidden="1" customHeight="1" outlineLevel="1">
      <c r="A353" s="8" t="s">
        <v>61</v>
      </c>
      <c r="B353" s="216">
        <v>343</v>
      </c>
      <c r="C353" s="284"/>
      <c r="D353" s="285"/>
      <c r="E353" s="285"/>
      <c r="F353" s="286"/>
      <c r="G353" s="301">
        <v>0</v>
      </c>
      <c r="H353" s="287">
        <v>0.1</v>
      </c>
      <c r="I353" s="288"/>
      <c r="J353" s="223">
        <f t="shared" si="96"/>
        <v>0</v>
      </c>
      <c r="K353" s="286"/>
      <c r="L353" s="286"/>
      <c r="M353" s="215"/>
      <c r="N353" s="278">
        <f t="shared" si="97"/>
        <v>343</v>
      </c>
      <c r="O353" s="289" t="str">
        <f t="shared" si="98"/>
        <v/>
      </c>
      <c r="P353" s="290">
        <f t="shared" si="108"/>
        <v>0</v>
      </c>
      <c r="Q353" s="291">
        <v>0.1</v>
      </c>
      <c r="R353" s="292"/>
      <c r="S353" s="292"/>
      <c r="T353" s="292"/>
      <c r="U353" s="293" t="str">
        <f t="shared" si="99"/>
        <v/>
      </c>
      <c r="V353" s="294"/>
      <c r="W353" s="158"/>
      <c r="X353" s="159" t="str">
        <f t="shared" si="100"/>
        <v/>
      </c>
      <c r="Y353" s="20"/>
      <c r="Z353" s="20"/>
      <c r="AA353" s="160">
        <f t="shared" si="109"/>
        <v>0</v>
      </c>
      <c r="AB353" s="160">
        <f t="shared" si="110"/>
        <v>0</v>
      </c>
      <c r="AC353" s="20">
        <f t="shared" si="111"/>
        <v>0</v>
      </c>
      <c r="AR353" s="205">
        <f t="shared" si="101"/>
        <v>0</v>
      </c>
      <c r="AS353" s="205">
        <f t="shared" si="102"/>
        <v>0</v>
      </c>
      <c r="AT353" s="205">
        <f t="shared" si="103"/>
        <v>0</v>
      </c>
      <c r="AU353" s="205">
        <f t="shared" si="104"/>
        <v>0</v>
      </c>
      <c r="AV353" s="205">
        <f t="shared" si="105"/>
        <v>0</v>
      </c>
      <c r="AW353" s="205">
        <f t="shared" si="106"/>
        <v>0</v>
      </c>
      <c r="AX353" s="205">
        <f t="shared" si="107"/>
        <v>0</v>
      </c>
    </row>
    <row r="354" spans="1:50" ht="15.75" hidden="1" customHeight="1" outlineLevel="1">
      <c r="A354" s="8" t="s">
        <v>61</v>
      </c>
      <c r="B354" s="216">
        <v>344</v>
      </c>
      <c r="C354" s="284"/>
      <c r="D354" s="285"/>
      <c r="E354" s="285"/>
      <c r="F354" s="286"/>
      <c r="G354" s="301">
        <v>0</v>
      </c>
      <c r="H354" s="287">
        <v>0.1</v>
      </c>
      <c r="I354" s="288"/>
      <c r="J354" s="223">
        <f t="shared" si="96"/>
        <v>0</v>
      </c>
      <c r="K354" s="286"/>
      <c r="L354" s="286"/>
      <c r="M354" s="215"/>
      <c r="N354" s="278">
        <f t="shared" si="97"/>
        <v>344</v>
      </c>
      <c r="O354" s="289" t="str">
        <f t="shared" si="98"/>
        <v/>
      </c>
      <c r="P354" s="290">
        <f t="shared" si="108"/>
        <v>0</v>
      </c>
      <c r="Q354" s="291">
        <v>0.1</v>
      </c>
      <c r="R354" s="292"/>
      <c r="S354" s="292"/>
      <c r="T354" s="292"/>
      <c r="U354" s="293" t="str">
        <f t="shared" si="99"/>
        <v/>
      </c>
      <c r="V354" s="294"/>
      <c r="W354" s="158"/>
      <c r="X354" s="159" t="str">
        <f t="shared" si="100"/>
        <v/>
      </c>
      <c r="Y354" s="20"/>
      <c r="Z354" s="20"/>
      <c r="AA354" s="160">
        <f t="shared" si="109"/>
        <v>0</v>
      </c>
      <c r="AB354" s="160">
        <f t="shared" si="110"/>
        <v>0</v>
      </c>
      <c r="AC354" s="20">
        <f t="shared" si="111"/>
        <v>0</v>
      </c>
      <c r="AR354" s="205">
        <f t="shared" si="101"/>
        <v>0</v>
      </c>
      <c r="AS354" s="205">
        <f t="shared" si="102"/>
        <v>0</v>
      </c>
      <c r="AT354" s="205">
        <f t="shared" si="103"/>
        <v>0</v>
      </c>
      <c r="AU354" s="205">
        <f t="shared" si="104"/>
        <v>0</v>
      </c>
      <c r="AV354" s="205">
        <f t="shared" si="105"/>
        <v>0</v>
      </c>
      <c r="AW354" s="205">
        <f t="shared" si="106"/>
        <v>0</v>
      </c>
      <c r="AX354" s="205">
        <f t="shared" si="107"/>
        <v>0</v>
      </c>
    </row>
    <row r="355" spans="1:50" ht="15.75" hidden="1" customHeight="1" outlineLevel="1">
      <c r="A355" s="8" t="s">
        <v>61</v>
      </c>
      <c r="B355" s="216">
        <v>345</v>
      </c>
      <c r="C355" s="284"/>
      <c r="D355" s="285"/>
      <c r="E355" s="285"/>
      <c r="F355" s="286"/>
      <c r="G355" s="301">
        <v>0</v>
      </c>
      <c r="H355" s="287">
        <v>0.1</v>
      </c>
      <c r="I355" s="288"/>
      <c r="J355" s="223">
        <f t="shared" si="96"/>
        <v>0</v>
      </c>
      <c r="K355" s="286"/>
      <c r="L355" s="286"/>
      <c r="M355" s="215"/>
      <c r="N355" s="278">
        <f t="shared" si="97"/>
        <v>345</v>
      </c>
      <c r="O355" s="289" t="str">
        <f t="shared" si="98"/>
        <v/>
      </c>
      <c r="P355" s="290">
        <f t="shared" si="108"/>
        <v>0</v>
      </c>
      <c r="Q355" s="291">
        <v>0.1</v>
      </c>
      <c r="R355" s="292"/>
      <c r="S355" s="292"/>
      <c r="T355" s="292"/>
      <c r="U355" s="293" t="str">
        <f t="shared" si="99"/>
        <v/>
      </c>
      <c r="V355" s="294"/>
      <c r="W355" s="158"/>
      <c r="X355" s="159" t="str">
        <f t="shared" si="100"/>
        <v/>
      </c>
      <c r="Y355" s="20"/>
      <c r="Z355" s="20"/>
      <c r="AA355" s="160">
        <f t="shared" si="109"/>
        <v>0</v>
      </c>
      <c r="AB355" s="160">
        <f t="shared" si="110"/>
        <v>0</v>
      </c>
      <c r="AC355" s="20">
        <f t="shared" si="111"/>
        <v>0</v>
      </c>
      <c r="AR355" s="205">
        <f t="shared" si="101"/>
        <v>0</v>
      </c>
      <c r="AS355" s="205">
        <f t="shared" si="102"/>
        <v>0</v>
      </c>
      <c r="AT355" s="205">
        <f t="shared" si="103"/>
        <v>0</v>
      </c>
      <c r="AU355" s="205">
        <f t="shared" si="104"/>
        <v>0</v>
      </c>
      <c r="AV355" s="205">
        <f t="shared" si="105"/>
        <v>0</v>
      </c>
      <c r="AW355" s="205">
        <f t="shared" si="106"/>
        <v>0</v>
      </c>
      <c r="AX355" s="205">
        <f t="shared" si="107"/>
        <v>0</v>
      </c>
    </row>
    <row r="356" spans="1:50" ht="15.75" hidden="1" customHeight="1" outlineLevel="1">
      <c r="A356" s="8" t="s">
        <v>61</v>
      </c>
      <c r="B356" s="216">
        <v>346</v>
      </c>
      <c r="C356" s="284"/>
      <c r="D356" s="285"/>
      <c r="E356" s="285"/>
      <c r="F356" s="286"/>
      <c r="G356" s="301">
        <v>0</v>
      </c>
      <c r="H356" s="287">
        <v>0.1</v>
      </c>
      <c r="I356" s="288"/>
      <c r="J356" s="223">
        <f t="shared" si="96"/>
        <v>0</v>
      </c>
      <c r="K356" s="286"/>
      <c r="L356" s="286"/>
      <c r="M356" s="215"/>
      <c r="N356" s="278">
        <f t="shared" si="97"/>
        <v>346</v>
      </c>
      <c r="O356" s="289" t="str">
        <f t="shared" si="98"/>
        <v/>
      </c>
      <c r="P356" s="290">
        <f t="shared" si="108"/>
        <v>0</v>
      </c>
      <c r="Q356" s="291">
        <v>0.1</v>
      </c>
      <c r="R356" s="292"/>
      <c r="S356" s="292"/>
      <c r="T356" s="292"/>
      <c r="U356" s="293" t="str">
        <f t="shared" si="99"/>
        <v/>
      </c>
      <c r="V356" s="294"/>
      <c r="W356" s="158"/>
      <c r="X356" s="159" t="str">
        <f t="shared" si="100"/>
        <v/>
      </c>
      <c r="Y356" s="20"/>
      <c r="Z356" s="20"/>
      <c r="AA356" s="160">
        <f t="shared" si="109"/>
        <v>0</v>
      </c>
      <c r="AB356" s="160">
        <f t="shared" si="110"/>
        <v>0</v>
      </c>
      <c r="AC356" s="20">
        <f t="shared" si="111"/>
        <v>0</v>
      </c>
      <c r="AR356" s="205">
        <f t="shared" si="101"/>
        <v>0</v>
      </c>
      <c r="AS356" s="205">
        <f t="shared" si="102"/>
        <v>0</v>
      </c>
      <c r="AT356" s="205">
        <f t="shared" si="103"/>
        <v>0</v>
      </c>
      <c r="AU356" s="205">
        <f t="shared" si="104"/>
        <v>0</v>
      </c>
      <c r="AV356" s="205">
        <f t="shared" si="105"/>
        <v>0</v>
      </c>
      <c r="AW356" s="205">
        <f t="shared" si="106"/>
        <v>0</v>
      </c>
      <c r="AX356" s="205">
        <f t="shared" si="107"/>
        <v>0</v>
      </c>
    </row>
    <row r="357" spans="1:50" ht="15.75" hidden="1" customHeight="1" outlineLevel="1">
      <c r="A357" s="8" t="s">
        <v>61</v>
      </c>
      <c r="B357" s="216">
        <v>347</v>
      </c>
      <c r="C357" s="284"/>
      <c r="D357" s="285"/>
      <c r="E357" s="285"/>
      <c r="F357" s="286"/>
      <c r="G357" s="301">
        <v>0</v>
      </c>
      <c r="H357" s="287">
        <v>0.1</v>
      </c>
      <c r="I357" s="288"/>
      <c r="J357" s="223">
        <f t="shared" si="96"/>
        <v>0</v>
      </c>
      <c r="K357" s="286"/>
      <c r="L357" s="286"/>
      <c r="M357" s="215"/>
      <c r="N357" s="278">
        <f t="shared" si="97"/>
        <v>347</v>
      </c>
      <c r="O357" s="289" t="str">
        <f t="shared" si="98"/>
        <v/>
      </c>
      <c r="P357" s="290">
        <f t="shared" si="108"/>
        <v>0</v>
      </c>
      <c r="Q357" s="291">
        <v>0.1</v>
      </c>
      <c r="R357" s="292"/>
      <c r="S357" s="292"/>
      <c r="T357" s="292"/>
      <c r="U357" s="293" t="str">
        <f t="shared" si="99"/>
        <v/>
      </c>
      <c r="V357" s="294"/>
      <c r="W357" s="158"/>
      <c r="X357" s="159" t="str">
        <f t="shared" si="100"/>
        <v/>
      </c>
      <c r="Y357" s="20"/>
      <c r="Z357" s="20"/>
      <c r="AA357" s="160">
        <f t="shared" si="109"/>
        <v>0</v>
      </c>
      <c r="AB357" s="160">
        <f t="shared" si="110"/>
        <v>0</v>
      </c>
      <c r="AC357" s="20">
        <f t="shared" si="111"/>
        <v>0</v>
      </c>
      <c r="AR357" s="205">
        <f t="shared" si="101"/>
        <v>0</v>
      </c>
      <c r="AS357" s="205">
        <f t="shared" si="102"/>
        <v>0</v>
      </c>
      <c r="AT357" s="205">
        <f t="shared" si="103"/>
        <v>0</v>
      </c>
      <c r="AU357" s="205">
        <f t="shared" si="104"/>
        <v>0</v>
      </c>
      <c r="AV357" s="205">
        <f t="shared" si="105"/>
        <v>0</v>
      </c>
      <c r="AW357" s="205">
        <f t="shared" si="106"/>
        <v>0</v>
      </c>
      <c r="AX357" s="205">
        <f t="shared" si="107"/>
        <v>0</v>
      </c>
    </row>
    <row r="358" spans="1:50" ht="15.75" hidden="1" customHeight="1" outlineLevel="1">
      <c r="A358" s="8" t="s">
        <v>61</v>
      </c>
      <c r="B358" s="216">
        <v>348</v>
      </c>
      <c r="C358" s="284"/>
      <c r="D358" s="285"/>
      <c r="E358" s="285"/>
      <c r="F358" s="286"/>
      <c r="G358" s="301">
        <v>0</v>
      </c>
      <c r="H358" s="287">
        <v>0.1</v>
      </c>
      <c r="I358" s="288"/>
      <c r="J358" s="223">
        <f t="shared" si="96"/>
        <v>0</v>
      </c>
      <c r="K358" s="286"/>
      <c r="L358" s="286"/>
      <c r="M358" s="215"/>
      <c r="N358" s="278">
        <f t="shared" si="97"/>
        <v>348</v>
      </c>
      <c r="O358" s="289" t="str">
        <f t="shared" si="98"/>
        <v/>
      </c>
      <c r="P358" s="290">
        <f t="shared" si="108"/>
        <v>0</v>
      </c>
      <c r="Q358" s="291">
        <v>0.1</v>
      </c>
      <c r="R358" s="292"/>
      <c r="S358" s="292"/>
      <c r="T358" s="292"/>
      <c r="U358" s="293" t="str">
        <f t="shared" si="99"/>
        <v/>
      </c>
      <c r="V358" s="294"/>
      <c r="W358" s="158"/>
      <c r="X358" s="159" t="str">
        <f t="shared" si="100"/>
        <v/>
      </c>
      <c r="Y358" s="20"/>
      <c r="Z358" s="20"/>
      <c r="AA358" s="160">
        <f t="shared" si="109"/>
        <v>0</v>
      </c>
      <c r="AB358" s="160">
        <f t="shared" si="110"/>
        <v>0</v>
      </c>
      <c r="AC358" s="20">
        <f t="shared" si="111"/>
        <v>0</v>
      </c>
      <c r="AR358" s="205">
        <f t="shared" si="101"/>
        <v>0</v>
      </c>
      <c r="AS358" s="205">
        <f t="shared" si="102"/>
        <v>0</v>
      </c>
      <c r="AT358" s="205">
        <f t="shared" si="103"/>
        <v>0</v>
      </c>
      <c r="AU358" s="205">
        <f t="shared" si="104"/>
        <v>0</v>
      </c>
      <c r="AV358" s="205">
        <f t="shared" si="105"/>
        <v>0</v>
      </c>
      <c r="AW358" s="205">
        <f t="shared" si="106"/>
        <v>0</v>
      </c>
      <c r="AX358" s="205">
        <f t="shared" si="107"/>
        <v>0</v>
      </c>
    </row>
    <row r="359" spans="1:50" ht="15.75" hidden="1" customHeight="1" outlineLevel="1">
      <c r="A359" s="8" t="s">
        <v>61</v>
      </c>
      <c r="B359" s="216">
        <v>349</v>
      </c>
      <c r="C359" s="284"/>
      <c r="D359" s="285"/>
      <c r="E359" s="285"/>
      <c r="F359" s="286"/>
      <c r="G359" s="301">
        <v>0</v>
      </c>
      <c r="H359" s="287">
        <v>0.1</v>
      </c>
      <c r="I359" s="288"/>
      <c r="J359" s="223">
        <f t="shared" si="96"/>
        <v>0</v>
      </c>
      <c r="K359" s="286"/>
      <c r="L359" s="286"/>
      <c r="M359" s="215"/>
      <c r="N359" s="278">
        <f t="shared" si="97"/>
        <v>349</v>
      </c>
      <c r="O359" s="289" t="str">
        <f t="shared" si="98"/>
        <v/>
      </c>
      <c r="P359" s="290">
        <f t="shared" si="108"/>
        <v>0</v>
      </c>
      <c r="Q359" s="291">
        <v>0.1</v>
      </c>
      <c r="R359" s="292"/>
      <c r="S359" s="292"/>
      <c r="T359" s="292"/>
      <c r="U359" s="293" t="str">
        <f t="shared" si="99"/>
        <v/>
      </c>
      <c r="V359" s="294"/>
      <c r="W359" s="158"/>
      <c r="X359" s="159" t="str">
        <f t="shared" si="100"/>
        <v/>
      </c>
      <c r="Y359" s="20"/>
      <c r="Z359" s="20"/>
      <c r="AA359" s="160">
        <f t="shared" si="109"/>
        <v>0</v>
      </c>
      <c r="AB359" s="160">
        <f t="shared" si="110"/>
        <v>0</v>
      </c>
      <c r="AC359" s="20">
        <f t="shared" si="111"/>
        <v>0</v>
      </c>
      <c r="AR359" s="205">
        <f t="shared" si="101"/>
        <v>0</v>
      </c>
      <c r="AS359" s="205">
        <f t="shared" si="102"/>
        <v>0</v>
      </c>
      <c r="AT359" s="205">
        <f t="shared" si="103"/>
        <v>0</v>
      </c>
      <c r="AU359" s="205">
        <f t="shared" si="104"/>
        <v>0</v>
      </c>
      <c r="AV359" s="205">
        <f t="shared" si="105"/>
        <v>0</v>
      </c>
      <c r="AW359" s="205">
        <f t="shared" si="106"/>
        <v>0</v>
      </c>
      <c r="AX359" s="205">
        <f t="shared" si="107"/>
        <v>0</v>
      </c>
    </row>
    <row r="360" spans="1:50" ht="15.75" hidden="1" customHeight="1" outlineLevel="1">
      <c r="A360" s="8" t="s">
        <v>61</v>
      </c>
      <c r="B360" s="216">
        <v>350</v>
      </c>
      <c r="C360" s="284"/>
      <c r="D360" s="285"/>
      <c r="E360" s="285"/>
      <c r="F360" s="286"/>
      <c r="G360" s="301">
        <v>0</v>
      </c>
      <c r="H360" s="287">
        <v>0.1</v>
      </c>
      <c r="I360" s="288"/>
      <c r="J360" s="223">
        <f t="shared" si="96"/>
        <v>0</v>
      </c>
      <c r="K360" s="286"/>
      <c r="L360" s="286"/>
      <c r="M360" s="215"/>
      <c r="N360" s="278">
        <f t="shared" si="97"/>
        <v>350</v>
      </c>
      <c r="O360" s="289" t="str">
        <f t="shared" si="98"/>
        <v/>
      </c>
      <c r="P360" s="290">
        <f t="shared" si="108"/>
        <v>0</v>
      </c>
      <c r="Q360" s="291">
        <v>0.1</v>
      </c>
      <c r="R360" s="292"/>
      <c r="S360" s="292"/>
      <c r="T360" s="292"/>
      <c r="U360" s="293" t="str">
        <f t="shared" si="99"/>
        <v/>
      </c>
      <c r="V360" s="294"/>
      <c r="W360" s="158"/>
      <c r="X360" s="159" t="str">
        <f t="shared" si="100"/>
        <v/>
      </c>
      <c r="Y360" s="20"/>
      <c r="Z360" s="20"/>
      <c r="AA360" s="160">
        <f t="shared" si="109"/>
        <v>0</v>
      </c>
      <c r="AB360" s="160">
        <f t="shared" si="110"/>
        <v>0</v>
      </c>
      <c r="AC360" s="20">
        <f t="shared" si="111"/>
        <v>0</v>
      </c>
      <c r="AR360" s="205">
        <f t="shared" si="101"/>
        <v>0</v>
      </c>
      <c r="AS360" s="205">
        <f t="shared" si="102"/>
        <v>0</v>
      </c>
      <c r="AT360" s="205">
        <f t="shared" si="103"/>
        <v>0</v>
      </c>
      <c r="AU360" s="205">
        <f t="shared" si="104"/>
        <v>0</v>
      </c>
      <c r="AV360" s="205">
        <f t="shared" si="105"/>
        <v>0</v>
      </c>
      <c r="AW360" s="205">
        <f t="shared" si="106"/>
        <v>0</v>
      </c>
      <c r="AX360" s="205">
        <f t="shared" si="107"/>
        <v>0</v>
      </c>
    </row>
    <row r="361" spans="1:50" ht="15.75" hidden="1" customHeight="1" outlineLevel="1">
      <c r="A361" s="8" t="s">
        <v>61</v>
      </c>
      <c r="B361" s="216">
        <v>351</v>
      </c>
      <c r="C361" s="284"/>
      <c r="D361" s="285"/>
      <c r="E361" s="285"/>
      <c r="F361" s="286"/>
      <c r="G361" s="301">
        <v>0</v>
      </c>
      <c r="H361" s="287">
        <v>0.1</v>
      </c>
      <c r="I361" s="288"/>
      <c r="J361" s="223">
        <f t="shared" si="96"/>
        <v>0</v>
      </c>
      <c r="K361" s="286"/>
      <c r="L361" s="286"/>
      <c r="M361" s="215"/>
      <c r="N361" s="278">
        <f t="shared" si="97"/>
        <v>351</v>
      </c>
      <c r="O361" s="289" t="str">
        <f t="shared" si="98"/>
        <v/>
      </c>
      <c r="P361" s="290">
        <f t="shared" si="108"/>
        <v>0</v>
      </c>
      <c r="Q361" s="291">
        <v>0.1</v>
      </c>
      <c r="R361" s="292"/>
      <c r="S361" s="292"/>
      <c r="T361" s="292"/>
      <c r="U361" s="293" t="str">
        <f t="shared" si="99"/>
        <v/>
      </c>
      <c r="V361" s="294"/>
      <c r="W361" s="158"/>
      <c r="X361" s="159" t="str">
        <f t="shared" si="100"/>
        <v/>
      </c>
      <c r="Y361" s="20"/>
      <c r="Z361" s="20"/>
      <c r="AA361" s="160">
        <f t="shared" si="109"/>
        <v>0</v>
      </c>
      <c r="AB361" s="160">
        <f t="shared" si="110"/>
        <v>0</v>
      </c>
      <c r="AC361" s="20">
        <f t="shared" si="111"/>
        <v>0</v>
      </c>
      <c r="AR361" s="205">
        <f t="shared" si="101"/>
        <v>0</v>
      </c>
      <c r="AS361" s="205">
        <f t="shared" si="102"/>
        <v>0</v>
      </c>
      <c r="AT361" s="205">
        <f t="shared" si="103"/>
        <v>0</v>
      </c>
      <c r="AU361" s="205">
        <f t="shared" si="104"/>
        <v>0</v>
      </c>
      <c r="AV361" s="205">
        <f t="shared" si="105"/>
        <v>0</v>
      </c>
      <c r="AW361" s="205">
        <f t="shared" si="106"/>
        <v>0</v>
      </c>
      <c r="AX361" s="205">
        <f t="shared" si="107"/>
        <v>0</v>
      </c>
    </row>
    <row r="362" spans="1:50" ht="15.75" hidden="1" customHeight="1" outlineLevel="1">
      <c r="A362" s="8" t="s">
        <v>61</v>
      </c>
      <c r="B362" s="216">
        <v>352</v>
      </c>
      <c r="C362" s="284"/>
      <c r="D362" s="285"/>
      <c r="E362" s="285"/>
      <c r="F362" s="286"/>
      <c r="G362" s="301">
        <v>0</v>
      </c>
      <c r="H362" s="287">
        <v>0.1</v>
      </c>
      <c r="I362" s="288"/>
      <c r="J362" s="223">
        <f t="shared" si="96"/>
        <v>0</v>
      </c>
      <c r="K362" s="286"/>
      <c r="L362" s="286"/>
      <c r="M362" s="215"/>
      <c r="N362" s="278">
        <f t="shared" si="97"/>
        <v>352</v>
      </c>
      <c r="O362" s="289" t="str">
        <f t="shared" si="98"/>
        <v/>
      </c>
      <c r="P362" s="290">
        <f t="shared" si="108"/>
        <v>0</v>
      </c>
      <c r="Q362" s="291">
        <v>0.1</v>
      </c>
      <c r="R362" s="292"/>
      <c r="S362" s="292"/>
      <c r="T362" s="292"/>
      <c r="U362" s="293" t="str">
        <f t="shared" si="99"/>
        <v/>
      </c>
      <c r="V362" s="294"/>
      <c r="W362" s="158"/>
      <c r="X362" s="159" t="str">
        <f t="shared" si="100"/>
        <v/>
      </c>
      <c r="Y362" s="20"/>
      <c r="Z362" s="20"/>
      <c r="AA362" s="160">
        <f t="shared" si="109"/>
        <v>0</v>
      </c>
      <c r="AB362" s="160">
        <f t="shared" si="110"/>
        <v>0</v>
      </c>
      <c r="AC362" s="20">
        <f t="shared" si="111"/>
        <v>0</v>
      </c>
      <c r="AR362" s="205">
        <f t="shared" si="101"/>
        <v>0</v>
      </c>
      <c r="AS362" s="205">
        <f t="shared" si="102"/>
        <v>0</v>
      </c>
      <c r="AT362" s="205">
        <f t="shared" si="103"/>
        <v>0</v>
      </c>
      <c r="AU362" s="205">
        <f t="shared" si="104"/>
        <v>0</v>
      </c>
      <c r="AV362" s="205">
        <f t="shared" si="105"/>
        <v>0</v>
      </c>
      <c r="AW362" s="205">
        <f t="shared" si="106"/>
        <v>0</v>
      </c>
      <c r="AX362" s="205">
        <f t="shared" si="107"/>
        <v>0</v>
      </c>
    </row>
    <row r="363" spans="1:50" ht="15.75" hidden="1" customHeight="1" outlineLevel="1">
      <c r="A363" s="8" t="s">
        <v>61</v>
      </c>
      <c r="B363" s="216">
        <v>353</v>
      </c>
      <c r="C363" s="284"/>
      <c r="D363" s="285"/>
      <c r="E363" s="285"/>
      <c r="F363" s="286"/>
      <c r="G363" s="301">
        <v>0</v>
      </c>
      <c r="H363" s="287">
        <v>0.1</v>
      </c>
      <c r="I363" s="288"/>
      <c r="J363" s="223">
        <f t="shared" si="96"/>
        <v>0</v>
      </c>
      <c r="K363" s="286"/>
      <c r="L363" s="286"/>
      <c r="M363" s="215"/>
      <c r="N363" s="278">
        <f t="shared" si="97"/>
        <v>353</v>
      </c>
      <c r="O363" s="289" t="str">
        <f t="shared" si="98"/>
        <v/>
      </c>
      <c r="P363" s="290">
        <f t="shared" si="108"/>
        <v>0</v>
      </c>
      <c r="Q363" s="291">
        <v>0.1</v>
      </c>
      <c r="R363" s="292"/>
      <c r="S363" s="292"/>
      <c r="T363" s="292"/>
      <c r="U363" s="293" t="str">
        <f t="shared" si="99"/>
        <v/>
      </c>
      <c r="V363" s="294"/>
      <c r="W363" s="158"/>
      <c r="X363" s="159" t="str">
        <f t="shared" si="100"/>
        <v/>
      </c>
      <c r="Y363" s="20"/>
      <c r="Z363" s="20"/>
      <c r="AA363" s="160">
        <f t="shared" si="109"/>
        <v>0</v>
      </c>
      <c r="AB363" s="160">
        <f t="shared" si="110"/>
        <v>0</v>
      </c>
      <c r="AC363" s="20">
        <f t="shared" si="111"/>
        <v>0</v>
      </c>
      <c r="AR363" s="205">
        <f t="shared" si="101"/>
        <v>0</v>
      </c>
      <c r="AS363" s="205">
        <f t="shared" si="102"/>
        <v>0</v>
      </c>
      <c r="AT363" s="205">
        <f t="shared" si="103"/>
        <v>0</v>
      </c>
      <c r="AU363" s="205">
        <f t="shared" si="104"/>
        <v>0</v>
      </c>
      <c r="AV363" s="205">
        <f t="shared" si="105"/>
        <v>0</v>
      </c>
      <c r="AW363" s="205">
        <f t="shared" si="106"/>
        <v>0</v>
      </c>
      <c r="AX363" s="205">
        <f t="shared" si="107"/>
        <v>0</v>
      </c>
    </row>
    <row r="364" spans="1:50" ht="15.75" hidden="1" customHeight="1" outlineLevel="1">
      <c r="A364" s="8" t="s">
        <v>61</v>
      </c>
      <c r="B364" s="216">
        <v>354</v>
      </c>
      <c r="C364" s="284"/>
      <c r="D364" s="285"/>
      <c r="E364" s="285"/>
      <c r="F364" s="286"/>
      <c r="G364" s="301">
        <v>0</v>
      </c>
      <c r="H364" s="287">
        <v>0.1</v>
      </c>
      <c r="I364" s="288"/>
      <c r="J364" s="223">
        <f t="shared" si="96"/>
        <v>0</v>
      </c>
      <c r="K364" s="286"/>
      <c r="L364" s="286"/>
      <c r="M364" s="215"/>
      <c r="N364" s="278">
        <f t="shared" si="97"/>
        <v>354</v>
      </c>
      <c r="O364" s="289" t="str">
        <f t="shared" si="98"/>
        <v/>
      </c>
      <c r="P364" s="290">
        <f t="shared" si="108"/>
        <v>0</v>
      </c>
      <c r="Q364" s="291">
        <v>0.1</v>
      </c>
      <c r="R364" s="292"/>
      <c r="S364" s="292"/>
      <c r="T364" s="292"/>
      <c r="U364" s="293" t="str">
        <f t="shared" si="99"/>
        <v/>
      </c>
      <c r="V364" s="294"/>
      <c r="W364" s="158"/>
      <c r="X364" s="159" t="str">
        <f t="shared" si="100"/>
        <v/>
      </c>
      <c r="Y364" s="20"/>
      <c r="Z364" s="20"/>
      <c r="AA364" s="160">
        <f t="shared" si="109"/>
        <v>0</v>
      </c>
      <c r="AB364" s="160">
        <f t="shared" si="110"/>
        <v>0</v>
      </c>
      <c r="AC364" s="20">
        <f t="shared" si="111"/>
        <v>0</v>
      </c>
      <c r="AR364" s="205">
        <f t="shared" si="101"/>
        <v>0</v>
      </c>
      <c r="AS364" s="205">
        <f t="shared" si="102"/>
        <v>0</v>
      </c>
      <c r="AT364" s="205">
        <f t="shared" si="103"/>
        <v>0</v>
      </c>
      <c r="AU364" s="205">
        <f t="shared" si="104"/>
        <v>0</v>
      </c>
      <c r="AV364" s="205">
        <f t="shared" si="105"/>
        <v>0</v>
      </c>
      <c r="AW364" s="205">
        <f t="shared" si="106"/>
        <v>0</v>
      </c>
      <c r="AX364" s="205">
        <f t="shared" si="107"/>
        <v>0</v>
      </c>
    </row>
    <row r="365" spans="1:50" ht="15.75" hidden="1" customHeight="1" outlineLevel="1">
      <c r="A365" s="8" t="s">
        <v>61</v>
      </c>
      <c r="B365" s="216">
        <v>355</v>
      </c>
      <c r="C365" s="284"/>
      <c r="D365" s="285"/>
      <c r="E365" s="285"/>
      <c r="F365" s="286"/>
      <c r="G365" s="301">
        <v>0</v>
      </c>
      <c r="H365" s="287">
        <v>0.1</v>
      </c>
      <c r="I365" s="288"/>
      <c r="J365" s="223">
        <f t="shared" si="96"/>
        <v>0</v>
      </c>
      <c r="K365" s="286"/>
      <c r="L365" s="286"/>
      <c r="M365" s="215"/>
      <c r="N365" s="278">
        <f t="shared" si="97"/>
        <v>355</v>
      </c>
      <c r="O365" s="289" t="str">
        <f t="shared" si="98"/>
        <v/>
      </c>
      <c r="P365" s="290">
        <f t="shared" si="108"/>
        <v>0</v>
      </c>
      <c r="Q365" s="291">
        <v>0.1</v>
      </c>
      <c r="R365" s="292"/>
      <c r="S365" s="292"/>
      <c r="T365" s="292"/>
      <c r="U365" s="293" t="str">
        <f t="shared" si="99"/>
        <v/>
      </c>
      <c r="V365" s="294"/>
      <c r="W365" s="158"/>
      <c r="X365" s="159" t="str">
        <f t="shared" si="100"/>
        <v/>
      </c>
      <c r="Y365" s="20"/>
      <c r="Z365" s="20"/>
      <c r="AA365" s="160">
        <f t="shared" si="109"/>
        <v>0</v>
      </c>
      <c r="AB365" s="160">
        <f t="shared" si="110"/>
        <v>0</v>
      </c>
      <c r="AC365" s="20">
        <f t="shared" si="111"/>
        <v>0</v>
      </c>
      <c r="AR365" s="205">
        <f t="shared" si="101"/>
        <v>0</v>
      </c>
      <c r="AS365" s="205">
        <f t="shared" si="102"/>
        <v>0</v>
      </c>
      <c r="AT365" s="205">
        <f t="shared" si="103"/>
        <v>0</v>
      </c>
      <c r="AU365" s="205">
        <f t="shared" si="104"/>
        <v>0</v>
      </c>
      <c r="AV365" s="205">
        <f t="shared" si="105"/>
        <v>0</v>
      </c>
      <c r="AW365" s="205">
        <f t="shared" si="106"/>
        <v>0</v>
      </c>
      <c r="AX365" s="205">
        <f t="shared" si="107"/>
        <v>0</v>
      </c>
    </row>
    <row r="366" spans="1:50" ht="15.75" hidden="1" customHeight="1" outlineLevel="1">
      <c r="A366" s="8" t="s">
        <v>61</v>
      </c>
      <c r="B366" s="216">
        <v>356</v>
      </c>
      <c r="C366" s="284"/>
      <c r="D366" s="285"/>
      <c r="E366" s="285"/>
      <c r="F366" s="286"/>
      <c r="G366" s="301">
        <v>0</v>
      </c>
      <c r="H366" s="287">
        <v>0.1</v>
      </c>
      <c r="I366" s="288"/>
      <c r="J366" s="223">
        <f t="shared" si="96"/>
        <v>0</v>
      </c>
      <c r="K366" s="286"/>
      <c r="L366" s="286"/>
      <c r="M366" s="215"/>
      <c r="N366" s="278">
        <f t="shared" si="97"/>
        <v>356</v>
      </c>
      <c r="O366" s="289" t="str">
        <f t="shared" si="98"/>
        <v/>
      </c>
      <c r="P366" s="290">
        <f t="shared" si="108"/>
        <v>0</v>
      </c>
      <c r="Q366" s="291">
        <v>0.1</v>
      </c>
      <c r="R366" s="292"/>
      <c r="S366" s="292"/>
      <c r="T366" s="292"/>
      <c r="U366" s="293" t="str">
        <f t="shared" si="99"/>
        <v/>
      </c>
      <c r="V366" s="294"/>
      <c r="W366" s="158"/>
      <c r="X366" s="159" t="str">
        <f t="shared" si="100"/>
        <v/>
      </c>
      <c r="Y366" s="20"/>
      <c r="Z366" s="20"/>
      <c r="AA366" s="160">
        <f t="shared" si="109"/>
        <v>0</v>
      </c>
      <c r="AB366" s="160">
        <f t="shared" si="110"/>
        <v>0</v>
      </c>
      <c r="AC366" s="20">
        <f t="shared" si="111"/>
        <v>0</v>
      </c>
      <c r="AR366" s="205">
        <f t="shared" si="101"/>
        <v>0</v>
      </c>
      <c r="AS366" s="205">
        <f t="shared" si="102"/>
        <v>0</v>
      </c>
      <c r="AT366" s="205">
        <f t="shared" si="103"/>
        <v>0</v>
      </c>
      <c r="AU366" s="205">
        <f t="shared" si="104"/>
        <v>0</v>
      </c>
      <c r="AV366" s="205">
        <f t="shared" si="105"/>
        <v>0</v>
      </c>
      <c r="AW366" s="205">
        <f t="shared" si="106"/>
        <v>0</v>
      </c>
      <c r="AX366" s="205">
        <f t="shared" si="107"/>
        <v>0</v>
      </c>
    </row>
    <row r="367" spans="1:50" ht="15.75" hidden="1" customHeight="1" outlineLevel="1">
      <c r="A367" s="8" t="s">
        <v>61</v>
      </c>
      <c r="B367" s="216">
        <v>357</v>
      </c>
      <c r="C367" s="284"/>
      <c r="D367" s="285"/>
      <c r="E367" s="285"/>
      <c r="F367" s="286"/>
      <c r="G367" s="301">
        <v>0</v>
      </c>
      <c r="H367" s="287">
        <v>0.1</v>
      </c>
      <c r="I367" s="288"/>
      <c r="J367" s="223">
        <f t="shared" si="96"/>
        <v>0</v>
      </c>
      <c r="K367" s="286"/>
      <c r="L367" s="286"/>
      <c r="M367" s="215"/>
      <c r="N367" s="278">
        <f t="shared" si="97"/>
        <v>357</v>
      </c>
      <c r="O367" s="289" t="str">
        <f t="shared" si="98"/>
        <v/>
      </c>
      <c r="P367" s="290">
        <f t="shared" si="108"/>
        <v>0</v>
      </c>
      <c r="Q367" s="291">
        <v>0.1</v>
      </c>
      <c r="R367" s="292"/>
      <c r="S367" s="292"/>
      <c r="T367" s="292"/>
      <c r="U367" s="293" t="str">
        <f t="shared" si="99"/>
        <v/>
      </c>
      <c r="V367" s="294"/>
      <c r="W367" s="158"/>
      <c r="X367" s="159" t="str">
        <f t="shared" si="100"/>
        <v/>
      </c>
      <c r="Y367" s="20"/>
      <c r="Z367" s="20"/>
      <c r="AA367" s="160">
        <f t="shared" si="109"/>
        <v>0</v>
      </c>
      <c r="AB367" s="160">
        <f t="shared" si="110"/>
        <v>0</v>
      </c>
      <c r="AC367" s="20">
        <f t="shared" si="111"/>
        <v>0</v>
      </c>
      <c r="AR367" s="205">
        <f t="shared" si="101"/>
        <v>0</v>
      </c>
      <c r="AS367" s="205">
        <f t="shared" si="102"/>
        <v>0</v>
      </c>
      <c r="AT367" s="205">
        <f t="shared" si="103"/>
        <v>0</v>
      </c>
      <c r="AU367" s="205">
        <f t="shared" si="104"/>
        <v>0</v>
      </c>
      <c r="AV367" s="205">
        <f t="shared" si="105"/>
        <v>0</v>
      </c>
      <c r="AW367" s="205">
        <f t="shared" si="106"/>
        <v>0</v>
      </c>
      <c r="AX367" s="205">
        <f t="shared" si="107"/>
        <v>0</v>
      </c>
    </row>
    <row r="368" spans="1:50" ht="15.75" hidden="1" customHeight="1" outlineLevel="1">
      <c r="A368" s="8" t="s">
        <v>61</v>
      </c>
      <c r="B368" s="216">
        <v>358</v>
      </c>
      <c r="C368" s="284"/>
      <c r="D368" s="285"/>
      <c r="E368" s="285"/>
      <c r="F368" s="286"/>
      <c r="G368" s="301">
        <v>0</v>
      </c>
      <c r="H368" s="287">
        <v>0.1</v>
      </c>
      <c r="I368" s="288"/>
      <c r="J368" s="223">
        <f t="shared" si="96"/>
        <v>0</v>
      </c>
      <c r="K368" s="286"/>
      <c r="L368" s="286"/>
      <c r="M368" s="215"/>
      <c r="N368" s="278">
        <f t="shared" si="97"/>
        <v>358</v>
      </c>
      <c r="O368" s="289" t="str">
        <f t="shared" si="98"/>
        <v/>
      </c>
      <c r="P368" s="290">
        <f t="shared" si="108"/>
        <v>0</v>
      </c>
      <c r="Q368" s="291">
        <v>0.1</v>
      </c>
      <c r="R368" s="292"/>
      <c r="S368" s="292"/>
      <c r="T368" s="292"/>
      <c r="U368" s="293" t="str">
        <f t="shared" si="99"/>
        <v/>
      </c>
      <c r="V368" s="294"/>
      <c r="W368" s="158"/>
      <c r="X368" s="159" t="str">
        <f t="shared" si="100"/>
        <v/>
      </c>
      <c r="Y368" s="20"/>
      <c r="Z368" s="20"/>
      <c r="AA368" s="160">
        <f t="shared" si="109"/>
        <v>0</v>
      </c>
      <c r="AB368" s="160">
        <f t="shared" si="110"/>
        <v>0</v>
      </c>
      <c r="AC368" s="20">
        <f t="shared" si="111"/>
        <v>0</v>
      </c>
      <c r="AR368" s="205">
        <f t="shared" si="101"/>
        <v>0</v>
      </c>
      <c r="AS368" s="205">
        <f t="shared" si="102"/>
        <v>0</v>
      </c>
      <c r="AT368" s="205">
        <f t="shared" si="103"/>
        <v>0</v>
      </c>
      <c r="AU368" s="205">
        <f t="shared" si="104"/>
        <v>0</v>
      </c>
      <c r="AV368" s="205">
        <f t="shared" si="105"/>
        <v>0</v>
      </c>
      <c r="AW368" s="205">
        <f t="shared" si="106"/>
        <v>0</v>
      </c>
      <c r="AX368" s="205">
        <f t="shared" si="107"/>
        <v>0</v>
      </c>
    </row>
    <row r="369" spans="1:50" ht="15.75" hidden="1" customHeight="1" outlineLevel="1">
      <c r="A369" s="8" t="s">
        <v>61</v>
      </c>
      <c r="B369" s="216">
        <v>359</v>
      </c>
      <c r="C369" s="284"/>
      <c r="D369" s="285"/>
      <c r="E369" s="285"/>
      <c r="F369" s="286"/>
      <c r="G369" s="301">
        <v>0</v>
      </c>
      <c r="H369" s="287">
        <v>0.1</v>
      </c>
      <c r="I369" s="288"/>
      <c r="J369" s="223">
        <f t="shared" si="96"/>
        <v>0</v>
      </c>
      <c r="K369" s="286"/>
      <c r="L369" s="286"/>
      <c r="M369" s="215"/>
      <c r="N369" s="278">
        <f t="shared" si="97"/>
        <v>359</v>
      </c>
      <c r="O369" s="289" t="str">
        <f t="shared" si="98"/>
        <v/>
      </c>
      <c r="P369" s="290">
        <f t="shared" si="108"/>
        <v>0</v>
      </c>
      <c r="Q369" s="291">
        <v>0.1</v>
      </c>
      <c r="R369" s="292"/>
      <c r="S369" s="292"/>
      <c r="T369" s="292"/>
      <c r="U369" s="293" t="str">
        <f t="shared" si="99"/>
        <v/>
      </c>
      <c r="V369" s="294"/>
      <c r="W369" s="158"/>
      <c r="X369" s="159" t="str">
        <f t="shared" si="100"/>
        <v/>
      </c>
      <c r="Y369" s="20"/>
      <c r="Z369" s="20"/>
      <c r="AA369" s="160">
        <f t="shared" si="109"/>
        <v>0</v>
      </c>
      <c r="AB369" s="160">
        <f t="shared" si="110"/>
        <v>0</v>
      </c>
      <c r="AC369" s="20">
        <f t="shared" si="111"/>
        <v>0</v>
      </c>
      <c r="AR369" s="205">
        <f t="shared" si="101"/>
        <v>0</v>
      </c>
      <c r="AS369" s="205">
        <f t="shared" si="102"/>
        <v>0</v>
      </c>
      <c r="AT369" s="205">
        <f t="shared" si="103"/>
        <v>0</v>
      </c>
      <c r="AU369" s="205">
        <f t="shared" si="104"/>
        <v>0</v>
      </c>
      <c r="AV369" s="205">
        <f t="shared" si="105"/>
        <v>0</v>
      </c>
      <c r="AW369" s="205">
        <f t="shared" si="106"/>
        <v>0</v>
      </c>
      <c r="AX369" s="205">
        <f t="shared" si="107"/>
        <v>0</v>
      </c>
    </row>
    <row r="370" spans="1:50" ht="15.75" hidden="1" customHeight="1" outlineLevel="1">
      <c r="A370" s="8" t="s">
        <v>61</v>
      </c>
      <c r="B370" s="216">
        <v>360</v>
      </c>
      <c r="C370" s="284"/>
      <c r="D370" s="285"/>
      <c r="E370" s="285"/>
      <c r="F370" s="286"/>
      <c r="G370" s="301">
        <v>0</v>
      </c>
      <c r="H370" s="287">
        <v>0.1</v>
      </c>
      <c r="I370" s="288"/>
      <c r="J370" s="223">
        <f t="shared" si="96"/>
        <v>0</v>
      </c>
      <c r="K370" s="286"/>
      <c r="L370" s="286"/>
      <c r="M370" s="215"/>
      <c r="N370" s="278">
        <f t="shared" si="97"/>
        <v>360</v>
      </c>
      <c r="O370" s="289" t="str">
        <f t="shared" si="98"/>
        <v/>
      </c>
      <c r="P370" s="290">
        <f t="shared" si="108"/>
        <v>0</v>
      </c>
      <c r="Q370" s="291">
        <v>0.1</v>
      </c>
      <c r="R370" s="292"/>
      <c r="S370" s="292"/>
      <c r="T370" s="292"/>
      <c r="U370" s="293" t="str">
        <f t="shared" si="99"/>
        <v/>
      </c>
      <c r="V370" s="294"/>
      <c r="W370" s="158"/>
      <c r="X370" s="159" t="str">
        <f t="shared" si="100"/>
        <v/>
      </c>
      <c r="Y370" s="20"/>
      <c r="Z370" s="20"/>
      <c r="AA370" s="160">
        <f t="shared" si="109"/>
        <v>0</v>
      </c>
      <c r="AB370" s="160">
        <f t="shared" si="110"/>
        <v>0</v>
      </c>
      <c r="AC370" s="20">
        <f t="shared" si="111"/>
        <v>0</v>
      </c>
      <c r="AR370" s="205">
        <f t="shared" si="101"/>
        <v>0</v>
      </c>
      <c r="AS370" s="205">
        <f t="shared" si="102"/>
        <v>0</v>
      </c>
      <c r="AT370" s="205">
        <f t="shared" si="103"/>
        <v>0</v>
      </c>
      <c r="AU370" s="205">
        <f t="shared" si="104"/>
        <v>0</v>
      </c>
      <c r="AV370" s="205">
        <f t="shared" si="105"/>
        <v>0</v>
      </c>
      <c r="AW370" s="205">
        <f t="shared" si="106"/>
        <v>0</v>
      </c>
      <c r="AX370" s="205">
        <f t="shared" si="107"/>
        <v>0</v>
      </c>
    </row>
    <row r="371" spans="1:50" ht="15.75" hidden="1" customHeight="1" outlineLevel="1">
      <c r="A371" s="8" t="s">
        <v>61</v>
      </c>
      <c r="B371" s="216">
        <v>361</v>
      </c>
      <c r="C371" s="284"/>
      <c r="D371" s="285"/>
      <c r="E371" s="285"/>
      <c r="F371" s="286"/>
      <c r="G371" s="301">
        <v>0</v>
      </c>
      <c r="H371" s="287">
        <v>0.1</v>
      </c>
      <c r="I371" s="288"/>
      <c r="J371" s="223">
        <f t="shared" si="96"/>
        <v>0</v>
      </c>
      <c r="K371" s="286"/>
      <c r="L371" s="286"/>
      <c r="M371" s="215"/>
      <c r="N371" s="278">
        <f t="shared" si="97"/>
        <v>361</v>
      </c>
      <c r="O371" s="289" t="str">
        <f t="shared" si="98"/>
        <v/>
      </c>
      <c r="P371" s="290">
        <f t="shared" si="108"/>
        <v>0</v>
      </c>
      <c r="Q371" s="291">
        <v>0.1</v>
      </c>
      <c r="R371" s="292"/>
      <c r="S371" s="292"/>
      <c r="T371" s="292"/>
      <c r="U371" s="293" t="str">
        <f t="shared" si="99"/>
        <v/>
      </c>
      <c r="V371" s="294"/>
      <c r="W371" s="158"/>
      <c r="X371" s="159" t="str">
        <f t="shared" si="100"/>
        <v/>
      </c>
      <c r="Y371" s="20"/>
      <c r="Z371" s="20"/>
      <c r="AA371" s="160">
        <f t="shared" si="109"/>
        <v>0</v>
      </c>
      <c r="AB371" s="160">
        <f t="shared" si="110"/>
        <v>0</v>
      </c>
      <c r="AC371" s="20">
        <f t="shared" si="111"/>
        <v>0</v>
      </c>
      <c r="AR371" s="205">
        <f t="shared" si="101"/>
        <v>0</v>
      </c>
      <c r="AS371" s="205">
        <f t="shared" si="102"/>
        <v>0</v>
      </c>
      <c r="AT371" s="205">
        <f t="shared" si="103"/>
        <v>0</v>
      </c>
      <c r="AU371" s="205">
        <f t="shared" si="104"/>
        <v>0</v>
      </c>
      <c r="AV371" s="205">
        <f t="shared" si="105"/>
        <v>0</v>
      </c>
      <c r="AW371" s="205">
        <f t="shared" si="106"/>
        <v>0</v>
      </c>
      <c r="AX371" s="205">
        <f t="shared" si="107"/>
        <v>0</v>
      </c>
    </row>
    <row r="372" spans="1:50" ht="15.75" hidden="1" customHeight="1" outlineLevel="1">
      <c r="A372" s="8" t="s">
        <v>61</v>
      </c>
      <c r="B372" s="216">
        <v>362</v>
      </c>
      <c r="C372" s="284"/>
      <c r="D372" s="285"/>
      <c r="E372" s="285"/>
      <c r="F372" s="286"/>
      <c r="G372" s="301">
        <v>0</v>
      </c>
      <c r="H372" s="287">
        <v>0.1</v>
      </c>
      <c r="I372" s="288"/>
      <c r="J372" s="223">
        <f t="shared" si="96"/>
        <v>0</v>
      </c>
      <c r="K372" s="286"/>
      <c r="L372" s="286"/>
      <c r="M372" s="215"/>
      <c r="N372" s="278">
        <f t="shared" si="97"/>
        <v>362</v>
      </c>
      <c r="O372" s="289" t="str">
        <f t="shared" si="98"/>
        <v/>
      </c>
      <c r="P372" s="290">
        <f t="shared" si="108"/>
        <v>0</v>
      </c>
      <c r="Q372" s="291">
        <v>0.1</v>
      </c>
      <c r="R372" s="292"/>
      <c r="S372" s="292"/>
      <c r="T372" s="292"/>
      <c r="U372" s="293" t="str">
        <f t="shared" si="99"/>
        <v/>
      </c>
      <c r="V372" s="294"/>
      <c r="W372" s="158"/>
      <c r="X372" s="159" t="str">
        <f t="shared" si="100"/>
        <v/>
      </c>
      <c r="Y372" s="20"/>
      <c r="Z372" s="20"/>
      <c r="AA372" s="160">
        <f t="shared" si="109"/>
        <v>0</v>
      </c>
      <c r="AB372" s="160">
        <f t="shared" si="110"/>
        <v>0</v>
      </c>
      <c r="AC372" s="20">
        <f t="shared" si="111"/>
        <v>0</v>
      </c>
      <c r="AR372" s="205">
        <f t="shared" si="101"/>
        <v>0</v>
      </c>
      <c r="AS372" s="205">
        <f t="shared" si="102"/>
        <v>0</v>
      </c>
      <c r="AT372" s="205">
        <f t="shared" si="103"/>
        <v>0</v>
      </c>
      <c r="AU372" s="205">
        <f t="shared" si="104"/>
        <v>0</v>
      </c>
      <c r="AV372" s="205">
        <f t="shared" si="105"/>
        <v>0</v>
      </c>
      <c r="AW372" s="205">
        <f t="shared" si="106"/>
        <v>0</v>
      </c>
      <c r="AX372" s="205">
        <f t="shared" si="107"/>
        <v>0</v>
      </c>
    </row>
    <row r="373" spans="1:50" ht="15.75" hidden="1" customHeight="1" outlineLevel="1">
      <c r="A373" s="8" t="s">
        <v>61</v>
      </c>
      <c r="B373" s="216">
        <v>363</v>
      </c>
      <c r="C373" s="284"/>
      <c r="D373" s="285"/>
      <c r="E373" s="285"/>
      <c r="F373" s="286"/>
      <c r="G373" s="301">
        <v>0</v>
      </c>
      <c r="H373" s="287">
        <v>0.1</v>
      </c>
      <c r="I373" s="288"/>
      <c r="J373" s="223">
        <f t="shared" si="96"/>
        <v>0</v>
      </c>
      <c r="K373" s="286"/>
      <c r="L373" s="286"/>
      <c r="M373" s="215"/>
      <c r="N373" s="278">
        <f t="shared" si="97"/>
        <v>363</v>
      </c>
      <c r="O373" s="289" t="str">
        <f t="shared" si="98"/>
        <v/>
      </c>
      <c r="P373" s="290">
        <f t="shared" si="108"/>
        <v>0</v>
      </c>
      <c r="Q373" s="291">
        <v>0.1</v>
      </c>
      <c r="R373" s="292"/>
      <c r="S373" s="292"/>
      <c r="T373" s="292"/>
      <c r="U373" s="293" t="str">
        <f t="shared" si="99"/>
        <v/>
      </c>
      <c r="V373" s="294"/>
      <c r="W373" s="158"/>
      <c r="X373" s="159" t="str">
        <f t="shared" si="100"/>
        <v/>
      </c>
      <c r="Y373" s="20"/>
      <c r="Z373" s="20"/>
      <c r="AA373" s="160">
        <f t="shared" si="109"/>
        <v>0</v>
      </c>
      <c r="AB373" s="160">
        <f t="shared" si="110"/>
        <v>0</v>
      </c>
      <c r="AC373" s="20">
        <f t="shared" si="111"/>
        <v>0</v>
      </c>
      <c r="AR373" s="205">
        <f t="shared" si="101"/>
        <v>0</v>
      </c>
      <c r="AS373" s="205">
        <f t="shared" si="102"/>
        <v>0</v>
      </c>
      <c r="AT373" s="205">
        <f t="shared" si="103"/>
        <v>0</v>
      </c>
      <c r="AU373" s="205">
        <f t="shared" si="104"/>
        <v>0</v>
      </c>
      <c r="AV373" s="205">
        <f t="shared" si="105"/>
        <v>0</v>
      </c>
      <c r="AW373" s="205">
        <f t="shared" si="106"/>
        <v>0</v>
      </c>
      <c r="AX373" s="205">
        <f t="shared" si="107"/>
        <v>0</v>
      </c>
    </row>
    <row r="374" spans="1:50" ht="15.75" hidden="1" customHeight="1" outlineLevel="1">
      <c r="A374" s="8" t="s">
        <v>61</v>
      </c>
      <c r="B374" s="216">
        <v>364</v>
      </c>
      <c r="C374" s="284"/>
      <c r="D374" s="285"/>
      <c r="E374" s="285"/>
      <c r="F374" s="286"/>
      <c r="G374" s="301">
        <v>0</v>
      </c>
      <c r="H374" s="287">
        <v>0.1</v>
      </c>
      <c r="I374" s="288"/>
      <c r="J374" s="223">
        <f t="shared" si="96"/>
        <v>0</v>
      </c>
      <c r="K374" s="286"/>
      <c r="L374" s="286"/>
      <c r="M374" s="215"/>
      <c r="N374" s="278">
        <f t="shared" si="97"/>
        <v>364</v>
      </c>
      <c r="O374" s="289" t="str">
        <f t="shared" si="98"/>
        <v/>
      </c>
      <c r="P374" s="290">
        <f t="shared" si="108"/>
        <v>0</v>
      </c>
      <c r="Q374" s="291">
        <v>0.1</v>
      </c>
      <c r="R374" s="292"/>
      <c r="S374" s="292"/>
      <c r="T374" s="292"/>
      <c r="U374" s="293" t="str">
        <f t="shared" si="99"/>
        <v/>
      </c>
      <c r="V374" s="294"/>
      <c r="W374" s="158"/>
      <c r="X374" s="159" t="str">
        <f t="shared" si="100"/>
        <v/>
      </c>
      <c r="Y374" s="20"/>
      <c r="Z374" s="20"/>
      <c r="AA374" s="160">
        <f t="shared" si="109"/>
        <v>0</v>
      </c>
      <c r="AB374" s="160">
        <f t="shared" si="110"/>
        <v>0</v>
      </c>
      <c r="AC374" s="20">
        <f t="shared" si="111"/>
        <v>0</v>
      </c>
      <c r="AR374" s="205">
        <f t="shared" si="101"/>
        <v>0</v>
      </c>
      <c r="AS374" s="205">
        <f t="shared" si="102"/>
        <v>0</v>
      </c>
      <c r="AT374" s="205">
        <f t="shared" si="103"/>
        <v>0</v>
      </c>
      <c r="AU374" s="205">
        <f t="shared" si="104"/>
        <v>0</v>
      </c>
      <c r="AV374" s="205">
        <f t="shared" si="105"/>
        <v>0</v>
      </c>
      <c r="AW374" s="205">
        <f t="shared" si="106"/>
        <v>0</v>
      </c>
      <c r="AX374" s="205">
        <f t="shared" si="107"/>
        <v>0</v>
      </c>
    </row>
    <row r="375" spans="1:50" ht="15.75" hidden="1" customHeight="1" outlineLevel="1">
      <c r="A375" s="8" t="s">
        <v>61</v>
      </c>
      <c r="B375" s="216">
        <v>365</v>
      </c>
      <c r="C375" s="284"/>
      <c r="D375" s="285"/>
      <c r="E375" s="285"/>
      <c r="F375" s="286"/>
      <c r="G375" s="301">
        <v>0</v>
      </c>
      <c r="H375" s="287">
        <v>0.1</v>
      </c>
      <c r="I375" s="288"/>
      <c r="J375" s="223">
        <f t="shared" si="96"/>
        <v>0</v>
      </c>
      <c r="K375" s="286"/>
      <c r="L375" s="286"/>
      <c r="M375" s="215"/>
      <c r="N375" s="278">
        <f t="shared" si="97"/>
        <v>365</v>
      </c>
      <c r="O375" s="289" t="str">
        <f t="shared" si="98"/>
        <v/>
      </c>
      <c r="P375" s="290">
        <f t="shared" si="108"/>
        <v>0</v>
      </c>
      <c r="Q375" s="291">
        <v>0.1</v>
      </c>
      <c r="R375" s="292"/>
      <c r="S375" s="292"/>
      <c r="T375" s="292"/>
      <c r="U375" s="293" t="str">
        <f t="shared" si="99"/>
        <v/>
      </c>
      <c r="V375" s="294"/>
      <c r="W375" s="158"/>
      <c r="X375" s="159" t="str">
        <f t="shared" si="100"/>
        <v/>
      </c>
      <c r="Y375" s="20"/>
      <c r="Z375" s="20"/>
      <c r="AA375" s="160">
        <f t="shared" si="109"/>
        <v>0</v>
      </c>
      <c r="AB375" s="160">
        <f t="shared" si="110"/>
        <v>0</v>
      </c>
      <c r="AC375" s="20">
        <f t="shared" si="111"/>
        <v>0</v>
      </c>
      <c r="AR375" s="205">
        <f t="shared" si="101"/>
        <v>0</v>
      </c>
      <c r="AS375" s="205">
        <f t="shared" si="102"/>
        <v>0</v>
      </c>
      <c r="AT375" s="205">
        <f t="shared" si="103"/>
        <v>0</v>
      </c>
      <c r="AU375" s="205">
        <f t="shared" si="104"/>
        <v>0</v>
      </c>
      <c r="AV375" s="205">
        <f t="shared" si="105"/>
        <v>0</v>
      </c>
      <c r="AW375" s="205">
        <f t="shared" si="106"/>
        <v>0</v>
      </c>
      <c r="AX375" s="205">
        <f t="shared" si="107"/>
        <v>0</v>
      </c>
    </row>
    <row r="376" spans="1:50" ht="15.75" hidden="1" customHeight="1" outlineLevel="1">
      <c r="A376" s="8" t="s">
        <v>61</v>
      </c>
      <c r="B376" s="216">
        <v>366</v>
      </c>
      <c r="C376" s="284"/>
      <c r="D376" s="285"/>
      <c r="E376" s="285"/>
      <c r="F376" s="286"/>
      <c r="G376" s="301">
        <v>0</v>
      </c>
      <c r="H376" s="287">
        <v>0.1</v>
      </c>
      <c r="I376" s="288"/>
      <c r="J376" s="223">
        <f t="shared" si="96"/>
        <v>0</v>
      </c>
      <c r="K376" s="286"/>
      <c r="L376" s="286"/>
      <c r="M376" s="215"/>
      <c r="N376" s="278">
        <f t="shared" si="97"/>
        <v>366</v>
      </c>
      <c r="O376" s="289" t="str">
        <f t="shared" si="98"/>
        <v/>
      </c>
      <c r="P376" s="290">
        <f t="shared" si="108"/>
        <v>0</v>
      </c>
      <c r="Q376" s="291">
        <v>0.1</v>
      </c>
      <c r="R376" s="292"/>
      <c r="S376" s="292"/>
      <c r="T376" s="292"/>
      <c r="U376" s="293" t="str">
        <f t="shared" si="99"/>
        <v/>
      </c>
      <c r="V376" s="294"/>
      <c r="W376" s="158"/>
      <c r="X376" s="159" t="str">
        <f t="shared" si="100"/>
        <v/>
      </c>
      <c r="Y376" s="20"/>
      <c r="Z376" s="20"/>
      <c r="AA376" s="160">
        <f t="shared" si="109"/>
        <v>0</v>
      </c>
      <c r="AB376" s="160">
        <f t="shared" si="110"/>
        <v>0</v>
      </c>
      <c r="AC376" s="20">
        <f t="shared" si="111"/>
        <v>0</v>
      </c>
      <c r="AR376" s="205">
        <f t="shared" si="101"/>
        <v>0</v>
      </c>
      <c r="AS376" s="205">
        <f t="shared" si="102"/>
        <v>0</v>
      </c>
      <c r="AT376" s="205">
        <f t="shared" si="103"/>
        <v>0</v>
      </c>
      <c r="AU376" s="205">
        <f t="shared" si="104"/>
        <v>0</v>
      </c>
      <c r="AV376" s="205">
        <f t="shared" si="105"/>
        <v>0</v>
      </c>
      <c r="AW376" s="205">
        <f t="shared" si="106"/>
        <v>0</v>
      </c>
      <c r="AX376" s="205">
        <f t="shared" si="107"/>
        <v>0</v>
      </c>
    </row>
    <row r="377" spans="1:50" ht="15.75" hidden="1" customHeight="1" outlineLevel="1">
      <c r="A377" s="8" t="s">
        <v>61</v>
      </c>
      <c r="B377" s="216">
        <v>367</v>
      </c>
      <c r="C377" s="284"/>
      <c r="D377" s="285"/>
      <c r="E377" s="285"/>
      <c r="F377" s="286"/>
      <c r="G377" s="301">
        <v>0</v>
      </c>
      <c r="H377" s="287">
        <v>0.1</v>
      </c>
      <c r="I377" s="288"/>
      <c r="J377" s="223">
        <f t="shared" si="96"/>
        <v>0</v>
      </c>
      <c r="K377" s="286"/>
      <c r="L377" s="286"/>
      <c r="M377" s="215"/>
      <c r="N377" s="278">
        <f t="shared" si="97"/>
        <v>367</v>
      </c>
      <c r="O377" s="289" t="str">
        <f t="shared" si="98"/>
        <v/>
      </c>
      <c r="P377" s="290">
        <f t="shared" si="108"/>
        <v>0</v>
      </c>
      <c r="Q377" s="291">
        <v>0.1</v>
      </c>
      <c r="R377" s="292"/>
      <c r="S377" s="292"/>
      <c r="T377" s="292"/>
      <c r="U377" s="293" t="str">
        <f t="shared" si="99"/>
        <v/>
      </c>
      <c r="V377" s="294"/>
      <c r="W377" s="158"/>
      <c r="X377" s="159" t="str">
        <f t="shared" si="100"/>
        <v/>
      </c>
      <c r="Y377" s="20"/>
      <c r="Z377" s="20"/>
      <c r="AA377" s="160">
        <f t="shared" si="109"/>
        <v>0</v>
      </c>
      <c r="AB377" s="160">
        <f t="shared" si="110"/>
        <v>0</v>
      </c>
      <c r="AC377" s="20">
        <f t="shared" si="111"/>
        <v>0</v>
      </c>
      <c r="AR377" s="205">
        <f t="shared" si="101"/>
        <v>0</v>
      </c>
      <c r="AS377" s="205">
        <f t="shared" si="102"/>
        <v>0</v>
      </c>
      <c r="AT377" s="205">
        <f t="shared" si="103"/>
        <v>0</v>
      </c>
      <c r="AU377" s="205">
        <f t="shared" si="104"/>
        <v>0</v>
      </c>
      <c r="AV377" s="205">
        <f t="shared" si="105"/>
        <v>0</v>
      </c>
      <c r="AW377" s="205">
        <f t="shared" si="106"/>
        <v>0</v>
      </c>
      <c r="AX377" s="205">
        <f t="shared" si="107"/>
        <v>0</v>
      </c>
    </row>
    <row r="378" spans="1:50" ht="15.75" hidden="1" customHeight="1" outlineLevel="1">
      <c r="A378" s="8" t="s">
        <v>61</v>
      </c>
      <c r="B378" s="216">
        <v>368</v>
      </c>
      <c r="C378" s="284"/>
      <c r="D378" s="285"/>
      <c r="E378" s="285"/>
      <c r="F378" s="286"/>
      <c r="G378" s="301">
        <v>0</v>
      </c>
      <c r="H378" s="287">
        <v>0.1</v>
      </c>
      <c r="I378" s="288"/>
      <c r="J378" s="223">
        <f t="shared" si="96"/>
        <v>0</v>
      </c>
      <c r="K378" s="286"/>
      <c r="L378" s="286"/>
      <c r="M378" s="215"/>
      <c r="N378" s="278">
        <f t="shared" si="97"/>
        <v>368</v>
      </c>
      <c r="O378" s="289" t="str">
        <f t="shared" si="98"/>
        <v/>
      </c>
      <c r="P378" s="290">
        <f t="shared" si="108"/>
        <v>0</v>
      </c>
      <c r="Q378" s="291">
        <v>0.1</v>
      </c>
      <c r="R378" s="292"/>
      <c r="S378" s="292"/>
      <c r="T378" s="292"/>
      <c r="U378" s="293" t="str">
        <f t="shared" si="99"/>
        <v/>
      </c>
      <c r="V378" s="294"/>
      <c r="W378" s="158"/>
      <c r="X378" s="159" t="str">
        <f t="shared" si="100"/>
        <v/>
      </c>
      <c r="Y378" s="20"/>
      <c r="Z378" s="20"/>
      <c r="AA378" s="160">
        <f t="shared" si="109"/>
        <v>0</v>
      </c>
      <c r="AB378" s="160">
        <f t="shared" si="110"/>
        <v>0</v>
      </c>
      <c r="AC378" s="20">
        <f t="shared" si="111"/>
        <v>0</v>
      </c>
      <c r="AR378" s="205">
        <f t="shared" si="101"/>
        <v>0</v>
      </c>
      <c r="AS378" s="205">
        <f t="shared" si="102"/>
        <v>0</v>
      </c>
      <c r="AT378" s="205">
        <f t="shared" si="103"/>
        <v>0</v>
      </c>
      <c r="AU378" s="205">
        <f t="shared" si="104"/>
        <v>0</v>
      </c>
      <c r="AV378" s="205">
        <f t="shared" si="105"/>
        <v>0</v>
      </c>
      <c r="AW378" s="205">
        <f t="shared" si="106"/>
        <v>0</v>
      </c>
      <c r="AX378" s="205">
        <f t="shared" si="107"/>
        <v>0</v>
      </c>
    </row>
    <row r="379" spans="1:50" ht="15.75" hidden="1" customHeight="1" outlineLevel="1">
      <c r="A379" s="8" t="s">
        <v>61</v>
      </c>
      <c r="B379" s="216">
        <v>369</v>
      </c>
      <c r="C379" s="284"/>
      <c r="D379" s="285"/>
      <c r="E379" s="285"/>
      <c r="F379" s="286"/>
      <c r="G379" s="301">
        <v>0</v>
      </c>
      <c r="H379" s="287">
        <v>0.1</v>
      </c>
      <c r="I379" s="288"/>
      <c r="J379" s="223">
        <f t="shared" si="96"/>
        <v>0</v>
      </c>
      <c r="K379" s="286"/>
      <c r="L379" s="286"/>
      <c r="M379" s="215"/>
      <c r="N379" s="278">
        <f t="shared" si="97"/>
        <v>369</v>
      </c>
      <c r="O379" s="289" t="str">
        <f t="shared" si="98"/>
        <v/>
      </c>
      <c r="P379" s="290">
        <f t="shared" si="108"/>
        <v>0</v>
      </c>
      <c r="Q379" s="291">
        <v>0.1</v>
      </c>
      <c r="R379" s="292"/>
      <c r="S379" s="292"/>
      <c r="T379" s="292"/>
      <c r="U379" s="293" t="str">
        <f t="shared" si="99"/>
        <v/>
      </c>
      <c r="V379" s="294"/>
      <c r="W379" s="158"/>
      <c r="X379" s="159" t="str">
        <f t="shared" si="100"/>
        <v/>
      </c>
      <c r="Y379" s="20"/>
      <c r="Z379" s="20"/>
      <c r="AA379" s="160">
        <f t="shared" si="109"/>
        <v>0</v>
      </c>
      <c r="AB379" s="160">
        <f t="shared" si="110"/>
        <v>0</v>
      </c>
      <c r="AC379" s="20">
        <f t="shared" si="111"/>
        <v>0</v>
      </c>
      <c r="AR379" s="205">
        <f t="shared" si="101"/>
        <v>0</v>
      </c>
      <c r="AS379" s="205">
        <f t="shared" si="102"/>
        <v>0</v>
      </c>
      <c r="AT379" s="205">
        <f t="shared" si="103"/>
        <v>0</v>
      </c>
      <c r="AU379" s="205">
        <f t="shared" si="104"/>
        <v>0</v>
      </c>
      <c r="AV379" s="205">
        <f t="shared" si="105"/>
        <v>0</v>
      </c>
      <c r="AW379" s="205">
        <f t="shared" si="106"/>
        <v>0</v>
      </c>
      <c r="AX379" s="205">
        <f t="shared" si="107"/>
        <v>0</v>
      </c>
    </row>
    <row r="380" spans="1:50" ht="15.75" hidden="1" customHeight="1" outlineLevel="1">
      <c r="A380" s="8" t="s">
        <v>61</v>
      </c>
      <c r="B380" s="216">
        <v>370</v>
      </c>
      <c r="C380" s="284"/>
      <c r="D380" s="285"/>
      <c r="E380" s="285"/>
      <c r="F380" s="286"/>
      <c r="G380" s="301">
        <v>0</v>
      </c>
      <c r="H380" s="287">
        <v>0.1</v>
      </c>
      <c r="I380" s="288"/>
      <c r="J380" s="223">
        <f t="shared" si="96"/>
        <v>0</v>
      </c>
      <c r="K380" s="286"/>
      <c r="L380" s="286"/>
      <c r="M380" s="215"/>
      <c r="N380" s="278">
        <f t="shared" si="97"/>
        <v>370</v>
      </c>
      <c r="O380" s="289" t="str">
        <f t="shared" si="98"/>
        <v/>
      </c>
      <c r="P380" s="290">
        <f t="shared" si="108"/>
        <v>0</v>
      </c>
      <c r="Q380" s="291">
        <v>0.1</v>
      </c>
      <c r="R380" s="292"/>
      <c r="S380" s="292"/>
      <c r="T380" s="292"/>
      <c r="U380" s="293" t="str">
        <f t="shared" si="99"/>
        <v/>
      </c>
      <c r="V380" s="294"/>
      <c r="W380" s="158"/>
      <c r="X380" s="159" t="str">
        <f t="shared" si="100"/>
        <v/>
      </c>
      <c r="Y380" s="20"/>
      <c r="Z380" s="20"/>
      <c r="AA380" s="160">
        <f t="shared" si="109"/>
        <v>0</v>
      </c>
      <c r="AB380" s="160">
        <f t="shared" si="110"/>
        <v>0</v>
      </c>
      <c r="AC380" s="20">
        <f t="shared" si="111"/>
        <v>0</v>
      </c>
      <c r="AR380" s="205">
        <f t="shared" si="101"/>
        <v>0</v>
      </c>
      <c r="AS380" s="205">
        <f t="shared" si="102"/>
        <v>0</v>
      </c>
      <c r="AT380" s="205">
        <f t="shared" si="103"/>
        <v>0</v>
      </c>
      <c r="AU380" s="205">
        <f t="shared" si="104"/>
        <v>0</v>
      </c>
      <c r="AV380" s="205">
        <f t="shared" si="105"/>
        <v>0</v>
      </c>
      <c r="AW380" s="205">
        <f t="shared" si="106"/>
        <v>0</v>
      </c>
      <c r="AX380" s="205">
        <f t="shared" si="107"/>
        <v>0</v>
      </c>
    </row>
    <row r="381" spans="1:50" ht="15.75" hidden="1" customHeight="1" outlineLevel="1">
      <c r="A381" s="8" t="s">
        <v>61</v>
      </c>
      <c r="B381" s="216">
        <v>371</v>
      </c>
      <c r="C381" s="284"/>
      <c r="D381" s="285"/>
      <c r="E381" s="285"/>
      <c r="F381" s="286"/>
      <c r="G381" s="301">
        <v>0</v>
      </c>
      <c r="H381" s="287">
        <v>0.1</v>
      </c>
      <c r="I381" s="288"/>
      <c r="J381" s="223">
        <f t="shared" si="96"/>
        <v>0</v>
      </c>
      <c r="K381" s="286"/>
      <c r="L381" s="286"/>
      <c r="M381" s="215"/>
      <c r="N381" s="278">
        <f t="shared" si="97"/>
        <v>371</v>
      </c>
      <c r="O381" s="289" t="str">
        <f t="shared" si="98"/>
        <v/>
      </c>
      <c r="P381" s="290">
        <f t="shared" si="108"/>
        <v>0</v>
      </c>
      <c r="Q381" s="291">
        <v>0.1</v>
      </c>
      <c r="R381" s="292"/>
      <c r="S381" s="292"/>
      <c r="T381" s="292"/>
      <c r="U381" s="293" t="str">
        <f t="shared" si="99"/>
        <v/>
      </c>
      <c r="V381" s="294"/>
      <c r="W381" s="158"/>
      <c r="X381" s="159" t="str">
        <f t="shared" si="100"/>
        <v/>
      </c>
      <c r="Y381" s="20"/>
      <c r="Z381" s="20"/>
      <c r="AA381" s="160">
        <f t="shared" si="109"/>
        <v>0</v>
      </c>
      <c r="AB381" s="160">
        <f t="shared" si="110"/>
        <v>0</v>
      </c>
      <c r="AC381" s="20">
        <f t="shared" si="111"/>
        <v>0</v>
      </c>
      <c r="AR381" s="205">
        <f t="shared" si="101"/>
        <v>0</v>
      </c>
      <c r="AS381" s="205">
        <f t="shared" si="102"/>
        <v>0</v>
      </c>
      <c r="AT381" s="205">
        <f t="shared" si="103"/>
        <v>0</v>
      </c>
      <c r="AU381" s="205">
        <f t="shared" si="104"/>
        <v>0</v>
      </c>
      <c r="AV381" s="205">
        <f t="shared" si="105"/>
        <v>0</v>
      </c>
      <c r="AW381" s="205">
        <f t="shared" si="106"/>
        <v>0</v>
      </c>
      <c r="AX381" s="205">
        <f t="shared" si="107"/>
        <v>0</v>
      </c>
    </row>
    <row r="382" spans="1:50" ht="15.75" hidden="1" customHeight="1" outlineLevel="1">
      <c r="A382" s="8" t="s">
        <v>61</v>
      </c>
      <c r="B382" s="216">
        <v>372</v>
      </c>
      <c r="C382" s="284"/>
      <c r="D382" s="285"/>
      <c r="E382" s="285"/>
      <c r="F382" s="286"/>
      <c r="G382" s="301">
        <v>0</v>
      </c>
      <c r="H382" s="287">
        <v>0.1</v>
      </c>
      <c r="I382" s="288"/>
      <c r="J382" s="223">
        <f t="shared" si="96"/>
        <v>0</v>
      </c>
      <c r="K382" s="286"/>
      <c r="L382" s="286"/>
      <c r="M382" s="215"/>
      <c r="N382" s="278">
        <f t="shared" si="97"/>
        <v>372</v>
      </c>
      <c r="O382" s="289" t="str">
        <f t="shared" si="98"/>
        <v/>
      </c>
      <c r="P382" s="290">
        <f t="shared" si="108"/>
        <v>0</v>
      </c>
      <c r="Q382" s="291">
        <v>0.1</v>
      </c>
      <c r="R382" s="292"/>
      <c r="S382" s="292"/>
      <c r="T382" s="292"/>
      <c r="U382" s="293" t="str">
        <f t="shared" si="99"/>
        <v/>
      </c>
      <c r="V382" s="294"/>
      <c r="W382" s="158"/>
      <c r="X382" s="159" t="str">
        <f t="shared" si="100"/>
        <v/>
      </c>
      <c r="Y382" s="20"/>
      <c r="Z382" s="20"/>
      <c r="AA382" s="160">
        <f t="shared" si="109"/>
        <v>0</v>
      </c>
      <c r="AB382" s="160">
        <f t="shared" si="110"/>
        <v>0</v>
      </c>
      <c r="AC382" s="20">
        <f t="shared" si="111"/>
        <v>0</v>
      </c>
      <c r="AR382" s="205">
        <f t="shared" si="101"/>
        <v>0</v>
      </c>
      <c r="AS382" s="205">
        <f t="shared" si="102"/>
        <v>0</v>
      </c>
      <c r="AT382" s="205">
        <f t="shared" si="103"/>
        <v>0</v>
      </c>
      <c r="AU382" s="205">
        <f t="shared" si="104"/>
        <v>0</v>
      </c>
      <c r="AV382" s="205">
        <f t="shared" si="105"/>
        <v>0</v>
      </c>
      <c r="AW382" s="205">
        <f t="shared" si="106"/>
        <v>0</v>
      </c>
      <c r="AX382" s="205">
        <f t="shared" si="107"/>
        <v>0</v>
      </c>
    </row>
    <row r="383" spans="1:50" ht="15.75" hidden="1" customHeight="1" outlineLevel="1">
      <c r="A383" s="8" t="s">
        <v>61</v>
      </c>
      <c r="B383" s="216">
        <v>373</v>
      </c>
      <c r="C383" s="284"/>
      <c r="D383" s="285"/>
      <c r="E383" s="285"/>
      <c r="F383" s="286"/>
      <c r="G383" s="301">
        <v>0</v>
      </c>
      <c r="H383" s="287">
        <v>0.1</v>
      </c>
      <c r="I383" s="288"/>
      <c r="J383" s="223">
        <f t="shared" si="96"/>
        <v>0</v>
      </c>
      <c r="K383" s="286"/>
      <c r="L383" s="286"/>
      <c r="M383" s="215"/>
      <c r="N383" s="278">
        <f t="shared" si="97"/>
        <v>373</v>
      </c>
      <c r="O383" s="289" t="str">
        <f t="shared" si="98"/>
        <v/>
      </c>
      <c r="P383" s="290">
        <f t="shared" si="108"/>
        <v>0</v>
      </c>
      <c r="Q383" s="291">
        <v>0.1</v>
      </c>
      <c r="R383" s="292"/>
      <c r="S383" s="292"/>
      <c r="T383" s="292"/>
      <c r="U383" s="293" t="str">
        <f t="shared" si="99"/>
        <v/>
      </c>
      <c r="V383" s="294"/>
      <c r="W383" s="158"/>
      <c r="X383" s="159" t="str">
        <f t="shared" si="100"/>
        <v/>
      </c>
      <c r="Y383" s="20"/>
      <c r="Z383" s="20"/>
      <c r="AA383" s="160">
        <f t="shared" si="109"/>
        <v>0</v>
      </c>
      <c r="AB383" s="160">
        <f t="shared" si="110"/>
        <v>0</v>
      </c>
      <c r="AC383" s="20">
        <f t="shared" si="111"/>
        <v>0</v>
      </c>
      <c r="AR383" s="205">
        <f t="shared" si="101"/>
        <v>0</v>
      </c>
      <c r="AS383" s="205">
        <f t="shared" si="102"/>
        <v>0</v>
      </c>
      <c r="AT383" s="205">
        <f t="shared" si="103"/>
        <v>0</v>
      </c>
      <c r="AU383" s="205">
        <f t="shared" si="104"/>
        <v>0</v>
      </c>
      <c r="AV383" s="205">
        <f t="shared" si="105"/>
        <v>0</v>
      </c>
      <c r="AW383" s="205">
        <f t="shared" si="106"/>
        <v>0</v>
      </c>
      <c r="AX383" s="205">
        <f t="shared" si="107"/>
        <v>0</v>
      </c>
    </row>
    <row r="384" spans="1:50" ht="15.75" hidden="1" customHeight="1" outlineLevel="1">
      <c r="A384" s="8" t="s">
        <v>61</v>
      </c>
      <c r="B384" s="216">
        <v>374</v>
      </c>
      <c r="C384" s="284"/>
      <c r="D384" s="285"/>
      <c r="E384" s="285"/>
      <c r="F384" s="286"/>
      <c r="G384" s="301">
        <v>0</v>
      </c>
      <c r="H384" s="287">
        <v>0.1</v>
      </c>
      <c r="I384" s="288"/>
      <c r="J384" s="223">
        <f t="shared" si="96"/>
        <v>0</v>
      </c>
      <c r="K384" s="286"/>
      <c r="L384" s="286"/>
      <c r="M384" s="215"/>
      <c r="N384" s="278">
        <f t="shared" si="97"/>
        <v>374</v>
      </c>
      <c r="O384" s="289" t="str">
        <f t="shared" si="98"/>
        <v/>
      </c>
      <c r="P384" s="290">
        <f t="shared" si="108"/>
        <v>0</v>
      </c>
      <c r="Q384" s="291">
        <v>0.1</v>
      </c>
      <c r="R384" s="292"/>
      <c r="S384" s="292"/>
      <c r="T384" s="292"/>
      <c r="U384" s="293" t="str">
        <f t="shared" si="99"/>
        <v/>
      </c>
      <c r="V384" s="294"/>
      <c r="W384" s="158"/>
      <c r="X384" s="159" t="str">
        <f t="shared" si="100"/>
        <v/>
      </c>
      <c r="Y384" s="20"/>
      <c r="Z384" s="20"/>
      <c r="AA384" s="160">
        <f t="shared" si="109"/>
        <v>0</v>
      </c>
      <c r="AB384" s="160">
        <f t="shared" si="110"/>
        <v>0</v>
      </c>
      <c r="AC384" s="20">
        <f t="shared" si="111"/>
        <v>0</v>
      </c>
      <c r="AR384" s="205">
        <f t="shared" si="101"/>
        <v>0</v>
      </c>
      <c r="AS384" s="205">
        <f t="shared" si="102"/>
        <v>0</v>
      </c>
      <c r="AT384" s="205">
        <f t="shared" si="103"/>
        <v>0</v>
      </c>
      <c r="AU384" s="205">
        <f t="shared" si="104"/>
        <v>0</v>
      </c>
      <c r="AV384" s="205">
        <f t="shared" si="105"/>
        <v>0</v>
      </c>
      <c r="AW384" s="205">
        <f t="shared" si="106"/>
        <v>0</v>
      </c>
      <c r="AX384" s="205">
        <f t="shared" si="107"/>
        <v>0</v>
      </c>
    </row>
    <row r="385" spans="1:50" ht="15.75" hidden="1" customHeight="1" outlineLevel="1">
      <c r="A385" s="8" t="s">
        <v>61</v>
      </c>
      <c r="B385" s="216">
        <v>375</v>
      </c>
      <c r="C385" s="284"/>
      <c r="D385" s="285"/>
      <c r="E385" s="285"/>
      <c r="F385" s="286"/>
      <c r="G385" s="301">
        <v>0</v>
      </c>
      <c r="H385" s="287">
        <v>0.1</v>
      </c>
      <c r="I385" s="288"/>
      <c r="J385" s="223">
        <f t="shared" si="96"/>
        <v>0</v>
      </c>
      <c r="K385" s="286"/>
      <c r="L385" s="286"/>
      <c r="M385" s="215"/>
      <c r="N385" s="278">
        <f t="shared" si="97"/>
        <v>375</v>
      </c>
      <c r="O385" s="289" t="str">
        <f t="shared" si="98"/>
        <v/>
      </c>
      <c r="P385" s="290">
        <f t="shared" si="108"/>
        <v>0</v>
      </c>
      <c r="Q385" s="291">
        <v>0.1</v>
      </c>
      <c r="R385" s="292"/>
      <c r="S385" s="292"/>
      <c r="T385" s="292"/>
      <c r="U385" s="293" t="str">
        <f t="shared" si="99"/>
        <v/>
      </c>
      <c r="V385" s="294"/>
      <c r="W385" s="158"/>
      <c r="X385" s="159" t="str">
        <f t="shared" si="100"/>
        <v/>
      </c>
      <c r="Y385" s="20"/>
      <c r="Z385" s="20"/>
      <c r="AA385" s="160">
        <f t="shared" si="109"/>
        <v>0</v>
      </c>
      <c r="AB385" s="160">
        <f t="shared" si="110"/>
        <v>0</v>
      </c>
      <c r="AC385" s="20">
        <f t="shared" si="111"/>
        <v>0</v>
      </c>
      <c r="AR385" s="205">
        <f t="shared" si="101"/>
        <v>0</v>
      </c>
      <c r="AS385" s="205">
        <f t="shared" si="102"/>
        <v>0</v>
      </c>
      <c r="AT385" s="205">
        <f t="shared" si="103"/>
        <v>0</v>
      </c>
      <c r="AU385" s="205">
        <f t="shared" si="104"/>
        <v>0</v>
      </c>
      <c r="AV385" s="205">
        <f t="shared" si="105"/>
        <v>0</v>
      </c>
      <c r="AW385" s="205">
        <f t="shared" si="106"/>
        <v>0</v>
      </c>
      <c r="AX385" s="205">
        <f t="shared" si="107"/>
        <v>0</v>
      </c>
    </row>
    <row r="386" spans="1:50" ht="15.75" hidden="1" customHeight="1" outlineLevel="1">
      <c r="A386" s="8" t="s">
        <v>61</v>
      </c>
      <c r="B386" s="216">
        <v>376</v>
      </c>
      <c r="C386" s="284"/>
      <c r="D386" s="285"/>
      <c r="E386" s="285"/>
      <c r="F386" s="286"/>
      <c r="G386" s="301">
        <v>0</v>
      </c>
      <c r="H386" s="287">
        <v>0.1</v>
      </c>
      <c r="I386" s="288"/>
      <c r="J386" s="223">
        <f t="shared" si="96"/>
        <v>0</v>
      </c>
      <c r="K386" s="286"/>
      <c r="L386" s="286"/>
      <c r="M386" s="215"/>
      <c r="N386" s="278">
        <f t="shared" si="97"/>
        <v>376</v>
      </c>
      <c r="O386" s="289" t="str">
        <f t="shared" si="98"/>
        <v/>
      </c>
      <c r="P386" s="290">
        <f t="shared" si="108"/>
        <v>0</v>
      </c>
      <c r="Q386" s="291">
        <v>0.1</v>
      </c>
      <c r="R386" s="292"/>
      <c r="S386" s="292"/>
      <c r="T386" s="292"/>
      <c r="U386" s="293" t="str">
        <f t="shared" si="99"/>
        <v/>
      </c>
      <c r="V386" s="294"/>
      <c r="W386" s="158"/>
      <c r="X386" s="159" t="str">
        <f t="shared" si="100"/>
        <v/>
      </c>
      <c r="Y386" s="20"/>
      <c r="Z386" s="20"/>
      <c r="AA386" s="160">
        <f t="shared" si="109"/>
        <v>0</v>
      </c>
      <c r="AB386" s="160">
        <f t="shared" si="110"/>
        <v>0</v>
      </c>
      <c r="AC386" s="20">
        <f t="shared" si="111"/>
        <v>0</v>
      </c>
      <c r="AR386" s="205">
        <f t="shared" si="101"/>
        <v>0</v>
      </c>
      <c r="AS386" s="205">
        <f t="shared" si="102"/>
        <v>0</v>
      </c>
      <c r="AT386" s="205">
        <f t="shared" si="103"/>
        <v>0</v>
      </c>
      <c r="AU386" s="205">
        <f t="shared" si="104"/>
        <v>0</v>
      </c>
      <c r="AV386" s="205">
        <f t="shared" si="105"/>
        <v>0</v>
      </c>
      <c r="AW386" s="205">
        <f t="shared" si="106"/>
        <v>0</v>
      </c>
      <c r="AX386" s="205">
        <f t="shared" si="107"/>
        <v>0</v>
      </c>
    </row>
    <row r="387" spans="1:50" ht="15.75" hidden="1" customHeight="1" outlineLevel="1">
      <c r="A387" s="8" t="s">
        <v>61</v>
      </c>
      <c r="B387" s="216">
        <v>377</v>
      </c>
      <c r="C387" s="284"/>
      <c r="D387" s="285"/>
      <c r="E387" s="285"/>
      <c r="F387" s="286"/>
      <c r="G387" s="301">
        <v>0</v>
      </c>
      <c r="H387" s="287">
        <v>0.1</v>
      </c>
      <c r="I387" s="288"/>
      <c r="J387" s="223">
        <f t="shared" si="96"/>
        <v>0</v>
      </c>
      <c r="K387" s="286"/>
      <c r="L387" s="286"/>
      <c r="M387" s="215"/>
      <c r="N387" s="278">
        <f t="shared" si="97"/>
        <v>377</v>
      </c>
      <c r="O387" s="289" t="str">
        <f t="shared" si="98"/>
        <v/>
      </c>
      <c r="P387" s="290">
        <f t="shared" si="108"/>
        <v>0</v>
      </c>
      <c r="Q387" s="291">
        <v>0.1</v>
      </c>
      <c r="R387" s="292"/>
      <c r="S387" s="292"/>
      <c r="T387" s="292"/>
      <c r="U387" s="293" t="str">
        <f t="shared" si="99"/>
        <v/>
      </c>
      <c r="V387" s="294"/>
      <c r="W387" s="158"/>
      <c r="X387" s="159" t="str">
        <f t="shared" si="100"/>
        <v/>
      </c>
      <c r="Y387" s="20"/>
      <c r="Z387" s="20"/>
      <c r="AA387" s="160">
        <f t="shared" si="109"/>
        <v>0</v>
      </c>
      <c r="AB387" s="160">
        <f t="shared" si="110"/>
        <v>0</v>
      </c>
      <c r="AC387" s="20">
        <f t="shared" si="111"/>
        <v>0</v>
      </c>
      <c r="AR387" s="205">
        <f t="shared" si="101"/>
        <v>0</v>
      </c>
      <c r="AS387" s="205">
        <f t="shared" si="102"/>
        <v>0</v>
      </c>
      <c r="AT387" s="205">
        <f t="shared" si="103"/>
        <v>0</v>
      </c>
      <c r="AU387" s="205">
        <f t="shared" si="104"/>
        <v>0</v>
      </c>
      <c r="AV387" s="205">
        <f t="shared" si="105"/>
        <v>0</v>
      </c>
      <c r="AW387" s="205">
        <f t="shared" si="106"/>
        <v>0</v>
      </c>
      <c r="AX387" s="205">
        <f t="shared" si="107"/>
        <v>0</v>
      </c>
    </row>
    <row r="388" spans="1:50" ht="15.75" hidden="1" customHeight="1" outlineLevel="1">
      <c r="A388" s="8" t="s">
        <v>61</v>
      </c>
      <c r="B388" s="216">
        <v>378</v>
      </c>
      <c r="C388" s="284"/>
      <c r="D388" s="285"/>
      <c r="E388" s="285"/>
      <c r="F388" s="286"/>
      <c r="G388" s="301">
        <v>0</v>
      </c>
      <c r="H388" s="287">
        <v>0.1</v>
      </c>
      <c r="I388" s="288"/>
      <c r="J388" s="223">
        <f t="shared" si="96"/>
        <v>0</v>
      </c>
      <c r="K388" s="286"/>
      <c r="L388" s="286"/>
      <c r="M388" s="215"/>
      <c r="N388" s="278">
        <f t="shared" si="97"/>
        <v>378</v>
      </c>
      <c r="O388" s="289" t="str">
        <f t="shared" si="98"/>
        <v/>
      </c>
      <c r="P388" s="290">
        <f t="shared" si="108"/>
        <v>0</v>
      </c>
      <c r="Q388" s="291">
        <v>0.1</v>
      </c>
      <c r="R388" s="292"/>
      <c r="S388" s="292"/>
      <c r="T388" s="292"/>
      <c r="U388" s="293" t="str">
        <f t="shared" si="99"/>
        <v/>
      </c>
      <c r="V388" s="294"/>
      <c r="W388" s="158"/>
      <c r="X388" s="159" t="str">
        <f t="shared" si="100"/>
        <v/>
      </c>
      <c r="Y388" s="20"/>
      <c r="Z388" s="20"/>
      <c r="AA388" s="160">
        <f t="shared" si="109"/>
        <v>0</v>
      </c>
      <c r="AB388" s="160">
        <f t="shared" si="110"/>
        <v>0</v>
      </c>
      <c r="AC388" s="20">
        <f t="shared" si="111"/>
        <v>0</v>
      </c>
      <c r="AR388" s="205">
        <f t="shared" si="101"/>
        <v>0</v>
      </c>
      <c r="AS388" s="205">
        <f t="shared" si="102"/>
        <v>0</v>
      </c>
      <c r="AT388" s="205">
        <f t="shared" si="103"/>
        <v>0</v>
      </c>
      <c r="AU388" s="205">
        <f t="shared" si="104"/>
        <v>0</v>
      </c>
      <c r="AV388" s="205">
        <f t="shared" si="105"/>
        <v>0</v>
      </c>
      <c r="AW388" s="205">
        <f t="shared" si="106"/>
        <v>0</v>
      </c>
      <c r="AX388" s="205">
        <f t="shared" si="107"/>
        <v>0</v>
      </c>
    </row>
    <row r="389" spans="1:50" ht="15.75" hidden="1" customHeight="1" outlineLevel="1">
      <c r="A389" s="8" t="s">
        <v>61</v>
      </c>
      <c r="B389" s="216">
        <v>379</v>
      </c>
      <c r="C389" s="284"/>
      <c r="D389" s="285"/>
      <c r="E389" s="285"/>
      <c r="F389" s="286"/>
      <c r="G389" s="301">
        <v>0</v>
      </c>
      <c r="H389" s="287">
        <v>0.1</v>
      </c>
      <c r="I389" s="288"/>
      <c r="J389" s="223">
        <f t="shared" si="96"/>
        <v>0</v>
      </c>
      <c r="K389" s="286"/>
      <c r="L389" s="286"/>
      <c r="M389" s="215"/>
      <c r="N389" s="278">
        <f t="shared" si="97"/>
        <v>379</v>
      </c>
      <c r="O389" s="289" t="str">
        <f t="shared" si="98"/>
        <v/>
      </c>
      <c r="P389" s="290">
        <f t="shared" si="108"/>
        <v>0</v>
      </c>
      <c r="Q389" s="291">
        <v>0.1</v>
      </c>
      <c r="R389" s="292"/>
      <c r="S389" s="292"/>
      <c r="T389" s="292"/>
      <c r="U389" s="293" t="str">
        <f t="shared" si="99"/>
        <v/>
      </c>
      <c r="V389" s="294"/>
      <c r="W389" s="158"/>
      <c r="X389" s="159" t="str">
        <f t="shared" si="100"/>
        <v/>
      </c>
      <c r="Y389" s="20"/>
      <c r="Z389" s="20"/>
      <c r="AA389" s="160">
        <f t="shared" si="109"/>
        <v>0</v>
      </c>
      <c r="AB389" s="160">
        <f t="shared" si="110"/>
        <v>0</v>
      </c>
      <c r="AC389" s="20">
        <f t="shared" si="111"/>
        <v>0</v>
      </c>
      <c r="AR389" s="205">
        <f t="shared" si="101"/>
        <v>0</v>
      </c>
      <c r="AS389" s="205">
        <f t="shared" si="102"/>
        <v>0</v>
      </c>
      <c r="AT389" s="205">
        <f t="shared" si="103"/>
        <v>0</v>
      </c>
      <c r="AU389" s="205">
        <f t="shared" si="104"/>
        <v>0</v>
      </c>
      <c r="AV389" s="205">
        <f t="shared" si="105"/>
        <v>0</v>
      </c>
      <c r="AW389" s="205">
        <f t="shared" si="106"/>
        <v>0</v>
      </c>
      <c r="AX389" s="205">
        <f t="shared" si="107"/>
        <v>0</v>
      </c>
    </row>
    <row r="390" spans="1:50" ht="15.75" hidden="1" customHeight="1" outlineLevel="1">
      <c r="A390" s="8" t="s">
        <v>61</v>
      </c>
      <c r="B390" s="216">
        <v>380</v>
      </c>
      <c r="C390" s="284"/>
      <c r="D390" s="285"/>
      <c r="E390" s="285"/>
      <c r="F390" s="286"/>
      <c r="G390" s="301">
        <v>0</v>
      </c>
      <c r="H390" s="287">
        <v>0.1</v>
      </c>
      <c r="I390" s="288"/>
      <c r="J390" s="223">
        <f t="shared" si="96"/>
        <v>0</v>
      </c>
      <c r="K390" s="286"/>
      <c r="L390" s="286"/>
      <c r="M390" s="215"/>
      <c r="N390" s="278">
        <f t="shared" si="97"/>
        <v>380</v>
      </c>
      <c r="O390" s="289" t="str">
        <f t="shared" si="98"/>
        <v/>
      </c>
      <c r="P390" s="290">
        <f t="shared" si="108"/>
        <v>0</v>
      </c>
      <c r="Q390" s="291">
        <v>0.1</v>
      </c>
      <c r="R390" s="292"/>
      <c r="S390" s="292"/>
      <c r="T390" s="292"/>
      <c r="U390" s="293" t="str">
        <f t="shared" si="99"/>
        <v/>
      </c>
      <c r="V390" s="294"/>
      <c r="W390" s="158"/>
      <c r="X390" s="159" t="str">
        <f t="shared" si="100"/>
        <v/>
      </c>
      <c r="Y390" s="20"/>
      <c r="Z390" s="20"/>
      <c r="AA390" s="160">
        <f t="shared" si="109"/>
        <v>0</v>
      </c>
      <c r="AB390" s="160">
        <f t="shared" si="110"/>
        <v>0</v>
      </c>
      <c r="AC390" s="20">
        <f t="shared" si="111"/>
        <v>0</v>
      </c>
      <c r="AR390" s="205">
        <f t="shared" si="101"/>
        <v>0</v>
      </c>
      <c r="AS390" s="205">
        <f t="shared" si="102"/>
        <v>0</v>
      </c>
      <c r="AT390" s="205">
        <f t="shared" si="103"/>
        <v>0</v>
      </c>
      <c r="AU390" s="205">
        <f t="shared" si="104"/>
        <v>0</v>
      </c>
      <c r="AV390" s="205">
        <f t="shared" si="105"/>
        <v>0</v>
      </c>
      <c r="AW390" s="205">
        <f t="shared" si="106"/>
        <v>0</v>
      </c>
      <c r="AX390" s="205">
        <f t="shared" si="107"/>
        <v>0</v>
      </c>
    </row>
    <row r="391" spans="1:50" ht="15.75" hidden="1" customHeight="1" outlineLevel="1">
      <c r="A391" s="8" t="s">
        <v>61</v>
      </c>
      <c r="B391" s="216">
        <v>381</v>
      </c>
      <c r="C391" s="284"/>
      <c r="D391" s="285"/>
      <c r="E391" s="285"/>
      <c r="F391" s="286"/>
      <c r="G391" s="301">
        <v>0</v>
      </c>
      <c r="H391" s="287">
        <v>0.1</v>
      </c>
      <c r="I391" s="288"/>
      <c r="J391" s="223">
        <f t="shared" si="96"/>
        <v>0</v>
      </c>
      <c r="K391" s="286"/>
      <c r="L391" s="286"/>
      <c r="M391" s="215"/>
      <c r="N391" s="278">
        <f t="shared" si="97"/>
        <v>381</v>
      </c>
      <c r="O391" s="289" t="str">
        <f t="shared" si="98"/>
        <v/>
      </c>
      <c r="P391" s="290">
        <f t="shared" si="108"/>
        <v>0</v>
      </c>
      <c r="Q391" s="291">
        <v>0.1</v>
      </c>
      <c r="R391" s="292"/>
      <c r="S391" s="292"/>
      <c r="T391" s="292"/>
      <c r="U391" s="293" t="str">
        <f t="shared" si="99"/>
        <v/>
      </c>
      <c r="V391" s="294"/>
      <c r="W391" s="158"/>
      <c r="X391" s="159" t="str">
        <f t="shared" si="100"/>
        <v/>
      </c>
      <c r="Y391" s="20"/>
      <c r="Z391" s="20"/>
      <c r="AA391" s="160">
        <f t="shared" si="109"/>
        <v>0</v>
      </c>
      <c r="AB391" s="160">
        <f t="shared" si="110"/>
        <v>0</v>
      </c>
      <c r="AC391" s="20">
        <f t="shared" si="111"/>
        <v>0</v>
      </c>
      <c r="AR391" s="205">
        <f t="shared" si="101"/>
        <v>0</v>
      </c>
      <c r="AS391" s="205">
        <f t="shared" si="102"/>
        <v>0</v>
      </c>
      <c r="AT391" s="205">
        <f t="shared" si="103"/>
        <v>0</v>
      </c>
      <c r="AU391" s="205">
        <f t="shared" si="104"/>
        <v>0</v>
      </c>
      <c r="AV391" s="205">
        <f t="shared" si="105"/>
        <v>0</v>
      </c>
      <c r="AW391" s="205">
        <f t="shared" si="106"/>
        <v>0</v>
      </c>
      <c r="AX391" s="205">
        <f t="shared" si="107"/>
        <v>0</v>
      </c>
    </row>
    <row r="392" spans="1:50" ht="15.75" hidden="1" customHeight="1" outlineLevel="1">
      <c r="A392" s="8" t="s">
        <v>61</v>
      </c>
      <c r="B392" s="216">
        <v>382</v>
      </c>
      <c r="C392" s="284"/>
      <c r="D392" s="285"/>
      <c r="E392" s="285"/>
      <c r="F392" s="286"/>
      <c r="G392" s="301">
        <v>0</v>
      </c>
      <c r="H392" s="287">
        <v>0.1</v>
      </c>
      <c r="I392" s="288"/>
      <c r="J392" s="223">
        <f t="shared" si="96"/>
        <v>0</v>
      </c>
      <c r="K392" s="286"/>
      <c r="L392" s="286"/>
      <c r="M392" s="215"/>
      <c r="N392" s="278">
        <f t="shared" si="97"/>
        <v>382</v>
      </c>
      <c r="O392" s="289" t="str">
        <f t="shared" si="98"/>
        <v/>
      </c>
      <c r="P392" s="290">
        <f t="shared" si="108"/>
        <v>0</v>
      </c>
      <c r="Q392" s="291">
        <v>0.1</v>
      </c>
      <c r="R392" s="292"/>
      <c r="S392" s="292"/>
      <c r="T392" s="292"/>
      <c r="U392" s="293" t="str">
        <f t="shared" si="99"/>
        <v/>
      </c>
      <c r="V392" s="294"/>
      <c r="W392" s="158"/>
      <c r="X392" s="159" t="str">
        <f t="shared" si="100"/>
        <v/>
      </c>
      <c r="Y392" s="20"/>
      <c r="Z392" s="20"/>
      <c r="AA392" s="160">
        <f t="shared" si="109"/>
        <v>0</v>
      </c>
      <c r="AB392" s="160">
        <f t="shared" si="110"/>
        <v>0</v>
      </c>
      <c r="AC392" s="20">
        <f t="shared" si="111"/>
        <v>0</v>
      </c>
      <c r="AR392" s="205">
        <f t="shared" si="101"/>
        <v>0</v>
      </c>
      <c r="AS392" s="205">
        <f t="shared" si="102"/>
        <v>0</v>
      </c>
      <c r="AT392" s="205">
        <f t="shared" si="103"/>
        <v>0</v>
      </c>
      <c r="AU392" s="205">
        <f t="shared" si="104"/>
        <v>0</v>
      </c>
      <c r="AV392" s="205">
        <f t="shared" si="105"/>
        <v>0</v>
      </c>
      <c r="AW392" s="205">
        <f t="shared" si="106"/>
        <v>0</v>
      </c>
      <c r="AX392" s="205">
        <f t="shared" si="107"/>
        <v>0</v>
      </c>
    </row>
    <row r="393" spans="1:50" ht="15.75" hidden="1" customHeight="1" outlineLevel="1">
      <c r="A393" s="8" t="s">
        <v>61</v>
      </c>
      <c r="B393" s="216">
        <v>383</v>
      </c>
      <c r="C393" s="284"/>
      <c r="D393" s="285"/>
      <c r="E393" s="285"/>
      <c r="F393" s="286"/>
      <c r="G393" s="301">
        <v>0</v>
      </c>
      <c r="H393" s="287">
        <v>0.1</v>
      </c>
      <c r="I393" s="288"/>
      <c r="J393" s="223">
        <f t="shared" si="96"/>
        <v>0</v>
      </c>
      <c r="K393" s="286"/>
      <c r="L393" s="286"/>
      <c r="M393" s="215"/>
      <c r="N393" s="278">
        <f t="shared" si="97"/>
        <v>383</v>
      </c>
      <c r="O393" s="289" t="str">
        <f t="shared" si="98"/>
        <v/>
      </c>
      <c r="P393" s="290">
        <f t="shared" si="108"/>
        <v>0</v>
      </c>
      <c r="Q393" s="291">
        <v>0.1</v>
      </c>
      <c r="R393" s="292"/>
      <c r="S393" s="292"/>
      <c r="T393" s="292"/>
      <c r="U393" s="293" t="str">
        <f t="shared" si="99"/>
        <v/>
      </c>
      <c r="V393" s="294"/>
      <c r="W393" s="158"/>
      <c r="X393" s="159" t="str">
        <f t="shared" si="100"/>
        <v/>
      </c>
      <c r="Y393" s="20"/>
      <c r="Z393" s="20"/>
      <c r="AA393" s="160">
        <f t="shared" si="109"/>
        <v>0</v>
      </c>
      <c r="AB393" s="160">
        <f t="shared" si="110"/>
        <v>0</v>
      </c>
      <c r="AC393" s="20">
        <f t="shared" si="111"/>
        <v>0</v>
      </c>
      <c r="AR393" s="205">
        <f t="shared" si="101"/>
        <v>0</v>
      </c>
      <c r="AS393" s="205">
        <f t="shared" si="102"/>
        <v>0</v>
      </c>
      <c r="AT393" s="205">
        <f t="shared" si="103"/>
        <v>0</v>
      </c>
      <c r="AU393" s="205">
        <f t="shared" si="104"/>
        <v>0</v>
      </c>
      <c r="AV393" s="205">
        <f t="shared" si="105"/>
        <v>0</v>
      </c>
      <c r="AW393" s="205">
        <f t="shared" si="106"/>
        <v>0</v>
      </c>
      <c r="AX393" s="205">
        <f t="shared" si="107"/>
        <v>0</v>
      </c>
    </row>
    <row r="394" spans="1:50" ht="15.75" hidden="1" customHeight="1" outlineLevel="1">
      <c r="A394" s="8" t="s">
        <v>61</v>
      </c>
      <c r="B394" s="216">
        <v>384</v>
      </c>
      <c r="C394" s="284"/>
      <c r="D394" s="285"/>
      <c r="E394" s="285"/>
      <c r="F394" s="286"/>
      <c r="G394" s="301">
        <v>0</v>
      </c>
      <c r="H394" s="287">
        <v>0.1</v>
      </c>
      <c r="I394" s="288"/>
      <c r="J394" s="223">
        <f t="shared" si="96"/>
        <v>0</v>
      </c>
      <c r="K394" s="286"/>
      <c r="L394" s="286"/>
      <c r="M394" s="215"/>
      <c r="N394" s="278">
        <f t="shared" si="97"/>
        <v>384</v>
      </c>
      <c r="O394" s="289" t="str">
        <f t="shared" si="98"/>
        <v/>
      </c>
      <c r="P394" s="290">
        <f t="shared" si="108"/>
        <v>0</v>
      </c>
      <c r="Q394" s="291">
        <v>0.1</v>
      </c>
      <c r="R394" s="292"/>
      <c r="S394" s="292"/>
      <c r="T394" s="292"/>
      <c r="U394" s="293" t="str">
        <f t="shared" si="99"/>
        <v/>
      </c>
      <c r="V394" s="294"/>
      <c r="W394" s="158"/>
      <c r="X394" s="159" t="str">
        <f t="shared" si="100"/>
        <v/>
      </c>
      <c r="Y394" s="20"/>
      <c r="Z394" s="20"/>
      <c r="AA394" s="160">
        <f t="shared" si="109"/>
        <v>0</v>
      </c>
      <c r="AB394" s="160">
        <f t="shared" si="110"/>
        <v>0</v>
      </c>
      <c r="AC394" s="20">
        <f t="shared" si="111"/>
        <v>0</v>
      </c>
      <c r="AR394" s="205">
        <f t="shared" si="101"/>
        <v>0</v>
      </c>
      <c r="AS394" s="205">
        <f t="shared" si="102"/>
        <v>0</v>
      </c>
      <c r="AT394" s="205">
        <f t="shared" si="103"/>
        <v>0</v>
      </c>
      <c r="AU394" s="205">
        <f t="shared" si="104"/>
        <v>0</v>
      </c>
      <c r="AV394" s="205">
        <f t="shared" si="105"/>
        <v>0</v>
      </c>
      <c r="AW394" s="205">
        <f t="shared" si="106"/>
        <v>0</v>
      </c>
      <c r="AX394" s="205">
        <f t="shared" si="107"/>
        <v>0</v>
      </c>
    </row>
    <row r="395" spans="1:50" ht="15.75" hidden="1" customHeight="1" outlineLevel="1">
      <c r="A395" s="8" t="s">
        <v>61</v>
      </c>
      <c r="B395" s="216">
        <v>385</v>
      </c>
      <c r="C395" s="284"/>
      <c r="D395" s="285"/>
      <c r="E395" s="285"/>
      <c r="F395" s="286"/>
      <c r="G395" s="301">
        <v>0</v>
      </c>
      <c r="H395" s="287">
        <v>0.1</v>
      </c>
      <c r="I395" s="288"/>
      <c r="J395" s="223">
        <f t="shared" ref="J395:J458" si="112">ROUNDDOWN((G395-I395)/(1+H395),0)</f>
        <v>0</v>
      </c>
      <c r="K395" s="286"/>
      <c r="L395" s="286"/>
      <c r="M395" s="215"/>
      <c r="N395" s="278">
        <f t="shared" ref="N395:N458" si="113">$B395</f>
        <v>385</v>
      </c>
      <c r="O395" s="289" t="str">
        <f t="shared" ref="O395:O458" si="114">IF($C395="","",C395)</f>
        <v/>
      </c>
      <c r="P395" s="290">
        <f t="shared" si="108"/>
        <v>0</v>
      </c>
      <c r="Q395" s="291">
        <v>0.1</v>
      </c>
      <c r="R395" s="292"/>
      <c r="S395" s="292"/>
      <c r="T395" s="292"/>
      <c r="U395" s="293" t="str">
        <f t="shared" ref="U395:U458" si="115">IF($G395=0,"","未確認")</f>
        <v/>
      </c>
      <c r="V395" s="294"/>
      <c r="W395" s="158"/>
      <c r="X395" s="159" t="str">
        <f t="shared" ref="X395:X458" si="116">IF(W395="","","No."&amp;N395&amp;"："&amp;W395&amp;IF(U395="OK","",IF(U395="対象外","（"&amp;TEXT($G395-$I395,"#,##0")&amp;"円/"&amp;V395&amp;"）","（"&amp;TEXT(R395+S395,"#,##0")&amp;"円/"&amp;V395&amp;"）")))</f>
        <v/>
      </c>
      <c r="Y395" s="20"/>
      <c r="Z395" s="20"/>
      <c r="AA395" s="160">
        <f t="shared" si="109"/>
        <v>0</v>
      </c>
      <c r="AB395" s="160">
        <f t="shared" si="110"/>
        <v>0</v>
      </c>
      <c r="AC395" s="20">
        <f t="shared" si="111"/>
        <v>0</v>
      </c>
      <c r="AR395" s="205">
        <f t="shared" ref="AR395:AR458" si="117">IF(C395="",IF(OR(D395&lt;&gt;"",E395&lt;&gt;"",F395&lt;&gt;"",K395&lt;&gt;"",G395&lt;&gt;0)=TRUE,1,0),0)</f>
        <v>0</v>
      </c>
      <c r="AS395" s="205">
        <f t="shared" ref="AS395:AS458" si="118">IF(D395="",IF(OR(C395&lt;&gt;"",E395&lt;&gt;"",F395&lt;&gt;"",K395&lt;&gt;"",G395&lt;&gt;0)=TRUE,1,0),0)</f>
        <v>0</v>
      </c>
      <c r="AT395" s="205">
        <f t="shared" ref="AT395:AT458" si="119">IF(E395="",IF(OR(C395&lt;&gt;"",D395&lt;&gt;"",F395&lt;&gt;"",K395&lt;&gt;"",G395&lt;&gt;0)=TRUE,1,0),0)</f>
        <v>0</v>
      </c>
      <c r="AU395" s="205">
        <f t="shared" ref="AU395:AU458" si="120">IF(F395="",IF(OR(C395&lt;&gt;"",D395&lt;&gt;"",E395&lt;&gt;"",K395&lt;&gt;"",G395&lt;&gt;0)=TRUE,1,0),0)</f>
        <v>0</v>
      </c>
      <c r="AV395" s="205">
        <f t="shared" ref="AV395:AV458" si="121">IF(K395="",IF(OR(C395&lt;&gt;"",D395&lt;&gt;"",E395&lt;&gt;"",F395&lt;&gt;"",G395&lt;&gt;0)=TRUE,1,0),0)</f>
        <v>0</v>
      </c>
      <c r="AW395" s="205">
        <f t="shared" ref="AW395:AW458" si="122">IF(G395=0,IF(OR(C395&lt;&gt;"",D395&lt;&gt;"",E395&lt;&gt;"",F395&lt;&gt;"",K395&lt;&gt;"",G395&lt;&gt;0)=TRUE,1,0),0)</f>
        <v>0</v>
      </c>
      <c r="AX395" s="205">
        <f t="shared" ref="AX395:AX458" si="123">IF(OR(E395="その他",COUNTIF(E395,"*(詳細備考)*")),1,0)</f>
        <v>0</v>
      </c>
    </row>
    <row r="396" spans="1:50" ht="15.75" hidden="1" customHeight="1" outlineLevel="1">
      <c r="A396" s="8" t="s">
        <v>61</v>
      </c>
      <c r="B396" s="216">
        <v>386</v>
      </c>
      <c r="C396" s="284"/>
      <c r="D396" s="285"/>
      <c r="E396" s="285"/>
      <c r="F396" s="286"/>
      <c r="G396" s="301">
        <v>0</v>
      </c>
      <c r="H396" s="287">
        <v>0.1</v>
      </c>
      <c r="I396" s="288"/>
      <c r="J396" s="223">
        <f t="shared" si="112"/>
        <v>0</v>
      </c>
      <c r="K396" s="286"/>
      <c r="L396" s="286"/>
      <c r="M396" s="215"/>
      <c r="N396" s="278">
        <f t="shared" si="113"/>
        <v>386</v>
      </c>
      <c r="O396" s="289" t="str">
        <f t="shared" si="114"/>
        <v/>
      </c>
      <c r="P396" s="290">
        <f t="shared" si="108"/>
        <v>0</v>
      </c>
      <c r="Q396" s="291">
        <v>0.1</v>
      </c>
      <c r="R396" s="292"/>
      <c r="S396" s="292"/>
      <c r="T396" s="292"/>
      <c r="U396" s="293" t="str">
        <f t="shared" si="115"/>
        <v/>
      </c>
      <c r="V396" s="294"/>
      <c r="W396" s="158"/>
      <c r="X396" s="159" t="str">
        <f t="shared" si="116"/>
        <v/>
      </c>
      <c r="Y396" s="20"/>
      <c r="Z396" s="20"/>
      <c r="AA396" s="160">
        <f t="shared" si="109"/>
        <v>0</v>
      </c>
      <c r="AB396" s="160">
        <f t="shared" si="110"/>
        <v>0</v>
      </c>
      <c r="AC396" s="20">
        <f t="shared" si="111"/>
        <v>0</v>
      </c>
      <c r="AR396" s="205">
        <f t="shared" si="117"/>
        <v>0</v>
      </c>
      <c r="AS396" s="205">
        <f t="shared" si="118"/>
        <v>0</v>
      </c>
      <c r="AT396" s="205">
        <f t="shared" si="119"/>
        <v>0</v>
      </c>
      <c r="AU396" s="205">
        <f t="shared" si="120"/>
        <v>0</v>
      </c>
      <c r="AV396" s="205">
        <f t="shared" si="121"/>
        <v>0</v>
      </c>
      <c r="AW396" s="205">
        <f t="shared" si="122"/>
        <v>0</v>
      </c>
      <c r="AX396" s="205">
        <f t="shared" si="123"/>
        <v>0</v>
      </c>
    </row>
    <row r="397" spans="1:50" ht="15.75" hidden="1" customHeight="1" outlineLevel="1">
      <c r="A397" s="8" t="s">
        <v>61</v>
      </c>
      <c r="B397" s="216">
        <v>387</v>
      </c>
      <c r="C397" s="284"/>
      <c r="D397" s="285"/>
      <c r="E397" s="285"/>
      <c r="F397" s="286"/>
      <c r="G397" s="301">
        <v>0</v>
      </c>
      <c r="H397" s="287">
        <v>0.1</v>
      </c>
      <c r="I397" s="288"/>
      <c r="J397" s="223">
        <f t="shared" si="112"/>
        <v>0</v>
      </c>
      <c r="K397" s="286"/>
      <c r="L397" s="286"/>
      <c r="M397" s="215"/>
      <c r="N397" s="278">
        <f t="shared" si="113"/>
        <v>387</v>
      </c>
      <c r="O397" s="289" t="str">
        <f t="shared" si="114"/>
        <v/>
      </c>
      <c r="P397" s="290">
        <f t="shared" si="108"/>
        <v>0</v>
      </c>
      <c r="Q397" s="291">
        <v>0.1</v>
      </c>
      <c r="R397" s="292"/>
      <c r="S397" s="292"/>
      <c r="T397" s="292"/>
      <c r="U397" s="293" t="str">
        <f t="shared" si="115"/>
        <v/>
      </c>
      <c r="V397" s="294"/>
      <c r="W397" s="158"/>
      <c r="X397" s="159" t="str">
        <f t="shared" si="116"/>
        <v/>
      </c>
      <c r="Y397" s="20"/>
      <c r="Z397" s="20"/>
      <c r="AA397" s="160">
        <f t="shared" si="109"/>
        <v>0</v>
      </c>
      <c r="AB397" s="160">
        <f t="shared" si="110"/>
        <v>0</v>
      </c>
      <c r="AC397" s="20">
        <f t="shared" si="111"/>
        <v>0</v>
      </c>
      <c r="AR397" s="205">
        <f t="shared" si="117"/>
        <v>0</v>
      </c>
      <c r="AS397" s="205">
        <f t="shared" si="118"/>
        <v>0</v>
      </c>
      <c r="AT397" s="205">
        <f t="shared" si="119"/>
        <v>0</v>
      </c>
      <c r="AU397" s="205">
        <f t="shared" si="120"/>
        <v>0</v>
      </c>
      <c r="AV397" s="205">
        <f t="shared" si="121"/>
        <v>0</v>
      </c>
      <c r="AW397" s="205">
        <f t="shared" si="122"/>
        <v>0</v>
      </c>
      <c r="AX397" s="205">
        <f t="shared" si="123"/>
        <v>0</v>
      </c>
    </row>
    <row r="398" spans="1:50" ht="15.75" hidden="1" customHeight="1" outlineLevel="1">
      <c r="A398" s="8" t="s">
        <v>61</v>
      </c>
      <c r="B398" s="216">
        <v>388</v>
      </c>
      <c r="C398" s="284"/>
      <c r="D398" s="285"/>
      <c r="E398" s="285"/>
      <c r="F398" s="286"/>
      <c r="G398" s="301">
        <v>0</v>
      </c>
      <c r="H398" s="287">
        <v>0.1</v>
      </c>
      <c r="I398" s="288"/>
      <c r="J398" s="223">
        <f t="shared" si="112"/>
        <v>0</v>
      </c>
      <c r="K398" s="286"/>
      <c r="L398" s="286"/>
      <c r="M398" s="215"/>
      <c r="N398" s="278">
        <f t="shared" si="113"/>
        <v>388</v>
      </c>
      <c r="O398" s="289" t="str">
        <f t="shared" si="114"/>
        <v/>
      </c>
      <c r="P398" s="290">
        <f t="shared" si="108"/>
        <v>0</v>
      </c>
      <c r="Q398" s="291">
        <v>0.1</v>
      </c>
      <c r="R398" s="292"/>
      <c r="S398" s="292"/>
      <c r="T398" s="292"/>
      <c r="U398" s="293" t="str">
        <f t="shared" si="115"/>
        <v/>
      </c>
      <c r="V398" s="294"/>
      <c r="W398" s="158"/>
      <c r="X398" s="159" t="str">
        <f t="shared" si="116"/>
        <v/>
      </c>
      <c r="Y398" s="20"/>
      <c r="Z398" s="20"/>
      <c r="AA398" s="160">
        <f t="shared" si="109"/>
        <v>0</v>
      </c>
      <c r="AB398" s="160">
        <f t="shared" si="110"/>
        <v>0</v>
      </c>
      <c r="AC398" s="20">
        <f t="shared" si="111"/>
        <v>0</v>
      </c>
      <c r="AR398" s="205">
        <f t="shared" si="117"/>
        <v>0</v>
      </c>
      <c r="AS398" s="205">
        <f t="shared" si="118"/>
        <v>0</v>
      </c>
      <c r="AT398" s="205">
        <f t="shared" si="119"/>
        <v>0</v>
      </c>
      <c r="AU398" s="205">
        <f t="shared" si="120"/>
        <v>0</v>
      </c>
      <c r="AV398" s="205">
        <f t="shared" si="121"/>
        <v>0</v>
      </c>
      <c r="AW398" s="205">
        <f t="shared" si="122"/>
        <v>0</v>
      </c>
      <c r="AX398" s="205">
        <f t="shared" si="123"/>
        <v>0</v>
      </c>
    </row>
    <row r="399" spans="1:50" ht="15.75" hidden="1" customHeight="1" outlineLevel="1">
      <c r="A399" s="8" t="s">
        <v>61</v>
      </c>
      <c r="B399" s="216">
        <v>389</v>
      </c>
      <c r="C399" s="284"/>
      <c r="D399" s="285"/>
      <c r="E399" s="285"/>
      <c r="F399" s="286"/>
      <c r="G399" s="301">
        <v>0</v>
      </c>
      <c r="H399" s="287">
        <v>0.1</v>
      </c>
      <c r="I399" s="288"/>
      <c r="J399" s="223">
        <f t="shared" si="112"/>
        <v>0</v>
      </c>
      <c r="K399" s="286"/>
      <c r="L399" s="286"/>
      <c r="M399" s="215"/>
      <c r="N399" s="278">
        <f t="shared" si="113"/>
        <v>389</v>
      </c>
      <c r="O399" s="289" t="str">
        <f t="shared" si="114"/>
        <v/>
      </c>
      <c r="P399" s="290">
        <f t="shared" si="108"/>
        <v>0</v>
      </c>
      <c r="Q399" s="291">
        <v>0.1</v>
      </c>
      <c r="R399" s="292"/>
      <c r="S399" s="292"/>
      <c r="T399" s="292"/>
      <c r="U399" s="293" t="str">
        <f t="shared" si="115"/>
        <v/>
      </c>
      <c r="V399" s="294"/>
      <c r="W399" s="158"/>
      <c r="X399" s="159" t="str">
        <f t="shared" si="116"/>
        <v/>
      </c>
      <c r="Y399" s="20"/>
      <c r="Z399" s="20"/>
      <c r="AA399" s="160">
        <f t="shared" si="109"/>
        <v>0</v>
      </c>
      <c r="AB399" s="160">
        <f t="shared" si="110"/>
        <v>0</v>
      </c>
      <c r="AC399" s="20">
        <f t="shared" si="111"/>
        <v>0</v>
      </c>
      <c r="AR399" s="205">
        <f t="shared" si="117"/>
        <v>0</v>
      </c>
      <c r="AS399" s="205">
        <f t="shared" si="118"/>
        <v>0</v>
      </c>
      <c r="AT399" s="205">
        <f t="shared" si="119"/>
        <v>0</v>
      </c>
      <c r="AU399" s="205">
        <f t="shared" si="120"/>
        <v>0</v>
      </c>
      <c r="AV399" s="205">
        <f t="shared" si="121"/>
        <v>0</v>
      </c>
      <c r="AW399" s="205">
        <f t="shared" si="122"/>
        <v>0</v>
      </c>
      <c r="AX399" s="205">
        <f t="shared" si="123"/>
        <v>0</v>
      </c>
    </row>
    <row r="400" spans="1:50" ht="15.75" hidden="1" customHeight="1" outlineLevel="1">
      <c r="A400" s="8" t="s">
        <v>61</v>
      </c>
      <c r="B400" s="216">
        <v>390</v>
      </c>
      <c r="C400" s="284"/>
      <c r="D400" s="285"/>
      <c r="E400" s="285"/>
      <c r="F400" s="286"/>
      <c r="G400" s="301">
        <v>0</v>
      </c>
      <c r="H400" s="287">
        <v>0.1</v>
      </c>
      <c r="I400" s="288"/>
      <c r="J400" s="223">
        <f t="shared" si="112"/>
        <v>0</v>
      </c>
      <c r="K400" s="286"/>
      <c r="L400" s="286"/>
      <c r="M400" s="215"/>
      <c r="N400" s="278">
        <f t="shared" si="113"/>
        <v>390</v>
      </c>
      <c r="O400" s="289" t="str">
        <f t="shared" si="114"/>
        <v/>
      </c>
      <c r="P400" s="290">
        <f t="shared" si="108"/>
        <v>0</v>
      </c>
      <c r="Q400" s="291">
        <v>0.1</v>
      </c>
      <c r="R400" s="292"/>
      <c r="S400" s="292"/>
      <c r="T400" s="292"/>
      <c r="U400" s="293" t="str">
        <f t="shared" si="115"/>
        <v/>
      </c>
      <c r="V400" s="294"/>
      <c r="W400" s="158"/>
      <c r="X400" s="159" t="str">
        <f t="shared" si="116"/>
        <v/>
      </c>
      <c r="Y400" s="20"/>
      <c r="Z400" s="20"/>
      <c r="AA400" s="160">
        <f t="shared" si="109"/>
        <v>0</v>
      </c>
      <c r="AB400" s="160">
        <f t="shared" si="110"/>
        <v>0</v>
      </c>
      <c r="AC400" s="20">
        <f t="shared" si="111"/>
        <v>0</v>
      </c>
      <c r="AR400" s="205">
        <f t="shared" si="117"/>
        <v>0</v>
      </c>
      <c r="AS400" s="205">
        <f t="shared" si="118"/>
        <v>0</v>
      </c>
      <c r="AT400" s="205">
        <f t="shared" si="119"/>
        <v>0</v>
      </c>
      <c r="AU400" s="205">
        <f t="shared" si="120"/>
        <v>0</v>
      </c>
      <c r="AV400" s="205">
        <f t="shared" si="121"/>
        <v>0</v>
      </c>
      <c r="AW400" s="205">
        <f t="shared" si="122"/>
        <v>0</v>
      </c>
      <c r="AX400" s="205">
        <f t="shared" si="123"/>
        <v>0</v>
      </c>
    </row>
    <row r="401" spans="1:50" ht="15.75" hidden="1" customHeight="1" outlineLevel="1">
      <c r="A401" s="8" t="s">
        <v>61</v>
      </c>
      <c r="B401" s="216">
        <v>391</v>
      </c>
      <c r="C401" s="284"/>
      <c r="D401" s="285"/>
      <c r="E401" s="285"/>
      <c r="F401" s="286"/>
      <c r="G401" s="301">
        <v>0</v>
      </c>
      <c r="H401" s="287">
        <v>0.1</v>
      </c>
      <c r="I401" s="288"/>
      <c r="J401" s="223">
        <f t="shared" si="112"/>
        <v>0</v>
      </c>
      <c r="K401" s="286"/>
      <c r="L401" s="286"/>
      <c r="M401" s="215"/>
      <c r="N401" s="278">
        <f t="shared" si="113"/>
        <v>391</v>
      </c>
      <c r="O401" s="289" t="str">
        <f t="shared" si="114"/>
        <v/>
      </c>
      <c r="P401" s="290">
        <f t="shared" si="108"/>
        <v>0</v>
      </c>
      <c r="Q401" s="291">
        <v>0.1</v>
      </c>
      <c r="R401" s="292"/>
      <c r="S401" s="292"/>
      <c r="T401" s="292"/>
      <c r="U401" s="293" t="str">
        <f t="shared" si="115"/>
        <v/>
      </c>
      <c r="V401" s="294"/>
      <c r="W401" s="158"/>
      <c r="X401" s="159" t="str">
        <f t="shared" si="116"/>
        <v/>
      </c>
      <c r="Y401" s="20"/>
      <c r="Z401" s="20"/>
      <c r="AA401" s="160">
        <f t="shared" si="109"/>
        <v>0</v>
      </c>
      <c r="AB401" s="160">
        <f t="shared" si="110"/>
        <v>0</v>
      </c>
      <c r="AC401" s="20">
        <f t="shared" si="111"/>
        <v>0</v>
      </c>
      <c r="AR401" s="205">
        <f t="shared" si="117"/>
        <v>0</v>
      </c>
      <c r="AS401" s="205">
        <f t="shared" si="118"/>
        <v>0</v>
      </c>
      <c r="AT401" s="205">
        <f t="shared" si="119"/>
        <v>0</v>
      </c>
      <c r="AU401" s="205">
        <f t="shared" si="120"/>
        <v>0</v>
      </c>
      <c r="AV401" s="205">
        <f t="shared" si="121"/>
        <v>0</v>
      </c>
      <c r="AW401" s="205">
        <f t="shared" si="122"/>
        <v>0</v>
      </c>
      <c r="AX401" s="205">
        <f t="shared" si="123"/>
        <v>0</v>
      </c>
    </row>
    <row r="402" spans="1:50" ht="15.75" hidden="1" customHeight="1" outlineLevel="1">
      <c r="A402" s="8" t="s">
        <v>61</v>
      </c>
      <c r="B402" s="216">
        <v>392</v>
      </c>
      <c r="C402" s="284"/>
      <c r="D402" s="285"/>
      <c r="E402" s="285"/>
      <c r="F402" s="286"/>
      <c r="G402" s="301">
        <v>0</v>
      </c>
      <c r="H402" s="287">
        <v>0.1</v>
      </c>
      <c r="I402" s="288"/>
      <c r="J402" s="223">
        <f t="shared" si="112"/>
        <v>0</v>
      </c>
      <c r="K402" s="286"/>
      <c r="L402" s="286"/>
      <c r="M402" s="215"/>
      <c r="N402" s="278">
        <f t="shared" si="113"/>
        <v>392</v>
      </c>
      <c r="O402" s="289" t="str">
        <f t="shared" si="114"/>
        <v/>
      </c>
      <c r="P402" s="290">
        <f t="shared" si="108"/>
        <v>0</v>
      </c>
      <c r="Q402" s="291">
        <v>0.1</v>
      </c>
      <c r="R402" s="292"/>
      <c r="S402" s="292"/>
      <c r="T402" s="292"/>
      <c r="U402" s="293" t="str">
        <f t="shared" si="115"/>
        <v/>
      </c>
      <c r="V402" s="294"/>
      <c r="W402" s="158"/>
      <c r="X402" s="159" t="str">
        <f t="shared" si="116"/>
        <v/>
      </c>
      <c r="Y402" s="20"/>
      <c r="Z402" s="20"/>
      <c r="AA402" s="160">
        <f t="shared" si="109"/>
        <v>0</v>
      </c>
      <c r="AB402" s="160">
        <f t="shared" si="110"/>
        <v>0</v>
      </c>
      <c r="AC402" s="20">
        <f t="shared" si="111"/>
        <v>0</v>
      </c>
      <c r="AR402" s="205">
        <f t="shared" si="117"/>
        <v>0</v>
      </c>
      <c r="AS402" s="205">
        <f t="shared" si="118"/>
        <v>0</v>
      </c>
      <c r="AT402" s="205">
        <f t="shared" si="119"/>
        <v>0</v>
      </c>
      <c r="AU402" s="205">
        <f t="shared" si="120"/>
        <v>0</v>
      </c>
      <c r="AV402" s="205">
        <f t="shared" si="121"/>
        <v>0</v>
      </c>
      <c r="AW402" s="205">
        <f t="shared" si="122"/>
        <v>0</v>
      </c>
      <c r="AX402" s="205">
        <f t="shared" si="123"/>
        <v>0</v>
      </c>
    </row>
    <row r="403" spans="1:50" ht="15.75" hidden="1" customHeight="1" outlineLevel="1">
      <c r="A403" s="8" t="s">
        <v>61</v>
      </c>
      <c r="B403" s="216">
        <v>393</v>
      </c>
      <c r="C403" s="284"/>
      <c r="D403" s="285"/>
      <c r="E403" s="285"/>
      <c r="F403" s="286"/>
      <c r="G403" s="301">
        <v>0</v>
      </c>
      <c r="H403" s="287">
        <v>0.1</v>
      </c>
      <c r="I403" s="288"/>
      <c r="J403" s="223">
        <f t="shared" si="112"/>
        <v>0</v>
      </c>
      <c r="K403" s="286"/>
      <c r="L403" s="286"/>
      <c r="M403" s="215"/>
      <c r="N403" s="278">
        <f t="shared" si="113"/>
        <v>393</v>
      </c>
      <c r="O403" s="289" t="str">
        <f t="shared" si="114"/>
        <v/>
      </c>
      <c r="P403" s="290">
        <f t="shared" ref="P403:P466" si="124">IF($H403=$Q403,$J403-$AA403-$AB403-$S403,ROUNDDOWN(($G403-$I403)/(1+$Q403),0)-$AA403-$AB403-$S403)</f>
        <v>0</v>
      </c>
      <c r="Q403" s="291">
        <v>0.1</v>
      </c>
      <c r="R403" s="292"/>
      <c r="S403" s="292"/>
      <c r="T403" s="292"/>
      <c r="U403" s="293" t="str">
        <f t="shared" si="115"/>
        <v/>
      </c>
      <c r="V403" s="294"/>
      <c r="W403" s="158"/>
      <c r="X403" s="159" t="str">
        <f t="shared" si="116"/>
        <v/>
      </c>
      <c r="Y403" s="20"/>
      <c r="Z403" s="20"/>
      <c r="AA403" s="160">
        <f t="shared" ref="AA403:AA466" si="125">IFERROR(ROUNDDOWN(R403/(1+$Q403),0),0)</f>
        <v>0</v>
      </c>
      <c r="AB403" s="160">
        <f t="shared" ref="AB403:AB466" si="126">IFERROR(ROUNDDOWN(T403/(1+$Q403),0),0)</f>
        <v>0</v>
      </c>
      <c r="AC403" s="20">
        <f t="shared" ref="AC403:AC466" si="127">IF($H403&gt;=$Q403,0,$J403-$P403-$R403-$S403-$T403)</f>
        <v>0</v>
      </c>
      <c r="AR403" s="205">
        <f t="shared" si="117"/>
        <v>0</v>
      </c>
      <c r="AS403" s="205">
        <f t="shared" si="118"/>
        <v>0</v>
      </c>
      <c r="AT403" s="205">
        <f t="shared" si="119"/>
        <v>0</v>
      </c>
      <c r="AU403" s="205">
        <f t="shared" si="120"/>
        <v>0</v>
      </c>
      <c r="AV403" s="205">
        <f t="shared" si="121"/>
        <v>0</v>
      </c>
      <c r="AW403" s="205">
        <f t="shared" si="122"/>
        <v>0</v>
      </c>
      <c r="AX403" s="205">
        <f t="shared" si="123"/>
        <v>0</v>
      </c>
    </row>
    <row r="404" spans="1:50" ht="15.75" hidden="1" customHeight="1" outlineLevel="1">
      <c r="A404" s="8" t="s">
        <v>61</v>
      </c>
      <c r="B404" s="216">
        <v>394</v>
      </c>
      <c r="C404" s="284"/>
      <c r="D404" s="285"/>
      <c r="E404" s="285"/>
      <c r="F404" s="286"/>
      <c r="G404" s="301">
        <v>0</v>
      </c>
      <c r="H404" s="287">
        <v>0.1</v>
      </c>
      <c r="I404" s="288"/>
      <c r="J404" s="223">
        <f t="shared" si="112"/>
        <v>0</v>
      </c>
      <c r="K404" s="286"/>
      <c r="L404" s="286"/>
      <c r="M404" s="215"/>
      <c r="N404" s="278">
        <f t="shared" si="113"/>
        <v>394</v>
      </c>
      <c r="O404" s="289" t="str">
        <f t="shared" si="114"/>
        <v/>
      </c>
      <c r="P404" s="290">
        <f t="shared" si="124"/>
        <v>0</v>
      </c>
      <c r="Q404" s="291">
        <v>0.1</v>
      </c>
      <c r="R404" s="292"/>
      <c r="S404" s="292"/>
      <c r="T404" s="292"/>
      <c r="U404" s="293" t="str">
        <f t="shared" si="115"/>
        <v/>
      </c>
      <c r="V404" s="294"/>
      <c r="W404" s="158"/>
      <c r="X404" s="159" t="str">
        <f t="shared" si="116"/>
        <v/>
      </c>
      <c r="Y404" s="20"/>
      <c r="Z404" s="20"/>
      <c r="AA404" s="160">
        <f t="shared" si="125"/>
        <v>0</v>
      </c>
      <c r="AB404" s="160">
        <f t="shared" si="126"/>
        <v>0</v>
      </c>
      <c r="AC404" s="20">
        <f t="shared" si="127"/>
        <v>0</v>
      </c>
      <c r="AR404" s="205">
        <f t="shared" si="117"/>
        <v>0</v>
      </c>
      <c r="AS404" s="205">
        <f t="shared" si="118"/>
        <v>0</v>
      </c>
      <c r="AT404" s="205">
        <f t="shared" si="119"/>
        <v>0</v>
      </c>
      <c r="AU404" s="205">
        <f t="shared" si="120"/>
        <v>0</v>
      </c>
      <c r="AV404" s="205">
        <f t="shared" si="121"/>
        <v>0</v>
      </c>
      <c r="AW404" s="205">
        <f t="shared" si="122"/>
        <v>0</v>
      </c>
      <c r="AX404" s="205">
        <f t="shared" si="123"/>
        <v>0</v>
      </c>
    </row>
    <row r="405" spans="1:50" ht="15.75" hidden="1" customHeight="1" outlineLevel="1">
      <c r="A405" s="8" t="s">
        <v>61</v>
      </c>
      <c r="B405" s="216">
        <v>395</v>
      </c>
      <c r="C405" s="284"/>
      <c r="D405" s="285"/>
      <c r="E405" s="285"/>
      <c r="F405" s="286"/>
      <c r="G405" s="301">
        <v>0</v>
      </c>
      <c r="H405" s="287">
        <v>0.1</v>
      </c>
      <c r="I405" s="288"/>
      <c r="J405" s="223">
        <f t="shared" si="112"/>
        <v>0</v>
      </c>
      <c r="K405" s="286"/>
      <c r="L405" s="286"/>
      <c r="M405" s="215"/>
      <c r="N405" s="278">
        <f t="shared" si="113"/>
        <v>395</v>
      </c>
      <c r="O405" s="289" t="str">
        <f t="shared" si="114"/>
        <v/>
      </c>
      <c r="P405" s="290">
        <f t="shared" si="124"/>
        <v>0</v>
      </c>
      <c r="Q405" s="291">
        <v>0.1</v>
      </c>
      <c r="R405" s="292"/>
      <c r="S405" s="292"/>
      <c r="T405" s="292"/>
      <c r="U405" s="293" t="str">
        <f t="shared" si="115"/>
        <v/>
      </c>
      <c r="V405" s="294"/>
      <c r="W405" s="158"/>
      <c r="X405" s="159" t="str">
        <f t="shared" si="116"/>
        <v/>
      </c>
      <c r="Y405" s="20"/>
      <c r="Z405" s="20"/>
      <c r="AA405" s="160">
        <f t="shared" si="125"/>
        <v>0</v>
      </c>
      <c r="AB405" s="160">
        <f t="shared" si="126"/>
        <v>0</v>
      </c>
      <c r="AC405" s="20">
        <f t="shared" si="127"/>
        <v>0</v>
      </c>
      <c r="AR405" s="205">
        <f t="shared" si="117"/>
        <v>0</v>
      </c>
      <c r="AS405" s="205">
        <f t="shared" si="118"/>
        <v>0</v>
      </c>
      <c r="AT405" s="205">
        <f t="shared" si="119"/>
        <v>0</v>
      </c>
      <c r="AU405" s="205">
        <f t="shared" si="120"/>
        <v>0</v>
      </c>
      <c r="AV405" s="205">
        <f t="shared" si="121"/>
        <v>0</v>
      </c>
      <c r="AW405" s="205">
        <f t="shared" si="122"/>
        <v>0</v>
      </c>
      <c r="AX405" s="205">
        <f t="shared" si="123"/>
        <v>0</v>
      </c>
    </row>
    <row r="406" spans="1:50" ht="15.75" hidden="1" customHeight="1" outlineLevel="1">
      <c r="A406" s="8" t="s">
        <v>61</v>
      </c>
      <c r="B406" s="216">
        <v>396</v>
      </c>
      <c r="C406" s="284"/>
      <c r="D406" s="285"/>
      <c r="E406" s="285"/>
      <c r="F406" s="286"/>
      <c r="G406" s="301">
        <v>0</v>
      </c>
      <c r="H406" s="287">
        <v>0.1</v>
      </c>
      <c r="I406" s="288"/>
      <c r="J406" s="223">
        <f t="shared" si="112"/>
        <v>0</v>
      </c>
      <c r="K406" s="286"/>
      <c r="L406" s="286"/>
      <c r="M406" s="215"/>
      <c r="N406" s="278">
        <f t="shared" si="113"/>
        <v>396</v>
      </c>
      <c r="O406" s="289" t="str">
        <f t="shared" si="114"/>
        <v/>
      </c>
      <c r="P406" s="290">
        <f t="shared" si="124"/>
        <v>0</v>
      </c>
      <c r="Q406" s="291">
        <v>0.1</v>
      </c>
      <c r="R406" s="292"/>
      <c r="S406" s="292"/>
      <c r="T406" s="292"/>
      <c r="U406" s="293" t="str">
        <f t="shared" si="115"/>
        <v/>
      </c>
      <c r="V406" s="294"/>
      <c r="W406" s="158"/>
      <c r="X406" s="159" t="str">
        <f t="shared" si="116"/>
        <v/>
      </c>
      <c r="Y406" s="20"/>
      <c r="Z406" s="20"/>
      <c r="AA406" s="160">
        <f t="shared" si="125"/>
        <v>0</v>
      </c>
      <c r="AB406" s="160">
        <f t="shared" si="126"/>
        <v>0</v>
      </c>
      <c r="AC406" s="20">
        <f t="shared" si="127"/>
        <v>0</v>
      </c>
      <c r="AR406" s="205">
        <f t="shared" si="117"/>
        <v>0</v>
      </c>
      <c r="AS406" s="205">
        <f t="shared" si="118"/>
        <v>0</v>
      </c>
      <c r="AT406" s="205">
        <f t="shared" si="119"/>
        <v>0</v>
      </c>
      <c r="AU406" s="205">
        <f t="shared" si="120"/>
        <v>0</v>
      </c>
      <c r="AV406" s="205">
        <f t="shared" si="121"/>
        <v>0</v>
      </c>
      <c r="AW406" s="205">
        <f t="shared" si="122"/>
        <v>0</v>
      </c>
      <c r="AX406" s="205">
        <f t="shared" si="123"/>
        <v>0</v>
      </c>
    </row>
    <row r="407" spans="1:50" ht="15.75" hidden="1" customHeight="1" outlineLevel="1">
      <c r="A407" s="8" t="s">
        <v>61</v>
      </c>
      <c r="B407" s="216">
        <v>397</v>
      </c>
      <c r="C407" s="284"/>
      <c r="D407" s="285"/>
      <c r="E407" s="285"/>
      <c r="F407" s="286"/>
      <c r="G407" s="301">
        <v>0</v>
      </c>
      <c r="H407" s="287">
        <v>0.1</v>
      </c>
      <c r="I407" s="288"/>
      <c r="J407" s="223">
        <f t="shared" si="112"/>
        <v>0</v>
      </c>
      <c r="K407" s="286"/>
      <c r="L407" s="286"/>
      <c r="M407" s="215"/>
      <c r="N407" s="278">
        <f t="shared" si="113"/>
        <v>397</v>
      </c>
      <c r="O407" s="289" t="str">
        <f t="shared" si="114"/>
        <v/>
      </c>
      <c r="P407" s="290">
        <f t="shared" si="124"/>
        <v>0</v>
      </c>
      <c r="Q407" s="291">
        <v>0.1</v>
      </c>
      <c r="R407" s="292"/>
      <c r="S407" s="292"/>
      <c r="T407" s="292"/>
      <c r="U407" s="293" t="str">
        <f t="shared" si="115"/>
        <v/>
      </c>
      <c r="V407" s="294"/>
      <c r="W407" s="158"/>
      <c r="X407" s="159" t="str">
        <f t="shared" si="116"/>
        <v/>
      </c>
      <c r="Y407" s="20"/>
      <c r="Z407" s="20"/>
      <c r="AA407" s="160">
        <f t="shared" si="125"/>
        <v>0</v>
      </c>
      <c r="AB407" s="160">
        <f t="shared" si="126"/>
        <v>0</v>
      </c>
      <c r="AC407" s="20">
        <f t="shared" si="127"/>
        <v>0</v>
      </c>
      <c r="AR407" s="205">
        <f t="shared" si="117"/>
        <v>0</v>
      </c>
      <c r="AS407" s="205">
        <f t="shared" si="118"/>
        <v>0</v>
      </c>
      <c r="AT407" s="205">
        <f t="shared" si="119"/>
        <v>0</v>
      </c>
      <c r="AU407" s="205">
        <f t="shared" si="120"/>
        <v>0</v>
      </c>
      <c r="AV407" s="205">
        <f t="shared" si="121"/>
        <v>0</v>
      </c>
      <c r="AW407" s="205">
        <f t="shared" si="122"/>
        <v>0</v>
      </c>
      <c r="AX407" s="205">
        <f t="shared" si="123"/>
        <v>0</v>
      </c>
    </row>
    <row r="408" spans="1:50" ht="15.75" hidden="1" customHeight="1" outlineLevel="1">
      <c r="A408" s="8" t="s">
        <v>61</v>
      </c>
      <c r="B408" s="216">
        <v>398</v>
      </c>
      <c r="C408" s="284"/>
      <c r="D408" s="285"/>
      <c r="E408" s="285"/>
      <c r="F408" s="286"/>
      <c r="G408" s="301">
        <v>0</v>
      </c>
      <c r="H408" s="287">
        <v>0.1</v>
      </c>
      <c r="I408" s="288"/>
      <c r="J408" s="223">
        <f t="shared" si="112"/>
        <v>0</v>
      </c>
      <c r="K408" s="286"/>
      <c r="L408" s="286"/>
      <c r="M408" s="215"/>
      <c r="N408" s="278">
        <f t="shared" si="113"/>
        <v>398</v>
      </c>
      <c r="O408" s="289" t="str">
        <f t="shared" si="114"/>
        <v/>
      </c>
      <c r="P408" s="290">
        <f t="shared" si="124"/>
        <v>0</v>
      </c>
      <c r="Q408" s="291">
        <v>0.1</v>
      </c>
      <c r="R408" s="292"/>
      <c r="S408" s="292"/>
      <c r="T408" s="292"/>
      <c r="U408" s="293" t="str">
        <f t="shared" si="115"/>
        <v/>
      </c>
      <c r="V408" s="294"/>
      <c r="W408" s="158"/>
      <c r="X408" s="159" t="str">
        <f t="shared" si="116"/>
        <v/>
      </c>
      <c r="Y408" s="20"/>
      <c r="Z408" s="20"/>
      <c r="AA408" s="160">
        <f t="shared" si="125"/>
        <v>0</v>
      </c>
      <c r="AB408" s="160">
        <f t="shared" si="126"/>
        <v>0</v>
      </c>
      <c r="AC408" s="20">
        <f t="shared" si="127"/>
        <v>0</v>
      </c>
      <c r="AR408" s="205">
        <f t="shared" si="117"/>
        <v>0</v>
      </c>
      <c r="AS408" s="205">
        <f t="shared" si="118"/>
        <v>0</v>
      </c>
      <c r="AT408" s="205">
        <f t="shared" si="119"/>
        <v>0</v>
      </c>
      <c r="AU408" s="205">
        <f t="shared" si="120"/>
        <v>0</v>
      </c>
      <c r="AV408" s="205">
        <f t="shared" si="121"/>
        <v>0</v>
      </c>
      <c r="AW408" s="205">
        <f t="shared" si="122"/>
        <v>0</v>
      </c>
      <c r="AX408" s="205">
        <f t="shared" si="123"/>
        <v>0</v>
      </c>
    </row>
    <row r="409" spans="1:50" ht="15.75" hidden="1" customHeight="1" outlineLevel="1">
      <c r="A409" s="8" t="s">
        <v>61</v>
      </c>
      <c r="B409" s="216">
        <v>399</v>
      </c>
      <c r="C409" s="284"/>
      <c r="D409" s="285"/>
      <c r="E409" s="285"/>
      <c r="F409" s="286"/>
      <c r="G409" s="301">
        <v>0</v>
      </c>
      <c r="H409" s="287">
        <v>0.1</v>
      </c>
      <c r="I409" s="288"/>
      <c r="J409" s="223">
        <f t="shared" si="112"/>
        <v>0</v>
      </c>
      <c r="K409" s="286"/>
      <c r="L409" s="286"/>
      <c r="M409" s="215"/>
      <c r="N409" s="278">
        <f t="shared" si="113"/>
        <v>399</v>
      </c>
      <c r="O409" s="289" t="str">
        <f t="shared" si="114"/>
        <v/>
      </c>
      <c r="P409" s="290">
        <f t="shared" si="124"/>
        <v>0</v>
      </c>
      <c r="Q409" s="291">
        <v>0.1</v>
      </c>
      <c r="R409" s="292"/>
      <c r="S409" s="292"/>
      <c r="T409" s="292"/>
      <c r="U409" s="293" t="str">
        <f t="shared" si="115"/>
        <v/>
      </c>
      <c r="V409" s="294"/>
      <c r="W409" s="158"/>
      <c r="X409" s="159" t="str">
        <f t="shared" si="116"/>
        <v/>
      </c>
      <c r="Y409" s="20"/>
      <c r="Z409" s="20"/>
      <c r="AA409" s="160">
        <f t="shared" si="125"/>
        <v>0</v>
      </c>
      <c r="AB409" s="160">
        <f t="shared" si="126"/>
        <v>0</v>
      </c>
      <c r="AC409" s="20">
        <f t="shared" si="127"/>
        <v>0</v>
      </c>
      <c r="AR409" s="205">
        <f t="shared" si="117"/>
        <v>0</v>
      </c>
      <c r="AS409" s="205">
        <f t="shared" si="118"/>
        <v>0</v>
      </c>
      <c r="AT409" s="205">
        <f t="shared" si="119"/>
        <v>0</v>
      </c>
      <c r="AU409" s="205">
        <f t="shared" si="120"/>
        <v>0</v>
      </c>
      <c r="AV409" s="205">
        <f t="shared" si="121"/>
        <v>0</v>
      </c>
      <c r="AW409" s="205">
        <f t="shared" si="122"/>
        <v>0</v>
      </c>
      <c r="AX409" s="205">
        <f t="shared" si="123"/>
        <v>0</v>
      </c>
    </row>
    <row r="410" spans="1:50" ht="15.75" hidden="1" customHeight="1" outlineLevel="1">
      <c r="A410" s="8" t="s">
        <v>61</v>
      </c>
      <c r="B410" s="216">
        <v>400</v>
      </c>
      <c r="C410" s="284"/>
      <c r="D410" s="285"/>
      <c r="E410" s="285"/>
      <c r="F410" s="286"/>
      <c r="G410" s="301">
        <v>0</v>
      </c>
      <c r="H410" s="287">
        <v>0.1</v>
      </c>
      <c r="I410" s="288"/>
      <c r="J410" s="223">
        <f t="shared" si="112"/>
        <v>0</v>
      </c>
      <c r="K410" s="286"/>
      <c r="L410" s="286"/>
      <c r="M410" s="215"/>
      <c r="N410" s="278">
        <f t="shared" si="113"/>
        <v>400</v>
      </c>
      <c r="O410" s="289" t="str">
        <f t="shared" si="114"/>
        <v/>
      </c>
      <c r="P410" s="290">
        <f t="shared" si="124"/>
        <v>0</v>
      </c>
      <c r="Q410" s="291">
        <v>0.1</v>
      </c>
      <c r="R410" s="292"/>
      <c r="S410" s="292"/>
      <c r="T410" s="292"/>
      <c r="U410" s="293" t="str">
        <f t="shared" si="115"/>
        <v/>
      </c>
      <c r="V410" s="294"/>
      <c r="W410" s="158"/>
      <c r="X410" s="159" t="str">
        <f t="shared" si="116"/>
        <v/>
      </c>
      <c r="Y410" s="20"/>
      <c r="Z410" s="20"/>
      <c r="AA410" s="160">
        <f t="shared" si="125"/>
        <v>0</v>
      </c>
      <c r="AB410" s="160">
        <f t="shared" si="126"/>
        <v>0</v>
      </c>
      <c r="AC410" s="20">
        <f t="shared" si="127"/>
        <v>0</v>
      </c>
      <c r="AR410" s="205">
        <f t="shared" si="117"/>
        <v>0</v>
      </c>
      <c r="AS410" s="205">
        <f t="shared" si="118"/>
        <v>0</v>
      </c>
      <c r="AT410" s="205">
        <f t="shared" si="119"/>
        <v>0</v>
      </c>
      <c r="AU410" s="205">
        <f t="shared" si="120"/>
        <v>0</v>
      </c>
      <c r="AV410" s="205">
        <f t="shared" si="121"/>
        <v>0</v>
      </c>
      <c r="AW410" s="205">
        <f t="shared" si="122"/>
        <v>0</v>
      </c>
      <c r="AX410" s="205">
        <f t="shared" si="123"/>
        <v>0</v>
      </c>
    </row>
    <row r="411" spans="1:50" ht="15.75" hidden="1" customHeight="1" outlineLevel="1">
      <c r="A411" s="8" t="s">
        <v>61</v>
      </c>
      <c r="B411" s="216">
        <v>401</v>
      </c>
      <c r="C411" s="284"/>
      <c r="D411" s="285"/>
      <c r="E411" s="285"/>
      <c r="F411" s="286"/>
      <c r="G411" s="301">
        <v>0</v>
      </c>
      <c r="H411" s="287">
        <v>0.1</v>
      </c>
      <c r="I411" s="288"/>
      <c r="J411" s="223">
        <f t="shared" si="112"/>
        <v>0</v>
      </c>
      <c r="K411" s="286"/>
      <c r="L411" s="286"/>
      <c r="M411" s="215"/>
      <c r="N411" s="278">
        <f t="shared" si="113"/>
        <v>401</v>
      </c>
      <c r="O411" s="289" t="str">
        <f t="shared" si="114"/>
        <v/>
      </c>
      <c r="P411" s="290">
        <f t="shared" si="124"/>
        <v>0</v>
      </c>
      <c r="Q411" s="291">
        <v>0.1</v>
      </c>
      <c r="R411" s="292"/>
      <c r="S411" s="292"/>
      <c r="T411" s="292"/>
      <c r="U411" s="293" t="str">
        <f t="shared" si="115"/>
        <v/>
      </c>
      <c r="V411" s="294"/>
      <c r="W411" s="158"/>
      <c r="X411" s="159" t="str">
        <f t="shared" si="116"/>
        <v/>
      </c>
      <c r="Y411" s="20"/>
      <c r="Z411" s="20"/>
      <c r="AA411" s="160">
        <f t="shared" si="125"/>
        <v>0</v>
      </c>
      <c r="AB411" s="160">
        <f t="shared" si="126"/>
        <v>0</v>
      </c>
      <c r="AC411" s="20">
        <f t="shared" si="127"/>
        <v>0</v>
      </c>
      <c r="AR411" s="205">
        <f t="shared" si="117"/>
        <v>0</v>
      </c>
      <c r="AS411" s="205">
        <f t="shared" si="118"/>
        <v>0</v>
      </c>
      <c r="AT411" s="205">
        <f t="shared" si="119"/>
        <v>0</v>
      </c>
      <c r="AU411" s="205">
        <f t="shared" si="120"/>
        <v>0</v>
      </c>
      <c r="AV411" s="205">
        <f t="shared" si="121"/>
        <v>0</v>
      </c>
      <c r="AW411" s="205">
        <f t="shared" si="122"/>
        <v>0</v>
      </c>
      <c r="AX411" s="205">
        <f t="shared" si="123"/>
        <v>0</v>
      </c>
    </row>
    <row r="412" spans="1:50" ht="15.75" hidden="1" customHeight="1" outlineLevel="1">
      <c r="A412" s="8" t="s">
        <v>61</v>
      </c>
      <c r="B412" s="216">
        <v>402</v>
      </c>
      <c r="C412" s="284"/>
      <c r="D412" s="285"/>
      <c r="E412" s="285"/>
      <c r="F412" s="286"/>
      <c r="G412" s="301">
        <v>0</v>
      </c>
      <c r="H412" s="287">
        <v>0.1</v>
      </c>
      <c r="I412" s="288"/>
      <c r="J412" s="223">
        <f t="shared" si="112"/>
        <v>0</v>
      </c>
      <c r="K412" s="286"/>
      <c r="L412" s="286"/>
      <c r="M412" s="215"/>
      <c r="N412" s="278">
        <f t="shared" si="113"/>
        <v>402</v>
      </c>
      <c r="O412" s="289" t="str">
        <f t="shared" si="114"/>
        <v/>
      </c>
      <c r="P412" s="290">
        <f t="shared" si="124"/>
        <v>0</v>
      </c>
      <c r="Q412" s="291">
        <v>0.1</v>
      </c>
      <c r="R412" s="292"/>
      <c r="S412" s="292"/>
      <c r="T412" s="292"/>
      <c r="U412" s="293" t="str">
        <f t="shared" si="115"/>
        <v/>
      </c>
      <c r="V412" s="294"/>
      <c r="W412" s="158"/>
      <c r="X412" s="159" t="str">
        <f t="shared" si="116"/>
        <v/>
      </c>
      <c r="Y412" s="20"/>
      <c r="Z412" s="20"/>
      <c r="AA412" s="160">
        <f t="shared" si="125"/>
        <v>0</v>
      </c>
      <c r="AB412" s="160">
        <f t="shared" si="126"/>
        <v>0</v>
      </c>
      <c r="AC412" s="20">
        <f t="shared" si="127"/>
        <v>0</v>
      </c>
      <c r="AR412" s="205">
        <f t="shared" si="117"/>
        <v>0</v>
      </c>
      <c r="AS412" s="205">
        <f t="shared" si="118"/>
        <v>0</v>
      </c>
      <c r="AT412" s="205">
        <f t="shared" si="119"/>
        <v>0</v>
      </c>
      <c r="AU412" s="205">
        <f t="shared" si="120"/>
        <v>0</v>
      </c>
      <c r="AV412" s="205">
        <f t="shared" si="121"/>
        <v>0</v>
      </c>
      <c r="AW412" s="205">
        <f t="shared" si="122"/>
        <v>0</v>
      </c>
      <c r="AX412" s="205">
        <f t="shared" si="123"/>
        <v>0</v>
      </c>
    </row>
    <row r="413" spans="1:50" ht="15.75" hidden="1" customHeight="1" outlineLevel="1">
      <c r="A413" s="8" t="s">
        <v>61</v>
      </c>
      <c r="B413" s="216">
        <v>403</v>
      </c>
      <c r="C413" s="284"/>
      <c r="D413" s="285"/>
      <c r="E413" s="285"/>
      <c r="F413" s="286"/>
      <c r="G413" s="301">
        <v>0</v>
      </c>
      <c r="H413" s="287">
        <v>0.1</v>
      </c>
      <c r="I413" s="288"/>
      <c r="J413" s="223">
        <f t="shared" si="112"/>
        <v>0</v>
      </c>
      <c r="K413" s="286"/>
      <c r="L413" s="286"/>
      <c r="M413" s="215"/>
      <c r="N413" s="278">
        <f t="shared" si="113"/>
        <v>403</v>
      </c>
      <c r="O413" s="289" t="str">
        <f t="shared" si="114"/>
        <v/>
      </c>
      <c r="P413" s="290">
        <f t="shared" si="124"/>
        <v>0</v>
      </c>
      <c r="Q413" s="291">
        <v>0.1</v>
      </c>
      <c r="R413" s="292"/>
      <c r="S413" s="292"/>
      <c r="T413" s="292"/>
      <c r="U413" s="293" t="str">
        <f t="shared" si="115"/>
        <v/>
      </c>
      <c r="V413" s="294"/>
      <c r="W413" s="158"/>
      <c r="X413" s="159" t="str">
        <f t="shared" si="116"/>
        <v/>
      </c>
      <c r="Y413" s="20"/>
      <c r="Z413" s="20"/>
      <c r="AA413" s="160">
        <f t="shared" si="125"/>
        <v>0</v>
      </c>
      <c r="AB413" s="160">
        <f t="shared" si="126"/>
        <v>0</v>
      </c>
      <c r="AC413" s="20">
        <f t="shared" si="127"/>
        <v>0</v>
      </c>
      <c r="AR413" s="205">
        <f t="shared" si="117"/>
        <v>0</v>
      </c>
      <c r="AS413" s="205">
        <f t="shared" si="118"/>
        <v>0</v>
      </c>
      <c r="AT413" s="205">
        <f t="shared" si="119"/>
        <v>0</v>
      </c>
      <c r="AU413" s="205">
        <f t="shared" si="120"/>
        <v>0</v>
      </c>
      <c r="AV413" s="205">
        <f t="shared" si="121"/>
        <v>0</v>
      </c>
      <c r="AW413" s="205">
        <f t="shared" si="122"/>
        <v>0</v>
      </c>
      <c r="AX413" s="205">
        <f t="shared" si="123"/>
        <v>0</v>
      </c>
    </row>
    <row r="414" spans="1:50" ht="15.75" hidden="1" customHeight="1" outlineLevel="1">
      <c r="A414" s="8" t="s">
        <v>61</v>
      </c>
      <c r="B414" s="216">
        <v>404</v>
      </c>
      <c r="C414" s="284"/>
      <c r="D414" s="285"/>
      <c r="E414" s="285"/>
      <c r="F414" s="286"/>
      <c r="G414" s="301">
        <v>0</v>
      </c>
      <c r="H414" s="287">
        <v>0.1</v>
      </c>
      <c r="I414" s="288"/>
      <c r="J414" s="223">
        <f t="shared" si="112"/>
        <v>0</v>
      </c>
      <c r="K414" s="286"/>
      <c r="L414" s="286"/>
      <c r="M414" s="215"/>
      <c r="N414" s="278">
        <f t="shared" si="113"/>
        <v>404</v>
      </c>
      <c r="O414" s="289" t="str">
        <f t="shared" si="114"/>
        <v/>
      </c>
      <c r="P414" s="290">
        <f t="shared" si="124"/>
        <v>0</v>
      </c>
      <c r="Q414" s="291">
        <v>0.1</v>
      </c>
      <c r="R414" s="292"/>
      <c r="S414" s="292"/>
      <c r="T414" s="292"/>
      <c r="U414" s="293" t="str">
        <f t="shared" si="115"/>
        <v/>
      </c>
      <c r="V414" s="294"/>
      <c r="W414" s="158"/>
      <c r="X414" s="159" t="str">
        <f t="shared" si="116"/>
        <v/>
      </c>
      <c r="Y414" s="20"/>
      <c r="Z414" s="20"/>
      <c r="AA414" s="160">
        <f t="shared" si="125"/>
        <v>0</v>
      </c>
      <c r="AB414" s="160">
        <f t="shared" si="126"/>
        <v>0</v>
      </c>
      <c r="AC414" s="20">
        <f t="shared" si="127"/>
        <v>0</v>
      </c>
      <c r="AR414" s="205">
        <f t="shared" si="117"/>
        <v>0</v>
      </c>
      <c r="AS414" s="205">
        <f t="shared" si="118"/>
        <v>0</v>
      </c>
      <c r="AT414" s="205">
        <f t="shared" si="119"/>
        <v>0</v>
      </c>
      <c r="AU414" s="205">
        <f t="shared" si="120"/>
        <v>0</v>
      </c>
      <c r="AV414" s="205">
        <f t="shared" si="121"/>
        <v>0</v>
      </c>
      <c r="AW414" s="205">
        <f t="shared" si="122"/>
        <v>0</v>
      </c>
      <c r="AX414" s="205">
        <f t="shared" si="123"/>
        <v>0</v>
      </c>
    </row>
    <row r="415" spans="1:50" ht="15.75" hidden="1" customHeight="1" outlineLevel="1">
      <c r="A415" s="8" t="s">
        <v>61</v>
      </c>
      <c r="B415" s="216">
        <v>405</v>
      </c>
      <c r="C415" s="284"/>
      <c r="D415" s="285"/>
      <c r="E415" s="285"/>
      <c r="F415" s="286"/>
      <c r="G415" s="301">
        <v>0</v>
      </c>
      <c r="H415" s="287">
        <v>0.1</v>
      </c>
      <c r="I415" s="288"/>
      <c r="J415" s="223">
        <f t="shared" si="112"/>
        <v>0</v>
      </c>
      <c r="K415" s="286"/>
      <c r="L415" s="286"/>
      <c r="M415" s="215"/>
      <c r="N415" s="278">
        <f t="shared" si="113"/>
        <v>405</v>
      </c>
      <c r="O415" s="289" t="str">
        <f t="shared" si="114"/>
        <v/>
      </c>
      <c r="P415" s="290">
        <f t="shared" si="124"/>
        <v>0</v>
      </c>
      <c r="Q415" s="291">
        <v>0.1</v>
      </c>
      <c r="R415" s="292"/>
      <c r="S415" s="292"/>
      <c r="T415" s="292"/>
      <c r="U415" s="293" t="str">
        <f t="shared" si="115"/>
        <v/>
      </c>
      <c r="V415" s="294"/>
      <c r="W415" s="158"/>
      <c r="X415" s="159" t="str">
        <f t="shared" si="116"/>
        <v/>
      </c>
      <c r="Y415" s="20"/>
      <c r="Z415" s="20"/>
      <c r="AA415" s="160">
        <f t="shared" si="125"/>
        <v>0</v>
      </c>
      <c r="AB415" s="160">
        <f t="shared" si="126"/>
        <v>0</v>
      </c>
      <c r="AC415" s="20">
        <f t="shared" si="127"/>
        <v>0</v>
      </c>
      <c r="AR415" s="205">
        <f t="shared" si="117"/>
        <v>0</v>
      </c>
      <c r="AS415" s="205">
        <f t="shared" si="118"/>
        <v>0</v>
      </c>
      <c r="AT415" s="205">
        <f t="shared" si="119"/>
        <v>0</v>
      </c>
      <c r="AU415" s="205">
        <f t="shared" si="120"/>
        <v>0</v>
      </c>
      <c r="AV415" s="205">
        <f t="shared" si="121"/>
        <v>0</v>
      </c>
      <c r="AW415" s="205">
        <f t="shared" si="122"/>
        <v>0</v>
      </c>
      <c r="AX415" s="205">
        <f t="shared" si="123"/>
        <v>0</v>
      </c>
    </row>
    <row r="416" spans="1:50" ht="15.75" hidden="1" customHeight="1" outlineLevel="1">
      <c r="A416" s="8" t="s">
        <v>61</v>
      </c>
      <c r="B416" s="216">
        <v>406</v>
      </c>
      <c r="C416" s="284"/>
      <c r="D416" s="285"/>
      <c r="E416" s="285"/>
      <c r="F416" s="286"/>
      <c r="G416" s="301">
        <v>0</v>
      </c>
      <c r="H416" s="287">
        <v>0.1</v>
      </c>
      <c r="I416" s="288"/>
      <c r="J416" s="223">
        <f t="shared" si="112"/>
        <v>0</v>
      </c>
      <c r="K416" s="286"/>
      <c r="L416" s="286"/>
      <c r="M416" s="215"/>
      <c r="N416" s="278">
        <f t="shared" si="113"/>
        <v>406</v>
      </c>
      <c r="O416" s="289" t="str">
        <f t="shared" si="114"/>
        <v/>
      </c>
      <c r="P416" s="290">
        <f t="shared" si="124"/>
        <v>0</v>
      </c>
      <c r="Q416" s="291">
        <v>0.1</v>
      </c>
      <c r="R416" s="292"/>
      <c r="S416" s="292"/>
      <c r="T416" s="292"/>
      <c r="U416" s="293" t="str">
        <f t="shared" si="115"/>
        <v/>
      </c>
      <c r="V416" s="294"/>
      <c r="W416" s="158"/>
      <c r="X416" s="159" t="str">
        <f t="shared" si="116"/>
        <v/>
      </c>
      <c r="Y416" s="20"/>
      <c r="Z416" s="20"/>
      <c r="AA416" s="160">
        <f t="shared" si="125"/>
        <v>0</v>
      </c>
      <c r="AB416" s="160">
        <f t="shared" si="126"/>
        <v>0</v>
      </c>
      <c r="AC416" s="20">
        <f t="shared" si="127"/>
        <v>0</v>
      </c>
      <c r="AR416" s="205">
        <f t="shared" si="117"/>
        <v>0</v>
      </c>
      <c r="AS416" s="205">
        <f t="shared" si="118"/>
        <v>0</v>
      </c>
      <c r="AT416" s="205">
        <f t="shared" si="119"/>
        <v>0</v>
      </c>
      <c r="AU416" s="205">
        <f t="shared" si="120"/>
        <v>0</v>
      </c>
      <c r="AV416" s="205">
        <f t="shared" si="121"/>
        <v>0</v>
      </c>
      <c r="AW416" s="205">
        <f t="shared" si="122"/>
        <v>0</v>
      </c>
      <c r="AX416" s="205">
        <f t="shared" si="123"/>
        <v>0</v>
      </c>
    </row>
    <row r="417" spans="1:50" ht="15.75" hidden="1" customHeight="1" outlineLevel="1">
      <c r="A417" s="8" t="s">
        <v>61</v>
      </c>
      <c r="B417" s="216">
        <v>407</v>
      </c>
      <c r="C417" s="284"/>
      <c r="D417" s="285"/>
      <c r="E417" s="285"/>
      <c r="F417" s="286"/>
      <c r="G417" s="301">
        <v>0</v>
      </c>
      <c r="H417" s="287">
        <v>0.1</v>
      </c>
      <c r="I417" s="288"/>
      <c r="J417" s="223">
        <f t="shared" si="112"/>
        <v>0</v>
      </c>
      <c r="K417" s="286"/>
      <c r="L417" s="286"/>
      <c r="M417" s="215"/>
      <c r="N417" s="278">
        <f t="shared" si="113"/>
        <v>407</v>
      </c>
      <c r="O417" s="289" t="str">
        <f t="shared" si="114"/>
        <v/>
      </c>
      <c r="P417" s="290">
        <f t="shared" si="124"/>
        <v>0</v>
      </c>
      <c r="Q417" s="291">
        <v>0.1</v>
      </c>
      <c r="R417" s="292"/>
      <c r="S417" s="292"/>
      <c r="T417" s="292"/>
      <c r="U417" s="293" t="str">
        <f t="shared" si="115"/>
        <v/>
      </c>
      <c r="V417" s="294"/>
      <c r="W417" s="158"/>
      <c r="X417" s="159" t="str">
        <f t="shared" si="116"/>
        <v/>
      </c>
      <c r="Y417" s="20"/>
      <c r="Z417" s="20"/>
      <c r="AA417" s="160">
        <f t="shared" si="125"/>
        <v>0</v>
      </c>
      <c r="AB417" s="160">
        <f t="shared" si="126"/>
        <v>0</v>
      </c>
      <c r="AC417" s="20">
        <f t="shared" si="127"/>
        <v>0</v>
      </c>
      <c r="AR417" s="205">
        <f t="shared" si="117"/>
        <v>0</v>
      </c>
      <c r="AS417" s="205">
        <f t="shared" si="118"/>
        <v>0</v>
      </c>
      <c r="AT417" s="205">
        <f t="shared" si="119"/>
        <v>0</v>
      </c>
      <c r="AU417" s="205">
        <f t="shared" si="120"/>
        <v>0</v>
      </c>
      <c r="AV417" s="205">
        <f t="shared" si="121"/>
        <v>0</v>
      </c>
      <c r="AW417" s="205">
        <f t="shared" si="122"/>
        <v>0</v>
      </c>
      <c r="AX417" s="205">
        <f t="shared" si="123"/>
        <v>0</v>
      </c>
    </row>
    <row r="418" spans="1:50" ht="15.75" hidden="1" customHeight="1" outlineLevel="1">
      <c r="A418" s="8" t="s">
        <v>61</v>
      </c>
      <c r="B418" s="216">
        <v>408</v>
      </c>
      <c r="C418" s="284"/>
      <c r="D418" s="285"/>
      <c r="E418" s="285"/>
      <c r="F418" s="286"/>
      <c r="G418" s="301">
        <v>0</v>
      </c>
      <c r="H418" s="287">
        <v>0.1</v>
      </c>
      <c r="I418" s="288"/>
      <c r="J418" s="223">
        <f t="shared" si="112"/>
        <v>0</v>
      </c>
      <c r="K418" s="286"/>
      <c r="L418" s="286"/>
      <c r="M418" s="215"/>
      <c r="N418" s="278">
        <f t="shared" si="113"/>
        <v>408</v>
      </c>
      <c r="O418" s="289" t="str">
        <f t="shared" si="114"/>
        <v/>
      </c>
      <c r="P418" s="290">
        <f t="shared" si="124"/>
        <v>0</v>
      </c>
      <c r="Q418" s="291">
        <v>0.1</v>
      </c>
      <c r="R418" s="292"/>
      <c r="S418" s="292"/>
      <c r="T418" s="292"/>
      <c r="U418" s="293" t="str">
        <f t="shared" si="115"/>
        <v/>
      </c>
      <c r="V418" s="294"/>
      <c r="W418" s="158"/>
      <c r="X418" s="159" t="str">
        <f t="shared" si="116"/>
        <v/>
      </c>
      <c r="Y418" s="20"/>
      <c r="Z418" s="20"/>
      <c r="AA418" s="160">
        <f t="shared" si="125"/>
        <v>0</v>
      </c>
      <c r="AB418" s="160">
        <f t="shared" si="126"/>
        <v>0</v>
      </c>
      <c r="AC418" s="20">
        <f t="shared" si="127"/>
        <v>0</v>
      </c>
      <c r="AR418" s="205">
        <f t="shared" si="117"/>
        <v>0</v>
      </c>
      <c r="AS418" s="205">
        <f t="shared" si="118"/>
        <v>0</v>
      </c>
      <c r="AT418" s="205">
        <f t="shared" si="119"/>
        <v>0</v>
      </c>
      <c r="AU418" s="205">
        <f t="shared" si="120"/>
        <v>0</v>
      </c>
      <c r="AV418" s="205">
        <f t="shared" si="121"/>
        <v>0</v>
      </c>
      <c r="AW418" s="205">
        <f t="shared" si="122"/>
        <v>0</v>
      </c>
      <c r="AX418" s="205">
        <f t="shared" si="123"/>
        <v>0</v>
      </c>
    </row>
    <row r="419" spans="1:50" ht="15.75" hidden="1" customHeight="1" outlineLevel="1">
      <c r="A419" s="8" t="s">
        <v>61</v>
      </c>
      <c r="B419" s="216">
        <v>409</v>
      </c>
      <c r="C419" s="284"/>
      <c r="D419" s="285"/>
      <c r="E419" s="285"/>
      <c r="F419" s="286"/>
      <c r="G419" s="301">
        <v>0</v>
      </c>
      <c r="H419" s="287">
        <v>0.1</v>
      </c>
      <c r="I419" s="288"/>
      <c r="J419" s="223">
        <f t="shared" si="112"/>
        <v>0</v>
      </c>
      <c r="K419" s="286"/>
      <c r="L419" s="286"/>
      <c r="M419" s="215"/>
      <c r="N419" s="278">
        <f t="shared" si="113"/>
        <v>409</v>
      </c>
      <c r="O419" s="289" t="str">
        <f t="shared" si="114"/>
        <v/>
      </c>
      <c r="P419" s="290">
        <f t="shared" si="124"/>
        <v>0</v>
      </c>
      <c r="Q419" s="291">
        <v>0.1</v>
      </c>
      <c r="R419" s="292"/>
      <c r="S419" s="292"/>
      <c r="T419" s="292"/>
      <c r="U419" s="293" t="str">
        <f t="shared" si="115"/>
        <v/>
      </c>
      <c r="V419" s="294"/>
      <c r="W419" s="158"/>
      <c r="X419" s="159" t="str">
        <f t="shared" si="116"/>
        <v/>
      </c>
      <c r="Y419" s="20"/>
      <c r="Z419" s="20"/>
      <c r="AA419" s="160">
        <f t="shared" si="125"/>
        <v>0</v>
      </c>
      <c r="AB419" s="160">
        <f t="shared" si="126"/>
        <v>0</v>
      </c>
      <c r="AC419" s="20">
        <f t="shared" si="127"/>
        <v>0</v>
      </c>
      <c r="AR419" s="205">
        <f t="shared" si="117"/>
        <v>0</v>
      </c>
      <c r="AS419" s="205">
        <f t="shared" si="118"/>
        <v>0</v>
      </c>
      <c r="AT419" s="205">
        <f t="shared" si="119"/>
        <v>0</v>
      </c>
      <c r="AU419" s="205">
        <f t="shared" si="120"/>
        <v>0</v>
      </c>
      <c r="AV419" s="205">
        <f t="shared" si="121"/>
        <v>0</v>
      </c>
      <c r="AW419" s="205">
        <f t="shared" si="122"/>
        <v>0</v>
      </c>
      <c r="AX419" s="205">
        <f t="shared" si="123"/>
        <v>0</v>
      </c>
    </row>
    <row r="420" spans="1:50" ht="15.75" hidden="1" customHeight="1" outlineLevel="1">
      <c r="A420" s="8" t="s">
        <v>61</v>
      </c>
      <c r="B420" s="216">
        <v>410</v>
      </c>
      <c r="C420" s="284"/>
      <c r="D420" s="285"/>
      <c r="E420" s="285"/>
      <c r="F420" s="286"/>
      <c r="G420" s="301">
        <v>0</v>
      </c>
      <c r="H420" s="287">
        <v>0.1</v>
      </c>
      <c r="I420" s="288"/>
      <c r="J420" s="223">
        <f t="shared" si="112"/>
        <v>0</v>
      </c>
      <c r="K420" s="286"/>
      <c r="L420" s="286"/>
      <c r="M420" s="215"/>
      <c r="N420" s="278">
        <f t="shared" si="113"/>
        <v>410</v>
      </c>
      <c r="O420" s="289" t="str">
        <f t="shared" si="114"/>
        <v/>
      </c>
      <c r="P420" s="290">
        <f t="shared" si="124"/>
        <v>0</v>
      </c>
      <c r="Q420" s="291">
        <v>0.1</v>
      </c>
      <c r="R420" s="292"/>
      <c r="S420" s="292"/>
      <c r="T420" s="292"/>
      <c r="U420" s="293" t="str">
        <f t="shared" si="115"/>
        <v/>
      </c>
      <c r="V420" s="294"/>
      <c r="W420" s="158"/>
      <c r="X420" s="159" t="str">
        <f t="shared" si="116"/>
        <v/>
      </c>
      <c r="Y420" s="20"/>
      <c r="Z420" s="20"/>
      <c r="AA420" s="160">
        <f t="shared" si="125"/>
        <v>0</v>
      </c>
      <c r="AB420" s="160">
        <f t="shared" si="126"/>
        <v>0</v>
      </c>
      <c r="AC420" s="20">
        <f t="shared" si="127"/>
        <v>0</v>
      </c>
      <c r="AR420" s="205">
        <f t="shared" si="117"/>
        <v>0</v>
      </c>
      <c r="AS420" s="205">
        <f t="shared" si="118"/>
        <v>0</v>
      </c>
      <c r="AT420" s="205">
        <f t="shared" si="119"/>
        <v>0</v>
      </c>
      <c r="AU420" s="205">
        <f t="shared" si="120"/>
        <v>0</v>
      </c>
      <c r="AV420" s="205">
        <f t="shared" si="121"/>
        <v>0</v>
      </c>
      <c r="AW420" s="205">
        <f t="shared" si="122"/>
        <v>0</v>
      </c>
      <c r="AX420" s="205">
        <f t="shared" si="123"/>
        <v>0</v>
      </c>
    </row>
    <row r="421" spans="1:50" ht="15.75" hidden="1" customHeight="1" outlineLevel="1">
      <c r="A421" s="8" t="s">
        <v>61</v>
      </c>
      <c r="B421" s="216">
        <v>411</v>
      </c>
      <c r="C421" s="284"/>
      <c r="D421" s="285"/>
      <c r="E421" s="285"/>
      <c r="F421" s="286"/>
      <c r="G421" s="301">
        <v>0</v>
      </c>
      <c r="H421" s="287">
        <v>0.1</v>
      </c>
      <c r="I421" s="288"/>
      <c r="J421" s="223">
        <f t="shared" si="112"/>
        <v>0</v>
      </c>
      <c r="K421" s="286"/>
      <c r="L421" s="286"/>
      <c r="M421" s="215"/>
      <c r="N421" s="278">
        <f t="shared" si="113"/>
        <v>411</v>
      </c>
      <c r="O421" s="289" t="str">
        <f t="shared" si="114"/>
        <v/>
      </c>
      <c r="P421" s="290">
        <f t="shared" si="124"/>
        <v>0</v>
      </c>
      <c r="Q421" s="291">
        <v>0.1</v>
      </c>
      <c r="R421" s="292"/>
      <c r="S421" s="292"/>
      <c r="T421" s="292"/>
      <c r="U421" s="293" t="str">
        <f t="shared" si="115"/>
        <v/>
      </c>
      <c r="V421" s="294"/>
      <c r="W421" s="158"/>
      <c r="X421" s="159" t="str">
        <f t="shared" si="116"/>
        <v/>
      </c>
      <c r="Y421" s="20"/>
      <c r="Z421" s="20"/>
      <c r="AA421" s="160">
        <f t="shared" si="125"/>
        <v>0</v>
      </c>
      <c r="AB421" s="160">
        <f t="shared" si="126"/>
        <v>0</v>
      </c>
      <c r="AC421" s="20">
        <f t="shared" si="127"/>
        <v>0</v>
      </c>
      <c r="AR421" s="205">
        <f t="shared" si="117"/>
        <v>0</v>
      </c>
      <c r="AS421" s="205">
        <f t="shared" si="118"/>
        <v>0</v>
      </c>
      <c r="AT421" s="205">
        <f t="shared" si="119"/>
        <v>0</v>
      </c>
      <c r="AU421" s="205">
        <f t="shared" si="120"/>
        <v>0</v>
      </c>
      <c r="AV421" s="205">
        <f t="shared" si="121"/>
        <v>0</v>
      </c>
      <c r="AW421" s="205">
        <f t="shared" si="122"/>
        <v>0</v>
      </c>
      <c r="AX421" s="205">
        <f t="shared" si="123"/>
        <v>0</v>
      </c>
    </row>
    <row r="422" spans="1:50" ht="15.75" hidden="1" customHeight="1" outlineLevel="1">
      <c r="A422" s="8" t="s">
        <v>61</v>
      </c>
      <c r="B422" s="216">
        <v>412</v>
      </c>
      <c r="C422" s="284"/>
      <c r="D422" s="285"/>
      <c r="E422" s="285"/>
      <c r="F422" s="286"/>
      <c r="G422" s="301">
        <v>0</v>
      </c>
      <c r="H422" s="287">
        <v>0.1</v>
      </c>
      <c r="I422" s="288"/>
      <c r="J422" s="223">
        <f t="shared" si="112"/>
        <v>0</v>
      </c>
      <c r="K422" s="286"/>
      <c r="L422" s="286"/>
      <c r="M422" s="215"/>
      <c r="N422" s="278">
        <f t="shared" si="113"/>
        <v>412</v>
      </c>
      <c r="O422" s="289" t="str">
        <f t="shared" si="114"/>
        <v/>
      </c>
      <c r="P422" s="290">
        <f t="shared" si="124"/>
        <v>0</v>
      </c>
      <c r="Q422" s="291">
        <v>0.1</v>
      </c>
      <c r="R422" s="292"/>
      <c r="S422" s="292"/>
      <c r="T422" s="292"/>
      <c r="U422" s="293" t="str">
        <f t="shared" si="115"/>
        <v/>
      </c>
      <c r="V422" s="294"/>
      <c r="W422" s="158"/>
      <c r="X422" s="159" t="str">
        <f t="shared" si="116"/>
        <v/>
      </c>
      <c r="Y422" s="20"/>
      <c r="Z422" s="20"/>
      <c r="AA422" s="160">
        <f t="shared" si="125"/>
        <v>0</v>
      </c>
      <c r="AB422" s="160">
        <f t="shared" si="126"/>
        <v>0</v>
      </c>
      <c r="AC422" s="20">
        <f t="shared" si="127"/>
        <v>0</v>
      </c>
      <c r="AR422" s="205">
        <f t="shared" si="117"/>
        <v>0</v>
      </c>
      <c r="AS422" s="205">
        <f t="shared" si="118"/>
        <v>0</v>
      </c>
      <c r="AT422" s="205">
        <f t="shared" si="119"/>
        <v>0</v>
      </c>
      <c r="AU422" s="205">
        <f t="shared" si="120"/>
        <v>0</v>
      </c>
      <c r="AV422" s="205">
        <f t="shared" si="121"/>
        <v>0</v>
      </c>
      <c r="AW422" s="205">
        <f t="shared" si="122"/>
        <v>0</v>
      </c>
      <c r="AX422" s="205">
        <f t="shared" si="123"/>
        <v>0</v>
      </c>
    </row>
    <row r="423" spans="1:50" ht="15.75" hidden="1" customHeight="1" outlineLevel="1">
      <c r="A423" s="8" t="s">
        <v>61</v>
      </c>
      <c r="B423" s="216">
        <v>413</v>
      </c>
      <c r="C423" s="284"/>
      <c r="D423" s="285"/>
      <c r="E423" s="285"/>
      <c r="F423" s="286"/>
      <c r="G423" s="301">
        <v>0</v>
      </c>
      <c r="H423" s="287">
        <v>0.1</v>
      </c>
      <c r="I423" s="288"/>
      <c r="J423" s="223">
        <f t="shared" si="112"/>
        <v>0</v>
      </c>
      <c r="K423" s="286"/>
      <c r="L423" s="286"/>
      <c r="M423" s="215"/>
      <c r="N423" s="278">
        <f t="shared" si="113"/>
        <v>413</v>
      </c>
      <c r="O423" s="289" t="str">
        <f t="shared" si="114"/>
        <v/>
      </c>
      <c r="P423" s="290">
        <f t="shared" si="124"/>
        <v>0</v>
      </c>
      <c r="Q423" s="291">
        <v>0.1</v>
      </c>
      <c r="R423" s="292"/>
      <c r="S423" s="292"/>
      <c r="T423" s="292"/>
      <c r="U423" s="293" t="str">
        <f t="shared" si="115"/>
        <v/>
      </c>
      <c r="V423" s="294"/>
      <c r="W423" s="158"/>
      <c r="X423" s="159" t="str">
        <f t="shared" si="116"/>
        <v/>
      </c>
      <c r="Y423" s="20"/>
      <c r="Z423" s="20"/>
      <c r="AA423" s="160">
        <f t="shared" si="125"/>
        <v>0</v>
      </c>
      <c r="AB423" s="160">
        <f t="shared" si="126"/>
        <v>0</v>
      </c>
      <c r="AC423" s="20">
        <f t="shared" si="127"/>
        <v>0</v>
      </c>
      <c r="AR423" s="205">
        <f t="shared" si="117"/>
        <v>0</v>
      </c>
      <c r="AS423" s="205">
        <f t="shared" si="118"/>
        <v>0</v>
      </c>
      <c r="AT423" s="205">
        <f t="shared" si="119"/>
        <v>0</v>
      </c>
      <c r="AU423" s="205">
        <f t="shared" si="120"/>
        <v>0</v>
      </c>
      <c r="AV423" s="205">
        <f t="shared" si="121"/>
        <v>0</v>
      </c>
      <c r="AW423" s="205">
        <f t="shared" si="122"/>
        <v>0</v>
      </c>
      <c r="AX423" s="205">
        <f t="shared" si="123"/>
        <v>0</v>
      </c>
    </row>
    <row r="424" spans="1:50" ht="15.75" hidden="1" customHeight="1" outlineLevel="1">
      <c r="A424" s="8" t="s">
        <v>61</v>
      </c>
      <c r="B424" s="216">
        <v>414</v>
      </c>
      <c r="C424" s="284"/>
      <c r="D424" s="285"/>
      <c r="E424" s="285"/>
      <c r="F424" s="286"/>
      <c r="G424" s="301">
        <v>0</v>
      </c>
      <c r="H424" s="287">
        <v>0.1</v>
      </c>
      <c r="I424" s="288"/>
      <c r="J424" s="223">
        <f t="shared" si="112"/>
        <v>0</v>
      </c>
      <c r="K424" s="286"/>
      <c r="L424" s="286"/>
      <c r="M424" s="215"/>
      <c r="N424" s="278">
        <f t="shared" si="113"/>
        <v>414</v>
      </c>
      <c r="O424" s="289" t="str">
        <f t="shared" si="114"/>
        <v/>
      </c>
      <c r="P424" s="290">
        <f t="shared" si="124"/>
        <v>0</v>
      </c>
      <c r="Q424" s="291">
        <v>0.1</v>
      </c>
      <c r="R424" s="292"/>
      <c r="S424" s="292"/>
      <c r="T424" s="292"/>
      <c r="U424" s="293" t="str">
        <f t="shared" si="115"/>
        <v/>
      </c>
      <c r="V424" s="294"/>
      <c r="W424" s="158"/>
      <c r="X424" s="159" t="str">
        <f t="shared" si="116"/>
        <v/>
      </c>
      <c r="Y424" s="20"/>
      <c r="Z424" s="20"/>
      <c r="AA424" s="160">
        <f t="shared" si="125"/>
        <v>0</v>
      </c>
      <c r="AB424" s="160">
        <f t="shared" si="126"/>
        <v>0</v>
      </c>
      <c r="AC424" s="20">
        <f t="shared" si="127"/>
        <v>0</v>
      </c>
      <c r="AR424" s="205">
        <f t="shared" si="117"/>
        <v>0</v>
      </c>
      <c r="AS424" s="205">
        <f t="shared" si="118"/>
        <v>0</v>
      </c>
      <c r="AT424" s="205">
        <f t="shared" si="119"/>
        <v>0</v>
      </c>
      <c r="AU424" s="205">
        <f t="shared" si="120"/>
        <v>0</v>
      </c>
      <c r="AV424" s="205">
        <f t="shared" si="121"/>
        <v>0</v>
      </c>
      <c r="AW424" s="205">
        <f t="shared" si="122"/>
        <v>0</v>
      </c>
      <c r="AX424" s="205">
        <f t="shared" si="123"/>
        <v>0</v>
      </c>
    </row>
    <row r="425" spans="1:50" ht="15.75" hidden="1" customHeight="1" outlineLevel="1">
      <c r="A425" s="8" t="s">
        <v>61</v>
      </c>
      <c r="B425" s="216">
        <v>415</v>
      </c>
      <c r="C425" s="284"/>
      <c r="D425" s="285"/>
      <c r="E425" s="285"/>
      <c r="F425" s="286"/>
      <c r="G425" s="301">
        <v>0</v>
      </c>
      <c r="H425" s="287">
        <v>0.1</v>
      </c>
      <c r="I425" s="288"/>
      <c r="J425" s="223">
        <f t="shared" si="112"/>
        <v>0</v>
      </c>
      <c r="K425" s="286"/>
      <c r="L425" s="286"/>
      <c r="M425" s="215"/>
      <c r="N425" s="278">
        <f t="shared" si="113"/>
        <v>415</v>
      </c>
      <c r="O425" s="289" t="str">
        <f t="shared" si="114"/>
        <v/>
      </c>
      <c r="P425" s="290">
        <f t="shared" si="124"/>
        <v>0</v>
      </c>
      <c r="Q425" s="291">
        <v>0.1</v>
      </c>
      <c r="R425" s="292"/>
      <c r="S425" s="292"/>
      <c r="T425" s="292"/>
      <c r="U425" s="293" t="str">
        <f t="shared" si="115"/>
        <v/>
      </c>
      <c r="V425" s="294"/>
      <c r="W425" s="158"/>
      <c r="X425" s="159" t="str">
        <f t="shared" si="116"/>
        <v/>
      </c>
      <c r="Y425" s="20"/>
      <c r="Z425" s="20"/>
      <c r="AA425" s="160">
        <f t="shared" si="125"/>
        <v>0</v>
      </c>
      <c r="AB425" s="160">
        <f t="shared" si="126"/>
        <v>0</v>
      </c>
      <c r="AC425" s="20">
        <f t="shared" si="127"/>
        <v>0</v>
      </c>
      <c r="AR425" s="205">
        <f t="shared" si="117"/>
        <v>0</v>
      </c>
      <c r="AS425" s="205">
        <f t="shared" si="118"/>
        <v>0</v>
      </c>
      <c r="AT425" s="205">
        <f t="shared" si="119"/>
        <v>0</v>
      </c>
      <c r="AU425" s="205">
        <f t="shared" si="120"/>
        <v>0</v>
      </c>
      <c r="AV425" s="205">
        <f t="shared" si="121"/>
        <v>0</v>
      </c>
      <c r="AW425" s="205">
        <f t="shared" si="122"/>
        <v>0</v>
      </c>
      <c r="AX425" s="205">
        <f t="shared" si="123"/>
        <v>0</v>
      </c>
    </row>
    <row r="426" spans="1:50" ht="15.75" hidden="1" customHeight="1" outlineLevel="1">
      <c r="A426" s="8" t="s">
        <v>61</v>
      </c>
      <c r="B426" s="216">
        <v>416</v>
      </c>
      <c r="C426" s="284"/>
      <c r="D426" s="285"/>
      <c r="E426" s="285"/>
      <c r="F426" s="286"/>
      <c r="G426" s="301">
        <v>0</v>
      </c>
      <c r="H426" s="287">
        <v>0.1</v>
      </c>
      <c r="I426" s="288"/>
      <c r="J426" s="223">
        <f t="shared" si="112"/>
        <v>0</v>
      </c>
      <c r="K426" s="286"/>
      <c r="L426" s="286"/>
      <c r="M426" s="215"/>
      <c r="N426" s="278">
        <f t="shared" si="113"/>
        <v>416</v>
      </c>
      <c r="O426" s="289" t="str">
        <f t="shared" si="114"/>
        <v/>
      </c>
      <c r="P426" s="290">
        <f t="shared" si="124"/>
        <v>0</v>
      </c>
      <c r="Q426" s="291">
        <v>0.1</v>
      </c>
      <c r="R426" s="292"/>
      <c r="S426" s="292"/>
      <c r="T426" s="292"/>
      <c r="U426" s="293" t="str">
        <f t="shared" si="115"/>
        <v/>
      </c>
      <c r="V426" s="294"/>
      <c r="W426" s="158"/>
      <c r="X426" s="159" t="str">
        <f t="shared" si="116"/>
        <v/>
      </c>
      <c r="Y426" s="20"/>
      <c r="Z426" s="20"/>
      <c r="AA426" s="160">
        <f t="shared" si="125"/>
        <v>0</v>
      </c>
      <c r="AB426" s="160">
        <f t="shared" si="126"/>
        <v>0</v>
      </c>
      <c r="AC426" s="20">
        <f t="shared" si="127"/>
        <v>0</v>
      </c>
      <c r="AR426" s="205">
        <f t="shared" si="117"/>
        <v>0</v>
      </c>
      <c r="AS426" s="205">
        <f t="shared" si="118"/>
        <v>0</v>
      </c>
      <c r="AT426" s="205">
        <f t="shared" si="119"/>
        <v>0</v>
      </c>
      <c r="AU426" s="205">
        <f t="shared" si="120"/>
        <v>0</v>
      </c>
      <c r="AV426" s="205">
        <f t="shared" si="121"/>
        <v>0</v>
      </c>
      <c r="AW426" s="205">
        <f t="shared" si="122"/>
        <v>0</v>
      </c>
      <c r="AX426" s="205">
        <f t="shared" si="123"/>
        <v>0</v>
      </c>
    </row>
    <row r="427" spans="1:50" ht="15.75" hidden="1" customHeight="1" outlineLevel="1">
      <c r="A427" s="8" t="s">
        <v>61</v>
      </c>
      <c r="B427" s="216">
        <v>417</v>
      </c>
      <c r="C427" s="284"/>
      <c r="D427" s="285"/>
      <c r="E427" s="285"/>
      <c r="F427" s="286"/>
      <c r="G427" s="301">
        <v>0</v>
      </c>
      <c r="H427" s="287">
        <v>0.1</v>
      </c>
      <c r="I427" s="288"/>
      <c r="J427" s="223">
        <f t="shared" si="112"/>
        <v>0</v>
      </c>
      <c r="K427" s="286"/>
      <c r="L427" s="286"/>
      <c r="M427" s="215"/>
      <c r="N427" s="278">
        <f t="shared" si="113"/>
        <v>417</v>
      </c>
      <c r="O427" s="289" t="str">
        <f t="shared" si="114"/>
        <v/>
      </c>
      <c r="P427" s="290">
        <f t="shared" si="124"/>
        <v>0</v>
      </c>
      <c r="Q427" s="291">
        <v>0.1</v>
      </c>
      <c r="R427" s="292"/>
      <c r="S427" s="292"/>
      <c r="T427" s="292"/>
      <c r="U427" s="293" t="str">
        <f t="shared" si="115"/>
        <v/>
      </c>
      <c r="V427" s="294"/>
      <c r="W427" s="158"/>
      <c r="X427" s="159" t="str">
        <f t="shared" si="116"/>
        <v/>
      </c>
      <c r="Y427" s="20"/>
      <c r="Z427" s="20"/>
      <c r="AA427" s="160">
        <f t="shared" si="125"/>
        <v>0</v>
      </c>
      <c r="AB427" s="160">
        <f t="shared" si="126"/>
        <v>0</v>
      </c>
      <c r="AC427" s="20">
        <f t="shared" si="127"/>
        <v>0</v>
      </c>
      <c r="AR427" s="205">
        <f t="shared" si="117"/>
        <v>0</v>
      </c>
      <c r="AS427" s="205">
        <f t="shared" si="118"/>
        <v>0</v>
      </c>
      <c r="AT427" s="205">
        <f t="shared" si="119"/>
        <v>0</v>
      </c>
      <c r="AU427" s="205">
        <f t="shared" si="120"/>
        <v>0</v>
      </c>
      <c r="AV427" s="205">
        <f t="shared" si="121"/>
        <v>0</v>
      </c>
      <c r="AW427" s="205">
        <f t="shared" si="122"/>
        <v>0</v>
      </c>
      <c r="AX427" s="205">
        <f t="shared" si="123"/>
        <v>0</v>
      </c>
    </row>
    <row r="428" spans="1:50" ht="15.75" hidden="1" customHeight="1" outlineLevel="1">
      <c r="A428" s="8" t="s">
        <v>61</v>
      </c>
      <c r="B428" s="216">
        <v>418</v>
      </c>
      <c r="C428" s="284"/>
      <c r="D428" s="285"/>
      <c r="E428" s="285"/>
      <c r="F428" s="286"/>
      <c r="G428" s="301">
        <v>0</v>
      </c>
      <c r="H428" s="287">
        <v>0.1</v>
      </c>
      <c r="I428" s="288"/>
      <c r="J428" s="223">
        <f t="shared" si="112"/>
        <v>0</v>
      </c>
      <c r="K428" s="286"/>
      <c r="L428" s="286"/>
      <c r="M428" s="215"/>
      <c r="N428" s="278">
        <f t="shared" si="113"/>
        <v>418</v>
      </c>
      <c r="O428" s="289" t="str">
        <f t="shared" si="114"/>
        <v/>
      </c>
      <c r="P428" s="290">
        <f t="shared" si="124"/>
        <v>0</v>
      </c>
      <c r="Q428" s="291">
        <v>0.1</v>
      </c>
      <c r="R428" s="292"/>
      <c r="S428" s="292"/>
      <c r="T428" s="292"/>
      <c r="U428" s="293" t="str">
        <f t="shared" si="115"/>
        <v/>
      </c>
      <c r="V428" s="294"/>
      <c r="W428" s="158"/>
      <c r="X428" s="159" t="str">
        <f t="shared" si="116"/>
        <v/>
      </c>
      <c r="Y428" s="20"/>
      <c r="Z428" s="20"/>
      <c r="AA428" s="160">
        <f t="shared" si="125"/>
        <v>0</v>
      </c>
      <c r="AB428" s="160">
        <f t="shared" si="126"/>
        <v>0</v>
      </c>
      <c r="AC428" s="20">
        <f t="shared" si="127"/>
        <v>0</v>
      </c>
      <c r="AR428" s="205">
        <f t="shared" si="117"/>
        <v>0</v>
      </c>
      <c r="AS428" s="205">
        <f t="shared" si="118"/>
        <v>0</v>
      </c>
      <c r="AT428" s="205">
        <f t="shared" si="119"/>
        <v>0</v>
      </c>
      <c r="AU428" s="205">
        <f t="shared" si="120"/>
        <v>0</v>
      </c>
      <c r="AV428" s="205">
        <f t="shared" si="121"/>
        <v>0</v>
      </c>
      <c r="AW428" s="205">
        <f t="shared" si="122"/>
        <v>0</v>
      </c>
      <c r="AX428" s="205">
        <f t="shared" si="123"/>
        <v>0</v>
      </c>
    </row>
    <row r="429" spans="1:50" ht="15.75" hidden="1" customHeight="1" outlineLevel="1">
      <c r="A429" s="8" t="s">
        <v>61</v>
      </c>
      <c r="B429" s="216">
        <v>419</v>
      </c>
      <c r="C429" s="284"/>
      <c r="D429" s="285"/>
      <c r="E429" s="285"/>
      <c r="F429" s="286"/>
      <c r="G429" s="301">
        <v>0</v>
      </c>
      <c r="H429" s="287">
        <v>0.1</v>
      </c>
      <c r="I429" s="288"/>
      <c r="J429" s="223">
        <f t="shared" si="112"/>
        <v>0</v>
      </c>
      <c r="K429" s="286"/>
      <c r="L429" s="286"/>
      <c r="M429" s="215"/>
      <c r="N429" s="278">
        <f t="shared" si="113"/>
        <v>419</v>
      </c>
      <c r="O429" s="289" t="str">
        <f t="shared" si="114"/>
        <v/>
      </c>
      <c r="P429" s="290">
        <f t="shared" si="124"/>
        <v>0</v>
      </c>
      <c r="Q429" s="291">
        <v>0.1</v>
      </c>
      <c r="R429" s="292"/>
      <c r="S429" s="292"/>
      <c r="T429" s="292"/>
      <c r="U429" s="293" t="str">
        <f t="shared" si="115"/>
        <v/>
      </c>
      <c r="V429" s="294"/>
      <c r="W429" s="158"/>
      <c r="X429" s="159" t="str">
        <f t="shared" si="116"/>
        <v/>
      </c>
      <c r="Y429" s="20"/>
      <c r="Z429" s="20"/>
      <c r="AA429" s="160">
        <f t="shared" si="125"/>
        <v>0</v>
      </c>
      <c r="AB429" s="160">
        <f t="shared" si="126"/>
        <v>0</v>
      </c>
      <c r="AC429" s="20">
        <f t="shared" si="127"/>
        <v>0</v>
      </c>
      <c r="AR429" s="205">
        <f t="shared" si="117"/>
        <v>0</v>
      </c>
      <c r="AS429" s="205">
        <f t="shared" si="118"/>
        <v>0</v>
      </c>
      <c r="AT429" s="205">
        <f t="shared" si="119"/>
        <v>0</v>
      </c>
      <c r="AU429" s="205">
        <f t="shared" si="120"/>
        <v>0</v>
      </c>
      <c r="AV429" s="205">
        <f t="shared" si="121"/>
        <v>0</v>
      </c>
      <c r="AW429" s="205">
        <f t="shared" si="122"/>
        <v>0</v>
      </c>
      <c r="AX429" s="205">
        <f t="shared" si="123"/>
        <v>0</v>
      </c>
    </row>
    <row r="430" spans="1:50" ht="15.75" hidden="1" customHeight="1" outlineLevel="1">
      <c r="A430" s="8" t="s">
        <v>61</v>
      </c>
      <c r="B430" s="216">
        <v>420</v>
      </c>
      <c r="C430" s="284"/>
      <c r="D430" s="285"/>
      <c r="E430" s="285"/>
      <c r="F430" s="286"/>
      <c r="G430" s="301">
        <v>0</v>
      </c>
      <c r="H430" s="287">
        <v>0.1</v>
      </c>
      <c r="I430" s="288"/>
      <c r="J430" s="223">
        <f t="shared" si="112"/>
        <v>0</v>
      </c>
      <c r="K430" s="286"/>
      <c r="L430" s="286"/>
      <c r="M430" s="215"/>
      <c r="N430" s="278">
        <f t="shared" si="113"/>
        <v>420</v>
      </c>
      <c r="O430" s="289" t="str">
        <f t="shared" si="114"/>
        <v/>
      </c>
      <c r="P430" s="290">
        <f t="shared" si="124"/>
        <v>0</v>
      </c>
      <c r="Q430" s="291">
        <v>0.1</v>
      </c>
      <c r="R430" s="292"/>
      <c r="S430" s="292"/>
      <c r="T430" s="292"/>
      <c r="U430" s="293" t="str">
        <f t="shared" si="115"/>
        <v/>
      </c>
      <c r="V430" s="294"/>
      <c r="W430" s="158"/>
      <c r="X430" s="159" t="str">
        <f t="shared" si="116"/>
        <v/>
      </c>
      <c r="Y430" s="20"/>
      <c r="Z430" s="20"/>
      <c r="AA430" s="160">
        <f t="shared" si="125"/>
        <v>0</v>
      </c>
      <c r="AB430" s="160">
        <f t="shared" si="126"/>
        <v>0</v>
      </c>
      <c r="AC430" s="20">
        <f t="shared" si="127"/>
        <v>0</v>
      </c>
      <c r="AR430" s="205">
        <f t="shared" si="117"/>
        <v>0</v>
      </c>
      <c r="AS430" s="205">
        <f t="shared" si="118"/>
        <v>0</v>
      </c>
      <c r="AT430" s="205">
        <f t="shared" si="119"/>
        <v>0</v>
      </c>
      <c r="AU430" s="205">
        <f t="shared" si="120"/>
        <v>0</v>
      </c>
      <c r="AV430" s="205">
        <f t="shared" si="121"/>
        <v>0</v>
      </c>
      <c r="AW430" s="205">
        <f t="shared" si="122"/>
        <v>0</v>
      </c>
      <c r="AX430" s="205">
        <f t="shared" si="123"/>
        <v>0</v>
      </c>
    </row>
    <row r="431" spans="1:50" ht="15.75" hidden="1" customHeight="1" outlineLevel="1">
      <c r="A431" s="8" t="s">
        <v>61</v>
      </c>
      <c r="B431" s="216">
        <v>421</v>
      </c>
      <c r="C431" s="284"/>
      <c r="D431" s="285"/>
      <c r="E431" s="285"/>
      <c r="F431" s="286"/>
      <c r="G431" s="301">
        <v>0</v>
      </c>
      <c r="H431" s="287">
        <v>0.1</v>
      </c>
      <c r="I431" s="288"/>
      <c r="J431" s="223">
        <f t="shared" si="112"/>
        <v>0</v>
      </c>
      <c r="K431" s="286"/>
      <c r="L431" s="286"/>
      <c r="M431" s="215"/>
      <c r="N431" s="278">
        <f t="shared" si="113"/>
        <v>421</v>
      </c>
      <c r="O431" s="289" t="str">
        <f t="shared" si="114"/>
        <v/>
      </c>
      <c r="P431" s="290">
        <f t="shared" si="124"/>
        <v>0</v>
      </c>
      <c r="Q431" s="291">
        <v>0.1</v>
      </c>
      <c r="R431" s="292"/>
      <c r="S431" s="292"/>
      <c r="T431" s="292"/>
      <c r="U431" s="293" t="str">
        <f t="shared" si="115"/>
        <v/>
      </c>
      <c r="V431" s="294"/>
      <c r="W431" s="158"/>
      <c r="X431" s="159" t="str">
        <f t="shared" si="116"/>
        <v/>
      </c>
      <c r="Y431" s="20"/>
      <c r="Z431" s="20"/>
      <c r="AA431" s="160">
        <f t="shared" si="125"/>
        <v>0</v>
      </c>
      <c r="AB431" s="160">
        <f t="shared" si="126"/>
        <v>0</v>
      </c>
      <c r="AC431" s="20">
        <f t="shared" si="127"/>
        <v>0</v>
      </c>
      <c r="AR431" s="205">
        <f t="shared" si="117"/>
        <v>0</v>
      </c>
      <c r="AS431" s="205">
        <f t="shared" si="118"/>
        <v>0</v>
      </c>
      <c r="AT431" s="205">
        <f t="shared" si="119"/>
        <v>0</v>
      </c>
      <c r="AU431" s="205">
        <f t="shared" si="120"/>
        <v>0</v>
      </c>
      <c r="AV431" s="205">
        <f t="shared" si="121"/>
        <v>0</v>
      </c>
      <c r="AW431" s="205">
        <f t="shared" si="122"/>
        <v>0</v>
      </c>
      <c r="AX431" s="205">
        <f t="shared" si="123"/>
        <v>0</v>
      </c>
    </row>
    <row r="432" spans="1:50" ht="15.75" hidden="1" customHeight="1" outlineLevel="1">
      <c r="A432" s="8" t="s">
        <v>61</v>
      </c>
      <c r="B432" s="216">
        <v>422</v>
      </c>
      <c r="C432" s="284"/>
      <c r="D432" s="285"/>
      <c r="E432" s="285"/>
      <c r="F432" s="286"/>
      <c r="G432" s="301">
        <v>0</v>
      </c>
      <c r="H432" s="287">
        <v>0.1</v>
      </c>
      <c r="I432" s="288"/>
      <c r="J432" s="223">
        <f t="shared" si="112"/>
        <v>0</v>
      </c>
      <c r="K432" s="286"/>
      <c r="L432" s="286"/>
      <c r="M432" s="215"/>
      <c r="N432" s="278">
        <f t="shared" si="113"/>
        <v>422</v>
      </c>
      <c r="O432" s="289" t="str">
        <f t="shared" si="114"/>
        <v/>
      </c>
      <c r="P432" s="290">
        <f t="shared" si="124"/>
        <v>0</v>
      </c>
      <c r="Q432" s="291">
        <v>0.1</v>
      </c>
      <c r="R432" s="292"/>
      <c r="S432" s="292"/>
      <c r="T432" s="292"/>
      <c r="U432" s="293" t="str">
        <f t="shared" si="115"/>
        <v/>
      </c>
      <c r="V432" s="294"/>
      <c r="W432" s="158"/>
      <c r="X432" s="159" t="str">
        <f t="shared" si="116"/>
        <v/>
      </c>
      <c r="Y432" s="20"/>
      <c r="Z432" s="20"/>
      <c r="AA432" s="160">
        <f t="shared" si="125"/>
        <v>0</v>
      </c>
      <c r="AB432" s="160">
        <f t="shared" si="126"/>
        <v>0</v>
      </c>
      <c r="AC432" s="20">
        <f t="shared" si="127"/>
        <v>0</v>
      </c>
      <c r="AR432" s="205">
        <f t="shared" si="117"/>
        <v>0</v>
      </c>
      <c r="AS432" s="205">
        <f t="shared" si="118"/>
        <v>0</v>
      </c>
      <c r="AT432" s="205">
        <f t="shared" si="119"/>
        <v>0</v>
      </c>
      <c r="AU432" s="205">
        <f t="shared" si="120"/>
        <v>0</v>
      </c>
      <c r="AV432" s="205">
        <f t="shared" si="121"/>
        <v>0</v>
      </c>
      <c r="AW432" s="205">
        <f t="shared" si="122"/>
        <v>0</v>
      </c>
      <c r="AX432" s="205">
        <f t="shared" si="123"/>
        <v>0</v>
      </c>
    </row>
    <row r="433" spans="1:50" ht="15.75" hidden="1" customHeight="1" outlineLevel="1">
      <c r="A433" s="8" t="s">
        <v>61</v>
      </c>
      <c r="B433" s="216">
        <v>423</v>
      </c>
      <c r="C433" s="284"/>
      <c r="D433" s="285"/>
      <c r="E433" s="285"/>
      <c r="F433" s="286"/>
      <c r="G433" s="301">
        <v>0</v>
      </c>
      <c r="H433" s="287">
        <v>0.1</v>
      </c>
      <c r="I433" s="288"/>
      <c r="J433" s="223">
        <f t="shared" si="112"/>
        <v>0</v>
      </c>
      <c r="K433" s="286"/>
      <c r="L433" s="286"/>
      <c r="M433" s="215"/>
      <c r="N433" s="278">
        <f t="shared" si="113"/>
        <v>423</v>
      </c>
      <c r="O433" s="289" t="str">
        <f t="shared" si="114"/>
        <v/>
      </c>
      <c r="P433" s="290">
        <f t="shared" si="124"/>
        <v>0</v>
      </c>
      <c r="Q433" s="291">
        <v>0.1</v>
      </c>
      <c r="R433" s="292"/>
      <c r="S433" s="292"/>
      <c r="T433" s="292"/>
      <c r="U433" s="293" t="str">
        <f t="shared" si="115"/>
        <v/>
      </c>
      <c r="V433" s="294"/>
      <c r="W433" s="158"/>
      <c r="X433" s="159" t="str">
        <f t="shared" si="116"/>
        <v/>
      </c>
      <c r="Y433" s="20"/>
      <c r="Z433" s="20"/>
      <c r="AA433" s="160">
        <f t="shared" si="125"/>
        <v>0</v>
      </c>
      <c r="AB433" s="160">
        <f t="shared" si="126"/>
        <v>0</v>
      </c>
      <c r="AC433" s="20">
        <f t="shared" si="127"/>
        <v>0</v>
      </c>
      <c r="AR433" s="205">
        <f t="shared" si="117"/>
        <v>0</v>
      </c>
      <c r="AS433" s="205">
        <f t="shared" si="118"/>
        <v>0</v>
      </c>
      <c r="AT433" s="205">
        <f t="shared" si="119"/>
        <v>0</v>
      </c>
      <c r="AU433" s="205">
        <f t="shared" si="120"/>
        <v>0</v>
      </c>
      <c r="AV433" s="205">
        <f t="shared" si="121"/>
        <v>0</v>
      </c>
      <c r="AW433" s="205">
        <f t="shared" si="122"/>
        <v>0</v>
      </c>
      <c r="AX433" s="205">
        <f t="shared" si="123"/>
        <v>0</v>
      </c>
    </row>
    <row r="434" spans="1:50" ht="15.75" hidden="1" customHeight="1" outlineLevel="1">
      <c r="A434" s="8" t="s">
        <v>61</v>
      </c>
      <c r="B434" s="216">
        <v>424</v>
      </c>
      <c r="C434" s="284"/>
      <c r="D434" s="285"/>
      <c r="E434" s="285"/>
      <c r="F434" s="286"/>
      <c r="G434" s="301">
        <v>0</v>
      </c>
      <c r="H434" s="287">
        <v>0.1</v>
      </c>
      <c r="I434" s="288"/>
      <c r="J434" s="223">
        <f t="shared" si="112"/>
        <v>0</v>
      </c>
      <c r="K434" s="286"/>
      <c r="L434" s="286"/>
      <c r="M434" s="215"/>
      <c r="N434" s="278">
        <f t="shared" si="113"/>
        <v>424</v>
      </c>
      <c r="O434" s="289" t="str">
        <f t="shared" si="114"/>
        <v/>
      </c>
      <c r="P434" s="290">
        <f t="shared" si="124"/>
        <v>0</v>
      </c>
      <c r="Q434" s="291">
        <v>0.1</v>
      </c>
      <c r="R434" s="292"/>
      <c r="S434" s="292"/>
      <c r="T434" s="292"/>
      <c r="U434" s="293" t="str">
        <f t="shared" si="115"/>
        <v/>
      </c>
      <c r="V434" s="294"/>
      <c r="W434" s="158"/>
      <c r="X434" s="159" t="str">
        <f t="shared" si="116"/>
        <v/>
      </c>
      <c r="Y434" s="20"/>
      <c r="Z434" s="20"/>
      <c r="AA434" s="160">
        <f t="shared" si="125"/>
        <v>0</v>
      </c>
      <c r="AB434" s="160">
        <f t="shared" si="126"/>
        <v>0</v>
      </c>
      <c r="AC434" s="20">
        <f t="shared" si="127"/>
        <v>0</v>
      </c>
      <c r="AR434" s="205">
        <f t="shared" si="117"/>
        <v>0</v>
      </c>
      <c r="AS434" s="205">
        <f t="shared" si="118"/>
        <v>0</v>
      </c>
      <c r="AT434" s="205">
        <f t="shared" si="119"/>
        <v>0</v>
      </c>
      <c r="AU434" s="205">
        <f t="shared" si="120"/>
        <v>0</v>
      </c>
      <c r="AV434" s="205">
        <f t="shared" si="121"/>
        <v>0</v>
      </c>
      <c r="AW434" s="205">
        <f t="shared" si="122"/>
        <v>0</v>
      </c>
      <c r="AX434" s="205">
        <f t="shared" si="123"/>
        <v>0</v>
      </c>
    </row>
    <row r="435" spans="1:50" ht="15.75" hidden="1" customHeight="1" outlineLevel="1">
      <c r="A435" s="8" t="s">
        <v>61</v>
      </c>
      <c r="B435" s="216">
        <v>425</v>
      </c>
      <c r="C435" s="284"/>
      <c r="D435" s="285"/>
      <c r="E435" s="285"/>
      <c r="F435" s="286"/>
      <c r="G435" s="301">
        <v>0</v>
      </c>
      <c r="H435" s="287">
        <v>0.1</v>
      </c>
      <c r="I435" s="288"/>
      <c r="J435" s="223">
        <f t="shared" si="112"/>
        <v>0</v>
      </c>
      <c r="K435" s="286"/>
      <c r="L435" s="286"/>
      <c r="M435" s="215"/>
      <c r="N435" s="278">
        <f t="shared" si="113"/>
        <v>425</v>
      </c>
      <c r="O435" s="289" t="str">
        <f t="shared" si="114"/>
        <v/>
      </c>
      <c r="P435" s="290">
        <f t="shared" si="124"/>
        <v>0</v>
      </c>
      <c r="Q435" s="291">
        <v>0.1</v>
      </c>
      <c r="R435" s="292"/>
      <c r="S435" s="292"/>
      <c r="T435" s="292"/>
      <c r="U435" s="293" t="str">
        <f t="shared" si="115"/>
        <v/>
      </c>
      <c r="V435" s="294"/>
      <c r="W435" s="158"/>
      <c r="X435" s="159" t="str">
        <f t="shared" si="116"/>
        <v/>
      </c>
      <c r="Y435" s="20"/>
      <c r="Z435" s="20"/>
      <c r="AA435" s="160">
        <f t="shared" si="125"/>
        <v>0</v>
      </c>
      <c r="AB435" s="160">
        <f t="shared" si="126"/>
        <v>0</v>
      </c>
      <c r="AC435" s="20">
        <f t="shared" si="127"/>
        <v>0</v>
      </c>
      <c r="AR435" s="205">
        <f t="shared" si="117"/>
        <v>0</v>
      </c>
      <c r="AS435" s="205">
        <f t="shared" si="118"/>
        <v>0</v>
      </c>
      <c r="AT435" s="205">
        <f t="shared" si="119"/>
        <v>0</v>
      </c>
      <c r="AU435" s="205">
        <f t="shared" si="120"/>
        <v>0</v>
      </c>
      <c r="AV435" s="205">
        <f t="shared" si="121"/>
        <v>0</v>
      </c>
      <c r="AW435" s="205">
        <f t="shared" si="122"/>
        <v>0</v>
      </c>
      <c r="AX435" s="205">
        <f t="shared" si="123"/>
        <v>0</v>
      </c>
    </row>
    <row r="436" spans="1:50" ht="15.75" hidden="1" customHeight="1" outlineLevel="1">
      <c r="A436" s="8" t="s">
        <v>61</v>
      </c>
      <c r="B436" s="216">
        <v>426</v>
      </c>
      <c r="C436" s="284"/>
      <c r="D436" s="285"/>
      <c r="E436" s="285"/>
      <c r="F436" s="286"/>
      <c r="G436" s="301">
        <v>0</v>
      </c>
      <c r="H436" s="287">
        <v>0.1</v>
      </c>
      <c r="I436" s="288"/>
      <c r="J436" s="223">
        <f t="shared" si="112"/>
        <v>0</v>
      </c>
      <c r="K436" s="286"/>
      <c r="L436" s="286"/>
      <c r="M436" s="215"/>
      <c r="N436" s="278">
        <f t="shared" si="113"/>
        <v>426</v>
      </c>
      <c r="O436" s="289" t="str">
        <f t="shared" si="114"/>
        <v/>
      </c>
      <c r="P436" s="290">
        <f t="shared" si="124"/>
        <v>0</v>
      </c>
      <c r="Q436" s="291">
        <v>0.1</v>
      </c>
      <c r="R436" s="292"/>
      <c r="S436" s="292"/>
      <c r="T436" s="292"/>
      <c r="U436" s="293" t="str">
        <f t="shared" si="115"/>
        <v/>
      </c>
      <c r="V436" s="294"/>
      <c r="W436" s="158"/>
      <c r="X436" s="159" t="str">
        <f t="shared" si="116"/>
        <v/>
      </c>
      <c r="Y436" s="20"/>
      <c r="Z436" s="20"/>
      <c r="AA436" s="160">
        <f t="shared" si="125"/>
        <v>0</v>
      </c>
      <c r="AB436" s="160">
        <f t="shared" si="126"/>
        <v>0</v>
      </c>
      <c r="AC436" s="20">
        <f t="shared" si="127"/>
        <v>0</v>
      </c>
      <c r="AR436" s="205">
        <f t="shared" si="117"/>
        <v>0</v>
      </c>
      <c r="AS436" s="205">
        <f t="shared" si="118"/>
        <v>0</v>
      </c>
      <c r="AT436" s="205">
        <f t="shared" si="119"/>
        <v>0</v>
      </c>
      <c r="AU436" s="205">
        <f t="shared" si="120"/>
        <v>0</v>
      </c>
      <c r="AV436" s="205">
        <f t="shared" si="121"/>
        <v>0</v>
      </c>
      <c r="AW436" s="205">
        <f t="shared" si="122"/>
        <v>0</v>
      </c>
      <c r="AX436" s="205">
        <f t="shared" si="123"/>
        <v>0</v>
      </c>
    </row>
    <row r="437" spans="1:50" ht="15.75" hidden="1" customHeight="1" outlineLevel="1">
      <c r="A437" s="8" t="s">
        <v>61</v>
      </c>
      <c r="B437" s="216">
        <v>427</v>
      </c>
      <c r="C437" s="284"/>
      <c r="D437" s="285"/>
      <c r="E437" s="285"/>
      <c r="F437" s="286"/>
      <c r="G437" s="301">
        <v>0</v>
      </c>
      <c r="H437" s="287">
        <v>0.1</v>
      </c>
      <c r="I437" s="288"/>
      <c r="J437" s="223">
        <f t="shared" si="112"/>
        <v>0</v>
      </c>
      <c r="K437" s="286"/>
      <c r="L437" s="286"/>
      <c r="M437" s="215"/>
      <c r="N437" s="278">
        <f t="shared" si="113"/>
        <v>427</v>
      </c>
      <c r="O437" s="289" t="str">
        <f t="shared" si="114"/>
        <v/>
      </c>
      <c r="P437" s="290">
        <f t="shared" si="124"/>
        <v>0</v>
      </c>
      <c r="Q437" s="291">
        <v>0.1</v>
      </c>
      <c r="R437" s="292"/>
      <c r="S437" s="292"/>
      <c r="T437" s="292"/>
      <c r="U437" s="293" t="str">
        <f t="shared" si="115"/>
        <v/>
      </c>
      <c r="V437" s="294"/>
      <c r="W437" s="158"/>
      <c r="X437" s="159" t="str">
        <f t="shared" si="116"/>
        <v/>
      </c>
      <c r="Y437" s="20"/>
      <c r="Z437" s="20"/>
      <c r="AA437" s="160">
        <f t="shared" si="125"/>
        <v>0</v>
      </c>
      <c r="AB437" s="160">
        <f t="shared" si="126"/>
        <v>0</v>
      </c>
      <c r="AC437" s="20">
        <f t="shared" si="127"/>
        <v>0</v>
      </c>
      <c r="AR437" s="205">
        <f t="shared" si="117"/>
        <v>0</v>
      </c>
      <c r="AS437" s="205">
        <f t="shared" si="118"/>
        <v>0</v>
      </c>
      <c r="AT437" s="205">
        <f t="shared" si="119"/>
        <v>0</v>
      </c>
      <c r="AU437" s="205">
        <f t="shared" si="120"/>
        <v>0</v>
      </c>
      <c r="AV437" s="205">
        <f t="shared" si="121"/>
        <v>0</v>
      </c>
      <c r="AW437" s="205">
        <f t="shared" si="122"/>
        <v>0</v>
      </c>
      <c r="AX437" s="205">
        <f t="shared" si="123"/>
        <v>0</v>
      </c>
    </row>
    <row r="438" spans="1:50" ht="15.75" hidden="1" customHeight="1" outlineLevel="1">
      <c r="A438" s="8" t="s">
        <v>61</v>
      </c>
      <c r="B438" s="216">
        <v>428</v>
      </c>
      <c r="C438" s="284"/>
      <c r="D438" s="285"/>
      <c r="E438" s="285"/>
      <c r="F438" s="286"/>
      <c r="G438" s="301">
        <v>0</v>
      </c>
      <c r="H438" s="287">
        <v>0.1</v>
      </c>
      <c r="I438" s="288"/>
      <c r="J438" s="223">
        <f t="shared" si="112"/>
        <v>0</v>
      </c>
      <c r="K438" s="286"/>
      <c r="L438" s="286"/>
      <c r="M438" s="215"/>
      <c r="N438" s="278">
        <f t="shared" si="113"/>
        <v>428</v>
      </c>
      <c r="O438" s="289" t="str">
        <f t="shared" si="114"/>
        <v/>
      </c>
      <c r="P438" s="290">
        <f t="shared" si="124"/>
        <v>0</v>
      </c>
      <c r="Q438" s="291">
        <v>0.1</v>
      </c>
      <c r="R438" s="292"/>
      <c r="S438" s="292"/>
      <c r="T438" s="292"/>
      <c r="U438" s="293" t="str">
        <f t="shared" si="115"/>
        <v/>
      </c>
      <c r="V438" s="294"/>
      <c r="W438" s="158"/>
      <c r="X438" s="159" t="str">
        <f t="shared" si="116"/>
        <v/>
      </c>
      <c r="Y438" s="20"/>
      <c r="Z438" s="20"/>
      <c r="AA438" s="160">
        <f t="shared" si="125"/>
        <v>0</v>
      </c>
      <c r="AB438" s="160">
        <f t="shared" si="126"/>
        <v>0</v>
      </c>
      <c r="AC438" s="20">
        <f t="shared" si="127"/>
        <v>0</v>
      </c>
      <c r="AR438" s="205">
        <f t="shared" si="117"/>
        <v>0</v>
      </c>
      <c r="AS438" s="205">
        <f t="shared" si="118"/>
        <v>0</v>
      </c>
      <c r="AT438" s="205">
        <f t="shared" si="119"/>
        <v>0</v>
      </c>
      <c r="AU438" s="205">
        <f t="shared" si="120"/>
        <v>0</v>
      </c>
      <c r="AV438" s="205">
        <f t="shared" si="121"/>
        <v>0</v>
      </c>
      <c r="AW438" s="205">
        <f t="shared" si="122"/>
        <v>0</v>
      </c>
      <c r="AX438" s="205">
        <f t="shared" si="123"/>
        <v>0</v>
      </c>
    </row>
    <row r="439" spans="1:50" ht="15.75" hidden="1" customHeight="1" outlineLevel="1">
      <c r="A439" s="8" t="s">
        <v>61</v>
      </c>
      <c r="B439" s="216">
        <v>429</v>
      </c>
      <c r="C439" s="284"/>
      <c r="D439" s="285"/>
      <c r="E439" s="285"/>
      <c r="F439" s="286"/>
      <c r="G439" s="301">
        <v>0</v>
      </c>
      <c r="H439" s="287">
        <v>0.1</v>
      </c>
      <c r="I439" s="288"/>
      <c r="J439" s="223">
        <f t="shared" si="112"/>
        <v>0</v>
      </c>
      <c r="K439" s="286"/>
      <c r="L439" s="286"/>
      <c r="M439" s="215"/>
      <c r="N439" s="278">
        <f t="shared" si="113"/>
        <v>429</v>
      </c>
      <c r="O439" s="289" t="str">
        <f t="shared" si="114"/>
        <v/>
      </c>
      <c r="P439" s="290">
        <f t="shared" si="124"/>
        <v>0</v>
      </c>
      <c r="Q439" s="291">
        <v>0.1</v>
      </c>
      <c r="R439" s="292"/>
      <c r="S439" s="292"/>
      <c r="T439" s="292"/>
      <c r="U439" s="293" t="str">
        <f t="shared" si="115"/>
        <v/>
      </c>
      <c r="V439" s="294"/>
      <c r="W439" s="158"/>
      <c r="X439" s="159" t="str">
        <f t="shared" si="116"/>
        <v/>
      </c>
      <c r="Y439" s="20"/>
      <c r="Z439" s="20"/>
      <c r="AA439" s="160">
        <f t="shared" si="125"/>
        <v>0</v>
      </c>
      <c r="AB439" s="160">
        <f t="shared" si="126"/>
        <v>0</v>
      </c>
      <c r="AC439" s="20">
        <f t="shared" si="127"/>
        <v>0</v>
      </c>
      <c r="AR439" s="205">
        <f t="shared" si="117"/>
        <v>0</v>
      </c>
      <c r="AS439" s="205">
        <f t="shared" si="118"/>
        <v>0</v>
      </c>
      <c r="AT439" s="205">
        <f t="shared" si="119"/>
        <v>0</v>
      </c>
      <c r="AU439" s="205">
        <f t="shared" si="120"/>
        <v>0</v>
      </c>
      <c r="AV439" s="205">
        <f t="shared" si="121"/>
        <v>0</v>
      </c>
      <c r="AW439" s="205">
        <f t="shared" si="122"/>
        <v>0</v>
      </c>
      <c r="AX439" s="205">
        <f t="shared" si="123"/>
        <v>0</v>
      </c>
    </row>
    <row r="440" spans="1:50" ht="15.75" hidden="1" customHeight="1" outlineLevel="1">
      <c r="A440" s="8" t="s">
        <v>61</v>
      </c>
      <c r="B440" s="216">
        <v>430</v>
      </c>
      <c r="C440" s="284"/>
      <c r="D440" s="285"/>
      <c r="E440" s="285"/>
      <c r="F440" s="286"/>
      <c r="G440" s="301">
        <v>0</v>
      </c>
      <c r="H440" s="287">
        <v>0.1</v>
      </c>
      <c r="I440" s="288"/>
      <c r="J440" s="223">
        <f t="shared" si="112"/>
        <v>0</v>
      </c>
      <c r="K440" s="286"/>
      <c r="L440" s="286"/>
      <c r="M440" s="215"/>
      <c r="N440" s="278">
        <f t="shared" si="113"/>
        <v>430</v>
      </c>
      <c r="O440" s="289" t="str">
        <f t="shared" si="114"/>
        <v/>
      </c>
      <c r="P440" s="290">
        <f t="shared" si="124"/>
        <v>0</v>
      </c>
      <c r="Q440" s="291">
        <v>0.1</v>
      </c>
      <c r="R440" s="292"/>
      <c r="S440" s="292"/>
      <c r="T440" s="292"/>
      <c r="U440" s="293" t="str">
        <f t="shared" si="115"/>
        <v/>
      </c>
      <c r="V440" s="294"/>
      <c r="W440" s="158"/>
      <c r="X440" s="159" t="str">
        <f t="shared" si="116"/>
        <v/>
      </c>
      <c r="Y440" s="20"/>
      <c r="Z440" s="20"/>
      <c r="AA440" s="160">
        <f t="shared" si="125"/>
        <v>0</v>
      </c>
      <c r="AB440" s="160">
        <f t="shared" si="126"/>
        <v>0</v>
      </c>
      <c r="AC440" s="20">
        <f t="shared" si="127"/>
        <v>0</v>
      </c>
      <c r="AR440" s="205">
        <f t="shared" si="117"/>
        <v>0</v>
      </c>
      <c r="AS440" s="205">
        <f t="shared" si="118"/>
        <v>0</v>
      </c>
      <c r="AT440" s="205">
        <f t="shared" si="119"/>
        <v>0</v>
      </c>
      <c r="AU440" s="205">
        <f t="shared" si="120"/>
        <v>0</v>
      </c>
      <c r="AV440" s="205">
        <f t="shared" si="121"/>
        <v>0</v>
      </c>
      <c r="AW440" s="205">
        <f t="shared" si="122"/>
        <v>0</v>
      </c>
      <c r="AX440" s="205">
        <f t="shared" si="123"/>
        <v>0</v>
      </c>
    </row>
    <row r="441" spans="1:50" ht="15.75" hidden="1" customHeight="1" outlineLevel="1">
      <c r="A441" s="8" t="s">
        <v>61</v>
      </c>
      <c r="B441" s="216">
        <v>431</v>
      </c>
      <c r="C441" s="284"/>
      <c r="D441" s="285"/>
      <c r="E441" s="285"/>
      <c r="F441" s="286"/>
      <c r="G441" s="301">
        <v>0</v>
      </c>
      <c r="H441" s="287">
        <v>0.1</v>
      </c>
      <c r="I441" s="288"/>
      <c r="J441" s="223">
        <f t="shared" si="112"/>
        <v>0</v>
      </c>
      <c r="K441" s="286"/>
      <c r="L441" s="286"/>
      <c r="M441" s="215"/>
      <c r="N441" s="278">
        <f t="shared" si="113"/>
        <v>431</v>
      </c>
      <c r="O441" s="289" t="str">
        <f t="shared" si="114"/>
        <v/>
      </c>
      <c r="P441" s="290">
        <f t="shared" si="124"/>
        <v>0</v>
      </c>
      <c r="Q441" s="291">
        <v>0.1</v>
      </c>
      <c r="R441" s="292"/>
      <c r="S441" s="292"/>
      <c r="T441" s="292"/>
      <c r="U441" s="293" t="str">
        <f t="shared" si="115"/>
        <v/>
      </c>
      <c r="V441" s="294"/>
      <c r="W441" s="158"/>
      <c r="X441" s="159" t="str">
        <f t="shared" si="116"/>
        <v/>
      </c>
      <c r="Y441" s="20"/>
      <c r="Z441" s="20"/>
      <c r="AA441" s="160">
        <f t="shared" si="125"/>
        <v>0</v>
      </c>
      <c r="AB441" s="160">
        <f t="shared" si="126"/>
        <v>0</v>
      </c>
      <c r="AC441" s="20">
        <f t="shared" si="127"/>
        <v>0</v>
      </c>
      <c r="AR441" s="205">
        <f t="shared" si="117"/>
        <v>0</v>
      </c>
      <c r="AS441" s="205">
        <f t="shared" si="118"/>
        <v>0</v>
      </c>
      <c r="AT441" s="205">
        <f t="shared" si="119"/>
        <v>0</v>
      </c>
      <c r="AU441" s="205">
        <f t="shared" si="120"/>
        <v>0</v>
      </c>
      <c r="AV441" s="205">
        <f t="shared" si="121"/>
        <v>0</v>
      </c>
      <c r="AW441" s="205">
        <f t="shared" si="122"/>
        <v>0</v>
      </c>
      <c r="AX441" s="205">
        <f t="shared" si="123"/>
        <v>0</v>
      </c>
    </row>
    <row r="442" spans="1:50" ht="15.75" hidden="1" customHeight="1" outlineLevel="1">
      <c r="A442" s="8" t="s">
        <v>61</v>
      </c>
      <c r="B442" s="216">
        <v>432</v>
      </c>
      <c r="C442" s="284"/>
      <c r="D442" s="285"/>
      <c r="E442" s="285"/>
      <c r="F442" s="286"/>
      <c r="G442" s="301">
        <v>0</v>
      </c>
      <c r="H442" s="287">
        <v>0.1</v>
      </c>
      <c r="I442" s="288"/>
      <c r="J442" s="223">
        <f t="shared" si="112"/>
        <v>0</v>
      </c>
      <c r="K442" s="286"/>
      <c r="L442" s="286"/>
      <c r="M442" s="215"/>
      <c r="N442" s="278">
        <f t="shared" si="113"/>
        <v>432</v>
      </c>
      <c r="O442" s="289" t="str">
        <f t="shared" si="114"/>
        <v/>
      </c>
      <c r="P442" s="290">
        <f t="shared" si="124"/>
        <v>0</v>
      </c>
      <c r="Q442" s="291">
        <v>0.1</v>
      </c>
      <c r="R442" s="292"/>
      <c r="S442" s="292"/>
      <c r="T442" s="292"/>
      <c r="U442" s="293" t="str">
        <f t="shared" si="115"/>
        <v/>
      </c>
      <c r="V442" s="294"/>
      <c r="W442" s="158"/>
      <c r="X442" s="159" t="str">
        <f t="shared" si="116"/>
        <v/>
      </c>
      <c r="Y442" s="20"/>
      <c r="Z442" s="20"/>
      <c r="AA442" s="160">
        <f t="shared" si="125"/>
        <v>0</v>
      </c>
      <c r="AB442" s="160">
        <f t="shared" si="126"/>
        <v>0</v>
      </c>
      <c r="AC442" s="20">
        <f t="shared" si="127"/>
        <v>0</v>
      </c>
      <c r="AR442" s="205">
        <f t="shared" si="117"/>
        <v>0</v>
      </c>
      <c r="AS442" s="205">
        <f t="shared" si="118"/>
        <v>0</v>
      </c>
      <c r="AT442" s="205">
        <f t="shared" si="119"/>
        <v>0</v>
      </c>
      <c r="AU442" s="205">
        <f t="shared" si="120"/>
        <v>0</v>
      </c>
      <c r="AV442" s="205">
        <f t="shared" si="121"/>
        <v>0</v>
      </c>
      <c r="AW442" s="205">
        <f t="shared" si="122"/>
        <v>0</v>
      </c>
      <c r="AX442" s="205">
        <f t="shared" si="123"/>
        <v>0</v>
      </c>
    </row>
    <row r="443" spans="1:50" ht="15.75" hidden="1" customHeight="1" outlineLevel="1">
      <c r="A443" s="8" t="s">
        <v>61</v>
      </c>
      <c r="B443" s="216">
        <v>433</v>
      </c>
      <c r="C443" s="284"/>
      <c r="D443" s="285"/>
      <c r="E443" s="285"/>
      <c r="F443" s="286"/>
      <c r="G443" s="301">
        <v>0</v>
      </c>
      <c r="H443" s="287">
        <v>0.1</v>
      </c>
      <c r="I443" s="288"/>
      <c r="J443" s="223">
        <f t="shared" si="112"/>
        <v>0</v>
      </c>
      <c r="K443" s="286"/>
      <c r="L443" s="286"/>
      <c r="M443" s="215"/>
      <c r="N443" s="278">
        <f t="shared" si="113"/>
        <v>433</v>
      </c>
      <c r="O443" s="289" t="str">
        <f t="shared" si="114"/>
        <v/>
      </c>
      <c r="P443" s="290">
        <f t="shared" si="124"/>
        <v>0</v>
      </c>
      <c r="Q443" s="291">
        <v>0.1</v>
      </c>
      <c r="R443" s="292"/>
      <c r="S443" s="292"/>
      <c r="T443" s="292"/>
      <c r="U443" s="293" t="str">
        <f t="shared" si="115"/>
        <v/>
      </c>
      <c r="V443" s="294"/>
      <c r="W443" s="158"/>
      <c r="X443" s="159" t="str">
        <f t="shared" si="116"/>
        <v/>
      </c>
      <c r="Y443" s="20"/>
      <c r="Z443" s="20"/>
      <c r="AA443" s="160">
        <f t="shared" si="125"/>
        <v>0</v>
      </c>
      <c r="AB443" s="160">
        <f t="shared" si="126"/>
        <v>0</v>
      </c>
      <c r="AC443" s="20">
        <f t="shared" si="127"/>
        <v>0</v>
      </c>
      <c r="AR443" s="205">
        <f t="shared" si="117"/>
        <v>0</v>
      </c>
      <c r="AS443" s="205">
        <f t="shared" si="118"/>
        <v>0</v>
      </c>
      <c r="AT443" s="205">
        <f t="shared" si="119"/>
        <v>0</v>
      </c>
      <c r="AU443" s="205">
        <f t="shared" si="120"/>
        <v>0</v>
      </c>
      <c r="AV443" s="205">
        <f t="shared" si="121"/>
        <v>0</v>
      </c>
      <c r="AW443" s="205">
        <f t="shared" si="122"/>
        <v>0</v>
      </c>
      <c r="AX443" s="205">
        <f t="shared" si="123"/>
        <v>0</v>
      </c>
    </row>
    <row r="444" spans="1:50" ht="15.75" hidden="1" customHeight="1" outlineLevel="1">
      <c r="A444" s="8" t="s">
        <v>61</v>
      </c>
      <c r="B444" s="216">
        <v>434</v>
      </c>
      <c r="C444" s="284"/>
      <c r="D444" s="285"/>
      <c r="E444" s="285"/>
      <c r="F444" s="286"/>
      <c r="G444" s="301">
        <v>0</v>
      </c>
      <c r="H444" s="287">
        <v>0.1</v>
      </c>
      <c r="I444" s="288"/>
      <c r="J444" s="223">
        <f t="shared" si="112"/>
        <v>0</v>
      </c>
      <c r="K444" s="286"/>
      <c r="L444" s="286"/>
      <c r="M444" s="215"/>
      <c r="N444" s="278">
        <f t="shared" si="113"/>
        <v>434</v>
      </c>
      <c r="O444" s="289" t="str">
        <f t="shared" si="114"/>
        <v/>
      </c>
      <c r="P444" s="290">
        <f t="shared" si="124"/>
        <v>0</v>
      </c>
      <c r="Q444" s="291">
        <v>0.1</v>
      </c>
      <c r="R444" s="292"/>
      <c r="S444" s="292"/>
      <c r="T444" s="292"/>
      <c r="U444" s="293" t="str">
        <f t="shared" si="115"/>
        <v/>
      </c>
      <c r="V444" s="294"/>
      <c r="W444" s="158"/>
      <c r="X444" s="159" t="str">
        <f t="shared" si="116"/>
        <v/>
      </c>
      <c r="Y444" s="20"/>
      <c r="Z444" s="20"/>
      <c r="AA444" s="160">
        <f t="shared" si="125"/>
        <v>0</v>
      </c>
      <c r="AB444" s="160">
        <f t="shared" si="126"/>
        <v>0</v>
      </c>
      <c r="AC444" s="20">
        <f t="shared" si="127"/>
        <v>0</v>
      </c>
      <c r="AR444" s="205">
        <f t="shared" si="117"/>
        <v>0</v>
      </c>
      <c r="AS444" s="205">
        <f t="shared" si="118"/>
        <v>0</v>
      </c>
      <c r="AT444" s="205">
        <f t="shared" si="119"/>
        <v>0</v>
      </c>
      <c r="AU444" s="205">
        <f t="shared" si="120"/>
        <v>0</v>
      </c>
      <c r="AV444" s="205">
        <f t="shared" si="121"/>
        <v>0</v>
      </c>
      <c r="AW444" s="205">
        <f t="shared" si="122"/>
        <v>0</v>
      </c>
      <c r="AX444" s="205">
        <f t="shared" si="123"/>
        <v>0</v>
      </c>
    </row>
    <row r="445" spans="1:50" ht="15.75" hidden="1" customHeight="1" outlineLevel="1">
      <c r="A445" s="8" t="s">
        <v>61</v>
      </c>
      <c r="B445" s="216">
        <v>435</v>
      </c>
      <c r="C445" s="284"/>
      <c r="D445" s="285"/>
      <c r="E445" s="285"/>
      <c r="F445" s="286"/>
      <c r="G445" s="301">
        <v>0</v>
      </c>
      <c r="H445" s="287">
        <v>0.1</v>
      </c>
      <c r="I445" s="288"/>
      <c r="J445" s="223">
        <f t="shared" si="112"/>
        <v>0</v>
      </c>
      <c r="K445" s="286"/>
      <c r="L445" s="286"/>
      <c r="M445" s="215"/>
      <c r="N445" s="278">
        <f t="shared" si="113"/>
        <v>435</v>
      </c>
      <c r="O445" s="289" t="str">
        <f t="shared" si="114"/>
        <v/>
      </c>
      <c r="P445" s="290">
        <f t="shared" si="124"/>
        <v>0</v>
      </c>
      <c r="Q445" s="291">
        <v>0.1</v>
      </c>
      <c r="R445" s="292"/>
      <c r="S445" s="292"/>
      <c r="T445" s="292"/>
      <c r="U445" s="293" t="str">
        <f t="shared" si="115"/>
        <v/>
      </c>
      <c r="V445" s="294"/>
      <c r="W445" s="158"/>
      <c r="X445" s="159" t="str">
        <f t="shared" si="116"/>
        <v/>
      </c>
      <c r="Y445" s="20"/>
      <c r="Z445" s="20"/>
      <c r="AA445" s="160">
        <f t="shared" si="125"/>
        <v>0</v>
      </c>
      <c r="AB445" s="160">
        <f t="shared" si="126"/>
        <v>0</v>
      </c>
      <c r="AC445" s="20">
        <f t="shared" si="127"/>
        <v>0</v>
      </c>
      <c r="AR445" s="205">
        <f t="shared" si="117"/>
        <v>0</v>
      </c>
      <c r="AS445" s="205">
        <f t="shared" si="118"/>
        <v>0</v>
      </c>
      <c r="AT445" s="205">
        <f t="shared" si="119"/>
        <v>0</v>
      </c>
      <c r="AU445" s="205">
        <f t="shared" si="120"/>
        <v>0</v>
      </c>
      <c r="AV445" s="205">
        <f t="shared" si="121"/>
        <v>0</v>
      </c>
      <c r="AW445" s="205">
        <f t="shared" si="122"/>
        <v>0</v>
      </c>
      <c r="AX445" s="205">
        <f t="shared" si="123"/>
        <v>0</v>
      </c>
    </row>
    <row r="446" spans="1:50" ht="15.75" hidden="1" customHeight="1" outlineLevel="1">
      <c r="A446" s="8" t="s">
        <v>61</v>
      </c>
      <c r="B446" s="216">
        <v>436</v>
      </c>
      <c r="C446" s="284"/>
      <c r="D446" s="285"/>
      <c r="E446" s="285"/>
      <c r="F446" s="286"/>
      <c r="G446" s="301">
        <v>0</v>
      </c>
      <c r="H446" s="287">
        <v>0.1</v>
      </c>
      <c r="I446" s="288"/>
      <c r="J446" s="223">
        <f t="shared" si="112"/>
        <v>0</v>
      </c>
      <c r="K446" s="286"/>
      <c r="L446" s="286"/>
      <c r="M446" s="215"/>
      <c r="N446" s="278">
        <f t="shared" si="113"/>
        <v>436</v>
      </c>
      <c r="O446" s="289" t="str">
        <f t="shared" si="114"/>
        <v/>
      </c>
      <c r="P446" s="290">
        <f t="shared" si="124"/>
        <v>0</v>
      </c>
      <c r="Q446" s="291">
        <v>0.1</v>
      </c>
      <c r="R446" s="292"/>
      <c r="S446" s="292"/>
      <c r="T446" s="292"/>
      <c r="U446" s="293" t="str">
        <f t="shared" si="115"/>
        <v/>
      </c>
      <c r="V446" s="294"/>
      <c r="W446" s="158"/>
      <c r="X446" s="159" t="str">
        <f t="shared" si="116"/>
        <v/>
      </c>
      <c r="Y446" s="20"/>
      <c r="Z446" s="20"/>
      <c r="AA446" s="160">
        <f t="shared" si="125"/>
        <v>0</v>
      </c>
      <c r="AB446" s="160">
        <f t="shared" si="126"/>
        <v>0</v>
      </c>
      <c r="AC446" s="20">
        <f t="shared" si="127"/>
        <v>0</v>
      </c>
      <c r="AR446" s="205">
        <f t="shared" si="117"/>
        <v>0</v>
      </c>
      <c r="AS446" s="205">
        <f t="shared" si="118"/>
        <v>0</v>
      </c>
      <c r="AT446" s="205">
        <f t="shared" si="119"/>
        <v>0</v>
      </c>
      <c r="AU446" s="205">
        <f t="shared" si="120"/>
        <v>0</v>
      </c>
      <c r="AV446" s="205">
        <f t="shared" si="121"/>
        <v>0</v>
      </c>
      <c r="AW446" s="205">
        <f t="shared" si="122"/>
        <v>0</v>
      </c>
      <c r="AX446" s="205">
        <f t="shared" si="123"/>
        <v>0</v>
      </c>
    </row>
    <row r="447" spans="1:50" ht="15.75" hidden="1" customHeight="1" outlineLevel="1">
      <c r="A447" s="8" t="s">
        <v>61</v>
      </c>
      <c r="B447" s="216">
        <v>437</v>
      </c>
      <c r="C447" s="284"/>
      <c r="D447" s="285"/>
      <c r="E447" s="285"/>
      <c r="F447" s="286"/>
      <c r="G447" s="301">
        <v>0</v>
      </c>
      <c r="H447" s="287">
        <v>0.1</v>
      </c>
      <c r="I447" s="288"/>
      <c r="J447" s="223">
        <f t="shared" si="112"/>
        <v>0</v>
      </c>
      <c r="K447" s="286"/>
      <c r="L447" s="286"/>
      <c r="M447" s="215"/>
      <c r="N447" s="278">
        <f t="shared" si="113"/>
        <v>437</v>
      </c>
      <c r="O447" s="289" t="str">
        <f t="shared" si="114"/>
        <v/>
      </c>
      <c r="P447" s="290">
        <f t="shared" si="124"/>
        <v>0</v>
      </c>
      <c r="Q447" s="291">
        <v>0.1</v>
      </c>
      <c r="R447" s="292"/>
      <c r="S447" s="292"/>
      <c r="T447" s="292"/>
      <c r="U447" s="293" t="str">
        <f t="shared" si="115"/>
        <v/>
      </c>
      <c r="V447" s="294"/>
      <c r="W447" s="158"/>
      <c r="X447" s="159" t="str">
        <f t="shared" si="116"/>
        <v/>
      </c>
      <c r="Y447" s="20"/>
      <c r="Z447" s="20"/>
      <c r="AA447" s="160">
        <f t="shared" si="125"/>
        <v>0</v>
      </c>
      <c r="AB447" s="160">
        <f t="shared" si="126"/>
        <v>0</v>
      </c>
      <c r="AC447" s="20">
        <f t="shared" si="127"/>
        <v>0</v>
      </c>
      <c r="AR447" s="205">
        <f t="shared" si="117"/>
        <v>0</v>
      </c>
      <c r="AS447" s="205">
        <f t="shared" si="118"/>
        <v>0</v>
      </c>
      <c r="AT447" s="205">
        <f t="shared" si="119"/>
        <v>0</v>
      </c>
      <c r="AU447" s="205">
        <f t="shared" si="120"/>
        <v>0</v>
      </c>
      <c r="AV447" s="205">
        <f t="shared" si="121"/>
        <v>0</v>
      </c>
      <c r="AW447" s="205">
        <f t="shared" si="122"/>
        <v>0</v>
      </c>
      <c r="AX447" s="205">
        <f t="shared" si="123"/>
        <v>0</v>
      </c>
    </row>
    <row r="448" spans="1:50" ht="15.75" hidden="1" customHeight="1" outlineLevel="1">
      <c r="A448" s="8" t="s">
        <v>61</v>
      </c>
      <c r="B448" s="216">
        <v>438</v>
      </c>
      <c r="C448" s="284"/>
      <c r="D448" s="285"/>
      <c r="E448" s="285"/>
      <c r="F448" s="286"/>
      <c r="G448" s="301">
        <v>0</v>
      </c>
      <c r="H448" s="287">
        <v>0.1</v>
      </c>
      <c r="I448" s="288"/>
      <c r="J448" s="223">
        <f t="shared" si="112"/>
        <v>0</v>
      </c>
      <c r="K448" s="286"/>
      <c r="L448" s="286"/>
      <c r="M448" s="215"/>
      <c r="N448" s="278">
        <f t="shared" si="113"/>
        <v>438</v>
      </c>
      <c r="O448" s="289" t="str">
        <f t="shared" si="114"/>
        <v/>
      </c>
      <c r="P448" s="290">
        <f t="shared" si="124"/>
        <v>0</v>
      </c>
      <c r="Q448" s="291">
        <v>0.1</v>
      </c>
      <c r="R448" s="292"/>
      <c r="S448" s="292"/>
      <c r="T448" s="292"/>
      <c r="U448" s="293" t="str">
        <f t="shared" si="115"/>
        <v/>
      </c>
      <c r="V448" s="294"/>
      <c r="W448" s="158"/>
      <c r="X448" s="159" t="str">
        <f t="shared" si="116"/>
        <v/>
      </c>
      <c r="Y448" s="20"/>
      <c r="Z448" s="20"/>
      <c r="AA448" s="160">
        <f t="shared" si="125"/>
        <v>0</v>
      </c>
      <c r="AB448" s="160">
        <f t="shared" si="126"/>
        <v>0</v>
      </c>
      <c r="AC448" s="20">
        <f t="shared" si="127"/>
        <v>0</v>
      </c>
      <c r="AR448" s="205">
        <f t="shared" si="117"/>
        <v>0</v>
      </c>
      <c r="AS448" s="205">
        <f t="shared" si="118"/>
        <v>0</v>
      </c>
      <c r="AT448" s="205">
        <f t="shared" si="119"/>
        <v>0</v>
      </c>
      <c r="AU448" s="205">
        <f t="shared" si="120"/>
        <v>0</v>
      </c>
      <c r="AV448" s="205">
        <f t="shared" si="121"/>
        <v>0</v>
      </c>
      <c r="AW448" s="205">
        <f t="shared" si="122"/>
        <v>0</v>
      </c>
      <c r="AX448" s="205">
        <f t="shared" si="123"/>
        <v>0</v>
      </c>
    </row>
    <row r="449" spans="1:50" ht="15.75" hidden="1" customHeight="1" outlineLevel="1">
      <c r="A449" s="8" t="s">
        <v>61</v>
      </c>
      <c r="B449" s="216">
        <v>439</v>
      </c>
      <c r="C449" s="284"/>
      <c r="D449" s="285"/>
      <c r="E449" s="285"/>
      <c r="F449" s="286"/>
      <c r="G449" s="301">
        <v>0</v>
      </c>
      <c r="H449" s="287">
        <v>0.1</v>
      </c>
      <c r="I449" s="288"/>
      <c r="J449" s="223">
        <f t="shared" si="112"/>
        <v>0</v>
      </c>
      <c r="K449" s="286"/>
      <c r="L449" s="286"/>
      <c r="M449" s="215"/>
      <c r="N449" s="278">
        <f t="shared" si="113"/>
        <v>439</v>
      </c>
      <c r="O449" s="289" t="str">
        <f t="shared" si="114"/>
        <v/>
      </c>
      <c r="P449" s="290">
        <f t="shared" si="124"/>
        <v>0</v>
      </c>
      <c r="Q449" s="291">
        <v>0.1</v>
      </c>
      <c r="R449" s="292"/>
      <c r="S449" s="292"/>
      <c r="T449" s="292"/>
      <c r="U449" s="293" t="str">
        <f t="shared" si="115"/>
        <v/>
      </c>
      <c r="V449" s="294"/>
      <c r="W449" s="158"/>
      <c r="X449" s="159" t="str">
        <f t="shared" si="116"/>
        <v/>
      </c>
      <c r="Y449" s="20"/>
      <c r="Z449" s="20"/>
      <c r="AA449" s="160">
        <f t="shared" si="125"/>
        <v>0</v>
      </c>
      <c r="AB449" s="160">
        <f t="shared" si="126"/>
        <v>0</v>
      </c>
      <c r="AC449" s="20">
        <f t="shared" si="127"/>
        <v>0</v>
      </c>
      <c r="AR449" s="205">
        <f t="shared" si="117"/>
        <v>0</v>
      </c>
      <c r="AS449" s="205">
        <f t="shared" si="118"/>
        <v>0</v>
      </c>
      <c r="AT449" s="205">
        <f t="shared" si="119"/>
        <v>0</v>
      </c>
      <c r="AU449" s="205">
        <f t="shared" si="120"/>
        <v>0</v>
      </c>
      <c r="AV449" s="205">
        <f t="shared" si="121"/>
        <v>0</v>
      </c>
      <c r="AW449" s="205">
        <f t="shared" si="122"/>
        <v>0</v>
      </c>
      <c r="AX449" s="205">
        <f t="shared" si="123"/>
        <v>0</v>
      </c>
    </row>
    <row r="450" spans="1:50" ht="15.75" hidden="1" customHeight="1" outlineLevel="1">
      <c r="A450" s="8" t="s">
        <v>61</v>
      </c>
      <c r="B450" s="216">
        <v>440</v>
      </c>
      <c r="C450" s="284"/>
      <c r="D450" s="285"/>
      <c r="E450" s="285"/>
      <c r="F450" s="286"/>
      <c r="G450" s="301">
        <v>0</v>
      </c>
      <c r="H450" s="287">
        <v>0.1</v>
      </c>
      <c r="I450" s="288"/>
      <c r="J450" s="223">
        <f t="shared" si="112"/>
        <v>0</v>
      </c>
      <c r="K450" s="286"/>
      <c r="L450" s="286"/>
      <c r="M450" s="215"/>
      <c r="N450" s="278">
        <f t="shared" si="113"/>
        <v>440</v>
      </c>
      <c r="O450" s="289" t="str">
        <f t="shared" si="114"/>
        <v/>
      </c>
      <c r="P450" s="290">
        <f t="shared" si="124"/>
        <v>0</v>
      </c>
      <c r="Q450" s="291">
        <v>0.1</v>
      </c>
      <c r="R450" s="292"/>
      <c r="S450" s="292"/>
      <c r="T450" s="292"/>
      <c r="U450" s="293" t="str">
        <f t="shared" si="115"/>
        <v/>
      </c>
      <c r="V450" s="294"/>
      <c r="W450" s="158"/>
      <c r="X450" s="159" t="str">
        <f t="shared" si="116"/>
        <v/>
      </c>
      <c r="Y450" s="20"/>
      <c r="Z450" s="20"/>
      <c r="AA450" s="160">
        <f t="shared" si="125"/>
        <v>0</v>
      </c>
      <c r="AB450" s="160">
        <f t="shared" si="126"/>
        <v>0</v>
      </c>
      <c r="AC450" s="20">
        <f t="shared" si="127"/>
        <v>0</v>
      </c>
      <c r="AR450" s="205">
        <f t="shared" si="117"/>
        <v>0</v>
      </c>
      <c r="AS450" s="205">
        <f t="shared" si="118"/>
        <v>0</v>
      </c>
      <c r="AT450" s="205">
        <f t="shared" si="119"/>
        <v>0</v>
      </c>
      <c r="AU450" s="205">
        <f t="shared" si="120"/>
        <v>0</v>
      </c>
      <c r="AV450" s="205">
        <f t="shared" si="121"/>
        <v>0</v>
      </c>
      <c r="AW450" s="205">
        <f t="shared" si="122"/>
        <v>0</v>
      </c>
      <c r="AX450" s="205">
        <f t="shared" si="123"/>
        <v>0</v>
      </c>
    </row>
    <row r="451" spans="1:50" ht="15.75" hidden="1" customHeight="1" outlineLevel="1">
      <c r="A451" s="8" t="s">
        <v>61</v>
      </c>
      <c r="B451" s="216">
        <v>441</v>
      </c>
      <c r="C451" s="284"/>
      <c r="D451" s="285"/>
      <c r="E451" s="285"/>
      <c r="F451" s="286"/>
      <c r="G451" s="301">
        <v>0</v>
      </c>
      <c r="H451" s="287">
        <v>0.1</v>
      </c>
      <c r="I451" s="288"/>
      <c r="J451" s="223">
        <f t="shared" si="112"/>
        <v>0</v>
      </c>
      <c r="K451" s="286"/>
      <c r="L451" s="286"/>
      <c r="M451" s="215"/>
      <c r="N451" s="278">
        <f t="shared" si="113"/>
        <v>441</v>
      </c>
      <c r="O451" s="289" t="str">
        <f t="shared" si="114"/>
        <v/>
      </c>
      <c r="P451" s="290">
        <f t="shared" si="124"/>
        <v>0</v>
      </c>
      <c r="Q451" s="291">
        <v>0.1</v>
      </c>
      <c r="R451" s="292"/>
      <c r="S451" s="292"/>
      <c r="T451" s="292"/>
      <c r="U451" s="293" t="str">
        <f t="shared" si="115"/>
        <v/>
      </c>
      <c r="V451" s="294"/>
      <c r="W451" s="158"/>
      <c r="X451" s="159" t="str">
        <f t="shared" si="116"/>
        <v/>
      </c>
      <c r="Y451" s="20"/>
      <c r="Z451" s="20"/>
      <c r="AA451" s="160">
        <f t="shared" si="125"/>
        <v>0</v>
      </c>
      <c r="AB451" s="160">
        <f t="shared" si="126"/>
        <v>0</v>
      </c>
      <c r="AC451" s="20">
        <f t="shared" si="127"/>
        <v>0</v>
      </c>
      <c r="AR451" s="205">
        <f t="shared" si="117"/>
        <v>0</v>
      </c>
      <c r="AS451" s="205">
        <f t="shared" si="118"/>
        <v>0</v>
      </c>
      <c r="AT451" s="205">
        <f t="shared" si="119"/>
        <v>0</v>
      </c>
      <c r="AU451" s="205">
        <f t="shared" si="120"/>
        <v>0</v>
      </c>
      <c r="AV451" s="205">
        <f t="shared" si="121"/>
        <v>0</v>
      </c>
      <c r="AW451" s="205">
        <f t="shared" si="122"/>
        <v>0</v>
      </c>
      <c r="AX451" s="205">
        <f t="shared" si="123"/>
        <v>0</v>
      </c>
    </row>
    <row r="452" spans="1:50" ht="15.75" hidden="1" customHeight="1" outlineLevel="1">
      <c r="A452" s="8" t="s">
        <v>61</v>
      </c>
      <c r="B452" s="216">
        <v>442</v>
      </c>
      <c r="C452" s="284"/>
      <c r="D452" s="285"/>
      <c r="E452" s="285"/>
      <c r="F452" s="286"/>
      <c r="G452" s="301">
        <v>0</v>
      </c>
      <c r="H452" s="287">
        <v>0.1</v>
      </c>
      <c r="I452" s="288"/>
      <c r="J452" s="223">
        <f t="shared" si="112"/>
        <v>0</v>
      </c>
      <c r="K452" s="286"/>
      <c r="L452" s="286"/>
      <c r="M452" s="215"/>
      <c r="N452" s="278">
        <f t="shared" si="113"/>
        <v>442</v>
      </c>
      <c r="O452" s="289" t="str">
        <f t="shared" si="114"/>
        <v/>
      </c>
      <c r="P452" s="290">
        <f t="shared" si="124"/>
        <v>0</v>
      </c>
      <c r="Q452" s="291">
        <v>0.1</v>
      </c>
      <c r="R452" s="292"/>
      <c r="S452" s="292"/>
      <c r="T452" s="292"/>
      <c r="U452" s="293" t="str">
        <f t="shared" si="115"/>
        <v/>
      </c>
      <c r="V452" s="294"/>
      <c r="W452" s="158"/>
      <c r="X452" s="159" t="str">
        <f t="shared" si="116"/>
        <v/>
      </c>
      <c r="Y452" s="20"/>
      <c r="Z452" s="20"/>
      <c r="AA452" s="160">
        <f t="shared" si="125"/>
        <v>0</v>
      </c>
      <c r="AB452" s="160">
        <f t="shared" si="126"/>
        <v>0</v>
      </c>
      <c r="AC452" s="20">
        <f t="shared" si="127"/>
        <v>0</v>
      </c>
      <c r="AR452" s="205">
        <f t="shared" si="117"/>
        <v>0</v>
      </c>
      <c r="AS452" s="205">
        <f t="shared" si="118"/>
        <v>0</v>
      </c>
      <c r="AT452" s="205">
        <f t="shared" si="119"/>
        <v>0</v>
      </c>
      <c r="AU452" s="205">
        <f t="shared" si="120"/>
        <v>0</v>
      </c>
      <c r="AV452" s="205">
        <f t="shared" si="121"/>
        <v>0</v>
      </c>
      <c r="AW452" s="205">
        <f t="shared" si="122"/>
        <v>0</v>
      </c>
      <c r="AX452" s="205">
        <f t="shared" si="123"/>
        <v>0</v>
      </c>
    </row>
    <row r="453" spans="1:50" ht="15.75" hidden="1" customHeight="1" outlineLevel="1">
      <c r="A453" s="8" t="s">
        <v>61</v>
      </c>
      <c r="B453" s="216">
        <v>443</v>
      </c>
      <c r="C453" s="284"/>
      <c r="D453" s="285"/>
      <c r="E453" s="285"/>
      <c r="F453" s="286"/>
      <c r="G453" s="301">
        <v>0</v>
      </c>
      <c r="H453" s="287">
        <v>0.1</v>
      </c>
      <c r="I453" s="288"/>
      <c r="J453" s="223">
        <f t="shared" si="112"/>
        <v>0</v>
      </c>
      <c r="K453" s="286"/>
      <c r="L453" s="286"/>
      <c r="M453" s="215"/>
      <c r="N453" s="278">
        <f t="shared" si="113"/>
        <v>443</v>
      </c>
      <c r="O453" s="289" t="str">
        <f t="shared" si="114"/>
        <v/>
      </c>
      <c r="P453" s="290">
        <f t="shared" si="124"/>
        <v>0</v>
      </c>
      <c r="Q453" s="291">
        <v>0.1</v>
      </c>
      <c r="R453" s="292"/>
      <c r="S453" s="292"/>
      <c r="T453" s="292"/>
      <c r="U453" s="293" t="str">
        <f t="shared" si="115"/>
        <v/>
      </c>
      <c r="V453" s="294"/>
      <c r="W453" s="158"/>
      <c r="X453" s="159" t="str">
        <f t="shared" si="116"/>
        <v/>
      </c>
      <c r="Y453" s="20"/>
      <c r="Z453" s="20"/>
      <c r="AA453" s="160">
        <f t="shared" si="125"/>
        <v>0</v>
      </c>
      <c r="AB453" s="160">
        <f t="shared" si="126"/>
        <v>0</v>
      </c>
      <c r="AC453" s="20">
        <f t="shared" si="127"/>
        <v>0</v>
      </c>
      <c r="AR453" s="205">
        <f t="shared" si="117"/>
        <v>0</v>
      </c>
      <c r="AS453" s="205">
        <f t="shared" si="118"/>
        <v>0</v>
      </c>
      <c r="AT453" s="205">
        <f t="shared" si="119"/>
        <v>0</v>
      </c>
      <c r="AU453" s="205">
        <f t="shared" si="120"/>
        <v>0</v>
      </c>
      <c r="AV453" s="205">
        <f t="shared" si="121"/>
        <v>0</v>
      </c>
      <c r="AW453" s="205">
        <f t="shared" si="122"/>
        <v>0</v>
      </c>
      <c r="AX453" s="205">
        <f t="shared" si="123"/>
        <v>0</v>
      </c>
    </row>
    <row r="454" spans="1:50" ht="15.75" hidden="1" customHeight="1" outlineLevel="1">
      <c r="A454" s="8" t="s">
        <v>61</v>
      </c>
      <c r="B454" s="216">
        <v>444</v>
      </c>
      <c r="C454" s="284"/>
      <c r="D454" s="285"/>
      <c r="E454" s="285"/>
      <c r="F454" s="286"/>
      <c r="G454" s="301">
        <v>0</v>
      </c>
      <c r="H454" s="287">
        <v>0.1</v>
      </c>
      <c r="I454" s="288"/>
      <c r="J454" s="223">
        <f t="shared" si="112"/>
        <v>0</v>
      </c>
      <c r="K454" s="286"/>
      <c r="L454" s="286"/>
      <c r="M454" s="215"/>
      <c r="N454" s="278">
        <f t="shared" si="113"/>
        <v>444</v>
      </c>
      <c r="O454" s="289" t="str">
        <f t="shared" si="114"/>
        <v/>
      </c>
      <c r="P454" s="290">
        <f t="shared" si="124"/>
        <v>0</v>
      </c>
      <c r="Q454" s="291">
        <v>0.1</v>
      </c>
      <c r="R454" s="292"/>
      <c r="S454" s="292"/>
      <c r="T454" s="292"/>
      <c r="U454" s="293" t="str">
        <f t="shared" si="115"/>
        <v/>
      </c>
      <c r="V454" s="294"/>
      <c r="W454" s="158"/>
      <c r="X454" s="159" t="str">
        <f t="shared" si="116"/>
        <v/>
      </c>
      <c r="Y454" s="20"/>
      <c r="Z454" s="20"/>
      <c r="AA454" s="160">
        <f t="shared" si="125"/>
        <v>0</v>
      </c>
      <c r="AB454" s="160">
        <f t="shared" si="126"/>
        <v>0</v>
      </c>
      <c r="AC454" s="20">
        <f t="shared" si="127"/>
        <v>0</v>
      </c>
      <c r="AR454" s="205">
        <f t="shared" si="117"/>
        <v>0</v>
      </c>
      <c r="AS454" s="205">
        <f t="shared" si="118"/>
        <v>0</v>
      </c>
      <c r="AT454" s="205">
        <f t="shared" si="119"/>
        <v>0</v>
      </c>
      <c r="AU454" s="205">
        <f t="shared" si="120"/>
        <v>0</v>
      </c>
      <c r="AV454" s="205">
        <f t="shared" si="121"/>
        <v>0</v>
      </c>
      <c r="AW454" s="205">
        <f t="shared" si="122"/>
        <v>0</v>
      </c>
      <c r="AX454" s="205">
        <f t="shared" si="123"/>
        <v>0</v>
      </c>
    </row>
    <row r="455" spans="1:50" ht="15.75" hidden="1" customHeight="1" outlineLevel="1">
      <c r="A455" s="8" t="s">
        <v>61</v>
      </c>
      <c r="B455" s="216">
        <v>445</v>
      </c>
      <c r="C455" s="284"/>
      <c r="D455" s="285"/>
      <c r="E455" s="285"/>
      <c r="F455" s="286"/>
      <c r="G455" s="301">
        <v>0</v>
      </c>
      <c r="H455" s="287">
        <v>0.1</v>
      </c>
      <c r="I455" s="288"/>
      <c r="J455" s="223">
        <f t="shared" si="112"/>
        <v>0</v>
      </c>
      <c r="K455" s="286"/>
      <c r="L455" s="286"/>
      <c r="M455" s="215"/>
      <c r="N455" s="278">
        <f t="shared" si="113"/>
        <v>445</v>
      </c>
      <c r="O455" s="289" t="str">
        <f t="shared" si="114"/>
        <v/>
      </c>
      <c r="P455" s="290">
        <f t="shared" si="124"/>
        <v>0</v>
      </c>
      <c r="Q455" s="291">
        <v>0.1</v>
      </c>
      <c r="R455" s="292"/>
      <c r="S455" s="292"/>
      <c r="T455" s="292"/>
      <c r="U455" s="293" t="str">
        <f t="shared" si="115"/>
        <v/>
      </c>
      <c r="V455" s="294"/>
      <c r="W455" s="158"/>
      <c r="X455" s="159" t="str">
        <f t="shared" si="116"/>
        <v/>
      </c>
      <c r="Y455" s="20"/>
      <c r="Z455" s="20"/>
      <c r="AA455" s="160">
        <f t="shared" si="125"/>
        <v>0</v>
      </c>
      <c r="AB455" s="160">
        <f t="shared" si="126"/>
        <v>0</v>
      </c>
      <c r="AC455" s="20">
        <f t="shared" si="127"/>
        <v>0</v>
      </c>
      <c r="AR455" s="205">
        <f t="shared" si="117"/>
        <v>0</v>
      </c>
      <c r="AS455" s="205">
        <f t="shared" si="118"/>
        <v>0</v>
      </c>
      <c r="AT455" s="205">
        <f t="shared" si="119"/>
        <v>0</v>
      </c>
      <c r="AU455" s="205">
        <f t="shared" si="120"/>
        <v>0</v>
      </c>
      <c r="AV455" s="205">
        <f t="shared" si="121"/>
        <v>0</v>
      </c>
      <c r="AW455" s="205">
        <f t="shared" si="122"/>
        <v>0</v>
      </c>
      <c r="AX455" s="205">
        <f t="shared" si="123"/>
        <v>0</v>
      </c>
    </row>
    <row r="456" spans="1:50" ht="15.75" hidden="1" customHeight="1" outlineLevel="1">
      <c r="A456" s="8" t="s">
        <v>61</v>
      </c>
      <c r="B456" s="216">
        <v>446</v>
      </c>
      <c r="C456" s="284"/>
      <c r="D456" s="285"/>
      <c r="E456" s="285"/>
      <c r="F456" s="286"/>
      <c r="G456" s="301">
        <v>0</v>
      </c>
      <c r="H456" s="287">
        <v>0.1</v>
      </c>
      <c r="I456" s="288"/>
      <c r="J456" s="223">
        <f t="shared" si="112"/>
        <v>0</v>
      </c>
      <c r="K456" s="286"/>
      <c r="L456" s="286"/>
      <c r="M456" s="215"/>
      <c r="N456" s="278">
        <f t="shared" si="113"/>
        <v>446</v>
      </c>
      <c r="O456" s="289" t="str">
        <f t="shared" si="114"/>
        <v/>
      </c>
      <c r="P456" s="290">
        <f t="shared" si="124"/>
        <v>0</v>
      </c>
      <c r="Q456" s="291">
        <v>0.1</v>
      </c>
      <c r="R456" s="292"/>
      <c r="S456" s="292"/>
      <c r="T456" s="292"/>
      <c r="U456" s="293" t="str">
        <f t="shared" si="115"/>
        <v/>
      </c>
      <c r="V456" s="294"/>
      <c r="W456" s="158"/>
      <c r="X456" s="159" t="str">
        <f t="shared" si="116"/>
        <v/>
      </c>
      <c r="Y456" s="20"/>
      <c r="Z456" s="20"/>
      <c r="AA456" s="160">
        <f t="shared" si="125"/>
        <v>0</v>
      </c>
      <c r="AB456" s="160">
        <f t="shared" si="126"/>
        <v>0</v>
      </c>
      <c r="AC456" s="20">
        <f t="shared" si="127"/>
        <v>0</v>
      </c>
      <c r="AR456" s="205">
        <f t="shared" si="117"/>
        <v>0</v>
      </c>
      <c r="AS456" s="205">
        <f t="shared" si="118"/>
        <v>0</v>
      </c>
      <c r="AT456" s="205">
        <f t="shared" si="119"/>
        <v>0</v>
      </c>
      <c r="AU456" s="205">
        <f t="shared" si="120"/>
        <v>0</v>
      </c>
      <c r="AV456" s="205">
        <f t="shared" si="121"/>
        <v>0</v>
      </c>
      <c r="AW456" s="205">
        <f t="shared" si="122"/>
        <v>0</v>
      </c>
      <c r="AX456" s="205">
        <f t="shared" si="123"/>
        <v>0</v>
      </c>
    </row>
    <row r="457" spans="1:50" ht="15.75" hidden="1" customHeight="1" outlineLevel="1">
      <c r="A457" s="8" t="s">
        <v>61</v>
      </c>
      <c r="B457" s="216">
        <v>447</v>
      </c>
      <c r="C457" s="284"/>
      <c r="D457" s="285"/>
      <c r="E457" s="285"/>
      <c r="F457" s="286"/>
      <c r="G457" s="301">
        <v>0</v>
      </c>
      <c r="H457" s="287">
        <v>0.1</v>
      </c>
      <c r="I457" s="288"/>
      <c r="J457" s="223">
        <f t="shared" si="112"/>
        <v>0</v>
      </c>
      <c r="K457" s="286"/>
      <c r="L457" s="286"/>
      <c r="M457" s="215"/>
      <c r="N457" s="278">
        <f t="shared" si="113"/>
        <v>447</v>
      </c>
      <c r="O457" s="289" t="str">
        <f t="shared" si="114"/>
        <v/>
      </c>
      <c r="P457" s="290">
        <f t="shared" si="124"/>
        <v>0</v>
      </c>
      <c r="Q457" s="291">
        <v>0.1</v>
      </c>
      <c r="R457" s="292"/>
      <c r="S457" s="292"/>
      <c r="T457" s="292"/>
      <c r="U457" s="293" t="str">
        <f t="shared" si="115"/>
        <v/>
      </c>
      <c r="V457" s="294"/>
      <c r="W457" s="158"/>
      <c r="X457" s="159" t="str">
        <f t="shared" si="116"/>
        <v/>
      </c>
      <c r="Y457" s="20"/>
      <c r="Z457" s="20"/>
      <c r="AA457" s="160">
        <f t="shared" si="125"/>
        <v>0</v>
      </c>
      <c r="AB457" s="160">
        <f t="shared" si="126"/>
        <v>0</v>
      </c>
      <c r="AC457" s="20">
        <f t="shared" si="127"/>
        <v>0</v>
      </c>
      <c r="AR457" s="205">
        <f t="shared" si="117"/>
        <v>0</v>
      </c>
      <c r="AS457" s="205">
        <f t="shared" si="118"/>
        <v>0</v>
      </c>
      <c r="AT457" s="205">
        <f t="shared" si="119"/>
        <v>0</v>
      </c>
      <c r="AU457" s="205">
        <f t="shared" si="120"/>
        <v>0</v>
      </c>
      <c r="AV457" s="205">
        <f t="shared" si="121"/>
        <v>0</v>
      </c>
      <c r="AW457" s="205">
        <f t="shared" si="122"/>
        <v>0</v>
      </c>
      <c r="AX457" s="205">
        <f t="shared" si="123"/>
        <v>0</v>
      </c>
    </row>
    <row r="458" spans="1:50" ht="15.75" hidden="1" customHeight="1" outlineLevel="1">
      <c r="A458" s="8" t="s">
        <v>61</v>
      </c>
      <c r="B458" s="216">
        <v>448</v>
      </c>
      <c r="C458" s="284"/>
      <c r="D458" s="285"/>
      <c r="E458" s="285"/>
      <c r="F458" s="286"/>
      <c r="G458" s="301">
        <v>0</v>
      </c>
      <c r="H458" s="287">
        <v>0.1</v>
      </c>
      <c r="I458" s="288"/>
      <c r="J458" s="223">
        <f t="shared" si="112"/>
        <v>0</v>
      </c>
      <c r="K458" s="286"/>
      <c r="L458" s="286"/>
      <c r="M458" s="215"/>
      <c r="N458" s="278">
        <f t="shared" si="113"/>
        <v>448</v>
      </c>
      <c r="O458" s="289" t="str">
        <f t="shared" si="114"/>
        <v/>
      </c>
      <c r="P458" s="290">
        <f t="shared" si="124"/>
        <v>0</v>
      </c>
      <c r="Q458" s="291">
        <v>0.1</v>
      </c>
      <c r="R458" s="292"/>
      <c r="S458" s="292"/>
      <c r="T458" s="292"/>
      <c r="U458" s="293" t="str">
        <f t="shared" si="115"/>
        <v/>
      </c>
      <c r="V458" s="294"/>
      <c r="W458" s="158"/>
      <c r="X458" s="159" t="str">
        <f t="shared" si="116"/>
        <v/>
      </c>
      <c r="Y458" s="20"/>
      <c r="Z458" s="20"/>
      <c r="AA458" s="160">
        <f t="shared" si="125"/>
        <v>0</v>
      </c>
      <c r="AB458" s="160">
        <f t="shared" si="126"/>
        <v>0</v>
      </c>
      <c r="AC458" s="20">
        <f t="shared" si="127"/>
        <v>0</v>
      </c>
      <c r="AR458" s="205">
        <f t="shared" si="117"/>
        <v>0</v>
      </c>
      <c r="AS458" s="205">
        <f t="shared" si="118"/>
        <v>0</v>
      </c>
      <c r="AT458" s="205">
        <f t="shared" si="119"/>
        <v>0</v>
      </c>
      <c r="AU458" s="205">
        <f t="shared" si="120"/>
        <v>0</v>
      </c>
      <c r="AV458" s="205">
        <f t="shared" si="121"/>
        <v>0</v>
      </c>
      <c r="AW458" s="205">
        <f t="shared" si="122"/>
        <v>0</v>
      </c>
      <c r="AX458" s="205">
        <f t="shared" si="123"/>
        <v>0</v>
      </c>
    </row>
    <row r="459" spans="1:50" ht="15.75" hidden="1" customHeight="1" outlineLevel="1">
      <c r="A459" s="8" t="s">
        <v>61</v>
      </c>
      <c r="B459" s="216">
        <v>449</v>
      </c>
      <c r="C459" s="284"/>
      <c r="D459" s="285"/>
      <c r="E459" s="285"/>
      <c r="F459" s="286"/>
      <c r="G459" s="301">
        <v>0</v>
      </c>
      <c r="H459" s="287">
        <v>0.1</v>
      </c>
      <c r="I459" s="288"/>
      <c r="J459" s="223">
        <f t="shared" ref="J459:J522" si="128">ROUNDDOWN((G459-I459)/(1+H459),0)</f>
        <v>0</v>
      </c>
      <c r="K459" s="286"/>
      <c r="L459" s="286"/>
      <c r="M459" s="215"/>
      <c r="N459" s="278">
        <f t="shared" ref="N459:N522" si="129">$B459</f>
        <v>449</v>
      </c>
      <c r="O459" s="289" t="str">
        <f t="shared" ref="O459:O522" si="130">IF($C459="","",C459)</f>
        <v/>
      </c>
      <c r="P459" s="290">
        <f t="shared" si="124"/>
        <v>0</v>
      </c>
      <c r="Q459" s="291">
        <v>0.1</v>
      </c>
      <c r="R459" s="292"/>
      <c r="S459" s="292"/>
      <c r="T459" s="292"/>
      <c r="U459" s="293" t="str">
        <f t="shared" ref="U459:U522" si="131">IF($G459=0,"","未確認")</f>
        <v/>
      </c>
      <c r="V459" s="294"/>
      <c r="W459" s="158"/>
      <c r="X459" s="159" t="str">
        <f t="shared" ref="X459:X522" si="132">IF(W459="","","No."&amp;N459&amp;"："&amp;W459&amp;IF(U459="OK","",IF(U459="対象外","（"&amp;TEXT($G459-$I459,"#,##0")&amp;"円/"&amp;V459&amp;"）","（"&amp;TEXT(R459+S459,"#,##0")&amp;"円/"&amp;V459&amp;"）")))</f>
        <v/>
      </c>
      <c r="Y459" s="20"/>
      <c r="Z459" s="20"/>
      <c r="AA459" s="160">
        <f t="shared" si="125"/>
        <v>0</v>
      </c>
      <c r="AB459" s="160">
        <f t="shared" si="126"/>
        <v>0</v>
      </c>
      <c r="AC459" s="20">
        <f t="shared" si="127"/>
        <v>0</v>
      </c>
      <c r="AR459" s="205">
        <f t="shared" ref="AR459:AR522" si="133">IF(C459="",IF(OR(D459&lt;&gt;"",E459&lt;&gt;"",F459&lt;&gt;"",K459&lt;&gt;"",G459&lt;&gt;0)=TRUE,1,0),0)</f>
        <v>0</v>
      </c>
      <c r="AS459" s="205">
        <f t="shared" ref="AS459:AS522" si="134">IF(D459="",IF(OR(C459&lt;&gt;"",E459&lt;&gt;"",F459&lt;&gt;"",K459&lt;&gt;"",G459&lt;&gt;0)=TRUE,1,0),0)</f>
        <v>0</v>
      </c>
      <c r="AT459" s="205">
        <f t="shared" ref="AT459:AT522" si="135">IF(E459="",IF(OR(C459&lt;&gt;"",D459&lt;&gt;"",F459&lt;&gt;"",K459&lt;&gt;"",G459&lt;&gt;0)=TRUE,1,0),0)</f>
        <v>0</v>
      </c>
      <c r="AU459" s="205">
        <f t="shared" ref="AU459:AU522" si="136">IF(F459="",IF(OR(C459&lt;&gt;"",D459&lt;&gt;"",E459&lt;&gt;"",K459&lt;&gt;"",G459&lt;&gt;0)=TRUE,1,0),0)</f>
        <v>0</v>
      </c>
      <c r="AV459" s="205">
        <f t="shared" ref="AV459:AV522" si="137">IF(K459="",IF(OR(C459&lt;&gt;"",D459&lt;&gt;"",E459&lt;&gt;"",F459&lt;&gt;"",G459&lt;&gt;0)=TRUE,1,0),0)</f>
        <v>0</v>
      </c>
      <c r="AW459" s="205">
        <f t="shared" ref="AW459:AW522" si="138">IF(G459=0,IF(OR(C459&lt;&gt;"",D459&lt;&gt;"",E459&lt;&gt;"",F459&lt;&gt;"",K459&lt;&gt;"",G459&lt;&gt;0)=TRUE,1,0),0)</f>
        <v>0</v>
      </c>
      <c r="AX459" s="205">
        <f t="shared" ref="AX459:AX522" si="139">IF(OR(E459="その他",COUNTIF(E459,"*(詳細備考)*")),1,0)</f>
        <v>0</v>
      </c>
    </row>
    <row r="460" spans="1:50" ht="15.75" hidden="1" customHeight="1" outlineLevel="1">
      <c r="A460" s="8" t="s">
        <v>61</v>
      </c>
      <c r="B460" s="216">
        <v>450</v>
      </c>
      <c r="C460" s="284"/>
      <c r="D460" s="285"/>
      <c r="E460" s="285"/>
      <c r="F460" s="286"/>
      <c r="G460" s="301">
        <v>0</v>
      </c>
      <c r="H460" s="287">
        <v>0.1</v>
      </c>
      <c r="I460" s="288"/>
      <c r="J460" s="223">
        <f t="shared" si="128"/>
        <v>0</v>
      </c>
      <c r="K460" s="286"/>
      <c r="L460" s="286"/>
      <c r="M460" s="215"/>
      <c r="N460" s="278">
        <f t="shared" si="129"/>
        <v>450</v>
      </c>
      <c r="O460" s="289" t="str">
        <f t="shared" si="130"/>
        <v/>
      </c>
      <c r="P460" s="290">
        <f t="shared" si="124"/>
        <v>0</v>
      </c>
      <c r="Q460" s="291">
        <v>0.1</v>
      </c>
      <c r="R460" s="292"/>
      <c r="S460" s="292"/>
      <c r="T460" s="292"/>
      <c r="U460" s="293" t="str">
        <f t="shared" si="131"/>
        <v/>
      </c>
      <c r="V460" s="294"/>
      <c r="W460" s="158"/>
      <c r="X460" s="159" t="str">
        <f t="shared" si="132"/>
        <v/>
      </c>
      <c r="Y460" s="20"/>
      <c r="Z460" s="20"/>
      <c r="AA460" s="160">
        <f t="shared" si="125"/>
        <v>0</v>
      </c>
      <c r="AB460" s="160">
        <f t="shared" si="126"/>
        <v>0</v>
      </c>
      <c r="AC460" s="20">
        <f t="shared" si="127"/>
        <v>0</v>
      </c>
      <c r="AR460" s="205">
        <f t="shared" si="133"/>
        <v>0</v>
      </c>
      <c r="AS460" s="205">
        <f t="shared" si="134"/>
        <v>0</v>
      </c>
      <c r="AT460" s="205">
        <f t="shared" si="135"/>
        <v>0</v>
      </c>
      <c r="AU460" s="205">
        <f t="shared" si="136"/>
        <v>0</v>
      </c>
      <c r="AV460" s="205">
        <f t="shared" si="137"/>
        <v>0</v>
      </c>
      <c r="AW460" s="205">
        <f t="shared" si="138"/>
        <v>0</v>
      </c>
      <c r="AX460" s="205">
        <f t="shared" si="139"/>
        <v>0</v>
      </c>
    </row>
    <row r="461" spans="1:50" ht="15.75" hidden="1" customHeight="1" outlineLevel="1">
      <c r="A461" s="8" t="s">
        <v>61</v>
      </c>
      <c r="B461" s="216">
        <v>451</v>
      </c>
      <c r="C461" s="284"/>
      <c r="D461" s="285"/>
      <c r="E461" s="285"/>
      <c r="F461" s="286"/>
      <c r="G461" s="301">
        <v>0</v>
      </c>
      <c r="H461" s="287">
        <v>0.1</v>
      </c>
      <c r="I461" s="288"/>
      <c r="J461" s="223">
        <f t="shared" si="128"/>
        <v>0</v>
      </c>
      <c r="K461" s="286"/>
      <c r="L461" s="286"/>
      <c r="M461" s="215"/>
      <c r="N461" s="278">
        <f t="shared" si="129"/>
        <v>451</v>
      </c>
      <c r="O461" s="289" t="str">
        <f t="shared" si="130"/>
        <v/>
      </c>
      <c r="P461" s="290">
        <f t="shared" si="124"/>
        <v>0</v>
      </c>
      <c r="Q461" s="291">
        <v>0.1</v>
      </c>
      <c r="R461" s="292"/>
      <c r="S461" s="292"/>
      <c r="T461" s="292"/>
      <c r="U461" s="293" t="str">
        <f t="shared" si="131"/>
        <v/>
      </c>
      <c r="V461" s="294"/>
      <c r="W461" s="158"/>
      <c r="X461" s="159" t="str">
        <f t="shared" si="132"/>
        <v/>
      </c>
      <c r="Y461" s="20"/>
      <c r="Z461" s="20"/>
      <c r="AA461" s="160">
        <f t="shared" si="125"/>
        <v>0</v>
      </c>
      <c r="AB461" s="160">
        <f t="shared" si="126"/>
        <v>0</v>
      </c>
      <c r="AC461" s="20">
        <f t="shared" si="127"/>
        <v>0</v>
      </c>
      <c r="AR461" s="205">
        <f t="shared" si="133"/>
        <v>0</v>
      </c>
      <c r="AS461" s="205">
        <f t="shared" si="134"/>
        <v>0</v>
      </c>
      <c r="AT461" s="205">
        <f t="shared" si="135"/>
        <v>0</v>
      </c>
      <c r="AU461" s="205">
        <f t="shared" si="136"/>
        <v>0</v>
      </c>
      <c r="AV461" s="205">
        <f t="shared" si="137"/>
        <v>0</v>
      </c>
      <c r="AW461" s="205">
        <f t="shared" si="138"/>
        <v>0</v>
      </c>
      <c r="AX461" s="205">
        <f t="shared" si="139"/>
        <v>0</v>
      </c>
    </row>
    <row r="462" spans="1:50" ht="15.75" hidden="1" customHeight="1" outlineLevel="1">
      <c r="A462" s="8" t="s">
        <v>61</v>
      </c>
      <c r="B462" s="216">
        <v>452</v>
      </c>
      <c r="C462" s="284"/>
      <c r="D462" s="285"/>
      <c r="E462" s="285"/>
      <c r="F462" s="286"/>
      <c r="G462" s="301">
        <v>0</v>
      </c>
      <c r="H462" s="287">
        <v>0.1</v>
      </c>
      <c r="I462" s="288"/>
      <c r="J462" s="223">
        <f t="shared" si="128"/>
        <v>0</v>
      </c>
      <c r="K462" s="286"/>
      <c r="L462" s="286"/>
      <c r="M462" s="215"/>
      <c r="N462" s="278">
        <f t="shared" si="129"/>
        <v>452</v>
      </c>
      <c r="O462" s="289" t="str">
        <f t="shared" si="130"/>
        <v/>
      </c>
      <c r="P462" s="290">
        <f t="shared" si="124"/>
        <v>0</v>
      </c>
      <c r="Q462" s="291">
        <v>0.1</v>
      </c>
      <c r="R462" s="292"/>
      <c r="S462" s="292"/>
      <c r="T462" s="292"/>
      <c r="U462" s="293" t="str">
        <f t="shared" si="131"/>
        <v/>
      </c>
      <c r="V462" s="294"/>
      <c r="W462" s="158"/>
      <c r="X462" s="159" t="str">
        <f t="shared" si="132"/>
        <v/>
      </c>
      <c r="Y462" s="20"/>
      <c r="Z462" s="20"/>
      <c r="AA462" s="160">
        <f t="shared" si="125"/>
        <v>0</v>
      </c>
      <c r="AB462" s="160">
        <f t="shared" si="126"/>
        <v>0</v>
      </c>
      <c r="AC462" s="20">
        <f t="shared" si="127"/>
        <v>0</v>
      </c>
      <c r="AR462" s="205">
        <f t="shared" si="133"/>
        <v>0</v>
      </c>
      <c r="AS462" s="205">
        <f t="shared" si="134"/>
        <v>0</v>
      </c>
      <c r="AT462" s="205">
        <f t="shared" si="135"/>
        <v>0</v>
      </c>
      <c r="AU462" s="205">
        <f t="shared" si="136"/>
        <v>0</v>
      </c>
      <c r="AV462" s="205">
        <f t="shared" si="137"/>
        <v>0</v>
      </c>
      <c r="AW462" s="205">
        <f t="shared" si="138"/>
        <v>0</v>
      </c>
      <c r="AX462" s="205">
        <f t="shared" si="139"/>
        <v>0</v>
      </c>
    </row>
    <row r="463" spans="1:50" ht="15.75" hidden="1" customHeight="1" outlineLevel="1">
      <c r="A463" s="8" t="s">
        <v>61</v>
      </c>
      <c r="B463" s="216">
        <v>453</v>
      </c>
      <c r="C463" s="284"/>
      <c r="D463" s="285"/>
      <c r="E463" s="285"/>
      <c r="F463" s="286"/>
      <c r="G463" s="301">
        <v>0</v>
      </c>
      <c r="H463" s="287">
        <v>0.1</v>
      </c>
      <c r="I463" s="288"/>
      <c r="J463" s="223">
        <f t="shared" si="128"/>
        <v>0</v>
      </c>
      <c r="K463" s="286"/>
      <c r="L463" s="286"/>
      <c r="M463" s="215"/>
      <c r="N463" s="278">
        <f t="shared" si="129"/>
        <v>453</v>
      </c>
      <c r="O463" s="289" t="str">
        <f t="shared" si="130"/>
        <v/>
      </c>
      <c r="P463" s="290">
        <f t="shared" si="124"/>
        <v>0</v>
      </c>
      <c r="Q463" s="291">
        <v>0.1</v>
      </c>
      <c r="R463" s="292"/>
      <c r="S463" s="292"/>
      <c r="T463" s="292"/>
      <c r="U463" s="293" t="str">
        <f t="shared" si="131"/>
        <v/>
      </c>
      <c r="V463" s="294"/>
      <c r="W463" s="158"/>
      <c r="X463" s="159" t="str">
        <f t="shared" si="132"/>
        <v/>
      </c>
      <c r="Y463" s="20"/>
      <c r="Z463" s="20"/>
      <c r="AA463" s="160">
        <f t="shared" si="125"/>
        <v>0</v>
      </c>
      <c r="AB463" s="160">
        <f t="shared" si="126"/>
        <v>0</v>
      </c>
      <c r="AC463" s="20">
        <f t="shared" si="127"/>
        <v>0</v>
      </c>
      <c r="AR463" s="205">
        <f t="shared" si="133"/>
        <v>0</v>
      </c>
      <c r="AS463" s="205">
        <f t="shared" si="134"/>
        <v>0</v>
      </c>
      <c r="AT463" s="205">
        <f t="shared" si="135"/>
        <v>0</v>
      </c>
      <c r="AU463" s="205">
        <f t="shared" si="136"/>
        <v>0</v>
      </c>
      <c r="AV463" s="205">
        <f t="shared" si="137"/>
        <v>0</v>
      </c>
      <c r="AW463" s="205">
        <f t="shared" si="138"/>
        <v>0</v>
      </c>
      <c r="AX463" s="205">
        <f t="shared" si="139"/>
        <v>0</v>
      </c>
    </row>
    <row r="464" spans="1:50" ht="15.75" hidden="1" customHeight="1" outlineLevel="1">
      <c r="A464" s="8" t="s">
        <v>61</v>
      </c>
      <c r="B464" s="216">
        <v>454</v>
      </c>
      <c r="C464" s="284"/>
      <c r="D464" s="285"/>
      <c r="E464" s="285"/>
      <c r="F464" s="286"/>
      <c r="G464" s="301">
        <v>0</v>
      </c>
      <c r="H464" s="287">
        <v>0.1</v>
      </c>
      <c r="I464" s="288"/>
      <c r="J464" s="223">
        <f t="shared" si="128"/>
        <v>0</v>
      </c>
      <c r="K464" s="286"/>
      <c r="L464" s="286"/>
      <c r="M464" s="215"/>
      <c r="N464" s="278">
        <f t="shared" si="129"/>
        <v>454</v>
      </c>
      <c r="O464" s="289" t="str">
        <f t="shared" si="130"/>
        <v/>
      </c>
      <c r="P464" s="290">
        <f t="shared" si="124"/>
        <v>0</v>
      </c>
      <c r="Q464" s="291">
        <v>0.1</v>
      </c>
      <c r="R464" s="292"/>
      <c r="S464" s="292"/>
      <c r="T464" s="292"/>
      <c r="U464" s="293" t="str">
        <f t="shared" si="131"/>
        <v/>
      </c>
      <c r="V464" s="294"/>
      <c r="W464" s="158"/>
      <c r="X464" s="159" t="str">
        <f t="shared" si="132"/>
        <v/>
      </c>
      <c r="Y464" s="20"/>
      <c r="Z464" s="20"/>
      <c r="AA464" s="160">
        <f t="shared" si="125"/>
        <v>0</v>
      </c>
      <c r="AB464" s="160">
        <f t="shared" si="126"/>
        <v>0</v>
      </c>
      <c r="AC464" s="20">
        <f t="shared" si="127"/>
        <v>0</v>
      </c>
      <c r="AR464" s="205">
        <f t="shared" si="133"/>
        <v>0</v>
      </c>
      <c r="AS464" s="205">
        <f t="shared" si="134"/>
        <v>0</v>
      </c>
      <c r="AT464" s="205">
        <f t="shared" si="135"/>
        <v>0</v>
      </c>
      <c r="AU464" s="205">
        <f t="shared" si="136"/>
        <v>0</v>
      </c>
      <c r="AV464" s="205">
        <f t="shared" si="137"/>
        <v>0</v>
      </c>
      <c r="AW464" s="205">
        <f t="shared" si="138"/>
        <v>0</v>
      </c>
      <c r="AX464" s="205">
        <f t="shared" si="139"/>
        <v>0</v>
      </c>
    </row>
    <row r="465" spans="1:50" ht="15.75" hidden="1" customHeight="1" outlineLevel="1">
      <c r="A465" s="8" t="s">
        <v>61</v>
      </c>
      <c r="B465" s="216">
        <v>455</v>
      </c>
      <c r="C465" s="284"/>
      <c r="D465" s="285"/>
      <c r="E465" s="285"/>
      <c r="F465" s="286"/>
      <c r="G465" s="301">
        <v>0</v>
      </c>
      <c r="H465" s="287">
        <v>0.1</v>
      </c>
      <c r="I465" s="288"/>
      <c r="J465" s="223">
        <f t="shared" si="128"/>
        <v>0</v>
      </c>
      <c r="K465" s="286"/>
      <c r="L465" s="286"/>
      <c r="M465" s="215"/>
      <c r="N465" s="278">
        <f t="shared" si="129"/>
        <v>455</v>
      </c>
      <c r="O465" s="289" t="str">
        <f t="shared" si="130"/>
        <v/>
      </c>
      <c r="P465" s="290">
        <f t="shared" si="124"/>
        <v>0</v>
      </c>
      <c r="Q465" s="291">
        <v>0.1</v>
      </c>
      <c r="R465" s="292"/>
      <c r="S465" s="292"/>
      <c r="T465" s="292"/>
      <c r="U465" s="293" t="str">
        <f t="shared" si="131"/>
        <v/>
      </c>
      <c r="V465" s="294"/>
      <c r="W465" s="158"/>
      <c r="X465" s="159" t="str">
        <f t="shared" si="132"/>
        <v/>
      </c>
      <c r="Y465" s="20"/>
      <c r="Z465" s="20"/>
      <c r="AA465" s="160">
        <f t="shared" si="125"/>
        <v>0</v>
      </c>
      <c r="AB465" s="160">
        <f t="shared" si="126"/>
        <v>0</v>
      </c>
      <c r="AC465" s="20">
        <f t="shared" si="127"/>
        <v>0</v>
      </c>
      <c r="AR465" s="205">
        <f t="shared" si="133"/>
        <v>0</v>
      </c>
      <c r="AS465" s="205">
        <f t="shared" si="134"/>
        <v>0</v>
      </c>
      <c r="AT465" s="205">
        <f t="shared" si="135"/>
        <v>0</v>
      </c>
      <c r="AU465" s="205">
        <f t="shared" si="136"/>
        <v>0</v>
      </c>
      <c r="AV465" s="205">
        <f t="shared" si="137"/>
        <v>0</v>
      </c>
      <c r="AW465" s="205">
        <f t="shared" si="138"/>
        <v>0</v>
      </c>
      <c r="AX465" s="205">
        <f t="shared" si="139"/>
        <v>0</v>
      </c>
    </row>
    <row r="466" spans="1:50" ht="15.75" hidden="1" customHeight="1" outlineLevel="1">
      <c r="A466" s="8" t="s">
        <v>61</v>
      </c>
      <c r="B466" s="216">
        <v>456</v>
      </c>
      <c r="C466" s="284"/>
      <c r="D466" s="285"/>
      <c r="E466" s="285"/>
      <c r="F466" s="286"/>
      <c r="G466" s="301">
        <v>0</v>
      </c>
      <c r="H466" s="287">
        <v>0.1</v>
      </c>
      <c r="I466" s="288"/>
      <c r="J466" s="223">
        <f t="shared" si="128"/>
        <v>0</v>
      </c>
      <c r="K466" s="286"/>
      <c r="L466" s="286"/>
      <c r="M466" s="215"/>
      <c r="N466" s="278">
        <f t="shared" si="129"/>
        <v>456</v>
      </c>
      <c r="O466" s="289" t="str">
        <f t="shared" si="130"/>
        <v/>
      </c>
      <c r="P466" s="290">
        <f t="shared" si="124"/>
        <v>0</v>
      </c>
      <c r="Q466" s="291">
        <v>0.1</v>
      </c>
      <c r="R466" s="292"/>
      <c r="S466" s="292"/>
      <c r="T466" s="292"/>
      <c r="U466" s="293" t="str">
        <f t="shared" si="131"/>
        <v/>
      </c>
      <c r="V466" s="294"/>
      <c r="W466" s="158"/>
      <c r="X466" s="159" t="str">
        <f t="shared" si="132"/>
        <v/>
      </c>
      <c r="Y466" s="20"/>
      <c r="Z466" s="20"/>
      <c r="AA466" s="160">
        <f t="shared" si="125"/>
        <v>0</v>
      </c>
      <c r="AB466" s="160">
        <f t="shared" si="126"/>
        <v>0</v>
      </c>
      <c r="AC466" s="20">
        <f t="shared" si="127"/>
        <v>0</v>
      </c>
      <c r="AR466" s="205">
        <f t="shared" si="133"/>
        <v>0</v>
      </c>
      <c r="AS466" s="205">
        <f t="shared" si="134"/>
        <v>0</v>
      </c>
      <c r="AT466" s="205">
        <f t="shared" si="135"/>
        <v>0</v>
      </c>
      <c r="AU466" s="205">
        <f t="shared" si="136"/>
        <v>0</v>
      </c>
      <c r="AV466" s="205">
        <f t="shared" si="137"/>
        <v>0</v>
      </c>
      <c r="AW466" s="205">
        <f t="shared" si="138"/>
        <v>0</v>
      </c>
      <c r="AX466" s="205">
        <f t="shared" si="139"/>
        <v>0</v>
      </c>
    </row>
    <row r="467" spans="1:50" ht="15.75" hidden="1" customHeight="1" outlineLevel="1">
      <c r="A467" s="8" t="s">
        <v>61</v>
      </c>
      <c r="B467" s="216">
        <v>457</v>
      </c>
      <c r="C467" s="284"/>
      <c r="D467" s="285"/>
      <c r="E467" s="285"/>
      <c r="F467" s="286"/>
      <c r="G467" s="301">
        <v>0</v>
      </c>
      <c r="H467" s="287">
        <v>0.1</v>
      </c>
      <c r="I467" s="288"/>
      <c r="J467" s="223">
        <f t="shared" si="128"/>
        <v>0</v>
      </c>
      <c r="K467" s="286"/>
      <c r="L467" s="286"/>
      <c r="M467" s="215"/>
      <c r="N467" s="278">
        <f t="shared" si="129"/>
        <v>457</v>
      </c>
      <c r="O467" s="289" t="str">
        <f t="shared" si="130"/>
        <v/>
      </c>
      <c r="P467" s="290">
        <f t="shared" ref="P467:P510" si="140">IF($H467=$Q467,$J467-$AA467-$AB467-$S467,ROUNDDOWN(($G467-$I467)/(1+$Q467),0)-$AA467-$AB467-$S467)</f>
        <v>0</v>
      </c>
      <c r="Q467" s="291">
        <v>0.1</v>
      </c>
      <c r="R467" s="292"/>
      <c r="S467" s="292"/>
      <c r="T467" s="292"/>
      <c r="U467" s="293" t="str">
        <f t="shared" si="131"/>
        <v/>
      </c>
      <c r="V467" s="294"/>
      <c r="W467" s="158"/>
      <c r="X467" s="159" t="str">
        <f t="shared" si="132"/>
        <v/>
      </c>
      <c r="Y467" s="20"/>
      <c r="Z467" s="20"/>
      <c r="AA467" s="160">
        <f t="shared" ref="AA467:AA510" si="141">IFERROR(ROUNDDOWN(R467/(1+$Q467),0),0)</f>
        <v>0</v>
      </c>
      <c r="AB467" s="160">
        <f t="shared" ref="AB467:AB510" si="142">IFERROR(ROUNDDOWN(T467/(1+$Q467),0),0)</f>
        <v>0</v>
      </c>
      <c r="AC467" s="20">
        <f t="shared" ref="AC467:AC510" si="143">IF($H467&gt;=$Q467,0,$J467-$P467-$R467-$S467-$T467)</f>
        <v>0</v>
      </c>
      <c r="AR467" s="205">
        <f t="shared" si="133"/>
        <v>0</v>
      </c>
      <c r="AS467" s="205">
        <f t="shared" si="134"/>
        <v>0</v>
      </c>
      <c r="AT467" s="205">
        <f t="shared" si="135"/>
        <v>0</v>
      </c>
      <c r="AU467" s="205">
        <f t="shared" si="136"/>
        <v>0</v>
      </c>
      <c r="AV467" s="205">
        <f t="shared" si="137"/>
        <v>0</v>
      </c>
      <c r="AW467" s="205">
        <f t="shared" si="138"/>
        <v>0</v>
      </c>
      <c r="AX467" s="205">
        <f t="shared" si="139"/>
        <v>0</v>
      </c>
    </row>
    <row r="468" spans="1:50" ht="15.75" hidden="1" customHeight="1" outlineLevel="1">
      <c r="A468" s="8" t="s">
        <v>61</v>
      </c>
      <c r="B468" s="216">
        <v>458</v>
      </c>
      <c r="C468" s="284"/>
      <c r="D468" s="285"/>
      <c r="E468" s="285"/>
      <c r="F468" s="286"/>
      <c r="G468" s="301">
        <v>0</v>
      </c>
      <c r="H468" s="287">
        <v>0.1</v>
      </c>
      <c r="I468" s="288"/>
      <c r="J468" s="223">
        <f t="shared" si="128"/>
        <v>0</v>
      </c>
      <c r="K468" s="286"/>
      <c r="L468" s="286"/>
      <c r="M468" s="215"/>
      <c r="N468" s="278">
        <f t="shared" si="129"/>
        <v>458</v>
      </c>
      <c r="O468" s="289" t="str">
        <f t="shared" si="130"/>
        <v/>
      </c>
      <c r="P468" s="290">
        <f t="shared" si="140"/>
        <v>0</v>
      </c>
      <c r="Q468" s="291">
        <v>0.1</v>
      </c>
      <c r="R468" s="292"/>
      <c r="S468" s="292"/>
      <c r="T468" s="292"/>
      <c r="U468" s="293" t="str">
        <f t="shared" si="131"/>
        <v/>
      </c>
      <c r="V468" s="294"/>
      <c r="W468" s="158"/>
      <c r="X468" s="159" t="str">
        <f t="shared" si="132"/>
        <v/>
      </c>
      <c r="Y468" s="20"/>
      <c r="Z468" s="20"/>
      <c r="AA468" s="160">
        <f t="shared" si="141"/>
        <v>0</v>
      </c>
      <c r="AB468" s="160">
        <f t="shared" si="142"/>
        <v>0</v>
      </c>
      <c r="AC468" s="20">
        <f t="shared" si="143"/>
        <v>0</v>
      </c>
      <c r="AR468" s="205">
        <f t="shared" si="133"/>
        <v>0</v>
      </c>
      <c r="AS468" s="205">
        <f t="shared" si="134"/>
        <v>0</v>
      </c>
      <c r="AT468" s="205">
        <f t="shared" si="135"/>
        <v>0</v>
      </c>
      <c r="AU468" s="205">
        <f t="shared" si="136"/>
        <v>0</v>
      </c>
      <c r="AV468" s="205">
        <f t="shared" si="137"/>
        <v>0</v>
      </c>
      <c r="AW468" s="205">
        <f t="shared" si="138"/>
        <v>0</v>
      </c>
      <c r="AX468" s="205">
        <f t="shared" si="139"/>
        <v>0</v>
      </c>
    </row>
    <row r="469" spans="1:50" ht="15.75" hidden="1" customHeight="1" outlineLevel="1">
      <c r="A469" s="8" t="s">
        <v>61</v>
      </c>
      <c r="B469" s="216">
        <v>459</v>
      </c>
      <c r="C469" s="284"/>
      <c r="D469" s="285"/>
      <c r="E469" s="285"/>
      <c r="F469" s="286"/>
      <c r="G469" s="301">
        <v>0</v>
      </c>
      <c r="H469" s="287">
        <v>0.1</v>
      </c>
      <c r="I469" s="288"/>
      <c r="J469" s="223">
        <f t="shared" si="128"/>
        <v>0</v>
      </c>
      <c r="K469" s="286"/>
      <c r="L469" s="286"/>
      <c r="M469" s="215"/>
      <c r="N469" s="278">
        <f t="shared" si="129"/>
        <v>459</v>
      </c>
      <c r="O469" s="289" t="str">
        <f t="shared" si="130"/>
        <v/>
      </c>
      <c r="P469" s="290">
        <f t="shared" si="140"/>
        <v>0</v>
      </c>
      <c r="Q469" s="291">
        <v>0.1</v>
      </c>
      <c r="R469" s="292"/>
      <c r="S469" s="292"/>
      <c r="T469" s="292"/>
      <c r="U469" s="293" t="str">
        <f t="shared" si="131"/>
        <v/>
      </c>
      <c r="V469" s="294"/>
      <c r="W469" s="158"/>
      <c r="X469" s="159" t="str">
        <f t="shared" si="132"/>
        <v/>
      </c>
      <c r="Y469" s="20"/>
      <c r="Z469" s="20"/>
      <c r="AA469" s="160">
        <f t="shared" si="141"/>
        <v>0</v>
      </c>
      <c r="AB469" s="160">
        <f t="shared" si="142"/>
        <v>0</v>
      </c>
      <c r="AC469" s="20">
        <f t="shared" si="143"/>
        <v>0</v>
      </c>
      <c r="AR469" s="205">
        <f t="shared" si="133"/>
        <v>0</v>
      </c>
      <c r="AS469" s="205">
        <f t="shared" si="134"/>
        <v>0</v>
      </c>
      <c r="AT469" s="205">
        <f t="shared" si="135"/>
        <v>0</v>
      </c>
      <c r="AU469" s="205">
        <f t="shared" si="136"/>
        <v>0</v>
      </c>
      <c r="AV469" s="205">
        <f t="shared" si="137"/>
        <v>0</v>
      </c>
      <c r="AW469" s="205">
        <f t="shared" si="138"/>
        <v>0</v>
      </c>
      <c r="AX469" s="205">
        <f t="shared" si="139"/>
        <v>0</v>
      </c>
    </row>
    <row r="470" spans="1:50" ht="15.75" hidden="1" customHeight="1" outlineLevel="1">
      <c r="A470" s="8" t="s">
        <v>61</v>
      </c>
      <c r="B470" s="216">
        <v>460</v>
      </c>
      <c r="C470" s="284"/>
      <c r="D470" s="285"/>
      <c r="E470" s="285"/>
      <c r="F470" s="286"/>
      <c r="G470" s="301">
        <v>0</v>
      </c>
      <c r="H470" s="287">
        <v>0.1</v>
      </c>
      <c r="I470" s="288"/>
      <c r="J470" s="223">
        <f t="shared" si="128"/>
        <v>0</v>
      </c>
      <c r="K470" s="286"/>
      <c r="L470" s="286"/>
      <c r="M470" s="215"/>
      <c r="N470" s="278">
        <f t="shared" si="129"/>
        <v>460</v>
      </c>
      <c r="O470" s="289" t="str">
        <f t="shared" si="130"/>
        <v/>
      </c>
      <c r="P470" s="290">
        <f t="shared" si="140"/>
        <v>0</v>
      </c>
      <c r="Q470" s="291">
        <v>0.1</v>
      </c>
      <c r="R470" s="292"/>
      <c r="S470" s="292"/>
      <c r="T470" s="292"/>
      <c r="U470" s="293" t="str">
        <f t="shared" si="131"/>
        <v/>
      </c>
      <c r="V470" s="294"/>
      <c r="W470" s="158"/>
      <c r="X470" s="159" t="str">
        <f t="shared" si="132"/>
        <v/>
      </c>
      <c r="Y470" s="20"/>
      <c r="Z470" s="20"/>
      <c r="AA470" s="160">
        <f t="shared" si="141"/>
        <v>0</v>
      </c>
      <c r="AB470" s="160">
        <f t="shared" si="142"/>
        <v>0</v>
      </c>
      <c r="AC470" s="20">
        <f t="shared" si="143"/>
        <v>0</v>
      </c>
      <c r="AR470" s="205">
        <f t="shared" si="133"/>
        <v>0</v>
      </c>
      <c r="AS470" s="205">
        <f t="shared" si="134"/>
        <v>0</v>
      </c>
      <c r="AT470" s="205">
        <f t="shared" si="135"/>
        <v>0</v>
      </c>
      <c r="AU470" s="205">
        <f t="shared" si="136"/>
        <v>0</v>
      </c>
      <c r="AV470" s="205">
        <f t="shared" si="137"/>
        <v>0</v>
      </c>
      <c r="AW470" s="205">
        <f t="shared" si="138"/>
        <v>0</v>
      </c>
      <c r="AX470" s="205">
        <f t="shared" si="139"/>
        <v>0</v>
      </c>
    </row>
    <row r="471" spans="1:50" ht="15.75" hidden="1" customHeight="1" outlineLevel="1">
      <c r="A471" s="8" t="s">
        <v>61</v>
      </c>
      <c r="B471" s="216">
        <v>461</v>
      </c>
      <c r="C471" s="284"/>
      <c r="D471" s="285"/>
      <c r="E471" s="285"/>
      <c r="F471" s="286"/>
      <c r="G471" s="301">
        <v>0</v>
      </c>
      <c r="H471" s="287">
        <v>0.1</v>
      </c>
      <c r="I471" s="288"/>
      <c r="J471" s="223">
        <f t="shared" si="128"/>
        <v>0</v>
      </c>
      <c r="K471" s="286"/>
      <c r="L471" s="286"/>
      <c r="M471" s="215"/>
      <c r="N471" s="278">
        <f t="shared" si="129"/>
        <v>461</v>
      </c>
      <c r="O471" s="289" t="str">
        <f t="shared" si="130"/>
        <v/>
      </c>
      <c r="P471" s="290">
        <f t="shared" si="140"/>
        <v>0</v>
      </c>
      <c r="Q471" s="291">
        <v>0.1</v>
      </c>
      <c r="R471" s="292"/>
      <c r="S471" s="292"/>
      <c r="T471" s="292"/>
      <c r="U471" s="293" t="str">
        <f t="shared" si="131"/>
        <v/>
      </c>
      <c r="V471" s="294"/>
      <c r="W471" s="158"/>
      <c r="X471" s="159" t="str">
        <f t="shared" si="132"/>
        <v/>
      </c>
      <c r="Y471" s="20"/>
      <c r="Z471" s="20"/>
      <c r="AA471" s="160">
        <f t="shared" si="141"/>
        <v>0</v>
      </c>
      <c r="AB471" s="160">
        <f t="shared" si="142"/>
        <v>0</v>
      </c>
      <c r="AC471" s="20">
        <f t="shared" si="143"/>
        <v>0</v>
      </c>
      <c r="AR471" s="205">
        <f t="shared" si="133"/>
        <v>0</v>
      </c>
      <c r="AS471" s="205">
        <f t="shared" si="134"/>
        <v>0</v>
      </c>
      <c r="AT471" s="205">
        <f t="shared" si="135"/>
        <v>0</v>
      </c>
      <c r="AU471" s="205">
        <f t="shared" si="136"/>
        <v>0</v>
      </c>
      <c r="AV471" s="205">
        <f t="shared" si="137"/>
        <v>0</v>
      </c>
      <c r="AW471" s="205">
        <f t="shared" si="138"/>
        <v>0</v>
      </c>
      <c r="AX471" s="205">
        <f t="shared" si="139"/>
        <v>0</v>
      </c>
    </row>
    <row r="472" spans="1:50" ht="15.75" hidden="1" customHeight="1" outlineLevel="1">
      <c r="A472" s="8" t="s">
        <v>61</v>
      </c>
      <c r="B472" s="216">
        <v>462</v>
      </c>
      <c r="C472" s="284"/>
      <c r="D472" s="285"/>
      <c r="E472" s="285"/>
      <c r="F472" s="286"/>
      <c r="G472" s="301">
        <v>0</v>
      </c>
      <c r="H472" s="287">
        <v>0.1</v>
      </c>
      <c r="I472" s="288"/>
      <c r="J472" s="223">
        <f t="shared" si="128"/>
        <v>0</v>
      </c>
      <c r="K472" s="286"/>
      <c r="L472" s="286"/>
      <c r="M472" s="215"/>
      <c r="N472" s="278">
        <f t="shared" si="129"/>
        <v>462</v>
      </c>
      <c r="O472" s="289" t="str">
        <f t="shared" si="130"/>
        <v/>
      </c>
      <c r="P472" s="290">
        <f t="shared" si="140"/>
        <v>0</v>
      </c>
      <c r="Q472" s="291">
        <v>0.1</v>
      </c>
      <c r="R472" s="292"/>
      <c r="S472" s="292"/>
      <c r="T472" s="292"/>
      <c r="U472" s="293" t="str">
        <f t="shared" si="131"/>
        <v/>
      </c>
      <c r="V472" s="294"/>
      <c r="W472" s="158"/>
      <c r="X472" s="159" t="str">
        <f t="shared" si="132"/>
        <v/>
      </c>
      <c r="Y472" s="20"/>
      <c r="Z472" s="20"/>
      <c r="AA472" s="160">
        <f t="shared" si="141"/>
        <v>0</v>
      </c>
      <c r="AB472" s="160">
        <f t="shared" si="142"/>
        <v>0</v>
      </c>
      <c r="AC472" s="20">
        <f t="shared" si="143"/>
        <v>0</v>
      </c>
      <c r="AR472" s="205">
        <f t="shared" si="133"/>
        <v>0</v>
      </c>
      <c r="AS472" s="205">
        <f t="shared" si="134"/>
        <v>0</v>
      </c>
      <c r="AT472" s="205">
        <f t="shared" si="135"/>
        <v>0</v>
      </c>
      <c r="AU472" s="205">
        <f t="shared" si="136"/>
        <v>0</v>
      </c>
      <c r="AV472" s="205">
        <f t="shared" si="137"/>
        <v>0</v>
      </c>
      <c r="AW472" s="205">
        <f t="shared" si="138"/>
        <v>0</v>
      </c>
      <c r="AX472" s="205">
        <f t="shared" si="139"/>
        <v>0</v>
      </c>
    </row>
    <row r="473" spans="1:50" ht="15.75" hidden="1" customHeight="1" outlineLevel="1">
      <c r="A473" s="8" t="s">
        <v>61</v>
      </c>
      <c r="B473" s="216">
        <v>463</v>
      </c>
      <c r="C473" s="284"/>
      <c r="D473" s="285"/>
      <c r="E473" s="285"/>
      <c r="F473" s="286"/>
      <c r="G473" s="301">
        <v>0</v>
      </c>
      <c r="H473" s="287">
        <v>0.1</v>
      </c>
      <c r="I473" s="288"/>
      <c r="J473" s="223">
        <f t="shared" si="128"/>
        <v>0</v>
      </c>
      <c r="K473" s="286"/>
      <c r="L473" s="286"/>
      <c r="M473" s="215"/>
      <c r="N473" s="278">
        <f t="shared" si="129"/>
        <v>463</v>
      </c>
      <c r="O473" s="289" t="str">
        <f t="shared" si="130"/>
        <v/>
      </c>
      <c r="P473" s="290">
        <f t="shared" si="140"/>
        <v>0</v>
      </c>
      <c r="Q473" s="291">
        <v>0.1</v>
      </c>
      <c r="R473" s="292"/>
      <c r="S473" s="292"/>
      <c r="T473" s="292"/>
      <c r="U473" s="293" t="str">
        <f t="shared" si="131"/>
        <v/>
      </c>
      <c r="V473" s="294"/>
      <c r="W473" s="158"/>
      <c r="X473" s="159" t="str">
        <f t="shared" si="132"/>
        <v/>
      </c>
      <c r="Y473" s="20"/>
      <c r="Z473" s="20"/>
      <c r="AA473" s="160">
        <f t="shared" si="141"/>
        <v>0</v>
      </c>
      <c r="AB473" s="160">
        <f t="shared" si="142"/>
        <v>0</v>
      </c>
      <c r="AC473" s="20">
        <f t="shared" si="143"/>
        <v>0</v>
      </c>
      <c r="AR473" s="205">
        <f t="shared" si="133"/>
        <v>0</v>
      </c>
      <c r="AS473" s="205">
        <f t="shared" si="134"/>
        <v>0</v>
      </c>
      <c r="AT473" s="205">
        <f t="shared" si="135"/>
        <v>0</v>
      </c>
      <c r="AU473" s="205">
        <f t="shared" si="136"/>
        <v>0</v>
      </c>
      <c r="AV473" s="205">
        <f t="shared" si="137"/>
        <v>0</v>
      </c>
      <c r="AW473" s="205">
        <f t="shared" si="138"/>
        <v>0</v>
      </c>
      <c r="AX473" s="205">
        <f t="shared" si="139"/>
        <v>0</v>
      </c>
    </row>
    <row r="474" spans="1:50" ht="15.75" hidden="1" customHeight="1" outlineLevel="1">
      <c r="A474" s="8" t="s">
        <v>61</v>
      </c>
      <c r="B474" s="216">
        <v>464</v>
      </c>
      <c r="C474" s="284"/>
      <c r="D474" s="285"/>
      <c r="E474" s="285"/>
      <c r="F474" s="286"/>
      <c r="G474" s="301">
        <v>0</v>
      </c>
      <c r="H474" s="287">
        <v>0.1</v>
      </c>
      <c r="I474" s="288"/>
      <c r="J474" s="223">
        <f t="shared" si="128"/>
        <v>0</v>
      </c>
      <c r="K474" s="286"/>
      <c r="L474" s="286"/>
      <c r="M474" s="215"/>
      <c r="N474" s="278">
        <f t="shared" si="129"/>
        <v>464</v>
      </c>
      <c r="O474" s="289" t="str">
        <f t="shared" si="130"/>
        <v/>
      </c>
      <c r="P474" s="290">
        <f t="shared" si="140"/>
        <v>0</v>
      </c>
      <c r="Q474" s="291">
        <v>0.1</v>
      </c>
      <c r="R474" s="292"/>
      <c r="S474" s="292"/>
      <c r="T474" s="292"/>
      <c r="U474" s="293" t="str">
        <f t="shared" si="131"/>
        <v/>
      </c>
      <c r="V474" s="294"/>
      <c r="W474" s="158"/>
      <c r="X474" s="159" t="str">
        <f t="shared" si="132"/>
        <v/>
      </c>
      <c r="Y474" s="20"/>
      <c r="Z474" s="20"/>
      <c r="AA474" s="160">
        <f t="shared" si="141"/>
        <v>0</v>
      </c>
      <c r="AB474" s="160">
        <f t="shared" si="142"/>
        <v>0</v>
      </c>
      <c r="AC474" s="20">
        <f t="shared" si="143"/>
        <v>0</v>
      </c>
      <c r="AR474" s="205">
        <f t="shared" si="133"/>
        <v>0</v>
      </c>
      <c r="AS474" s="205">
        <f t="shared" si="134"/>
        <v>0</v>
      </c>
      <c r="AT474" s="205">
        <f t="shared" si="135"/>
        <v>0</v>
      </c>
      <c r="AU474" s="205">
        <f t="shared" si="136"/>
        <v>0</v>
      </c>
      <c r="AV474" s="205">
        <f t="shared" si="137"/>
        <v>0</v>
      </c>
      <c r="AW474" s="205">
        <f t="shared" si="138"/>
        <v>0</v>
      </c>
      <c r="AX474" s="205">
        <f t="shared" si="139"/>
        <v>0</v>
      </c>
    </row>
    <row r="475" spans="1:50" ht="15.75" hidden="1" customHeight="1" outlineLevel="1">
      <c r="A475" s="8" t="s">
        <v>61</v>
      </c>
      <c r="B475" s="216">
        <v>465</v>
      </c>
      <c r="C475" s="284"/>
      <c r="D475" s="285"/>
      <c r="E475" s="285"/>
      <c r="F475" s="286"/>
      <c r="G475" s="301">
        <v>0</v>
      </c>
      <c r="H475" s="287">
        <v>0.1</v>
      </c>
      <c r="I475" s="288"/>
      <c r="J475" s="223">
        <f t="shared" si="128"/>
        <v>0</v>
      </c>
      <c r="K475" s="286"/>
      <c r="L475" s="286"/>
      <c r="M475" s="215"/>
      <c r="N475" s="278">
        <f t="shared" si="129"/>
        <v>465</v>
      </c>
      <c r="O475" s="289" t="str">
        <f t="shared" si="130"/>
        <v/>
      </c>
      <c r="P475" s="290">
        <f t="shared" si="140"/>
        <v>0</v>
      </c>
      <c r="Q475" s="291">
        <v>0.1</v>
      </c>
      <c r="R475" s="292"/>
      <c r="S475" s="292"/>
      <c r="T475" s="292"/>
      <c r="U475" s="293" t="str">
        <f t="shared" si="131"/>
        <v/>
      </c>
      <c r="V475" s="294"/>
      <c r="W475" s="158"/>
      <c r="X475" s="159" t="str">
        <f t="shared" si="132"/>
        <v/>
      </c>
      <c r="Y475" s="20"/>
      <c r="Z475" s="20"/>
      <c r="AA475" s="160">
        <f t="shared" si="141"/>
        <v>0</v>
      </c>
      <c r="AB475" s="160">
        <f t="shared" si="142"/>
        <v>0</v>
      </c>
      <c r="AC475" s="20">
        <f t="shared" si="143"/>
        <v>0</v>
      </c>
      <c r="AR475" s="205">
        <f t="shared" si="133"/>
        <v>0</v>
      </c>
      <c r="AS475" s="205">
        <f t="shared" si="134"/>
        <v>0</v>
      </c>
      <c r="AT475" s="205">
        <f t="shared" si="135"/>
        <v>0</v>
      </c>
      <c r="AU475" s="205">
        <f t="shared" si="136"/>
        <v>0</v>
      </c>
      <c r="AV475" s="205">
        <f t="shared" si="137"/>
        <v>0</v>
      </c>
      <c r="AW475" s="205">
        <f t="shared" si="138"/>
        <v>0</v>
      </c>
      <c r="AX475" s="205">
        <f t="shared" si="139"/>
        <v>0</v>
      </c>
    </row>
    <row r="476" spans="1:50" ht="15.75" hidden="1" customHeight="1" outlineLevel="1">
      <c r="A476" s="8" t="s">
        <v>61</v>
      </c>
      <c r="B476" s="216">
        <v>466</v>
      </c>
      <c r="C476" s="284"/>
      <c r="D476" s="285"/>
      <c r="E476" s="285"/>
      <c r="F476" s="286"/>
      <c r="G476" s="301">
        <v>0</v>
      </c>
      <c r="H476" s="287">
        <v>0.1</v>
      </c>
      <c r="I476" s="288"/>
      <c r="J476" s="223">
        <f t="shared" si="128"/>
        <v>0</v>
      </c>
      <c r="K476" s="286"/>
      <c r="L476" s="286"/>
      <c r="M476" s="215"/>
      <c r="N476" s="278">
        <f t="shared" si="129"/>
        <v>466</v>
      </c>
      <c r="O476" s="289" t="str">
        <f t="shared" si="130"/>
        <v/>
      </c>
      <c r="P476" s="290">
        <f t="shared" si="140"/>
        <v>0</v>
      </c>
      <c r="Q476" s="291">
        <v>0.1</v>
      </c>
      <c r="R476" s="292"/>
      <c r="S476" s="292"/>
      <c r="T476" s="292"/>
      <c r="U476" s="293" t="str">
        <f t="shared" si="131"/>
        <v/>
      </c>
      <c r="V476" s="294"/>
      <c r="W476" s="158"/>
      <c r="X476" s="159" t="str">
        <f t="shared" si="132"/>
        <v/>
      </c>
      <c r="Y476" s="20"/>
      <c r="Z476" s="20"/>
      <c r="AA476" s="160">
        <f t="shared" si="141"/>
        <v>0</v>
      </c>
      <c r="AB476" s="160">
        <f t="shared" si="142"/>
        <v>0</v>
      </c>
      <c r="AC476" s="20">
        <f t="shared" si="143"/>
        <v>0</v>
      </c>
      <c r="AR476" s="205">
        <f t="shared" si="133"/>
        <v>0</v>
      </c>
      <c r="AS476" s="205">
        <f t="shared" si="134"/>
        <v>0</v>
      </c>
      <c r="AT476" s="205">
        <f t="shared" si="135"/>
        <v>0</v>
      </c>
      <c r="AU476" s="205">
        <f t="shared" si="136"/>
        <v>0</v>
      </c>
      <c r="AV476" s="205">
        <f t="shared" si="137"/>
        <v>0</v>
      </c>
      <c r="AW476" s="205">
        <f t="shared" si="138"/>
        <v>0</v>
      </c>
      <c r="AX476" s="205">
        <f t="shared" si="139"/>
        <v>0</v>
      </c>
    </row>
    <row r="477" spans="1:50" ht="15.75" hidden="1" customHeight="1" outlineLevel="1">
      <c r="A477" s="8" t="s">
        <v>61</v>
      </c>
      <c r="B477" s="216">
        <v>467</v>
      </c>
      <c r="C477" s="284"/>
      <c r="D477" s="285"/>
      <c r="E477" s="285"/>
      <c r="F477" s="286"/>
      <c r="G477" s="301">
        <v>0</v>
      </c>
      <c r="H477" s="287">
        <v>0.1</v>
      </c>
      <c r="I477" s="288"/>
      <c r="J477" s="223">
        <f t="shared" si="128"/>
        <v>0</v>
      </c>
      <c r="K477" s="286"/>
      <c r="L477" s="286"/>
      <c r="M477" s="215"/>
      <c r="N477" s="278">
        <f t="shared" si="129"/>
        <v>467</v>
      </c>
      <c r="O477" s="289" t="str">
        <f t="shared" si="130"/>
        <v/>
      </c>
      <c r="P477" s="290">
        <f t="shared" si="140"/>
        <v>0</v>
      </c>
      <c r="Q477" s="291">
        <v>0.1</v>
      </c>
      <c r="R477" s="292"/>
      <c r="S477" s="292"/>
      <c r="T477" s="292"/>
      <c r="U477" s="293" t="str">
        <f t="shared" si="131"/>
        <v/>
      </c>
      <c r="V477" s="294"/>
      <c r="W477" s="158"/>
      <c r="X477" s="159" t="str">
        <f t="shared" si="132"/>
        <v/>
      </c>
      <c r="Y477" s="20"/>
      <c r="Z477" s="20"/>
      <c r="AA477" s="160">
        <f t="shared" si="141"/>
        <v>0</v>
      </c>
      <c r="AB477" s="160">
        <f t="shared" si="142"/>
        <v>0</v>
      </c>
      <c r="AC477" s="20">
        <f t="shared" si="143"/>
        <v>0</v>
      </c>
      <c r="AR477" s="205">
        <f t="shared" si="133"/>
        <v>0</v>
      </c>
      <c r="AS477" s="205">
        <f t="shared" si="134"/>
        <v>0</v>
      </c>
      <c r="AT477" s="205">
        <f t="shared" si="135"/>
        <v>0</v>
      </c>
      <c r="AU477" s="205">
        <f t="shared" si="136"/>
        <v>0</v>
      </c>
      <c r="AV477" s="205">
        <f t="shared" si="137"/>
        <v>0</v>
      </c>
      <c r="AW477" s="205">
        <f t="shared" si="138"/>
        <v>0</v>
      </c>
      <c r="AX477" s="205">
        <f t="shared" si="139"/>
        <v>0</v>
      </c>
    </row>
    <row r="478" spans="1:50" ht="15.75" hidden="1" customHeight="1" outlineLevel="1">
      <c r="A478" s="8" t="s">
        <v>61</v>
      </c>
      <c r="B478" s="216">
        <v>468</v>
      </c>
      <c r="C478" s="284"/>
      <c r="D478" s="285"/>
      <c r="E478" s="285"/>
      <c r="F478" s="286"/>
      <c r="G478" s="301">
        <v>0</v>
      </c>
      <c r="H478" s="287">
        <v>0.1</v>
      </c>
      <c r="I478" s="288"/>
      <c r="J478" s="223">
        <f t="shared" si="128"/>
        <v>0</v>
      </c>
      <c r="K478" s="286"/>
      <c r="L478" s="286"/>
      <c r="M478" s="215"/>
      <c r="N478" s="278">
        <f t="shared" si="129"/>
        <v>468</v>
      </c>
      <c r="O478" s="289" t="str">
        <f t="shared" si="130"/>
        <v/>
      </c>
      <c r="P478" s="290">
        <f t="shared" si="140"/>
        <v>0</v>
      </c>
      <c r="Q478" s="291">
        <v>0.1</v>
      </c>
      <c r="R478" s="292"/>
      <c r="S478" s="292"/>
      <c r="T478" s="292"/>
      <c r="U478" s="293" t="str">
        <f t="shared" si="131"/>
        <v/>
      </c>
      <c r="V478" s="294"/>
      <c r="W478" s="158"/>
      <c r="X478" s="159" t="str">
        <f t="shared" si="132"/>
        <v/>
      </c>
      <c r="Y478" s="20"/>
      <c r="Z478" s="20"/>
      <c r="AA478" s="160">
        <f t="shared" si="141"/>
        <v>0</v>
      </c>
      <c r="AB478" s="160">
        <f t="shared" si="142"/>
        <v>0</v>
      </c>
      <c r="AC478" s="20">
        <f t="shared" si="143"/>
        <v>0</v>
      </c>
      <c r="AR478" s="205">
        <f t="shared" si="133"/>
        <v>0</v>
      </c>
      <c r="AS478" s="205">
        <f t="shared" si="134"/>
        <v>0</v>
      </c>
      <c r="AT478" s="205">
        <f t="shared" si="135"/>
        <v>0</v>
      </c>
      <c r="AU478" s="205">
        <f t="shared" si="136"/>
        <v>0</v>
      </c>
      <c r="AV478" s="205">
        <f t="shared" si="137"/>
        <v>0</v>
      </c>
      <c r="AW478" s="205">
        <f t="shared" si="138"/>
        <v>0</v>
      </c>
      <c r="AX478" s="205">
        <f t="shared" si="139"/>
        <v>0</v>
      </c>
    </row>
    <row r="479" spans="1:50" ht="15.75" hidden="1" customHeight="1" outlineLevel="1">
      <c r="A479" s="8" t="s">
        <v>61</v>
      </c>
      <c r="B479" s="216">
        <v>469</v>
      </c>
      <c r="C479" s="284"/>
      <c r="D479" s="285"/>
      <c r="E479" s="285"/>
      <c r="F479" s="286"/>
      <c r="G479" s="301">
        <v>0</v>
      </c>
      <c r="H479" s="287">
        <v>0.1</v>
      </c>
      <c r="I479" s="288"/>
      <c r="J479" s="223">
        <f t="shared" si="128"/>
        <v>0</v>
      </c>
      <c r="K479" s="286"/>
      <c r="L479" s="286"/>
      <c r="M479" s="215"/>
      <c r="N479" s="278">
        <f t="shared" si="129"/>
        <v>469</v>
      </c>
      <c r="O479" s="289" t="str">
        <f t="shared" si="130"/>
        <v/>
      </c>
      <c r="P479" s="290">
        <f t="shared" si="140"/>
        <v>0</v>
      </c>
      <c r="Q479" s="291">
        <v>0.1</v>
      </c>
      <c r="R479" s="292"/>
      <c r="S479" s="292"/>
      <c r="T479" s="292"/>
      <c r="U479" s="293" t="str">
        <f t="shared" si="131"/>
        <v/>
      </c>
      <c r="V479" s="294"/>
      <c r="W479" s="158"/>
      <c r="X479" s="159" t="str">
        <f t="shared" si="132"/>
        <v/>
      </c>
      <c r="Y479" s="20"/>
      <c r="Z479" s="20"/>
      <c r="AA479" s="160">
        <f t="shared" si="141"/>
        <v>0</v>
      </c>
      <c r="AB479" s="160">
        <f t="shared" si="142"/>
        <v>0</v>
      </c>
      <c r="AC479" s="20">
        <f t="shared" si="143"/>
        <v>0</v>
      </c>
      <c r="AR479" s="205">
        <f t="shared" si="133"/>
        <v>0</v>
      </c>
      <c r="AS479" s="205">
        <f t="shared" si="134"/>
        <v>0</v>
      </c>
      <c r="AT479" s="205">
        <f t="shared" si="135"/>
        <v>0</v>
      </c>
      <c r="AU479" s="205">
        <f t="shared" si="136"/>
        <v>0</v>
      </c>
      <c r="AV479" s="205">
        <f t="shared" si="137"/>
        <v>0</v>
      </c>
      <c r="AW479" s="205">
        <f t="shared" si="138"/>
        <v>0</v>
      </c>
      <c r="AX479" s="205">
        <f t="shared" si="139"/>
        <v>0</v>
      </c>
    </row>
    <row r="480" spans="1:50" ht="15.75" hidden="1" customHeight="1" outlineLevel="1">
      <c r="A480" s="8" t="s">
        <v>61</v>
      </c>
      <c r="B480" s="216">
        <v>470</v>
      </c>
      <c r="C480" s="284"/>
      <c r="D480" s="285"/>
      <c r="E480" s="285"/>
      <c r="F480" s="286"/>
      <c r="G480" s="301">
        <v>0</v>
      </c>
      <c r="H480" s="287">
        <v>0.1</v>
      </c>
      <c r="I480" s="288"/>
      <c r="J480" s="223">
        <f t="shared" si="128"/>
        <v>0</v>
      </c>
      <c r="K480" s="286"/>
      <c r="L480" s="286"/>
      <c r="M480" s="215"/>
      <c r="N480" s="278">
        <f t="shared" si="129"/>
        <v>470</v>
      </c>
      <c r="O480" s="289" t="str">
        <f t="shared" si="130"/>
        <v/>
      </c>
      <c r="P480" s="290">
        <f t="shared" si="140"/>
        <v>0</v>
      </c>
      <c r="Q480" s="291">
        <v>0.1</v>
      </c>
      <c r="R480" s="292"/>
      <c r="S480" s="292"/>
      <c r="T480" s="292"/>
      <c r="U480" s="293" t="str">
        <f t="shared" si="131"/>
        <v/>
      </c>
      <c r="V480" s="294"/>
      <c r="W480" s="158"/>
      <c r="X480" s="159" t="str">
        <f t="shared" si="132"/>
        <v/>
      </c>
      <c r="Y480" s="20"/>
      <c r="Z480" s="20"/>
      <c r="AA480" s="160">
        <f t="shared" si="141"/>
        <v>0</v>
      </c>
      <c r="AB480" s="160">
        <f t="shared" si="142"/>
        <v>0</v>
      </c>
      <c r="AC480" s="20">
        <f t="shared" si="143"/>
        <v>0</v>
      </c>
      <c r="AR480" s="205">
        <f t="shared" si="133"/>
        <v>0</v>
      </c>
      <c r="AS480" s="205">
        <f t="shared" si="134"/>
        <v>0</v>
      </c>
      <c r="AT480" s="205">
        <f t="shared" si="135"/>
        <v>0</v>
      </c>
      <c r="AU480" s="205">
        <f t="shared" si="136"/>
        <v>0</v>
      </c>
      <c r="AV480" s="205">
        <f t="shared" si="137"/>
        <v>0</v>
      </c>
      <c r="AW480" s="205">
        <f t="shared" si="138"/>
        <v>0</v>
      </c>
      <c r="AX480" s="205">
        <f t="shared" si="139"/>
        <v>0</v>
      </c>
    </row>
    <row r="481" spans="1:50" ht="15.75" hidden="1" customHeight="1" outlineLevel="1">
      <c r="A481" s="8" t="s">
        <v>61</v>
      </c>
      <c r="B481" s="216">
        <v>471</v>
      </c>
      <c r="C481" s="284"/>
      <c r="D481" s="285"/>
      <c r="E481" s="285"/>
      <c r="F481" s="286"/>
      <c r="G481" s="301">
        <v>0</v>
      </c>
      <c r="H481" s="287">
        <v>0.1</v>
      </c>
      <c r="I481" s="288"/>
      <c r="J481" s="223">
        <f t="shared" si="128"/>
        <v>0</v>
      </c>
      <c r="K481" s="286"/>
      <c r="L481" s="286"/>
      <c r="M481" s="215"/>
      <c r="N481" s="278">
        <f t="shared" si="129"/>
        <v>471</v>
      </c>
      <c r="O481" s="289" t="str">
        <f t="shared" si="130"/>
        <v/>
      </c>
      <c r="P481" s="290">
        <f t="shared" si="140"/>
        <v>0</v>
      </c>
      <c r="Q481" s="291">
        <v>0.1</v>
      </c>
      <c r="R481" s="292"/>
      <c r="S481" s="292"/>
      <c r="T481" s="292"/>
      <c r="U481" s="293" t="str">
        <f t="shared" si="131"/>
        <v/>
      </c>
      <c r="V481" s="294"/>
      <c r="W481" s="158"/>
      <c r="X481" s="159" t="str">
        <f t="shared" si="132"/>
        <v/>
      </c>
      <c r="Y481" s="20"/>
      <c r="Z481" s="20"/>
      <c r="AA481" s="160">
        <f t="shared" si="141"/>
        <v>0</v>
      </c>
      <c r="AB481" s="160">
        <f t="shared" si="142"/>
        <v>0</v>
      </c>
      <c r="AC481" s="20">
        <f t="shared" si="143"/>
        <v>0</v>
      </c>
      <c r="AR481" s="205">
        <f t="shared" si="133"/>
        <v>0</v>
      </c>
      <c r="AS481" s="205">
        <f t="shared" si="134"/>
        <v>0</v>
      </c>
      <c r="AT481" s="205">
        <f t="shared" si="135"/>
        <v>0</v>
      </c>
      <c r="AU481" s="205">
        <f t="shared" si="136"/>
        <v>0</v>
      </c>
      <c r="AV481" s="205">
        <f t="shared" si="137"/>
        <v>0</v>
      </c>
      <c r="AW481" s="205">
        <f t="shared" si="138"/>
        <v>0</v>
      </c>
      <c r="AX481" s="205">
        <f t="shared" si="139"/>
        <v>0</v>
      </c>
    </row>
    <row r="482" spans="1:50" ht="15.75" hidden="1" customHeight="1" outlineLevel="1">
      <c r="A482" s="8" t="s">
        <v>61</v>
      </c>
      <c r="B482" s="216">
        <v>472</v>
      </c>
      <c r="C482" s="284"/>
      <c r="D482" s="285"/>
      <c r="E482" s="285"/>
      <c r="F482" s="286"/>
      <c r="G482" s="301">
        <v>0</v>
      </c>
      <c r="H482" s="287">
        <v>0.1</v>
      </c>
      <c r="I482" s="288"/>
      <c r="J482" s="223">
        <f t="shared" si="128"/>
        <v>0</v>
      </c>
      <c r="K482" s="286"/>
      <c r="L482" s="286"/>
      <c r="M482" s="215"/>
      <c r="N482" s="278">
        <f t="shared" si="129"/>
        <v>472</v>
      </c>
      <c r="O482" s="289" t="str">
        <f t="shared" si="130"/>
        <v/>
      </c>
      <c r="P482" s="290">
        <f t="shared" si="140"/>
        <v>0</v>
      </c>
      <c r="Q482" s="291">
        <v>0.1</v>
      </c>
      <c r="R482" s="292"/>
      <c r="S482" s="292"/>
      <c r="T482" s="292"/>
      <c r="U482" s="293" t="str">
        <f t="shared" si="131"/>
        <v/>
      </c>
      <c r="V482" s="294"/>
      <c r="W482" s="158"/>
      <c r="X482" s="159" t="str">
        <f t="shared" si="132"/>
        <v/>
      </c>
      <c r="Y482" s="20"/>
      <c r="Z482" s="20"/>
      <c r="AA482" s="160">
        <f t="shared" si="141"/>
        <v>0</v>
      </c>
      <c r="AB482" s="160">
        <f t="shared" si="142"/>
        <v>0</v>
      </c>
      <c r="AC482" s="20">
        <f t="shared" si="143"/>
        <v>0</v>
      </c>
      <c r="AR482" s="205">
        <f t="shared" si="133"/>
        <v>0</v>
      </c>
      <c r="AS482" s="205">
        <f t="shared" si="134"/>
        <v>0</v>
      </c>
      <c r="AT482" s="205">
        <f t="shared" si="135"/>
        <v>0</v>
      </c>
      <c r="AU482" s="205">
        <f t="shared" si="136"/>
        <v>0</v>
      </c>
      <c r="AV482" s="205">
        <f t="shared" si="137"/>
        <v>0</v>
      </c>
      <c r="AW482" s="205">
        <f t="shared" si="138"/>
        <v>0</v>
      </c>
      <c r="AX482" s="205">
        <f t="shared" si="139"/>
        <v>0</v>
      </c>
    </row>
    <row r="483" spans="1:50" ht="15.75" hidden="1" customHeight="1" outlineLevel="1">
      <c r="A483" s="8" t="s">
        <v>61</v>
      </c>
      <c r="B483" s="216">
        <v>473</v>
      </c>
      <c r="C483" s="284"/>
      <c r="D483" s="285"/>
      <c r="E483" s="285"/>
      <c r="F483" s="286"/>
      <c r="G483" s="301">
        <v>0</v>
      </c>
      <c r="H483" s="287">
        <v>0.1</v>
      </c>
      <c r="I483" s="288"/>
      <c r="J483" s="223">
        <f t="shared" si="128"/>
        <v>0</v>
      </c>
      <c r="K483" s="286"/>
      <c r="L483" s="286"/>
      <c r="M483" s="215"/>
      <c r="N483" s="278">
        <f t="shared" si="129"/>
        <v>473</v>
      </c>
      <c r="O483" s="289" t="str">
        <f t="shared" si="130"/>
        <v/>
      </c>
      <c r="P483" s="290">
        <f t="shared" si="140"/>
        <v>0</v>
      </c>
      <c r="Q483" s="291">
        <v>0.1</v>
      </c>
      <c r="R483" s="292"/>
      <c r="S483" s="292"/>
      <c r="T483" s="292"/>
      <c r="U483" s="293" t="str">
        <f t="shared" si="131"/>
        <v/>
      </c>
      <c r="V483" s="294"/>
      <c r="W483" s="158"/>
      <c r="X483" s="159" t="str">
        <f t="shared" si="132"/>
        <v/>
      </c>
      <c r="Y483" s="20"/>
      <c r="Z483" s="20"/>
      <c r="AA483" s="160">
        <f t="shared" si="141"/>
        <v>0</v>
      </c>
      <c r="AB483" s="160">
        <f t="shared" si="142"/>
        <v>0</v>
      </c>
      <c r="AC483" s="20">
        <f t="shared" si="143"/>
        <v>0</v>
      </c>
      <c r="AR483" s="205">
        <f t="shared" si="133"/>
        <v>0</v>
      </c>
      <c r="AS483" s="205">
        <f t="shared" si="134"/>
        <v>0</v>
      </c>
      <c r="AT483" s="205">
        <f t="shared" si="135"/>
        <v>0</v>
      </c>
      <c r="AU483" s="205">
        <f t="shared" si="136"/>
        <v>0</v>
      </c>
      <c r="AV483" s="205">
        <f t="shared" si="137"/>
        <v>0</v>
      </c>
      <c r="AW483" s="205">
        <f t="shared" si="138"/>
        <v>0</v>
      </c>
      <c r="AX483" s="205">
        <f t="shared" si="139"/>
        <v>0</v>
      </c>
    </row>
    <row r="484" spans="1:50" ht="15.75" hidden="1" customHeight="1" outlineLevel="1">
      <c r="A484" s="8" t="s">
        <v>61</v>
      </c>
      <c r="B484" s="216">
        <v>474</v>
      </c>
      <c r="C484" s="284"/>
      <c r="D484" s="285"/>
      <c r="E484" s="285"/>
      <c r="F484" s="286"/>
      <c r="G484" s="301">
        <v>0</v>
      </c>
      <c r="H484" s="287">
        <v>0.1</v>
      </c>
      <c r="I484" s="288"/>
      <c r="J484" s="223">
        <f t="shared" si="128"/>
        <v>0</v>
      </c>
      <c r="K484" s="286"/>
      <c r="L484" s="286"/>
      <c r="M484" s="215"/>
      <c r="N484" s="278">
        <f t="shared" si="129"/>
        <v>474</v>
      </c>
      <c r="O484" s="289" t="str">
        <f t="shared" si="130"/>
        <v/>
      </c>
      <c r="P484" s="290">
        <f t="shared" si="140"/>
        <v>0</v>
      </c>
      <c r="Q484" s="291">
        <v>0.1</v>
      </c>
      <c r="R484" s="292"/>
      <c r="S484" s="292"/>
      <c r="T484" s="292"/>
      <c r="U484" s="293" t="str">
        <f t="shared" si="131"/>
        <v/>
      </c>
      <c r="V484" s="294"/>
      <c r="W484" s="158"/>
      <c r="X484" s="159" t="str">
        <f t="shared" si="132"/>
        <v/>
      </c>
      <c r="Y484" s="20"/>
      <c r="Z484" s="20"/>
      <c r="AA484" s="160">
        <f t="shared" si="141"/>
        <v>0</v>
      </c>
      <c r="AB484" s="160">
        <f t="shared" si="142"/>
        <v>0</v>
      </c>
      <c r="AC484" s="20">
        <f t="shared" si="143"/>
        <v>0</v>
      </c>
      <c r="AR484" s="205">
        <f t="shared" si="133"/>
        <v>0</v>
      </c>
      <c r="AS484" s="205">
        <f t="shared" si="134"/>
        <v>0</v>
      </c>
      <c r="AT484" s="205">
        <f t="shared" si="135"/>
        <v>0</v>
      </c>
      <c r="AU484" s="205">
        <f t="shared" si="136"/>
        <v>0</v>
      </c>
      <c r="AV484" s="205">
        <f t="shared" si="137"/>
        <v>0</v>
      </c>
      <c r="AW484" s="205">
        <f t="shared" si="138"/>
        <v>0</v>
      </c>
      <c r="AX484" s="205">
        <f t="shared" si="139"/>
        <v>0</v>
      </c>
    </row>
    <row r="485" spans="1:50" ht="15.75" hidden="1" customHeight="1" outlineLevel="1">
      <c r="A485" s="8" t="s">
        <v>61</v>
      </c>
      <c r="B485" s="216">
        <v>475</v>
      </c>
      <c r="C485" s="284"/>
      <c r="D485" s="285"/>
      <c r="E485" s="285"/>
      <c r="F485" s="286"/>
      <c r="G485" s="301">
        <v>0</v>
      </c>
      <c r="H485" s="287">
        <v>0.1</v>
      </c>
      <c r="I485" s="288"/>
      <c r="J485" s="223">
        <f t="shared" si="128"/>
        <v>0</v>
      </c>
      <c r="K485" s="286"/>
      <c r="L485" s="286"/>
      <c r="M485" s="215"/>
      <c r="N485" s="278">
        <f t="shared" si="129"/>
        <v>475</v>
      </c>
      <c r="O485" s="289" t="str">
        <f t="shared" si="130"/>
        <v/>
      </c>
      <c r="P485" s="290">
        <f t="shared" si="140"/>
        <v>0</v>
      </c>
      <c r="Q485" s="291">
        <v>0.1</v>
      </c>
      <c r="R485" s="292"/>
      <c r="S485" s="292"/>
      <c r="T485" s="292"/>
      <c r="U485" s="293" t="str">
        <f t="shared" si="131"/>
        <v/>
      </c>
      <c r="V485" s="294"/>
      <c r="W485" s="158"/>
      <c r="X485" s="159" t="str">
        <f t="shared" si="132"/>
        <v/>
      </c>
      <c r="Y485" s="20"/>
      <c r="Z485" s="20"/>
      <c r="AA485" s="160">
        <f t="shared" si="141"/>
        <v>0</v>
      </c>
      <c r="AB485" s="160">
        <f t="shared" si="142"/>
        <v>0</v>
      </c>
      <c r="AC485" s="20">
        <f t="shared" si="143"/>
        <v>0</v>
      </c>
      <c r="AR485" s="205">
        <f t="shared" si="133"/>
        <v>0</v>
      </c>
      <c r="AS485" s="205">
        <f t="shared" si="134"/>
        <v>0</v>
      </c>
      <c r="AT485" s="205">
        <f t="shared" si="135"/>
        <v>0</v>
      </c>
      <c r="AU485" s="205">
        <f t="shared" si="136"/>
        <v>0</v>
      </c>
      <c r="AV485" s="205">
        <f t="shared" si="137"/>
        <v>0</v>
      </c>
      <c r="AW485" s="205">
        <f t="shared" si="138"/>
        <v>0</v>
      </c>
      <c r="AX485" s="205">
        <f t="shared" si="139"/>
        <v>0</v>
      </c>
    </row>
    <row r="486" spans="1:50" ht="15.75" hidden="1" customHeight="1" outlineLevel="1">
      <c r="A486" s="8" t="s">
        <v>61</v>
      </c>
      <c r="B486" s="216">
        <v>476</v>
      </c>
      <c r="C486" s="284"/>
      <c r="D486" s="285"/>
      <c r="E486" s="285"/>
      <c r="F486" s="286"/>
      <c r="G486" s="301">
        <v>0</v>
      </c>
      <c r="H486" s="287">
        <v>0.1</v>
      </c>
      <c r="I486" s="288"/>
      <c r="J486" s="223">
        <f t="shared" si="128"/>
        <v>0</v>
      </c>
      <c r="K486" s="286"/>
      <c r="L486" s="286"/>
      <c r="M486" s="215"/>
      <c r="N486" s="278">
        <f t="shared" si="129"/>
        <v>476</v>
      </c>
      <c r="O486" s="289" t="str">
        <f t="shared" si="130"/>
        <v/>
      </c>
      <c r="P486" s="290">
        <f t="shared" si="140"/>
        <v>0</v>
      </c>
      <c r="Q486" s="291">
        <v>0.1</v>
      </c>
      <c r="R486" s="292"/>
      <c r="S486" s="292"/>
      <c r="T486" s="292"/>
      <c r="U486" s="293" t="str">
        <f t="shared" si="131"/>
        <v/>
      </c>
      <c r="V486" s="294"/>
      <c r="W486" s="158"/>
      <c r="X486" s="159" t="str">
        <f t="shared" si="132"/>
        <v/>
      </c>
      <c r="Y486" s="20"/>
      <c r="Z486" s="20"/>
      <c r="AA486" s="160">
        <f t="shared" si="141"/>
        <v>0</v>
      </c>
      <c r="AB486" s="160">
        <f t="shared" si="142"/>
        <v>0</v>
      </c>
      <c r="AC486" s="20">
        <f t="shared" si="143"/>
        <v>0</v>
      </c>
      <c r="AR486" s="205">
        <f t="shared" si="133"/>
        <v>0</v>
      </c>
      <c r="AS486" s="205">
        <f t="shared" si="134"/>
        <v>0</v>
      </c>
      <c r="AT486" s="205">
        <f t="shared" si="135"/>
        <v>0</v>
      </c>
      <c r="AU486" s="205">
        <f t="shared" si="136"/>
        <v>0</v>
      </c>
      <c r="AV486" s="205">
        <f t="shared" si="137"/>
        <v>0</v>
      </c>
      <c r="AW486" s="205">
        <f t="shared" si="138"/>
        <v>0</v>
      </c>
      <c r="AX486" s="205">
        <f t="shared" si="139"/>
        <v>0</v>
      </c>
    </row>
    <row r="487" spans="1:50" ht="15.75" hidden="1" customHeight="1" outlineLevel="1">
      <c r="A487" s="8" t="s">
        <v>61</v>
      </c>
      <c r="B487" s="216">
        <v>477</v>
      </c>
      <c r="C487" s="284"/>
      <c r="D487" s="285"/>
      <c r="E487" s="285"/>
      <c r="F487" s="286"/>
      <c r="G487" s="301">
        <v>0</v>
      </c>
      <c r="H487" s="287">
        <v>0.1</v>
      </c>
      <c r="I487" s="288"/>
      <c r="J487" s="223">
        <f t="shared" si="128"/>
        <v>0</v>
      </c>
      <c r="K487" s="286"/>
      <c r="L487" s="286"/>
      <c r="M487" s="215"/>
      <c r="N487" s="278">
        <f t="shared" si="129"/>
        <v>477</v>
      </c>
      <c r="O487" s="289" t="str">
        <f t="shared" si="130"/>
        <v/>
      </c>
      <c r="P487" s="290">
        <f t="shared" si="140"/>
        <v>0</v>
      </c>
      <c r="Q487" s="291">
        <v>0.1</v>
      </c>
      <c r="R487" s="292"/>
      <c r="S487" s="292"/>
      <c r="T487" s="292"/>
      <c r="U487" s="293" t="str">
        <f t="shared" si="131"/>
        <v/>
      </c>
      <c r="V487" s="294"/>
      <c r="W487" s="158"/>
      <c r="X487" s="159" t="str">
        <f t="shared" si="132"/>
        <v/>
      </c>
      <c r="Y487" s="20"/>
      <c r="Z487" s="20"/>
      <c r="AA487" s="160">
        <f t="shared" si="141"/>
        <v>0</v>
      </c>
      <c r="AB487" s="160">
        <f t="shared" si="142"/>
        <v>0</v>
      </c>
      <c r="AC487" s="20">
        <f t="shared" si="143"/>
        <v>0</v>
      </c>
      <c r="AR487" s="205">
        <f t="shared" si="133"/>
        <v>0</v>
      </c>
      <c r="AS487" s="205">
        <f t="shared" si="134"/>
        <v>0</v>
      </c>
      <c r="AT487" s="205">
        <f t="shared" si="135"/>
        <v>0</v>
      </c>
      <c r="AU487" s="205">
        <f t="shared" si="136"/>
        <v>0</v>
      </c>
      <c r="AV487" s="205">
        <f t="shared" si="137"/>
        <v>0</v>
      </c>
      <c r="AW487" s="205">
        <f t="shared" si="138"/>
        <v>0</v>
      </c>
      <c r="AX487" s="205">
        <f t="shared" si="139"/>
        <v>0</v>
      </c>
    </row>
    <row r="488" spans="1:50" ht="15.75" hidden="1" customHeight="1" outlineLevel="1">
      <c r="A488" s="8" t="s">
        <v>61</v>
      </c>
      <c r="B488" s="216">
        <v>478</v>
      </c>
      <c r="C488" s="284"/>
      <c r="D488" s="285"/>
      <c r="E488" s="285"/>
      <c r="F488" s="286"/>
      <c r="G488" s="301">
        <v>0</v>
      </c>
      <c r="H488" s="287">
        <v>0.1</v>
      </c>
      <c r="I488" s="288"/>
      <c r="J488" s="223">
        <f t="shared" si="128"/>
        <v>0</v>
      </c>
      <c r="K488" s="286"/>
      <c r="L488" s="286"/>
      <c r="M488" s="215"/>
      <c r="N488" s="278">
        <f t="shared" si="129"/>
        <v>478</v>
      </c>
      <c r="O488" s="289" t="str">
        <f t="shared" si="130"/>
        <v/>
      </c>
      <c r="P488" s="290">
        <f t="shared" si="140"/>
        <v>0</v>
      </c>
      <c r="Q488" s="291">
        <v>0.1</v>
      </c>
      <c r="R488" s="292"/>
      <c r="S488" s="292"/>
      <c r="T488" s="292"/>
      <c r="U488" s="293" t="str">
        <f t="shared" si="131"/>
        <v/>
      </c>
      <c r="V488" s="294"/>
      <c r="W488" s="158"/>
      <c r="X488" s="159" t="str">
        <f t="shared" si="132"/>
        <v/>
      </c>
      <c r="Y488" s="20"/>
      <c r="Z488" s="20"/>
      <c r="AA488" s="160">
        <f t="shared" si="141"/>
        <v>0</v>
      </c>
      <c r="AB488" s="160">
        <f t="shared" si="142"/>
        <v>0</v>
      </c>
      <c r="AC488" s="20">
        <f t="shared" si="143"/>
        <v>0</v>
      </c>
      <c r="AR488" s="205">
        <f t="shared" si="133"/>
        <v>0</v>
      </c>
      <c r="AS488" s="205">
        <f t="shared" si="134"/>
        <v>0</v>
      </c>
      <c r="AT488" s="205">
        <f t="shared" si="135"/>
        <v>0</v>
      </c>
      <c r="AU488" s="205">
        <f t="shared" si="136"/>
        <v>0</v>
      </c>
      <c r="AV488" s="205">
        <f t="shared" si="137"/>
        <v>0</v>
      </c>
      <c r="AW488" s="205">
        <f t="shared" si="138"/>
        <v>0</v>
      </c>
      <c r="AX488" s="205">
        <f t="shared" si="139"/>
        <v>0</v>
      </c>
    </row>
    <row r="489" spans="1:50" ht="15.75" hidden="1" customHeight="1" outlineLevel="1">
      <c r="A489" s="8" t="s">
        <v>61</v>
      </c>
      <c r="B489" s="216">
        <v>479</v>
      </c>
      <c r="C489" s="284"/>
      <c r="D489" s="285"/>
      <c r="E489" s="285"/>
      <c r="F489" s="286"/>
      <c r="G489" s="301">
        <v>0</v>
      </c>
      <c r="H489" s="287">
        <v>0.1</v>
      </c>
      <c r="I489" s="288"/>
      <c r="J489" s="223">
        <f t="shared" si="128"/>
        <v>0</v>
      </c>
      <c r="K489" s="286"/>
      <c r="L489" s="286"/>
      <c r="M489" s="215"/>
      <c r="N489" s="278">
        <f t="shared" si="129"/>
        <v>479</v>
      </c>
      <c r="O489" s="289" t="str">
        <f t="shared" si="130"/>
        <v/>
      </c>
      <c r="P489" s="290">
        <f t="shared" si="140"/>
        <v>0</v>
      </c>
      <c r="Q489" s="291">
        <v>0.1</v>
      </c>
      <c r="R489" s="292"/>
      <c r="S489" s="292"/>
      <c r="T489" s="292"/>
      <c r="U489" s="293" t="str">
        <f t="shared" si="131"/>
        <v/>
      </c>
      <c r="V489" s="294"/>
      <c r="W489" s="158"/>
      <c r="X489" s="159" t="str">
        <f t="shared" si="132"/>
        <v/>
      </c>
      <c r="Y489" s="20"/>
      <c r="Z489" s="20"/>
      <c r="AA489" s="160">
        <f t="shared" si="141"/>
        <v>0</v>
      </c>
      <c r="AB489" s="160">
        <f t="shared" si="142"/>
        <v>0</v>
      </c>
      <c r="AC489" s="20">
        <f t="shared" si="143"/>
        <v>0</v>
      </c>
      <c r="AR489" s="205">
        <f t="shared" si="133"/>
        <v>0</v>
      </c>
      <c r="AS489" s="205">
        <f t="shared" si="134"/>
        <v>0</v>
      </c>
      <c r="AT489" s="205">
        <f t="shared" si="135"/>
        <v>0</v>
      </c>
      <c r="AU489" s="205">
        <f t="shared" si="136"/>
        <v>0</v>
      </c>
      <c r="AV489" s="205">
        <f t="shared" si="137"/>
        <v>0</v>
      </c>
      <c r="AW489" s="205">
        <f t="shared" si="138"/>
        <v>0</v>
      </c>
      <c r="AX489" s="205">
        <f t="shared" si="139"/>
        <v>0</v>
      </c>
    </row>
    <row r="490" spans="1:50" ht="15.75" hidden="1" customHeight="1" outlineLevel="1">
      <c r="A490" s="8" t="s">
        <v>61</v>
      </c>
      <c r="B490" s="216">
        <v>480</v>
      </c>
      <c r="C490" s="284"/>
      <c r="D490" s="285"/>
      <c r="E490" s="285"/>
      <c r="F490" s="286"/>
      <c r="G490" s="301">
        <v>0</v>
      </c>
      <c r="H490" s="287">
        <v>0.1</v>
      </c>
      <c r="I490" s="288"/>
      <c r="J490" s="223">
        <f t="shared" si="128"/>
        <v>0</v>
      </c>
      <c r="K490" s="286"/>
      <c r="L490" s="286"/>
      <c r="M490" s="215"/>
      <c r="N490" s="278">
        <f t="shared" si="129"/>
        <v>480</v>
      </c>
      <c r="O490" s="289" t="str">
        <f t="shared" si="130"/>
        <v/>
      </c>
      <c r="P490" s="290">
        <f t="shared" si="140"/>
        <v>0</v>
      </c>
      <c r="Q490" s="291">
        <v>0.1</v>
      </c>
      <c r="R490" s="292"/>
      <c r="S490" s="292"/>
      <c r="T490" s="292"/>
      <c r="U490" s="293" t="str">
        <f t="shared" si="131"/>
        <v/>
      </c>
      <c r="V490" s="294"/>
      <c r="W490" s="158"/>
      <c r="X490" s="159" t="str">
        <f t="shared" si="132"/>
        <v/>
      </c>
      <c r="Y490" s="20"/>
      <c r="Z490" s="20"/>
      <c r="AA490" s="160">
        <f t="shared" si="141"/>
        <v>0</v>
      </c>
      <c r="AB490" s="160">
        <f t="shared" si="142"/>
        <v>0</v>
      </c>
      <c r="AC490" s="20">
        <f t="shared" si="143"/>
        <v>0</v>
      </c>
      <c r="AR490" s="205">
        <f t="shared" si="133"/>
        <v>0</v>
      </c>
      <c r="AS490" s="205">
        <f t="shared" si="134"/>
        <v>0</v>
      </c>
      <c r="AT490" s="205">
        <f t="shared" si="135"/>
        <v>0</v>
      </c>
      <c r="AU490" s="205">
        <f t="shared" si="136"/>
        <v>0</v>
      </c>
      <c r="AV490" s="205">
        <f t="shared" si="137"/>
        <v>0</v>
      </c>
      <c r="AW490" s="205">
        <f t="shared" si="138"/>
        <v>0</v>
      </c>
      <c r="AX490" s="205">
        <f t="shared" si="139"/>
        <v>0</v>
      </c>
    </row>
    <row r="491" spans="1:50" ht="15.75" hidden="1" customHeight="1" outlineLevel="1">
      <c r="A491" s="8" t="s">
        <v>61</v>
      </c>
      <c r="B491" s="216">
        <v>481</v>
      </c>
      <c r="C491" s="284"/>
      <c r="D491" s="285"/>
      <c r="E491" s="285"/>
      <c r="F491" s="286"/>
      <c r="G491" s="301">
        <v>0</v>
      </c>
      <c r="H491" s="287">
        <v>0.1</v>
      </c>
      <c r="I491" s="288"/>
      <c r="J491" s="223">
        <f t="shared" si="128"/>
        <v>0</v>
      </c>
      <c r="K491" s="286"/>
      <c r="L491" s="286"/>
      <c r="M491" s="215"/>
      <c r="N491" s="278">
        <f t="shared" si="129"/>
        <v>481</v>
      </c>
      <c r="O491" s="289" t="str">
        <f t="shared" si="130"/>
        <v/>
      </c>
      <c r="P491" s="290">
        <f t="shared" si="140"/>
        <v>0</v>
      </c>
      <c r="Q491" s="291">
        <v>0.1</v>
      </c>
      <c r="R491" s="292"/>
      <c r="S491" s="292"/>
      <c r="T491" s="292"/>
      <c r="U491" s="293" t="str">
        <f t="shared" si="131"/>
        <v/>
      </c>
      <c r="V491" s="294"/>
      <c r="W491" s="158"/>
      <c r="X491" s="159" t="str">
        <f t="shared" si="132"/>
        <v/>
      </c>
      <c r="Y491" s="20"/>
      <c r="Z491" s="20"/>
      <c r="AA491" s="160">
        <f t="shared" si="141"/>
        <v>0</v>
      </c>
      <c r="AB491" s="160">
        <f t="shared" si="142"/>
        <v>0</v>
      </c>
      <c r="AC491" s="20">
        <f t="shared" si="143"/>
        <v>0</v>
      </c>
      <c r="AR491" s="205">
        <f t="shared" si="133"/>
        <v>0</v>
      </c>
      <c r="AS491" s="205">
        <f t="shared" si="134"/>
        <v>0</v>
      </c>
      <c r="AT491" s="205">
        <f t="shared" si="135"/>
        <v>0</v>
      </c>
      <c r="AU491" s="205">
        <f t="shared" si="136"/>
        <v>0</v>
      </c>
      <c r="AV491" s="205">
        <f t="shared" si="137"/>
        <v>0</v>
      </c>
      <c r="AW491" s="205">
        <f t="shared" si="138"/>
        <v>0</v>
      </c>
      <c r="AX491" s="205">
        <f t="shared" si="139"/>
        <v>0</v>
      </c>
    </row>
    <row r="492" spans="1:50" ht="15.75" hidden="1" customHeight="1" outlineLevel="1">
      <c r="A492" s="8" t="s">
        <v>61</v>
      </c>
      <c r="B492" s="216">
        <v>482</v>
      </c>
      <c r="C492" s="284"/>
      <c r="D492" s="285"/>
      <c r="E492" s="285"/>
      <c r="F492" s="286"/>
      <c r="G492" s="301">
        <v>0</v>
      </c>
      <c r="H492" s="287">
        <v>0.1</v>
      </c>
      <c r="I492" s="288"/>
      <c r="J492" s="223">
        <f t="shared" si="128"/>
        <v>0</v>
      </c>
      <c r="K492" s="286"/>
      <c r="L492" s="286"/>
      <c r="M492" s="215"/>
      <c r="N492" s="278">
        <f t="shared" si="129"/>
        <v>482</v>
      </c>
      <c r="O492" s="289" t="str">
        <f t="shared" si="130"/>
        <v/>
      </c>
      <c r="P492" s="290">
        <f t="shared" si="140"/>
        <v>0</v>
      </c>
      <c r="Q492" s="291">
        <v>0.1</v>
      </c>
      <c r="R492" s="292"/>
      <c r="S492" s="292"/>
      <c r="T492" s="292"/>
      <c r="U492" s="293" t="str">
        <f t="shared" si="131"/>
        <v/>
      </c>
      <c r="V492" s="294"/>
      <c r="W492" s="158"/>
      <c r="X492" s="159" t="str">
        <f t="shared" si="132"/>
        <v/>
      </c>
      <c r="Y492" s="20"/>
      <c r="Z492" s="20"/>
      <c r="AA492" s="160">
        <f t="shared" si="141"/>
        <v>0</v>
      </c>
      <c r="AB492" s="160">
        <f t="shared" si="142"/>
        <v>0</v>
      </c>
      <c r="AC492" s="20">
        <f t="shared" si="143"/>
        <v>0</v>
      </c>
      <c r="AR492" s="205">
        <f t="shared" si="133"/>
        <v>0</v>
      </c>
      <c r="AS492" s="205">
        <f t="shared" si="134"/>
        <v>0</v>
      </c>
      <c r="AT492" s="205">
        <f t="shared" si="135"/>
        <v>0</v>
      </c>
      <c r="AU492" s="205">
        <f t="shared" si="136"/>
        <v>0</v>
      </c>
      <c r="AV492" s="205">
        <f t="shared" si="137"/>
        <v>0</v>
      </c>
      <c r="AW492" s="205">
        <f t="shared" si="138"/>
        <v>0</v>
      </c>
      <c r="AX492" s="205">
        <f t="shared" si="139"/>
        <v>0</v>
      </c>
    </row>
    <row r="493" spans="1:50" ht="15.75" hidden="1" customHeight="1" outlineLevel="1">
      <c r="A493" s="8" t="s">
        <v>61</v>
      </c>
      <c r="B493" s="216">
        <v>483</v>
      </c>
      <c r="C493" s="284"/>
      <c r="D493" s="285"/>
      <c r="E493" s="285"/>
      <c r="F493" s="286"/>
      <c r="G493" s="301">
        <v>0</v>
      </c>
      <c r="H493" s="287">
        <v>0.1</v>
      </c>
      <c r="I493" s="288"/>
      <c r="J493" s="223">
        <f t="shared" si="128"/>
        <v>0</v>
      </c>
      <c r="K493" s="286"/>
      <c r="L493" s="286"/>
      <c r="M493" s="215"/>
      <c r="N493" s="278">
        <f t="shared" si="129"/>
        <v>483</v>
      </c>
      <c r="O493" s="289" t="str">
        <f t="shared" si="130"/>
        <v/>
      </c>
      <c r="P493" s="290">
        <f t="shared" si="140"/>
        <v>0</v>
      </c>
      <c r="Q493" s="291">
        <v>0.1</v>
      </c>
      <c r="R493" s="292"/>
      <c r="S493" s="292"/>
      <c r="T493" s="292"/>
      <c r="U493" s="293" t="str">
        <f t="shared" si="131"/>
        <v/>
      </c>
      <c r="V493" s="294"/>
      <c r="W493" s="158"/>
      <c r="X493" s="159" t="str">
        <f t="shared" si="132"/>
        <v/>
      </c>
      <c r="Y493" s="20"/>
      <c r="Z493" s="20"/>
      <c r="AA493" s="160">
        <f t="shared" si="141"/>
        <v>0</v>
      </c>
      <c r="AB493" s="160">
        <f t="shared" si="142"/>
        <v>0</v>
      </c>
      <c r="AC493" s="20">
        <f t="shared" si="143"/>
        <v>0</v>
      </c>
      <c r="AR493" s="205">
        <f t="shared" si="133"/>
        <v>0</v>
      </c>
      <c r="AS493" s="205">
        <f t="shared" si="134"/>
        <v>0</v>
      </c>
      <c r="AT493" s="205">
        <f t="shared" si="135"/>
        <v>0</v>
      </c>
      <c r="AU493" s="205">
        <f t="shared" si="136"/>
        <v>0</v>
      </c>
      <c r="AV493" s="205">
        <f t="shared" si="137"/>
        <v>0</v>
      </c>
      <c r="AW493" s="205">
        <f t="shared" si="138"/>
        <v>0</v>
      </c>
      <c r="AX493" s="205">
        <f t="shared" si="139"/>
        <v>0</v>
      </c>
    </row>
    <row r="494" spans="1:50" ht="15.75" hidden="1" customHeight="1" outlineLevel="1">
      <c r="A494" s="8" t="s">
        <v>61</v>
      </c>
      <c r="B494" s="216">
        <v>484</v>
      </c>
      <c r="C494" s="284"/>
      <c r="D494" s="285"/>
      <c r="E494" s="285"/>
      <c r="F494" s="286"/>
      <c r="G494" s="301">
        <v>0</v>
      </c>
      <c r="H494" s="287">
        <v>0.1</v>
      </c>
      <c r="I494" s="288"/>
      <c r="J494" s="223">
        <f t="shared" si="128"/>
        <v>0</v>
      </c>
      <c r="K494" s="286"/>
      <c r="L494" s="286"/>
      <c r="M494" s="215"/>
      <c r="N494" s="278">
        <f t="shared" si="129"/>
        <v>484</v>
      </c>
      <c r="O494" s="289" t="str">
        <f t="shared" si="130"/>
        <v/>
      </c>
      <c r="P494" s="290">
        <f t="shared" si="140"/>
        <v>0</v>
      </c>
      <c r="Q494" s="291">
        <v>0.1</v>
      </c>
      <c r="R494" s="292"/>
      <c r="S494" s="292"/>
      <c r="T494" s="292"/>
      <c r="U494" s="293" t="str">
        <f t="shared" si="131"/>
        <v/>
      </c>
      <c r="V494" s="294"/>
      <c r="W494" s="158"/>
      <c r="X494" s="159" t="str">
        <f t="shared" si="132"/>
        <v/>
      </c>
      <c r="Y494" s="20"/>
      <c r="Z494" s="20"/>
      <c r="AA494" s="160">
        <f t="shared" si="141"/>
        <v>0</v>
      </c>
      <c r="AB494" s="160">
        <f t="shared" si="142"/>
        <v>0</v>
      </c>
      <c r="AC494" s="20">
        <f t="shared" si="143"/>
        <v>0</v>
      </c>
      <c r="AR494" s="205">
        <f t="shared" si="133"/>
        <v>0</v>
      </c>
      <c r="AS494" s="205">
        <f t="shared" si="134"/>
        <v>0</v>
      </c>
      <c r="AT494" s="205">
        <f t="shared" si="135"/>
        <v>0</v>
      </c>
      <c r="AU494" s="205">
        <f t="shared" si="136"/>
        <v>0</v>
      </c>
      <c r="AV494" s="205">
        <f t="shared" si="137"/>
        <v>0</v>
      </c>
      <c r="AW494" s="205">
        <f t="shared" si="138"/>
        <v>0</v>
      </c>
      <c r="AX494" s="205">
        <f t="shared" si="139"/>
        <v>0</v>
      </c>
    </row>
    <row r="495" spans="1:50" ht="15.75" hidden="1" customHeight="1" outlineLevel="1">
      <c r="A495" s="8" t="s">
        <v>61</v>
      </c>
      <c r="B495" s="216">
        <v>485</v>
      </c>
      <c r="C495" s="284"/>
      <c r="D495" s="285"/>
      <c r="E495" s="285"/>
      <c r="F495" s="286"/>
      <c r="G495" s="301">
        <v>0</v>
      </c>
      <c r="H495" s="287">
        <v>0.1</v>
      </c>
      <c r="I495" s="288"/>
      <c r="J495" s="223">
        <f t="shared" si="128"/>
        <v>0</v>
      </c>
      <c r="K495" s="286"/>
      <c r="L495" s="286"/>
      <c r="M495" s="215"/>
      <c r="N495" s="278">
        <f t="shared" si="129"/>
        <v>485</v>
      </c>
      <c r="O495" s="289" t="str">
        <f t="shared" si="130"/>
        <v/>
      </c>
      <c r="P495" s="290">
        <f t="shared" si="140"/>
        <v>0</v>
      </c>
      <c r="Q495" s="291">
        <v>0.1</v>
      </c>
      <c r="R495" s="292"/>
      <c r="S495" s="292"/>
      <c r="T495" s="292"/>
      <c r="U495" s="293" t="str">
        <f t="shared" si="131"/>
        <v/>
      </c>
      <c r="V495" s="294"/>
      <c r="W495" s="158"/>
      <c r="X495" s="159" t="str">
        <f t="shared" si="132"/>
        <v/>
      </c>
      <c r="Y495" s="20"/>
      <c r="Z495" s="20"/>
      <c r="AA495" s="160">
        <f t="shared" si="141"/>
        <v>0</v>
      </c>
      <c r="AB495" s="160">
        <f t="shared" si="142"/>
        <v>0</v>
      </c>
      <c r="AC495" s="20">
        <f t="shared" si="143"/>
        <v>0</v>
      </c>
      <c r="AR495" s="205">
        <f t="shared" si="133"/>
        <v>0</v>
      </c>
      <c r="AS495" s="205">
        <f t="shared" si="134"/>
        <v>0</v>
      </c>
      <c r="AT495" s="205">
        <f t="shared" si="135"/>
        <v>0</v>
      </c>
      <c r="AU495" s="205">
        <f t="shared" si="136"/>
        <v>0</v>
      </c>
      <c r="AV495" s="205">
        <f t="shared" si="137"/>
        <v>0</v>
      </c>
      <c r="AW495" s="205">
        <f t="shared" si="138"/>
        <v>0</v>
      </c>
      <c r="AX495" s="205">
        <f t="shared" si="139"/>
        <v>0</v>
      </c>
    </row>
    <row r="496" spans="1:50" ht="15.75" hidden="1" customHeight="1" outlineLevel="1">
      <c r="A496" s="8" t="s">
        <v>61</v>
      </c>
      <c r="B496" s="216">
        <v>486</v>
      </c>
      <c r="C496" s="284"/>
      <c r="D496" s="285"/>
      <c r="E496" s="285"/>
      <c r="F496" s="286"/>
      <c r="G496" s="301">
        <v>0</v>
      </c>
      <c r="H496" s="287">
        <v>0.1</v>
      </c>
      <c r="I496" s="288"/>
      <c r="J496" s="223">
        <f t="shared" si="128"/>
        <v>0</v>
      </c>
      <c r="K496" s="286"/>
      <c r="L496" s="286"/>
      <c r="M496" s="215"/>
      <c r="N496" s="278">
        <f t="shared" si="129"/>
        <v>486</v>
      </c>
      <c r="O496" s="289" t="str">
        <f t="shared" si="130"/>
        <v/>
      </c>
      <c r="P496" s="290">
        <f t="shared" si="140"/>
        <v>0</v>
      </c>
      <c r="Q496" s="291">
        <v>0.1</v>
      </c>
      <c r="R496" s="292"/>
      <c r="S496" s="292"/>
      <c r="T496" s="292"/>
      <c r="U496" s="293" t="str">
        <f t="shared" si="131"/>
        <v/>
      </c>
      <c r="V496" s="294"/>
      <c r="W496" s="158"/>
      <c r="X496" s="159" t="str">
        <f t="shared" si="132"/>
        <v/>
      </c>
      <c r="Y496" s="20"/>
      <c r="Z496" s="20"/>
      <c r="AA496" s="160">
        <f t="shared" si="141"/>
        <v>0</v>
      </c>
      <c r="AB496" s="160">
        <f t="shared" si="142"/>
        <v>0</v>
      </c>
      <c r="AC496" s="20">
        <f t="shared" si="143"/>
        <v>0</v>
      </c>
      <c r="AR496" s="205">
        <f t="shared" si="133"/>
        <v>0</v>
      </c>
      <c r="AS496" s="205">
        <f t="shared" si="134"/>
        <v>0</v>
      </c>
      <c r="AT496" s="205">
        <f t="shared" si="135"/>
        <v>0</v>
      </c>
      <c r="AU496" s="205">
        <f t="shared" si="136"/>
        <v>0</v>
      </c>
      <c r="AV496" s="205">
        <f t="shared" si="137"/>
        <v>0</v>
      </c>
      <c r="AW496" s="205">
        <f t="shared" si="138"/>
        <v>0</v>
      </c>
      <c r="AX496" s="205">
        <f t="shared" si="139"/>
        <v>0</v>
      </c>
    </row>
    <row r="497" spans="1:50" ht="15.75" hidden="1" customHeight="1" outlineLevel="1">
      <c r="A497" s="8" t="s">
        <v>61</v>
      </c>
      <c r="B497" s="216">
        <v>487</v>
      </c>
      <c r="C497" s="284"/>
      <c r="D497" s="285"/>
      <c r="E497" s="285"/>
      <c r="F497" s="286"/>
      <c r="G497" s="301">
        <v>0</v>
      </c>
      <c r="H497" s="287">
        <v>0.1</v>
      </c>
      <c r="I497" s="288"/>
      <c r="J497" s="223">
        <f t="shared" si="128"/>
        <v>0</v>
      </c>
      <c r="K497" s="286"/>
      <c r="L497" s="286"/>
      <c r="M497" s="215"/>
      <c r="N497" s="278">
        <f t="shared" si="129"/>
        <v>487</v>
      </c>
      <c r="O497" s="289" t="str">
        <f t="shared" si="130"/>
        <v/>
      </c>
      <c r="P497" s="290">
        <f t="shared" si="140"/>
        <v>0</v>
      </c>
      <c r="Q497" s="291">
        <v>0.1</v>
      </c>
      <c r="R497" s="292"/>
      <c r="S497" s="292"/>
      <c r="T497" s="292"/>
      <c r="U497" s="293" t="str">
        <f t="shared" si="131"/>
        <v/>
      </c>
      <c r="V497" s="294"/>
      <c r="W497" s="158"/>
      <c r="X497" s="159" t="str">
        <f t="shared" si="132"/>
        <v/>
      </c>
      <c r="Y497" s="20"/>
      <c r="Z497" s="20"/>
      <c r="AA497" s="160">
        <f t="shared" si="141"/>
        <v>0</v>
      </c>
      <c r="AB497" s="160">
        <f t="shared" si="142"/>
        <v>0</v>
      </c>
      <c r="AC497" s="20">
        <f t="shared" si="143"/>
        <v>0</v>
      </c>
      <c r="AR497" s="205">
        <f t="shared" si="133"/>
        <v>0</v>
      </c>
      <c r="AS497" s="205">
        <f t="shared" si="134"/>
        <v>0</v>
      </c>
      <c r="AT497" s="205">
        <f t="shared" si="135"/>
        <v>0</v>
      </c>
      <c r="AU497" s="205">
        <f t="shared" si="136"/>
        <v>0</v>
      </c>
      <c r="AV497" s="205">
        <f t="shared" si="137"/>
        <v>0</v>
      </c>
      <c r="AW497" s="205">
        <f t="shared" si="138"/>
        <v>0</v>
      </c>
      <c r="AX497" s="205">
        <f t="shared" si="139"/>
        <v>0</v>
      </c>
    </row>
    <row r="498" spans="1:50" ht="15.75" hidden="1" customHeight="1" outlineLevel="1">
      <c r="A498" s="8" t="s">
        <v>61</v>
      </c>
      <c r="B498" s="216">
        <v>488</v>
      </c>
      <c r="C498" s="284"/>
      <c r="D498" s="285"/>
      <c r="E498" s="285"/>
      <c r="F498" s="286"/>
      <c r="G498" s="301">
        <v>0</v>
      </c>
      <c r="H498" s="287">
        <v>0.1</v>
      </c>
      <c r="I498" s="288"/>
      <c r="J498" s="223">
        <f t="shared" si="128"/>
        <v>0</v>
      </c>
      <c r="K498" s="286"/>
      <c r="L498" s="286"/>
      <c r="M498" s="215"/>
      <c r="N498" s="278">
        <f t="shared" si="129"/>
        <v>488</v>
      </c>
      <c r="O498" s="289" t="str">
        <f t="shared" si="130"/>
        <v/>
      </c>
      <c r="P498" s="290">
        <f t="shared" si="140"/>
        <v>0</v>
      </c>
      <c r="Q498" s="291">
        <v>0.1</v>
      </c>
      <c r="R498" s="292"/>
      <c r="S498" s="292"/>
      <c r="T498" s="292"/>
      <c r="U498" s="293" t="str">
        <f t="shared" si="131"/>
        <v/>
      </c>
      <c r="V498" s="294"/>
      <c r="W498" s="158"/>
      <c r="X498" s="159" t="str">
        <f t="shared" si="132"/>
        <v/>
      </c>
      <c r="Y498" s="20"/>
      <c r="Z498" s="20"/>
      <c r="AA498" s="160">
        <f t="shared" si="141"/>
        <v>0</v>
      </c>
      <c r="AB498" s="160">
        <f t="shared" si="142"/>
        <v>0</v>
      </c>
      <c r="AC498" s="20">
        <f t="shared" si="143"/>
        <v>0</v>
      </c>
      <c r="AR498" s="205">
        <f t="shared" si="133"/>
        <v>0</v>
      </c>
      <c r="AS498" s="205">
        <f t="shared" si="134"/>
        <v>0</v>
      </c>
      <c r="AT498" s="205">
        <f t="shared" si="135"/>
        <v>0</v>
      </c>
      <c r="AU498" s="205">
        <f t="shared" si="136"/>
        <v>0</v>
      </c>
      <c r="AV498" s="205">
        <f t="shared" si="137"/>
        <v>0</v>
      </c>
      <c r="AW498" s="205">
        <f t="shared" si="138"/>
        <v>0</v>
      </c>
      <c r="AX498" s="205">
        <f t="shared" si="139"/>
        <v>0</v>
      </c>
    </row>
    <row r="499" spans="1:50" ht="15.75" hidden="1" customHeight="1" outlineLevel="1">
      <c r="A499" s="8" t="s">
        <v>61</v>
      </c>
      <c r="B499" s="216">
        <v>489</v>
      </c>
      <c r="C499" s="284"/>
      <c r="D499" s="285"/>
      <c r="E499" s="285"/>
      <c r="F499" s="286"/>
      <c r="G499" s="301">
        <v>0</v>
      </c>
      <c r="H499" s="287">
        <v>0.1</v>
      </c>
      <c r="I499" s="288"/>
      <c r="J499" s="223">
        <f t="shared" si="128"/>
        <v>0</v>
      </c>
      <c r="K499" s="286"/>
      <c r="L499" s="286"/>
      <c r="M499" s="215"/>
      <c r="N499" s="278">
        <f t="shared" si="129"/>
        <v>489</v>
      </c>
      <c r="O499" s="289" t="str">
        <f t="shared" si="130"/>
        <v/>
      </c>
      <c r="P499" s="290">
        <f t="shared" si="140"/>
        <v>0</v>
      </c>
      <c r="Q499" s="291">
        <v>0.1</v>
      </c>
      <c r="R499" s="292"/>
      <c r="S499" s="292"/>
      <c r="T499" s="292"/>
      <c r="U499" s="293" t="str">
        <f t="shared" si="131"/>
        <v/>
      </c>
      <c r="V499" s="294"/>
      <c r="W499" s="158"/>
      <c r="X499" s="159" t="str">
        <f t="shared" si="132"/>
        <v/>
      </c>
      <c r="Y499" s="20"/>
      <c r="Z499" s="20"/>
      <c r="AA499" s="160">
        <f t="shared" si="141"/>
        <v>0</v>
      </c>
      <c r="AB499" s="160">
        <f t="shared" si="142"/>
        <v>0</v>
      </c>
      <c r="AC499" s="20">
        <f t="shared" si="143"/>
        <v>0</v>
      </c>
      <c r="AR499" s="205">
        <f t="shared" si="133"/>
        <v>0</v>
      </c>
      <c r="AS499" s="205">
        <f t="shared" si="134"/>
        <v>0</v>
      </c>
      <c r="AT499" s="205">
        <f t="shared" si="135"/>
        <v>0</v>
      </c>
      <c r="AU499" s="205">
        <f t="shared" si="136"/>
        <v>0</v>
      </c>
      <c r="AV499" s="205">
        <f t="shared" si="137"/>
        <v>0</v>
      </c>
      <c r="AW499" s="205">
        <f t="shared" si="138"/>
        <v>0</v>
      </c>
      <c r="AX499" s="205">
        <f t="shared" si="139"/>
        <v>0</v>
      </c>
    </row>
    <row r="500" spans="1:50" ht="15.75" hidden="1" customHeight="1" outlineLevel="1">
      <c r="A500" s="8" t="s">
        <v>61</v>
      </c>
      <c r="B500" s="216">
        <v>490</v>
      </c>
      <c r="C500" s="284"/>
      <c r="D500" s="285"/>
      <c r="E500" s="285"/>
      <c r="F500" s="286"/>
      <c r="G500" s="301">
        <v>0</v>
      </c>
      <c r="H500" s="287">
        <v>0.1</v>
      </c>
      <c r="I500" s="288"/>
      <c r="J500" s="223">
        <f t="shared" si="128"/>
        <v>0</v>
      </c>
      <c r="K500" s="286"/>
      <c r="L500" s="286"/>
      <c r="M500" s="215"/>
      <c r="N500" s="278">
        <f t="shared" si="129"/>
        <v>490</v>
      </c>
      <c r="O500" s="289" t="str">
        <f t="shared" si="130"/>
        <v/>
      </c>
      <c r="P500" s="290">
        <f t="shared" si="140"/>
        <v>0</v>
      </c>
      <c r="Q500" s="291">
        <v>0.1</v>
      </c>
      <c r="R500" s="292"/>
      <c r="S500" s="292"/>
      <c r="T500" s="292"/>
      <c r="U500" s="293" t="str">
        <f t="shared" si="131"/>
        <v/>
      </c>
      <c r="V500" s="294"/>
      <c r="W500" s="158"/>
      <c r="X500" s="159" t="str">
        <f t="shared" si="132"/>
        <v/>
      </c>
      <c r="Y500" s="20"/>
      <c r="Z500" s="20"/>
      <c r="AA500" s="160">
        <f t="shared" si="141"/>
        <v>0</v>
      </c>
      <c r="AB500" s="160">
        <f t="shared" si="142"/>
        <v>0</v>
      </c>
      <c r="AC500" s="20">
        <f t="shared" si="143"/>
        <v>0</v>
      </c>
      <c r="AR500" s="205">
        <f t="shared" si="133"/>
        <v>0</v>
      </c>
      <c r="AS500" s="205">
        <f t="shared" si="134"/>
        <v>0</v>
      </c>
      <c r="AT500" s="205">
        <f t="shared" si="135"/>
        <v>0</v>
      </c>
      <c r="AU500" s="205">
        <f t="shared" si="136"/>
        <v>0</v>
      </c>
      <c r="AV500" s="205">
        <f t="shared" si="137"/>
        <v>0</v>
      </c>
      <c r="AW500" s="205">
        <f t="shared" si="138"/>
        <v>0</v>
      </c>
      <c r="AX500" s="205">
        <f t="shared" si="139"/>
        <v>0</v>
      </c>
    </row>
    <row r="501" spans="1:50" ht="15.75" hidden="1" customHeight="1" outlineLevel="1">
      <c r="A501" s="8" t="s">
        <v>61</v>
      </c>
      <c r="B501" s="216">
        <v>491</v>
      </c>
      <c r="C501" s="284"/>
      <c r="D501" s="285"/>
      <c r="E501" s="285"/>
      <c r="F501" s="286"/>
      <c r="G501" s="301">
        <v>0</v>
      </c>
      <c r="H501" s="287">
        <v>0.1</v>
      </c>
      <c r="I501" s="288"/>
      <c r="J501" s="223">
        <f t="shared" si="128"/>
        <v>0</v>
      </c>
      <c r="K501" s="286"/>
      <c r="L501" s="286"/>
      <c r="M501" s="215"/>
      <c r="N501" s="278">
        <f t="shared" si="129"/>
        <v>491</v>
      </c>
      <c r="O501" s="289" t="str">
        <f t="shared" si="130"/>
        <v/>
      </c>
      <c r="P501" s="290">
        <f t="shared" si="140"/>
        <v>0</v>
      </c>
      <c r="Q501" s="291">
        <v>0.1</v>
      </c>
      <c r="R501" s="292"/>
      <c r="S501" s="292"/>
      <c r="T501" s="292"/>
      <c r="U501" s="293" t="str">
        <f t="shared" si="131"/>
        <v/>
      </c>
      <c r="V501" s="294"/>
      <c r="W501" s="158"/>
      <c r="X501" s="159" t="str">
        <f t="shared" si="132"/>
        <v/>
      </c>
      <c r="Y501" s="20"/>
      <c r="Z501" s="20"/>
      <c r="AA501" s="160">
        <f t="shared" si="141"/>
        <v>0</v>
      </c>
      <c r="AB501" s="160">
        <f t="shared" si="142"/>
        <v>0</v>
      </c>
      <c r="AC501" s="20">
        <f t="shared" si="143"/>
        <v>0</v>
      </c>
      <c r="AR501" s="205">
        <f t="shared" si="133"/>
        <v>0</v>
      </c>
      <c r="AS501" s="205">
        <f t="shared" si="134"/>
        <v>0</v>
      </c>
      <c r="AT501" s="205">
        <f t="shared" si="135"/>
        <v>0</v>
      </c>
      <c r="AU501" s="205">
        <f t="shared" si="136"/>
        <v>0</v>
      </c>
      <c r="AV501" s="205">
        <f t="shared" si="137"/>
        <v>0</v>
      </c>
      <c r="AW501" s="205">
        <f t="shared" si="138"/>
        <v>0</v>
      </c>
      <c r="AX501" s="205">
        <f t="shared" si="139"/>
        <v>0</v>
      </c>
    </row>
    <row r="502" spans="1:50" ht="15.75" hidden="1" customHeight="1" outlineLevel="1">
      <c r="A502" s="8" t="s">
        <v>61</v>
      </c>
      <c r="B502" s="216">
        <v>492</v>
      </c>
      <c r="C502" s="284"/>
      <c r="D502" s="285"/>
      <c r="E502" s="285"/>
      <c r="F502" s="286"/>
      <c r="G502" s="301">
        <v>0</v>
      </c>
      <c r="H502" s="287">
        <v>0.1</v>
      </c>
      <c r="I502" s="288"/>
      <c r="J502" s="223">
        <f t="shared" si="128"/>
        <v>0</v>
      </c>
      <c r="K502" s="286"/>
      <c r="L502" s="286"/>
      <c r="M502" s="215"/>
      <c r="N502" s="278">
        <f t="shared" si="129"/>
        <v>492</v>
      </c>
      <c r="O502" s="289" t="str">
        <f t="shared" si="130"/>
        <v/>
      </c>
      <c r="P502" s="290">
        <f t="shared" si="140"/>
        <v>0</v>
      </c>
      <c r="Q502" s="291">
        <v>0.1</v>
      </c>
      <c r="R502" s="292"/>
      <c r="S502" s="292"/>
      <c r="T502" s="292"/>
      <c r="U502" s="293" t="str">
        <f t="shared" si="131"/>
        <v/>
      </c>
      <c r="V502" s="294"/>
      <c r="W502" s="158"/>
      <c r="X502" s="159" t="str">
        <f t="shared" si="132"/>
        <v/>
      </c>
      <c r="Y502" s="20"/>
      <c r="Z502" s="20"/>
      <c r="AA502" s="160">
        <f t="shared" si="141"/>
        <v>0</v>
      </c>
      <c r="AB502" s="160">
        <f t="shared" si="142"/>
        <v>0</v>
      </c>
      <c r="AC502" s="20">
        <f t="shared" si="143"/>
        <v>0</v>
      </c>
      <c r="AR502" s="205">
        <f t="shared" si="133"/>
        <v>0</v>
      </c>
      <c r="AS502" s="205">
        <f t="shared" si="134"/>
        <v>0</v>
      </c>
      <c r="AT502" s="205">
        <f t="shared" si="135"/>
        <v>0</v>
      </c>
      <c r="AU502" s="205">
        <f t="shared" si="136"/>
        <v>0</v>
      </c>
      <c r="AV502" s="205">
        <f t="shared" si="137"/>
        <v>0</v>
      </c>
      <c r="AW502" s="205">
        <f t="shared" si="138"/>
        <v>0</v>
      </c>
      <c r="AX502" s="205">
        <f t="shared" si="139"/>
        <v>0</v>
      </c>
    </row>
    <row r="503" spans="1:50" ht="15.75" hidden="1" customHeight="1" outlineLevel="1">
      <c r="A503" s="8" t="s">
        <v>61</v>
      </c>
      <c r="B503" s="216">
        <v>493</v>
      </c>
      <c r="C503" s="284"/>
      <c r="D503" s="285"/>
      <c r="E503" s="285"/>
      <c r="F503" s="286"/>
      <c r="G503" s="301">
        <v>0</v>
      </c>
      <c r="H503" s="287">
        <v>0.1</v>
      </c>
      <c r="I503" s="288"/>
      <c r="J503" s="223">
        <f t="shared" si="128"/>
        <v>0</v>
      </c>
      <c r="K503" s="286"/>
      <c r="L503" s="286"/>
      <c r="M503" s="215"/>
      <c r="N503" s="278">
        <f t="shared" si="129"/>
        <v>493</v>
      </c>
      <c r="O503" s="289" t="str">
        <f t="shared" si="130"/>
        <v/>
      </c>
      <c r="P503" s="290">
        <f t="shared" si="140"/>
        <v>0</v>
      </c>
      <c r="Q503" s="291">
        <v>0.1</v>
      </c>
      <c r="R503" s="292"/>
      <c r="S503" s="292"/>
      <c r="T503" s="292"/>
      <c r="U503" s="293" t="str">
        <f t="shared" si="131"/>
        <v/>
      </c>
      <c r="V503" s="294"/>
      <c r="W503" s="158"/>
      <c r="X503" s="159" t="str">
        <f t="shared" si="132"/>
        <v/>
      </c>
      <c r="Y503" s="20"/>
      <c r="Z503" s="20"/>
      <c r="AA503" s="160">
        <f t="shared" si="141"/>
        <v>0</v>
      </c>
      <c r="AB503" s="160">
        <f t="shared" si="142"/>
        <v>0</v>
      </c>
      <c r="AC503" s="20">
        <f t="shared" si="143"/>
        <v>0</v>
      </c>
      <c r="AR503" s="205">
        <f t="shared" si="133"/>
        <v>0</v>
      </c>
      <c r="AS503" s="205">
        <f t="shared" si="134"/>
        <v>0</v>
      </c>
      <c r="AT503" s="205">
        <f t="shared" si="135"/>
        <v>0</v>
      </c>
      <c r="AU503" s="205">
        <f t="shared" si="136"/>
        <v>0</v>
      </c>
      <c r="AV503" s="205">
        <f t="shared" si="137"/>
        <v>0</v>
      </c>
      <c r="AW503" s="205">
        <f t="shared" si="138"/>
        <v>0</v>
      </c>
      <c r="AX503" s="205">
        <f t="shared" si="139"/>
        <v>0</v>
      </c>
    </row>
    <row r="504" spans="1:50" ht="15.75" hidden="1" customHeight="1" outlineLevel="1">
      <c r="A504" s="8" t="s">
        <v>61</v>
      </c>
      <c r="B504" s="216">
        <v>494</v>
      </c>
      <c r="C504" s="284"/>
      <c r="D504" s="285"/>
      <c r="E504" s="285"/>
      <c r="F504" s="286"/>
      <c r="G504" s="301">
        <v>0</v>
      </c>
      <c r="H504" s="287">
        <v>0.1</v>
      </c>
      <c r="I504" s="288"/>
      <c r="J504" s="223">
        <f t="shared" si="128"/>
        <v>0</v>
      </c>
      <c r="K504" s="286"/>
      <c r="L504" s="286"/>
      <c r="M504" s="215"/>
      <c r="N504" s="278">
        <f t="shared" si="129"/>
        <v>494</v>
      </c>
      <c r="O504" s="289" t="str">
        <f t="shared" si="130"/>
        <v/>
      </c>
      <c r="P504" s="290">
        <f t="shared" si="140"/>
        <v>0</v>
      </c>
      <c r="Q504" s="291">
        <v>0.1</v>
      </c>
      <c r="R504" s="292"/>
      <c r="S504" s="292"/>
      <c r="T504" s="292"/>
      <c r="U504" s="293" t="str">
        <f t="shared" si="131"/>
        <v/>
      </c>
      <c r="V504" s="294"/>
      <c r="W504" s="158"/>
      <c r="X504" s="159" t="str">
        <f t="shared" si="132"/>
        <v/>
      </c>
      <c r="Y504" s="20"/>
      <c r="Z504" s="20"/>
      <c r="AA504" s="160">
        <f t="shared" si="141"/>
        <v>0</v>
      </c>
      <c r="AB504" s="160">
        <f t="shared" si="142"/>
        <v>0</v>
      </c>
      <c r="AC504" s="20">
        <f t="shared" si="143"/>
        <v>0</v>
      </c>
      <c r="AR504" s="205">
        <f t="shared" si="133"/>
        <v>0</v>
      </c>
      <c r="AS504" s="205">
        <f t="shared" si="134"/>
        <v>0</v>
      </c>
      <c r="AT504" s="205">
        <f t="shared" si="135"/>
        <v>0</v>
      </c>
      <c r="AU504" s="205">
        <f t="shared" si="136"/>
        <v>0</v>
      </c>
      <c r="AV504" s="205">
        <f t="shared" si="137"/>
        <v>0</v>
      </c>
      <c r="AW504" s="205">
        <f t="shared" si="138"/>
        <v>0</v>
      </c>
      <c r="AX504" s="205">
        <f t="shared" si="139"/>
        <v>0</v>
      </c>
    </row>
    <row r="505" spans="1:50" ht="15.75" hidden="1" customHeight="1" outlineLevel="1">
      <c r="A505" s="8" t="s">
        <v>61</v>
      </c>
      <c r="B505" s="216">
        <v>495</v>
      </c>
      <c r="C505" s="284"/>
      <c r="D505" s="285"/>
      <c r="E505" s="285"/>
      <c r="F505" s="286"/>
      <c r="G505" s="301">
        <v>0</v>
      </c>
      <c r="H505" s="287">
        <v>0.1</v>
      </c>
      <c r="I505" s="288"/>
      <c r="J505" s="223">
        <f t="shared" si="128"/>
        <v>0</v>
      </c>
      <c r="K505" s="286"/>
      <c r="L505" s="286"/>
      <c r="M505" s="215"/>
      <c r="N505" s="278">
        <f t="shared" si="129"/>
        <v>495</v>
      </c>
      <c r="O505" s="289" t="str">
        <f t="shared" si="130"/>
        <v/>
      </c>
      <c r="P505" s="290">
        <f t="shared" si="140"/>
        <v>0</v>
      </c>
      <c r="Q505" s="291">
        <v>0.1</v>
      </c>
      <c r="R505" s="292"/>
      <c r="S505" s="292"/>
      <c r="T505" s="292"/>
      <c r="U505" s="293" t="str">
        <f t="shared" si="131"/>
        <v/>
      </c>
      <c r="V505" s="294"/>
      <c r="W505" s="158"/>
      <c r="X505" s="159" t="str">
        <f t="shared" si="132"/>
        <v/>
      </c>
      <c r="Y505" s="20"/>
      <c r="Z505" s="20"/>
      <c r="AA505" s="160">
        <f t="shared" si="141"/>
        <v>0</v>
      </c>
      <c r="AB505" s="160">
        <f t="shared" si="142"/>
        <v>0</v>
      </c>
      <c r="AC505" s="20">
        <f t="shared" si="143"/>
        <v>0</v>
      </c>
      <c r="AR505" s="205">
        <f t="shared" si="133"/>
        <v>0</v>
      </c>
      <c r="AS505" s="205">
        <f t="shared" si="134"/>
        <v>0</v>
      </c>
      <c r="AT505" s="205">
        <f t="shared" si="135"/>
        <v>0</v>
      </c>
      <c r="AU505" s="205">
        <f t="shared" si="136"/>
        <v>0</v>
      </c>
      <c r="AV505" s="205">
        <f t="shared" si="137"/>
        <v>0</v>
      </c>
      <c r="AW505" s="205">
        <f t="shared" si="138"/>
        <v>0</v>
      </c>
      <c r="AX505" s="205">
        <f t="shared" si="139"/>
        <v>0</v>
      </c>
    </row>
    <row r="506" spans="1:50" ht="15.75" hidden="1" customHeight="1" outlineLevel="1">
      <c r="A506" s="8" t="s">
        <v>61</v>
      </c>
      <c r="B506" s="216">
        <v>496</v>
      </c>
      <c r="C506" s="284"/>
      <c r="D506" s="285"/>
      <c r="E506" s="285"/>
      <c r="F506" s="286"/>
      <c r="G506" s="301">
        <v>0</v>
      </c>
      <c r="H506" s="287">
        <v>0.1</v>
      </c>
      <c r="I506" s="288"/>
      <c r="J506" s="223">
        <f t="shared" si="128"/>
        <v>0</v>
      </c>
      <c r="K506" s="286"/>
      <c r="L506" s="286"/>
      <c r="M506" s="215"/>
      <c r="N506" s="278">
        <f t="shared" si="129"/>
        <v>496</v>
      </c>
      <c r="O506" s="289" t="str">
        <f t="shared" si="130"/>
        <v/>
      </c>
      <c r="P506" s="290">
        <f t="shared" si="140"/>
        <v>0</v>
      </c>
      <c r="Q506" s="291">
        <v>0.1</v>
      </c>
      <c r="R506" s="292"/>
      <c r="S506" s="292"/>
      <c r="T506" s="292"/>
      <c r="U506" s="293" t="str">
        <f t="shared" si="131"/>
        <v/>
      </c>
      <c r="V506" s="294"/>
      <c r="W506" s="158"/>
      <c r="X506" s="159" t="str">
        <f t="shared" si="132"/>
        <v/>
      </c>
      <c r="Y506" s="20"/>
      <c r="Z506" s="20"/>
      <c r="AA506" s="160">
        <f t="shared" si="141"/>
        <v>0</v>
      </c>
      <c r="AB506" s="160">
        <f t="shared" si="142"/>
        <v>0</v>
      </c>
      <c r="AC506" s="20">
        <f t="shared" si="143"/>
        <v>0</v>
      </c>
      <c r="AR506" s="205">
        <f t="shared" si="133"/>
        <v>0</v>
      </c>
      <c r="AS506" s="205">
        <f t="shared" si="134"/>
        <v>0</v>
      </c>
      <c r="AT506" s="205">
        <f t="shared" si="135"/>
        <v>0</v>
      </c>
      <c r="AU506" s="205">
        <f t="shared" si="136"/>
        <v>0</v>
      </c>
      <c r="AV506" s="205">
        <f t="shared" si="137"/>
        <v>0</v>
      </c>
      <c r="AW506" s="205">
        <f t="shared" si="138"/>
        <v>0</v>
      </c>
      <c r="AX506" s="205">
        <f t="shared" si="139"/>
        <v>0</v>
      </c>
    </row>
    <row r="507" spans="1:50" ht="15.75" hidden="1" customHeight="1" outlineLevel="1">
      <c r="A507" s="8" t="s">
        <v>61</v>
      </c>
      <c r="B507" s="216">
        <v>497</v>
      </c>
      <c r="C507" s="284"/>
      <c r="D507" s="285"/>
      <c r="E507" s="285"/>
      <c r="F507" s="286"/>
      <c r="G507" s="301">
        <v>0</v>
      </c>
      <c r="H507" s="287">
        <v>0.1</v>
      </c>
      <c r="I507" s="288"/>
      <c r="J507" s="223">
        <f t="shared" si="128"/>
        <v>0</v>
      </c>
      <c r="K507" s="286"/>
      <c r="L507" s="286"/>
      <c r="M507" s="215"/>
      <c r="N507" s="278">
        <f t="shared" si="129"/>
        <v>497</v>
      </c>
      <c r="O507" s="289" t="str">
        <f t="shared" si="130"/>
        <v/>
      </c>
      <c r="P507" s="290">
        <f t="shared" si="140"/>
        <v>0</v>
      </c>
      <c r="Q507" s="291">
        <v>0.1</v>
      </c>
      <c r="R507" s="292"/>
      <c r="S507" s="292"/>
      <c r="T507" s="292"/>
      <c r="U507" s="293" t="str">
        <f t="shared" si="131"/>
        <v/>
      </c>
      <c r="V507" s="294"/>
      <c r="W507" s="158"/>
      <c r="X507" s="159" t="str">
        <f t="shared" si="132"/>
        <v/>
      </c>
      <c r="Y507" s="20"/>
      <c r="Z507" s="20"/>
      <c r="AA507" s="160">
        <f t="shared" si="141"/>
        <v>0</v>
      </c>
      <c r="AB507" s="160">
        <f t="shared" si="142"/>
        <v>0</v>
      </c>
      <c r="AC507" s="20">
        <f t="shared" si="143"/>
        <v>0</v>
      </c>
      <c r="AR507" s="205">
        <f t="shared" si="133"/>
        <v>0</v>
      </c>
      <c r="AS507" s="205">
        <f t="shared" si="134"/>
        <v>0</v>
      </c>
      <c r="AT507" s="205">
        <f t="shared" si="135"/>
        <v>0</v>
      </c>
      <c r="AU507" s="205">
        <f t="shared" si="136"/>
        <v>0</v>
      </c>
      <c r="AV507" s="205">
        <f t="shared" si="137"/>
        <v>0</v>
      </c>
      <c r="AW507" s="205">
        <f t="shared" si="138"/>
        <v>0</v>
      </c>
      <c r="AX507" s="205">
        <f t="shared" si="139"/>
        <v>0</v>
      </c>
    </row>
    <row r="508" spans="1:50" ht="15.75" hidden="1" customHeight="1" outlineLevel="1">
      <c r="A508" s="8" t="s">
        <v>61</v>
      </c>
      <c r="B508" s="216">
        <v>498</v>
      </c>
      <c r="C508" s="284"/>
      <c r="D508" s="285"/>
      <c r="E508" s="285"/>
      <c r="F508" s="286"/>
      <c r="G508" s="301">
        <v>0</v>
      </c>
      <c r="H508" s="287">
        <v>0.1</v>
      </c>
      <c r="I508" s="288"/>
      <c r="J508" s="223">
        <f t="shared" si="128"/>
        <v>0</v>
      </c>
      <c r="K508" s="286"/>
      <c r="L508" s="286"/>
      <c r="M508" s="215"/>
      <c r="N508" s="278">
        <f t="shared" si="129"/>
        <v>498</v>
      </c>
      <c r="O508" s="289" t="str">
        <f t="shared" si="130"/>
        <v/>
      </c>
      <c r="P508" s="290">
        <f t="shared" si="140"/>
        <v>0</v>
      </c>
      <c r="Q508" s="291">
        <v>0.1</v>
      </c>
      <c r="R508" s="292"/>
      <c r="S508" s="292"/>
      <c r="T508" s="292"/>
      <c r="U508" s="293" t="str">
        <f t="shared" si="131"/>
        <v/>
      </c>
      <c r="V508" s="294"/>
      <c r="W508" s="158"/>
      <c r="X508" s="159" t="str">
        <f t="shared" si="132"/>
        <v/>
      </c>
      <c r="Y508" s="20"/>
      <c r="Z508" s="20"/>
      <c r="AA508" s="160">
        <f t="shared" si="141"/>
        <v>0</v>
      </c>
      <c r="AB508" s="160">
        <f t="shared" si="142"/>
        <v>0</v>
      </c>
      <c r="AC508" s="20">
        <f t="shared" si="143"/>
        <v>0</v>
      </c>
      <c r="AR508" s="205">
        <f t="shared" si="133"/>
        <v>0</v>
      </c>
      <c r="AS508" s="205">
        <f t="shared" si="134"/>
        <v>0</v>
      </c>
      <c r="AT508" s="205">
        <f t="shared" si="135"/>
        <v>0</v>
      </c>
      <c r="AU508" s="205">
        <f t="shared" si="136"/>
        <v>0</v>
      </c>
      <c r="AV508" s="205">
        <f t="shared" si="137"/>
        <v>0</v>
      </c>
      <c r="AW508" s="205">
        <f t="shared" si="138"/>
        <v>0</v>
      </c>
      <c r="AX508" s="205">
        <f t="shared" si="139"/>
        <v>0</v>
      </c>
    </row>
    <row r="509" spans="1:50" ht="15.75" hidden="1" customHeight="1" outlineLevel="1">
      <c r="A509" s="8" t="s">
        <v>61</v>
      </c>
      <c r="B509" s="216">
        <v>499</v>
      </c>
      <c r="C509" s="284"/>
      <c r="D509" s="285"/>
      <c r="E509" s="285"/>
      <c r="F509" s="286"/>
      <c r="G509" s="301">
        <v>0</v>
      </c>
      <c r="H509" s="287">
        <v>0.1</v>
      </c>
      <c r="I509" s="288"/>
      <c r="J509" s="223">
        <f t="shared" si="128"/>
        <v>0</v>
      </c>
      <c r="K509" s="286"/>
      <c r="L509" s="286"/>
      <c r="M509" s="215"/>
      <c r="N509" s="278">
        <f t="shared" si="129"/>
        <v>499</v>
      </c>
      <c r="O509" s="289" t="str">
        <f t="shared" si="130"/>
        <v/>
      </c>
      <c r="P509" s="290">
        <f t="shared" si="140"/>
        <v>0</v>
      </c>
      <c r="Q509" s="291">
        <v>0.1</v>
      </c>
      <c r="R509" s="292"/>
      <c r="S509" s="292"/>
      <c r="T509" s="292"/>
      <c r="U509" s="293" t="str">
        <f t="shared" si="131"/>
        <v/>
      </c>
      <c r="V509" s="294"/>
      <c r="W509" s="158"/>
      <c r="X509" s="159" t="str">
        <f t="shared" si="132"/>
        <v/>
      </c>
      <c r="Y509" s="20"/>
      <c r="Z509" s="20"/>
      <c r="AA509" s="160">
        <f t="shared" si="141"/>
        <v>0</v>
      </c>
      <c r="AB509" s="160">
        <f t="shared" si="142"/>
        <v>0</v>
      </c>
      <c r="AC509" s="20">
        <f t="shared" si="143"/>
        <v>0</v>
      </c>
      <c r="AR509" s="205">
        <f t="shared" si="133"/>
        <v>0</v>
      </c>
      <c r="AS509" s="205">
        <f t="shared" si="134"/>
        <v>0</v>
      </c>
      <c r="AT509" s="205">
        <f t="shared" si="135"/>
        <v>0</v>
      </c>
      <c r="AU509" s="205">
        <f t="shared" si="136"/>
        <v>0</v>
      </c>
      <c r="AV509" s="205">
        <f t="shared" si="137"/>
        <v>0</v>
      </c>
      <c r="AW509" s="205">
        <f t="shared" si="138"/>
        <v>0</v>
      </c>
      <c r="AX509" s="205">
        <f t="shared" si="139"/>
        <v>0</v>
      </c>
    </row>
    <row r="510" spans="1:50" ht="15.75" hidden="1" customHeight="1" outlineLevel="1">
      <c r="A510" s="8" t="s">
        <v>61</v>
      </c>
      <c r="B510" s="216">
        <v>500</v>
      </c>
      <c r="C510" s="284"/>
      <c r="D510" s="285"/>
      <c r="E510" s="285"/>
      <c r="F510" s="286"/>
      <c r="G510" s="301">
        <v>0</v>
      </c>
      <c r="H510" s="287">
        <v>0.1</v>
      </c>
      <c r="I510" s="288"/>
      <c r="J510" s="223">
        <f t="shared" si="128"/>
        <v>0</v>
      </c>
      <c r="K510" s="286"/>
      <c r="L510" s="286"/>
      <c r="M510" s="215"/>
      <c r="N510" s="278">
        <f t="shared" si="129"/>
        <v>500</v>
      </c>
      <c r="O510" s="289" t="str">
        <f t="shared" si="130"/>
        <v/>
      </c>
      <c r="P510" s="290">
        <f t="shared" si="140"/>
        <v>0</v>
      </c>
      <c r="Q510" s="291">
        <v>0.1</v>
      </c>
      <c r="R510" s="292"/>
      <c r="S510" s="292"/>
      <c r="T510" s="292"/>
      <c r="U510" s="293" t="str">
        <f t="shared" si="131"/>
        <v/>
      </c>
      <c r="V510" s="294"/>
      <c r="W510" s="158"/>
      <c r="X510" s="159" t="str">
        <f t="shared" si="132"/>
        <v/>
      </c>
      <c r="Y510" s="20"/>
      <c r="Z510" s="20"/>
      <c r="AA510" s="160">
        <f t="shared" si="141"/>
        <v>0</v>
      </c>
      <c r="AB510" s="160">
        <f t="shared" si="142"/>
        <v>0</v>
      </c>
      <c r="AC510" s="20">
        <f t="shared" si="143"/>
        <v>0</v>
      </c>
      <c r="AR510" s="205">
        <f t="shared" si="133"/>
        <v>0</v>
      </c>
      <c r="AS510" s="205">
        <f t="shared" si="134"/>
        <v>0</v>
      </c>
      <c r="AT510" s="205">
        <f t="shared" si="135"/>
        <v>0</v>
      </c>
      <c r="AU510" s="205">
        <f t="shared" si="136"/>
        <v>0</v>
      </c>
      <c r="AV510" s="205">
        <f t="shared" si="137"/>
        <v>0</v>
      </c>
      <c r="AW510" s="205">
        <f t="shared" si="138"/>
        <v>0</v>
      </c>
      <c r="AX510" s="205">
        <f t="shared" si="139"/>
        <v>0</v>
      </c>
    </row>
    <row r="511" spans="1:50" ht="18.75" customHeight="1" collapsed="1">
      <c r="A511" s="9"/>
      <c r="B511" s="228"/>
      <c r="C511" s="228"/>
      <c r="D511" s="228"/>
      <c r="E511" s="315"/>
      <c r="F511" s="228"/>
      <c r="G511" s="302"/>
      <c r="H511" s="228"/>
      <c r="I511" s="228"/>
      <c r="J511" s="229"/>
      <c r="K511" s="228"/>
      <c r="L511" s="228"/>
      <c r="M511" s="230"/>
      <c r="N511" s="278"/>
      <c r="O511" s="289"/>
      <c r="P511" s="290"/>
      <c r="Q511" s="292"/>
      <c r="R511" s="292"/>
      <c r="S511" s="292"/>
      <c r="T511" s="292"/>
      <c r="U511" s="296"/>
      <c r="V511" s="292"/>
      <c r="W511" s="297"/>
      <c r="X511" s="159" t="str">
        <f t="shared" si="132"/>
        <v/>
      </c>
      <c r="Y511" s="20"/>
      <c r="Z511" s="20"/>
      <c r="AA511" s="160"/>
      <c r="AB511" s="160"/>
      <c r="AC511" s="20"/>
      <c r="AR511" s="205">
        <f t="shared" si="133"/>
        <v>0</v>
      </c>
      <c r="AS511" s="205">
        <f t="shared" si="134"/>
        <v>0</v>
      </c>
      <c r="AT511" s="205">
        <f t="shared" si="135"/>
        <v>0</v>
      </c>
      <c r="AU511" s="205">
        <f t="shared" si="136"/>
        <v>0</v>
      </c>
      <c r="AV511" s="205">
        <f t="shared" si="137"/>
        <v>0</v>
      </c>
      <c r="AW511" s="205">
        <f t="shared" si="138"/>
        <v>0</v>
      </c>
      <c r="AX511" s="205">
        <f t="shared" si="139"/>
        <v>0</v>
      </c>
    </row>
    <row r="512" spans="1:50" ht="15.75" hidden="1" customHeight="1" outlineLevel="1">
      <c r="A512" s="8" t="s">
        <v>61</v>
      </c>
      <c r="B512" s="216">
        <v>501</v>
      </c>
      <c r="C512" s="284"/>
      <c r="D512" s="285"/>
      <c r="E512" s="285"/>
      <c r="F512" s="286"/>
      <c r="G512" s="301">
        <v>0</v>
      </c>
      <c r="H512" s="287">
        <v>0.1</v>
      </c>
      <c r="I512" s="288"/>
      <c r="J512" s="223">
        <f t="shared" si="128"/>
        <v>0</v>
      </c>
      <c r="K512" s="286"/>
      <c r="L512" s="286"/>
      <c r="M512" s="215"/>
      <c r="N512" s="278">
        <f t="shared" si="129"/>
        <v>501</v>
      </c>
      <c r="O512" s="289" t="str">
        <f t="shared" si="130"/>
        <v/>
      </c>
      <c r="P512" s="290">
        <f t="shared" ref="P512:P575" si="144">IF($H512=$Q512,$J512-$AA512-$AB512-$S512,ROUNDDOWN(($G512-$I512)/(1+$Q512),0)-$AA512-$AB512-$S512)</f>
        <v>0</v>
      </c>
      <c r="Q512" s="291">
        <v>0.1</v>
      </c>
      <c r="R512" s="292"/>
      <c r="S512" s="292"/>
      <c r="T512" s="292"/>
      <c r="U512" s="293" t="str">
        <f t="shared" si="131"/>
        <v/>
      </c>
      <c r="V512" s="294"/>
      <c r="W512" s="158"/>
      <c r="X512" s="159" t="str">
        <f t="shared" si="132"/>
        <v/>
      </c>
      <c r="Y512" s="20"/>
      <c r="Z512" s="20"/>
      <c r="AA512" s="160">
        <f t="shared" ref="AA512:AA575" si="145">IFERROR(ROUNDDOWN(R512/(1+$Q512),0),0)</f>
        <v>0</v>
      </c>
      <c r="AB512" s="160">
        <f t="shared" ref="AB512:AB575" si="146">IFERROR(ROUNDDOWN(T512/(1+$Q512),0),0)</f>
        <v>0</v>
      </c>
      <c r="AC512" s="20">
        <f t="shared" ref="AC512:AC575" si="147">IF($H512&gt;=$Q512,0,$J512-$P512-$R512-$S512-$T512)</f>
        <v>0</v>
      </c>
      <c r="AR512" s="205">
        <f t="shared" si="133"/>
        <v>0</v>
      </c>
      <c r="AS512" s="205">
        <f t="shared" si="134"/>
        <v>0</v>
      </c>
      <c r="AT512" s="205">
        <f t="shared" si="135"/>
        <v>0</v>
      </c>
      <c r="AU512" s="205">
        <f t="shared" si="136"/>
        <v>0</v>
      </c>
      <c r="AV512" s="205">
        <f t="shared" si="137"/>
        <v>0</v>
      </c>
      <c r="AW512" s="205">
        <f t="shared" si="138"/>
        <v>0</v>
      </c>
      <c r="AX512" s="205">
        <f t="shared" si="139"/>
        <v>0</v>
      </c>
    </row>
    <row r="513" spans="1:50" ht="15.75" hidden="1" customHeight="1" outlineLevel="1">
      <c r="A513" s="8" t="s">
        <v>61</v>
      </c>
      <c r="B513" s="216">
        <v>502</v>
      </c>
      <c r="C513" s="284"/>
      <c r="D513" s="285"/>
      <c r="E513" s="285"/>
      <c r="F513" s="286"/>
      <c r="G513" s="301">
        <v>0</v>
      </c>
      <c r="H513" s="287">
        <v>0.1</v>
      </c>
      <c r="I513" s="288"/>
      <c r="J513" s="223">
        <f t="shared" si="128"/>
        <v>0</v>
      </c>
      <c r="K513" s="286"/>
      <c r="L513" s="286"/>
      <c r="M513" s="215"/>
      <c r="N513" s="278">
        <f t="shared" si="129"/>
        <v>502</v>
      </c>
      <c r="O513" s="289" t="str">
        <f t="shared" si="130"/>
        <v/>
      </c>
      <c r="P513" s="290">
        <f t="shared" si="144"/>
        <v>0</v>
      </c>
      <c r="Q513" s="291">
        <v>0.1</v>
      </c>
      <c r="R513" s="292"/>
      <c r="S513" s="292"/>
      <c r="T513" s="292"/>
      <c r="U513" s="293" t="str">
        <f t="shared" si="131"/>
        <v/>
      </c>
      <c r="V513" s="294"/>
      <c r="W513" s="158"/>
      <c r="X513" s="159" t="str">
        <f t="shared" si="132"/>
        <v/>
      </c>
      <c r="Y513" s="20"/>
      <c r="Z513" s="20"/>
      <c r="AA513" s="160">
        <f t="shared" si="145"/>
        <v>0</v>
      </c>
      <c r="AB513" s="160">
        <f t="shared" si="146"/>
        <v>0</v>
      </c>
      <c r="AC513" s="20">
        <f t="shared" si="147"/>
        <v>0</v>
      </c>
      <c r="AR513" s="205">
        <f t="shared" si="133"/>
        <v>0</v>
      </c>
      <c r="AS513" s="205">
        <f t="shared" si="134"/>
        <v>0</v>
      </c>
      <c r="AT513" s="205">
        <f t="shared" si="135"/>
        <v>0</v>
      </c>
      <c r="AU513" s="205">
        <f t="shared" si="136"/>
        <v>0</v>
      </c>
      <c r="AV513" s="205">
        <f t="shared" si="137"/>
        <v>0</v>
      </c>
      <c r="AW513" s="205">
        <f t="shared" si="138"/>
        <v>0</v>
      </c>
      <c r="AX513" s="205">
        <f t="shared" si="139"/>
        <v>0</v>
      </c>
    </row>
    <row r="514" spans="1:50" ht="15.75" hidden="1" customHeight="1" outlineLevel="1">
      <c r="A514" s="8" t="s">
        <v>61</v>
      </c>
      <c r="B514" s="216">
        <v>503</v>
      </c>
      <c r="C514" s="284"/>
      <c r="D514" s="285"/>
      <c r="E514" s="285"/>
      <c r="F514" s="286"/>
      <c r="G514" s="301">
        <v>0</v>
      </c>
      <c r="H514" s="287">
        <v>0.1</v>
      </c>
      <c r="I514" s="288"/>
      <c r="J514" s="223">
        <f t="shared" si="128"/>
        <v>0</v>
      </c>
      <c r="K514" s="286"/>
      <c r="L514" s="286"/>
      <c r="M514" s="215"/>
      <c r="N514" s="278">
        <f t="shared" si="129"/>
        <v>503</v>
      </c>
      <c r="O514" s="289" t="str">
        <f t="shared" si="130"/>
        <v/>
      </c>
      <c r="P514" s="290">
        <f t="shared" si="144"/>
        <v>0</v>
      </c>
      <c r="Q514" s="291">
        <v>0.1</v>
      </c>
      <c r="R514" s="292"/>
      <c r="S514" s="292"/>
      <c r="T514" s="292"/>
      <c r="U514" s="293" t="str">
        <f t="shared" si="131"/>
        <v/>
      </c>
      <c r="V514" s="294"/>
      <c r="W514" s="158"/>
      <c r="X514" s="159" t="str">
        <f t="shared" si="132"/>
        <v/>
      </c>
      <c r="Y514" s="20"/>
      <c r="Z514" s="20"/>
      <c r="AA514" s="160">
        <f t="shared" si="145"/>
        <v>0</v>
      </c>
      <c r="AB514" s="160">
        <f t="shared" si="146"/>
        <v>0</v>
      </c>
      <c r="AC514" s="20">
        <f t="shared" si="147"/>
        <v>0</v>
      </c>
      <c r="AR514" s="205">
        <f t="shared" si="133"/>
        <v>0</v>
      </c>
      <c r="AS514" s="205">
        <f t="shared" si="134"/>
        <v>0</v>
      </c>
      <c r="AT514" s="205">
        <f t="shared" si="135"/>
        <v>0</v>
      </c>
      <c r="AU514" s="205">
        <f t="shared" si="136"/>
        <v>0</v>
      </c>
      <c r="AV514" s="205">
        <f t="shared" si="137"/>
        <v>0</v>
      </c>
      <c r="AW514" s="205">
        <f t="shared" si="138"/>
        <v>0</v>
      </c>
      <c r="AX514" s="205">
        <f t="shared" si="139"/>
        <v>0</v>
      </c>
    </row>
    <row r="515" spans="1:50" ht="15.75" hidden="1" customHeight="1" outlineLevel="1">
      <c r="A515" s="8" t="s">
        <v>61</v>
      </c>
      <c r="B515" s="216">
        <v>504</v>
      </c>
      <c r="C515" s="284"/>
      <c r="D515" s="285"/>
      <c r="E515" s="285"/>
      <c r="F515" s="286"/>
      <c r="G515" s="301">
        <v>0</v>
      </c>
      <c r="H515" s="287">
        <v>0.1</v>
      </c>
      <c r="I515" s="288"/>
      <c r="J515" s="223">
        <f t="shared" si="128"/>
        <v>0</v>
      </c>
      <c r="K515" s="286"/>
      <c r="L515" s="286"/>
      <c r="M515" s="215"/>
      <c r="N515" s="278">
        <f t="shared" si="129"/>
        <v>504</v>
      </c>
      <c r="O515" s="289" t="str">
        <f t="shared" si="130"/>
        <v/>
      </c>
      <c r="P515" s="290">
        <f t="shared" si="144"/>
        <v>0</v>
      </c>
      <c r="Q515" s="291">
        <v>0.1</v>
      </c>
      <c r="R515" s="292"/>
      <c r="S515" s="292"/>
      <c r="T515" s="292"/>
      <c r="U515" s="293" t="str">
        <f t="shared" si="131"/>
        <v/>
      </c>
      <c r="V515" s="294"/>
      <c r="W515" s="158"/>
      <c r="X515" s="159" t="str">
        <f t="shared" si="132"/>
        <v/>
      </c>
      <c r="Y515" s="20"/>
      <c r="Z515" s="20"/>
      <c r="AA515" s="160">
        <f t="shared" si="145"/>
        <v>0</v>
      </c>
      <c r="AB515" s="160">
        <f t="shared" si="146"/>
        <v>0</v>
      </c>
      <c r="AC515" s="20">
        <f t="shared" si="147"/>
        <v>0</v>
      </c>
      <c r="AR515" s="205">
        <f t="shared" si="133"/>
        <v>0</v>
      </c>
      <c r="AS515" s="205">
        <f t="shared" si="134"/>
        <v>0</v>
      </c>
      <c r="AT515" s="205">
        <f t="shared" si="135"/>
        <v>0</v>
      </c>
      <c r="AU515" s="205">
        <f t="shared" si="136"/>
        <v>0</v>
      </c>
      <c r="AV515" s="205">
        <f t="shared" si="137"/>
        <v>0</v>
      </c>
      <c r="AW515" s="205">
        <f t="shared" si="138"/>
        <v>0</v>
      </c>
      <c r="AX515" s="205">
        <f t="shared" si="139"/>
        <v>0</v>
      </c>
    </row>
    <row r="516" spans="1:50" ht="15.75" hidden="1" customHeight="1" outlineLevel="1">
      <c r="A516" s="8" t="s">
        <v>61</v>
      </c>
      <c r="B516" s="216">
        <v>505</v>
      </c>
      <c r="C516" s="284"/>
      <c r="D516" s="285"/>
      <c r="E516" s="285"/>
      <c r="F516" s="286"/>
      <c r="G516" s="301">
        <v>0</v>
      </c>
      <c r="H516" s="287">
        <v>0.1</v>
      </c>
      <c r="I516" s="288"/>
      <c r="J516" s="223">
        <f t="shared" si="128"/>
        <v>0</v>
      </c>
      <c r="K516" s="286"/>
      <c r="L516" s="286"/>
      <c r="M516" s="215"/>
      <c r="N516" s="278">
        <f t="shared" si="129"/>
        <v>505</v>
      </c>
      <c r="O516" s="289" t="str">
        <f t="shared" si="130"/>
        <v/>
      </c>
      <c r="P516" s="290">
        <f t="shared" si="144"/>
        <v>0</v>
      </c>
      <c r="Q516" s="291">
        <v>0.1</v>
      </c>
      <c r="R516" s="292"/>
      <c r="S516" s="292"/>
      <c r="T516" s="292"/>
      <c r="U516" s="293" t="str">
        <f t="shared" si="131"/>
        <v/>
      </c>
      <c r="V516" s="294"/>
      <c r="W516" s="158"/>
      <c r="X516" s="159" t="str">
        <f t="shared" si="132"/>
        <v/>
      </c>
      <c r="Y516" s="20"/>
      <c r="Z516" s="20"/>
      <c r="AA516" s="160">
        <f t="shared" si="145"/>
        <v>0</v>
      </c>
      <c r="AB516" s="160">
        <f t="shared" si="146"/>
        <v>0</v>
      </c>
      <c r="AC516" s="20">
        <f t="shared" si="147"/>
        <v>0</v>
      </c>
      <c r="AR516" s="205">
        <f t="shared" si="133"/>
        <v>0</v>
      </c>
      <c r="AS516" s="205">
        <f t="shared" si="134"/>
        <v>0</v>
      </c>
      <c r="AT516" s="205">
        <f t="shared" si="135"/>
        <v>0</v>
      </c>
      <c r="AU516" s="205">
        <f t="shared" si="136"/>
        <v>0</v>
      </c>
      <c r="AV516" s="205">
        <f t="shared" si="137"/>
        <v>0</v>
      </c>
      <c r="AW516" s="205">
        <f t="shared" si="138"/>
        <v>0</v>
      </c>
      <c r="AX516" s="205">
        <f t="shared" si="139"/>
        <v>0</v>
      </c>
    </row>
    <row r="517" spans="1:50" ht="15.75" hidden="1" customHeight="1" outlineLevel="1">
      <c r="A517" s="8" t="s">
        <v>61</v>
      </c>
      <c r="B517" s="216">
        <v>506</v>
      </c>
      <c r="C517" s="284"/>
      <c r="D517" s="285"/>
      <c r="E517" s="285"/>
      <c r="F517" s="286"/>
      <c r="G517" s="301">
        <v>0</v>
      </c>
      <c r="H517" s="287">
        <v>0.1</v>
      </c>
      <c r="I517" s="288"/>
      <c r="J517" s="223">
        <f t="shared" si="128"/>
        <v>0</v>
      </c>
      <c r="K517" s="286"/>
      <c r="L517" s="286"/>
      <c r="M517" s="215"/>
      <c r="N517" s="278">
        <f t="shared" si="129"/>
        <v>506</v>
      </c>
      <c r="O517" s="289" t="str">
        <f t="shared" si="130"/>
        <v/>
      </c>
      <c r="P517" s="290">
        <f t="shared" si="144"/>
        <v>0</v>
      </c>
      <c r="Q517" s="291">
        <v>0.1</v>
      </c>
      <c r="R517" s="292"/>
      <c r="S517" s="292"/>
      <c r="T517" s="292"/>
      <c r="U517" s="293" t="str">
        <f t="shared" si="131"/>
        <v/>
      </c>
      <c r="V517" s="294"/>
      <c r="W517" s="158"/>
      <c r="X517" s="159" t="str">
        <f t="shared" si="132"/>
        <v/>
      </c>
      <c r="Y517" s="20"/>
      <c r="Z517" s="20"/>
      <c r="AA517" s="160">
        <f t="shared" si="145"/>
        <v>0</v>
      </c>
      <c r="AB517" s="160">
        <f t="shared" si="146"/>
        <v>0</v>
      </c>
      <c r="AC517" s="20">
        <f t="shared" si="147"/>
        <v>0</v>
      </c>
      <c r="AR517" s="205">
        <f t="shared" si="133"/>
        <v>0</v>
      </c>
      <c r="AS517" s="205">
        <f t="shared" si="134"/>
        <v>0</v>
      </c>
      <c r="AT517" s="205">
        <f t="shared" si="135"/>
        <v>0</v>
      </c>
      <c r="AU517" s="205">
        <f t="shared" si="136"/>
        <v>0</v>
      </c>
      <c r="AV517" s="205">
        <f t="shared" si="137"/>
        <v>0</v>
      </c>
      <c r="AW517" s="205">
        <f t="shared" si="138"/>
        <v>0</v>
      </c>
      <c r="AX517" s="205">
        <f t="shared" si="139"/>
        <v>0</v>
      </c>
    </row>
    <row r="518" spans="1:50" ht="15.75" hidden="1" customHeight="1" outlineLevel="1">
      <c r="A518" s="8" t="s">
        <v>61</v>
      </c>
      <c r="B518" s="216">
        <v>507</v>
      </c>
      <c r="C518" s="284"/>
      <c r="D518" s="285"/>
      <c r="E518" s="285"/>
      <c r="F518" s="286"/>
      <c r="G518" s="301">
        <v>0</v>
      </c>
      <c r="H518" s="287">
        <v>0.1</v>
      </c>
      <c r="I518" s="288"/>
      <c r="J518" s="223">
        <f t="shared" si="128"/>
        <v>0</v>
      </c>
      <c r="K518" s="286"/>
      <c r="L518" s="286"/>
      <c r="M518" s="215"/>
      <c r="N518" s="278">
        <f t="shared" si="129"/>
        <v>507</v>
      </c>
      <c r="O518" s="289" t="str">
        <f t="shared" si="130"/>
        <v/>
      </c>
      <c r="P518" s="290">
        <f t="shared" si="144"/>
        <v>0</v>
      </c>
      <c r="Q518" s="291">
        <v>0.1</v>
      </c>
      <c r="R518" s="292"/>
      <c r="S518" s="292"/>
      <c r="T518" s="292"/>
      <c r="U518" s="293" t="str">
        <f t="shared" si="131"/>
        <v/>
      </c>
      <c r="V518" s="294"/>
      <c r="W518" s="158"/>
      <c r="X518" s="159" t="str">
        <f t="shared" si="132"/>
        <v/>
      </c>
      <c r="Y518" s="20"/>
      <c r="Z518" s="20"/>
      <c r="AA518" s="160">
        <f t="shared" si="145"/>
        <v>0</v>
      </c>
      <c r="AB518" s="160">
        <f t="shared" si="146"/>
        <v>0</v>
      </c>
      <c r="AC518" s="20">
        <f t="shared" si="147"/>
        <v>0</v>
      </c>
      <c r="AR518" s="205">
        <f t="shared" si="133"/>
        <v>0</v>
      </c>
      <c r="AS518" s="205">
        <f t="shared" si="134"/>
        <v>0</v>
      </c>
      <c r="AT518" s="205">
        <f t="shared" si="135"/>
        <v>0</v>
      </c>
      <c r="AU518" s="205">
        <f t="shared" si="136"/>
        <v>0</v>
      </c>
      <c r="AV518" s="205">
        <f t="shared" si="137"/>
        <v>0</v>
      </c>
      <c r="AW518" s="205">
        <f t="shared" si="138"/>
        <v>0</v>
      </c>
      <c r="AX518" s="205">
        <f t="shared" si="139"/>
        <v>0</v>
      </c>
    </row>
    <row r="519" spans="1:50" ht="15.75" hidden="1" customHeight="1" outlineLevel="1">
      <c r="A519" s="8" t="s">
        <v>61</v>
      </c>
      <c r="B519" s="216">
        <v>508</v>
      </c>
      <c r="C519" s="284"/>
      <c r="D519" s="285"/>
      <c r="E519" s="285"/>
      <c r="F519" s="286"/>
      <c r="G519" s="301">
        <v>0</v>
      </c>
      <c r="H519" s="287">
        <v>0.1</v>
      </c>
      <c r="I519" s="288"/>
      <c r="J519" s="223">
        <f t="shared" si="128"/>
        <v>0</v>
      </c>
      <c r="K519" s="286"/>
      <c r="L519" s="286"/>
      <c r="M519" s="215"/>
      <c r="N519" s="278">
        <f t="shared" si="129"/>
        <v>508</v>
      </c>
      <c r="O519" s="289" t="str">
        <f t="shared" si="130"/>
        <v/>
      </c>
      <c r="P519" s="290">
        <f t="shared" si="144"/>
        <v>0</v>
      </c>
      <c r="Q519" s="291">
        <v>0.1</v>
      </c>
      <c r="R519" s="292"/>
      <c r="S519" s="292"/>
      <c r="T519" s="292"/>
      <c r="U519" s="293" t="str">
        <f t="shared" si="131"/>
        <v/>
      </c>
      <c r="V519" s="294"/>
      <c r="W519" s="158"/>
      <c r="X519" s="159" t="str">
        <f t="shared" si="132"/>
        <v/>
      </c>
      <c r="Y519" s="20"/>
      <c r="Z519" s="20"/>
      <c r="AA519" s="160">
        <f t="shared" si="145"/>
        <v>0</v>
      </c>
      <c r="AB519" s="160">
        <f t="shared" si="146"/>
        <v>0</v>
      </c>
      <c r="AC519" s="20">
        <f t="shared" si="147"/>
        <v>0</v>
      </c>
      <c r="AR519" s="205">
        <f t="shared" si="133"/>
        <v>0</v>
      </c>
      <c r="AS519" s="205">
        <f t="shared" si="134"/>
        <v>0</v>
      </c>
      <c r="AT519" s="205">
        <f t="shared" si="135"/>
        <v>0</v>
      </c>
      <c r="AU519" s="205">
        <f t="shared" si="136"/>
        <v>0</v>
      </c>
      <c r="AV519" s="205">
        <f t="shared" si="137"/>
        <v>0</v>
      </c>
      <c r="AW519" s="205">
        <f t="shared" si="138"/>
        <v>0</v>
      </c>
      <c r="AX519" s="205">
        <f t="shared" si="139"/>
        <v>0</v>
      </c>
    </row>
    <row r="520" spans="1:50" ht="15.75" hidden="1" customHeight="1" outlineLevel="1">
      <c r="A520" s="8" t="s">
        <v>61</v>
      </c>
      <c r="B520" s="216">
        <v>509</v>
      </c>
      <c r="C520" s="284"/>
      <c r="D520" s="285"/>
      <c r="E520" s="285"/>
      <c r="F520" s="286"/>
      <c r="G520" s="301">
        <v>0</v>
      </c>
      <c r="H520" s="287">
        <v>0.1</v>
      </c>
      <c r="I520" s="288"/>
      <c r="J520" s="223">
        <f t="shared" si="128"/>
        <v>0</v>
      </c>
      <c r="K520" s="286"/>
      <c r="L520" s="286"/>
      <c r="M520" s="215"/>
      <c r="N520" s="278">
        <f t="shared" si="129"/>
        <v>509</v>
      </c>
      <c r="O520" s="289" t="str">
        <f t="shared" si="130"/>
        <v/>
      </c>
      <c r="P520" s="290">
        <f t="shared" si="144"/>
        <v>0</v>
      </c>
      <c r="Q520" s="291">
        <v>0.1</v>
      </c>
      <c r="R520" s="292"/>
      <c r="S520" s="292"/>
      <c r="T520" s="292"/>
      <c r="U520" s="293" t="str">
        <f t="shared" si="131"/>
        <v/>
      </c>
      <c r="V520" s="294"/>
      <c r="W520" s="158"/>
      <c r="X520" s="159" t="str">
        <f t="shared" si="132"/>
        <v/>
      </c>
      <c r="Y520" s="20"/>
      <c r="Z520" s="20"/>
      <c r="AA520" s="160">
        <f t="shared" si="145"/>
        <v>0</v>
      </c>
      <c r="AB520" s="160">
        <f t="shared" si="146"/>
        <v>0</v>
      </c>
      <c r="AC520" s="20">
        <f t="shared" si="147"/>
        <v>0</v>
      </c>
      <c r="AR520" s="205">
        <f t="shared" si="133"/>
        <v>0</v>
      </c>
      <c r="AS520" s="205">
        <f t="shared" si="134"/>
        <v>0</v>
      </c>
      <c r="AT520" s="205">
        <f t="shared" si="135"/>
        <v>0</v>
      </c>
      <c r="AU520" s="205">
        <f t="shared" si="136"/>
        <v>0</v>
      </c>
      <c r="AV520" s="205">
        <f t="shared" si="137"/>
        <v>0</v>
      </c>
      <c r="AW520" s="205">
        <f t="shared" si="138"/>
        <v>0</v>
      </c>
      <c r="AX520" s="205">
        <f t="shared" si="139"/>
        <v>0</v>
      </c>
    </row>
    <row r="521" spans="1:50" ht="15.75" hidden="1" customHeight="1" outlineLevel="1">
      <c r="A521" s="8" t="s">
        <v>61</v>
      </c>
      <c r="B521" s="216">
        <v>510</v>
      </c>
      <c r="C521" s="284"/>
      <c r="D521" s="285"/>
      <c r="E521" s="285"/>
      <c r="F521" s="286"/>
      <c r="G521" s="301">
        <v>0</v>
      </c>
      <c r="H521" s="287">
        <v>0.1</v>
      </c>
      <c r="I521" s="288"/>
      <c r="J521" s="223">
        <f t="shared" si="128"/>
        <v>0</v>
      </c>
      <c r="K521" s="286"/>
      <c r="L521" s="286"/>
      <c r="M521" s="215"/>
      <c r="N521" s="278">
        <f t="shared" si="129"/>
        <v>510</v>
      </c>
      <c r="O521" s="289" t="str">
        <f t="shared" si="130"/>
        <v/>
      </c>
      <c r="P521" s="290">
        <f t="shared" si="144"/>
        <v>0</v>
      </c>
      <c r="Q521" s="291">
        <v>0.1</v>
      </c>
      <c r="R521" s="292"/>
      <c r="S521" s="292"/>
      <c r="T521" s="292"/>
      <c r="U521" s="293" t="str">
        <f t="shared" si="131"/>
        <v/>
      </c>
      <c r="V521" s="294"/>
      <c r="W521" s="158"/>
      <c r="X521" s="159" t="str">
        <f t="shared" si="132"/>
        <v/>
      </c>
      <c r="Y521" s="20"/>
      <c r="Z521" s="20"/>
      <c r="AA521" s="160">
        <f t="shared" si="145"/>
        <v>0</v>
      </c>
      <c r="AB521" s="160">
        <f t="shared" si="146"/>
        <v>0</v>
      </c>
      <c r="AC521" s="20">
        <f t="shared" si="147"/>
        <v>0</v>
      </c>
      <c r="AR521" s="205">
        <f t="shared" si="133"/>
        <v>0</v>
      </c>
      <c r="AS521" s="205">
        <f t="shared" si="134"/>
        <v>0</v>
      </c>
      <c r="AT521" s="205">
        <f t="shared" si="135"/>
        <v>0</v>
      </c>
      <c r="AU521" s="205">
        <f t="shared" si="136"/>
        <v>0</v>
      </c>
      <c r="AV521" s="205">
        <f t="shared" si="137"/>
        <v>0</v>
      </c>
      <c r="AW521" s="205">
        <f t="shared" si="138"/>
        <v>0</v>
      </c>
      <c r="AX521" s="205">
        <f t="shared" si="139"/>
        <v>0</v>
      </c>
    </row>
    <row r="522" spans="1:50" ht="15.75" hidden="1" customHeight="1" outlineLevel="1">
      <c r="A522" s="8" t="s">
        <v>61</v>
      </c>
      <c r="B522" s="216">
        <v>511</v>
      </c>
      <c r="C522" s="284"/>
      <c r="D522" s="285"/>
      <c r="E522" s="285"/>
      <c r="F522" s="286"/>
      <c r="G522" s="301">
        <v>0</v>
      </c>
      <c r="H522" s="287">
        <v>0.1</v>
      </c>
      <c r="I522" s="288"/>
      <c r="J522" s="223">
        <f t="shared" si="128"/>
        <v>0</v>
      </c>
      <c r="K522" s="286"/>
      <c r="L522" s="286"/>
      <c r="M522" s="215"/>
      <c r="N522" s="278">
        <f t="shared" si="129"/>
        <v>511</v>
      </c>
      <c r="O522" s="289" t="str">
        <f t="shared" si="130"/>
        <v/>
      </c>
      <c r="P522" s="290">
        <f t="shared" si="144"/>
        <v>0</v>
      </c>
      <c r="Q522" s="291">
        <v>0.1</v>
      </c>
      <c r="R522" s="292"/>
      <c r="S522" s="292"/>
      <c r="T522" s="292"/>
      <c r="U522" s="293" t="str">
        <f t="shared" si="131"/>
        <v/>
      </c>
      <c r="V522" s="294"/>
      <c r="W522" s="158"/>
      <c r="X522" s="159" t="str">
        <f t="shared" si="132"/>
        <v/>
      </c>
      <c r="Y522" s="20"/>
      <c r="Z522" s="20"/>
      <c r="AA522" s="160">
        <f t="shared" si="145"/>
        <v>0</v>
      </c>
      <c r="AB522" s="160">
        <f t="shared" si="146"/>
        <v>0</v>
      </c>
      <c r="AC522" s="20">
        <f t="shared" si="147"/>
        <v>0</v>
      </c>
      <c r="AR522" s="205">
        <f t="shared" si="133"/>
        <v>0</v>
      </c>
      <c r="AS522" s="205">
        <f t="shared" si="134"/>
        <v>0</v>
      </c>
      <c r="AT522" s="205">
        <f t="shared" si="135"/>
        <v>0</v>
      </c>
      <c r="AU522" s="205">
        <f t="shared" si="136"/>
        <v>0</v>
      </c>
      <c r="AV522" s="205">
        <f t="shared" si="137"/>
        <v>0</v>
      </c>
      <c r="AW522" s="205">
        <f t="shared" si="138"/>
        <v>0</v>
      </c>
      <c r="AX522" s="205">
        <f t="shared" si="139"/>
        <v>0</v>
      </c>
    </row>
    <row r="523" spans="1:50" ht="15.75" hidden="1" customHeight="1" outlineLevel="1">
      <c r="A523" s="8" t="s">
        <v>61</v>
      </c>
      <c r="B523" s="216">
        <v>512</v>
      </c>
      <c r="C523" s="284"/>
      <c r="D523" s="285"/>
      <c r="E523" s="285"/>
      <c r="F523" s="286"/>
      <c r="G523" s="301">
        <v>0</v>
      </c>
      <c r="H523" s="287">
        <v>0.1</v>
      </c>
      <c r="I523" s="288"/>
      <c r="J523" s="223">
        <f t="shared" ref="J523:J586" si="148">ROUNDDOWN((G523-I523)/(1+H523),0)</f>
        <v>0</v>
      </c>
      <c r="K523" s="286"/>
      <c r="L523" s="286"/>
      <c r="M523" s="215"/>
      <c r="N523" s="278">
        <f t="shared" ref="N523:N586" si="149">$B523</f>
        <v>512</v>
      </c>
      <c r="O523" s="289" t="str">
        <f t="shared" ref="O523:O586" si="150">IF($C523="","",C523)</f>
        <v/>
      </c>
      <c r="P523" s="290">
        <f t="shared" si="144"/>
        <v>0</v>
      </c>
      <c r="Q523" s="291">
        <v>0.1</v>
      </c>
      <c r="R523" s="292"/>
      <c r="S523" s="292"/>
      <c r="T523" s="292"/>
      <c r="U523" s="293" t="str">
        <f t="shared" ref="U523:U586" si="151">IF($G523=0,"","未確認")</f>
        <v/>
      </c>
      <c r="V523" s="294"/>
      <c r="W523" s="158"/>
      <c r="X523" s="159" t="str">
        <f t="shared" ref="X523:X586" si="152">IF(W523="","","No."&amp;N523&amp;"："&amp;W523&amp;IF(U523="OK","",IF(U523="対象外","（"&amp;TEXT($G523-$I523,"#,##0")&amp;"円/"&amp;V523&amp;"）","（"&amp;TEXT(R523+S523,"#,##0")&amp;"円/"&amp;V523&amp;"）")))</f>
        <v/>
      </c>
      <c r="Y523" s="20"/>
      <c r="Z523" s="20"/>
      <c r="AA523" s="160">
        <f t="shared" si="145"/>
        <v>0</v>
      </c>
      <c r="AB523" s="160">
        <f t="shared" si="146"/>
        <v>0</v>
      </c>
      <c r="AC523" s="20">
        <f t="shared" si="147"/>
        <v>0</v>
      </c>
      <c r="AR523" s="205">
        <f t="shared" ref="AR523:AR586" si="153">IF(C523="",IF(OR(D523&lt;&gt;"",E523&lt;&gt;"",F523&lt;&gt;"",K523&lt;&gt;"",G523&lt;&gt;0)=TRUE,1,0),0)</f>
        <v>0</v>
      </c>
      <c r="AS523" s="205">
        <f t="shared" ref="AS523:AS586" si="154">IF(D523="",IF(OR(C523&lt;&gt;"",E523&lt;&gt;"",F523&lt;&gt;"",K523&lt;&gt;"",G523&lt;&gt;0)=TRUE,1,0),0)</f>
        <v>0</v>
      </c>
      <c r="AT523" s="205">
        <f t="shared" ref="AT523:AT586" si="155">IF(E523="",IF(OR(C523&lt;&gt;"",D523&lt;&gt;"",F523&lt;&gt;"",K523&lt;&gt;"",G523&lt;&gt;0)=TRUE,1,0),0)</f>
        <v>0</v>
      </c>
      <c r="AU523" s="205">
        <f t="shared" ref="AU523:AU586" si="156">IF(F523="",IF(OR(C523&lt;&gt;"",D523&lt;&gt;"",E523&lt;&gt;"",K523&lt;&gt;"",G523&lt;&gt;0)=TRUE,1,0),0)</f>
        <v>0</v>
      </c>
      <c r="AV523" s="205">
        <f t="shared" ref="AV523:AV586" si="157">IF(K523="",IF(OR(C523&lt;&gt;"",D523&lt;&gt;"",E523&lt;&gt;"",F523&lt;&gt;"",G523&lt;&gt;0)=TRUE,1,0),0)</f>
        <v>0</v>
      </c>
      <c r="AW523" s="205">
        <f t="shared" ref="AW523:AW586" si="158">IF(G523=0,IF(OR(C523&lt;&gt;"",D523&lt;&gt;"",E523&lt;&gt;"",F523&lt;&gt;"",K523&lt;&gt;"",G523&lt;&gt;0)=TRUE,1,0),0)</f>
        <v>0</v>
      </c>
      <c r="AX523" s="205">
        <f t="shared" ref="AX523:AX586" si="159">IF(OR(E523="その他",COUNTIF(E523,"*(詳細備考)*")),1,0)</f>
        <v>0</v>
      </c>
    </row>
    <row r="524" spans="1:50" ht="15.75" hidden="1" customHeight="1" outlineLevel="1">
      <c r="A524" s="8" t="s">
        <v>61</v>
      </c>
      <c r="B524" s="216">
        <v>513</v>
      </c>
      <c r="C524" s="284"/>
      <c r="D524" s="285"/>
      <c r="E524" s="285"/>
      <c r="F524" s="286"/>
      <c r="G524" s="301">
        <v>0</v>
      </c>
      <c r="H524" s="287">
        <v>0.1</v>
      </c>
      <c r="I524" s="288"/>
      <c r="J524" s="223">
        <f t="shared" si="148"/>
        <v>0</v>
      </c>
      <c r="K524" s="286"/>
      <c r="L524" s="286"/>
      <c r="M524" s="215"/>
      <c r="N524" s="278">
        <f t="shared" si="149"/>
        <v>513</v>
      </c>
      <c r="O524" s="289" t="str">
        <f t="shared" si="150"/>
        <v/>
      </c>
      <c r="P524" s="290">
        <f t="shared" si="144"/>
        <v>0</v>
      </c>
      <c r="Q524" s="291">
        <v>0.1</v>
      </c>
      <c r="R524" s="292"/>
      <c r="S524" s="292"/>
      <c r="T524" s="292"/>
      <c r="U524" s="293" t="str">
        <f t="shared" si="151"/>
        <v/>
      </c>
      <c r="V524" s="294"/>
      <c r="W524" s="158"/>
      <c r="X524" s="159" t="str">
        <f t="shared" si="152"/>
        <v/>
      </c>
      <c r="Y524" s="20"/>
      <c r="Z524" s="20"/>
      <c r="AA524" s="160">
        <f t="shared" si="145"/>
        <v>0</v>
      </c>
      <c r="AB524" s="160">
        <f t="shared" si="146"/>
        <v>0</v>
      </c>
      <c r="AC524" s="20">
        <f t="shared" si="147"/>
        <v>0</v>
      </c>
      <c r="AR524" s="205">
        <f t="shared" si="153"/>
        <v>0</v>
      </c>
      <c r="AS524" s="205">
        <f t="shared" si="154"/>
        <v>0</v>
      </c>
      <c r="AT524" s="205">
        <f t="shared" si="155"/>
        <v>0</v>
      </c>
      <c r="AU524" s="205">
        <f t="shared" si="156"/>
        <v>0</v>
      </c>
      <c r="AV524" s="205">
        <f t="shared" si="157"/>
        <v>0</v>
      </c>
      <c r="AW524" s="205">
        <f t="shared" si="158"/>
        <v>0</v>
      </c>
      <c r="AX524" s="205">
        <f t="shared" si="159"/>
        <v>0</v>
      </c>
    </row>
    <row r="525" spans="1:50" ht="15.75" hidden="1" customHeight="1" outlineLevel="1">
      <c r="A525" s="8" t="s">
        <v>61</v>
      </c>
      <c r="B525" s="216">
        <v>514</v>
      </c>
      <c r="C525" s="284"/>
      <c r="D525" s="285"/>
      <c r="E525" s="285"/>
      <c r="F525" s="286"/>
      <c r="G525" s="301">
        <v>0</v>
      </c>
      <c r="H525" s="287">
        <v>0.1</v>
      </c>
      <c r="I525" s="288"/>
      <c r="J525" s="223">
        <f t="shared" si="148"/>
        <v>0</v>
      </c>
      <c r="K525" s="286"/>
      <c r="L525" s="286"/>
      <c r="M525" s="215"/>
      <c r="N525" s="278">
        <f t="shared" si="149"/>
        <v>514</v>
      </c>
      <c r="O525" s="289" t="str">
        <f t="shared" si="150"/>
        <v/>
      </c>
      <c r="P525" s="290">
        <f t="shared" si="144"/>
        <v>0</v>
      </c>
      <c r="Q525" s="291">
        <v>0.1</v>
      </c>
      <c r="R525" s="292"/>
      <c r="S525" s="292"/>
      <c r="T525" s="292"/>
      <c r="U525" s="293" t="str">
        <f t="shared" si="151"/>
        <v/>
      </c>
      <c r="V525" s="294"/>
      <c r="W525" s="158"/>
      <c r="X525" s="159" t="str">
        <f t="shared" si="152"/>
        <v/>
      </c>
      <c r="Y525" s="20"/>
      <c r="Z525" s="20"/>
      <c r="AA525" s="160">
        <f t="shared" si="145"/>
        <v>0</v>
      </c>
      <c r="AB525" s="160">
        <f t="shared" si="146"/>
        <v>0</v>
      </c>
      <c r="AC525" s="20">
        <f t="shared" si="147"/>
        <v>0</v>
      </c>
      <c r="AR525" s="205">
        <f t="shared" si="153"/>
        <v>0</v>
      </c>
      <c r="AS525" s="205">
        <f t="shared" si="154"/>
        <v>0</v>
      </c>
      <c r="AT525" s="205">
        <f t="shared" si="155"/>
        <v>0</v>
      </c>
      <c r="AU525" s="205">
        <f t="shared" si="156"/>
        <v>0</v>
      </c>
      <c r="AV525" s="205">
        <f t="shared" si="157"/>
        <v>0</v>
      </c>
      <c r="AW525" s="205">
        <f t="shared" si="158"/>
        <v>0</v>
      </c>
      <c r="AX525" s="205">
        <f t="shared" si="159"/>
        <v>0</v>
      </c>
    </row>
    <row r="526" spans="1:50" ht="15.75" hidden="1" customHeight="1" outlineLevel="1">
      <c r="A526" s="8" t="s">
        <v>61</v>
      </c>
      <c r="B526" s="216">
        <v>515</v>
      </c>
      <c r="C526" s="284"/>
      <c r="D526" s="285"/>
      <c r="E526" s="285"/>
      <c r="F526" s="286"/>
      <c r="G526" s="301">
        <v>0</v>
      </c>
      <c r="H526" s="287">
        <v>0.1</v>
      </c>
      <c r="I526" s="288"/>
      <c r="J526" s="223">
        <f t="shared" si="148"/>
        <v>0</v>
      </c>
      <c r="K526" s="286"/>
      <c r="L526" s="286"/>
      <c r="M526" s="215"/>
      <c r="N526" s="278">
        <f t="shared" si="149"/>
        <v>515</v>
      </c>
      <c r="O526" s="289" t="str">
        <f t="shared" si="150"/>
        <v/>
      </c>
      <c r="P526" s="290">
        <f t="shared" si="144"/>
        <v>0</v>
      </c>
      <c r="Q526" s="291">
        <v>0.1</v>
      </c>
      <c r="R526" s="292"/>
      <c r="S526" s="292"/>
      <c r="T526" s="292"/>
      <c r="U526" s="293" t="str">
        <f t="shared" si="151"/>
        <v/>
      </c>
      <c r="V526" s="294"/>
      <c r="W526" s="158"/>
      <c r="X526" s="159" t="str">
        <f t="shared" si="152"/>
        <v/>
      </c>
      <c r="Y526" s="20"/>
      <c r="Z526" s="20"/>
      <c r="AA526" s="160">
        <f t="shared" si="145"/>
        <v>0</v>
      </c>
      <c r="AB526" s="160">
        <f t="shared" si="146"/>
        <v>0</v>
      </c>
      <c r="AC526" s="20">
        <f t="shared" si="147"/>
        <v>0</v>
      </c>
      <c r="AR526" s="205">
        <f t="shared" si="153"/>
        <v>0</v>
      </c>
      <c r="AS526" s="205">
        <f t="shared" si="154"/>
        <v>0</v>
      </c>
      <c r="AT526" s="205">
        <f t="shared" si="155"/>
        <v>0</v>
      </c>
      <c r="AU526" s="205">
        <f t="shared" si="156"/>
        <v>0</v>
      </c>
      <c r="AV526" s="205">
        <f t="shared" si="157"/>
        <v>0</v>
      </c>
      <c r="AW526" s="205">
        <f t="shared" si="158"/>
        <v>0</v>
      </c>
      <c r="AX526" s="205">
        <f t="shared" si="159"/>
        <v>0</v>
      </c>
    </row>
    <row r="527" spans="1:50" ht="15.75" hidden="1" customHeight="1" outlineLevel="1">
      <c r="A527" s="8" t="s">
        <v>61</v>
      </c>
      <c r="B527" s="216">
        <v>516</v>
      </c>
      <c r="C527" s="284"/>
      <c r="D527" s="285"/>
      <c r="E527" s="285"/>
      <c r="F527" s="286"/>
      <c r="G527" s="301">
        <v>0</v>
      </c>
      <c r="H527" s="287">
        <v>0.1</v>
      </c>
      <c r="I527" s="288"/>
      <c r="J527" s="223">
        <f t="shared" si="148"/>
        <v>0</v>
      </c>
      <c r="K527" s="286"/>
      <c r="L527" s="286"/>
      <c r="M527" s="215"/>
      <c r="N527" s="278">
        <f t="shared" si="149"/>
        <v>516</v>
      </c>
      <c r="O527" s="289" t="str">
        <f t="shared" si="150"/>
        <v/>
      </c>
      <c r="P527" s="290">
        <f t="shared" si="144"/>
        <v>0</v>
      </c>
      <c r="Q527" s="291">
        <v>0.1</v>
      </c>
      <c r="R527" s="292"/>
      <c r="S527" s="292"/>
      <c r="T527" s="292"/>
      <c r="U527" s="293" t="str">
        <f t="shared" si="151"/>
        <v/>
      </c>
      <c r="V527" s="294"/>
      <c r="W527" s="158"/>
      <c r="X527" s="159" t="str">
        <f t="shared" si="152"/>
        <v/>
      </c>
      <c r="Y527" s="20"/>
      <c r="Z527" s="20"/>
      <c r="AA527" s="160">
        <f t="shared" si="145"/>
        <v>0</v>
      </c>
      <c r="AB527" s="160">
        <f t="shared" si="146"/>
        <v>0</v>
      </c>
      <c r="AC527" s="20">
        <f t="shared" si="147"/>
        <v>0</v>
      </c>
      <c r="AR527" s="205">
        <f t="shared" si="153"/>
        <v>0</v>
      </c>
      <c r="AS527" s="205">
        <f t="shared" si="154"/>
        <v>0</v>
      </c>
      <c r="AT527" s="205">
        <f t="shared" si="155"/>
        <v>0</v>
      </c>
      <c r="AU527" s="205">
        <f t="shared" si="156"/>
        <v>0</v>
      </c>
      <c r="AV527" s="205">
        <f t="shared" si="157"/>
        <v>0</v>
      </c>
      <c r="AW527" s="205">
        <f t="shared" si="158"/>
        <v>0</v>
      </c>
      <c r="AX527" s="205">
        <f t="shared" si="159"/>
        <v>0</v>
      </c>
    </row>
    <row r="528" spans="1:50" ht="15.75" hidden="1" customHeight="1" outlineLevel="1">
      <c r="A528" s="8" t="s">
        <v>61</v>
      </c>
      <c r="B528" s="216">
        <v>517</v>
      </c>
      <c r="C528" s="284"/>
      <c r="D528" s="285"/>
      <c r="E528" s="285"/>
      <c r="F528" s="286"/>
      <c r="G528" s="301">
        <v>0</v>
      </c>
      <c r="H528" s="287">
        <v>0.1</v>
      </c>
      <c r="I528" s="288"/>
      <c r="J528" s="223">
        <f t="shared" si="148"/>
        <v>0</v>
      </c>
      <c r="K528" s="286"/>
      <c r="L528" s="286"/>
      <c r="M528" s="215"/>
      <c r="N528" s="278">
        <f t="shared" si="149"/>
        <v>517</v>
      </c>
      <c r="O528" s="289" t="str">
        <f t="shared" si="150"/>
        <v/>
      </c>
      <c r="P528" s="290">
        <f t="shared" si="144"/>
        <v>0</v>
      </c>
      <c r="Q528" s="291">
        <v>0.1</v>
      </c>
      <c r="R528" s="292"/>
      <c r="S528" s="292"/>
      <c r="T528" s="292"/>
      <c r="U528" s="293" t="str">
        <f t="shared" si="151"/>
        <v/>
      </c>
      <c r="V528" s="294"/>
      <c r="W528" s="158"/>
      <c r="X528" s="159" t="str">
        <f t="shared" si="152"/>
        <v/>
      </c>
      <c r="Y528" s="20"/>
      <c r="Z528" s="20"/>
      <c r="AA528" s="160">
        <f t="shared" si="145"/>
        <v>0</v>
      </c>
      <c r="AB528" s="160">
        <f t="shared" si="146"/>
        <v>0</v>
      </c>
      <c r="AC528" s="20">
        <f t="shared" si="147"/>
        <v>0</v>
      </c>
      <c r="AR528" s="205">
        <f t="shared" si="153"/>
        <v>0</v>
      </c>
      <c r="AS528" s="205">
        <f t="shared" si="154"/>
        <v>0</v>
      </c>
      <c r="AT528" s="205">
        <f t="shared" si="155"/>
        <v>0</v>
      </c>
      <c r="AU528" s="205">
        <f t="shared" si="156"/>
        <v>0</v>
      </c>
      <c r="AV528" s="205">
        <f t="shared" si="157"/>
        <v>0</v>
      </c>
      <c r="AW528" s="205">
        <f t="shared" si="158"/>
        <v>0</v>
      </c>
      <c r="AX528" s="205">
        <f t="shared" si="159"/>
        <v>0</v>
      </c>
    </row>
    <row r="529" spans="1:50" ht="15.75" hidden="1" customHeight="1" outlineLevel="1">
      <c r="A529" s="8" t="s">
        <v>61</v>
      </c>
      <c r="B529" s="216">
        <v>518</v>
      </c>
      <c r="C529" s="284"/>
      <c r="D529" s="285"/>
      <c r="E529" s="285"/>
      <c r="F529" s="286"/>
      <c r="G529" s="301">
        <v>0</v>
      </c>
      <c r="H529" s="287">
        <v>0.1</v>
      </c>
      <c r="I529" s="288"/>
      <c r="J529" s="223">
        <f t="shared" si="148"/>
        <v>0</v>
      </c>
      <c r="K529" s="286"/>
      <c r="L529" s="286"/>
      <c r="M529" s="215"/>
      <c r="N529" s="278">
        <f t="shared" si="149"/>
        <v>518</v>
      </c>
      <c r="O529" s="289" t="str">
        <f t="shared" si="150"/>
        <v/>
      </c>
      <c r="P529" s="290">
        <f t="shared" si="144"/>
        <v>0</v>
      </c>
      <c r="Q529" s="291">
        <v>0.1</v>
      </c>
      <c r="R529" s="292"/>
      <c r="S529" s="292"/>
      <c r="T529" s="292"/>
      <c r="U529" s="293" t="str">
        <f t="shared" si="151"/>
        <v/>
      </c>
      <c r="V529" s="294"/>
      <c r="W529" s="158"/>
      <c r="X529" s="159" t="str">
        <f t="shared" si="152"/>
        <v/>
      </c>
      <c r="Y529" s="20"/>
      <c r="Z529" s="20"/>
      <c r="AA529" s="160">
        <f t="shared" si="145"/>
        <v>0</v>
      </c>
      <c r="AB529" s="160">
        <f t="shared" si="146"/>
        <v>0</v>
      </c>
      <c r="AC529" s="20">
        <f t="shared" si="147"/>
        <v>0</v>
      </c>
      <c r="AR529" s="205">
        <f t="shared" si="153"/>
        <v>0</v>
      </c>
      <c r="AS529" s="205">
        <f t="shared" si="154"/>
        <v>0</v>
      </c>
      <c r="AT529" s="205">
        <f t="shared" si="155"/>
        <v>0</v>
      </c>
      <c r="AU529" s="205">
        <f t="shared" si="156"/>
        <v>0</v>
      </c>
      <c r="AV529" s="205">
        <f t="shared" si="157"/>
        <v>0</v>
      </c>
      <c r="AW529" s="205">
        <f t="shared" si="158"/>
        <v>0</v>
      </c>
      <c r="AX529" s="205">
        <f t="shared" si="159"/>
        <v>0</v>
      </c>
    </row>
    <row r="530" spans="1:50" ht="15.75" hidden="1" customHeight="1" outlineLevel="1">
      <c r="A530" s="8" t="s">
        <v>61</v>
      </c>
      <c r="B530" s="216">
        <v>519</v>
      </c>
      <c r="C530" s="284"/>
      <c r="D530" s="285"/>
      <c r="E530" s="285"/>
      <c r="F530" s="286"/>
      <c r="G530" s="301">
        <v>0</v>
      </c>
      <c r="H530" s="287">
        <v>0.1</v>
      </c>
      <c r="I530" s="288"/>
      <c r="J530" s="223">
        <f t="shared" si="148"/>
        <v>0</v>
      </c>
      <c r="K530" s="286"/>
      <c r="L530" s="286"/>
      <c r="M530" s="215"/>
      <c r="N530" s="278">
        <f t="shared" si="149"/>
        <v>519</v>
      </c>
      <c r="O530" s="289" t="str">
        <f t="shared" si="150"/>
        <v/>
      </c>
      <c r="P530" s="290">
        <f t="shared" si="144"/>
        <v>0</v>
      </c>
      <c r="Q530" s="291">
        <v>0.1</v>
      </c>
      <c r="R530" s="292"/>
      <c r="S530" s="292"/>
      <c r="T530" s="292"/>
      <c r="U530" s="293" t="str">
        <f t="shared" si="151"/>
        <v/>
      </c>
      <c r="V530" s="294"/>
      <c r="W530" s="158"/>
      <c r="X530" s="159" t="str">
        <f t="shared" si="152"/>
        <v/>
      </c>
      <c r="Y530" s="20"/>
      <c r="Z530" s="20"/>
      <c r="AA530" s="160">
        <f t="shared" si="145"/>
        <v>0</v>
      </c>
      <c r="AB530" s="160">
        <f t="shared" si="146"/>
        <v>0</v>
      </c>
      <c r="AC530" s="20">
        <f t="shared" si="147"/>
        <v>0</v>
      </c>
      <c r="AR530" s="205">
        <f t="shared" si="153"/>
        <v>0</v>
      </c>
      <c r="AS530" s="205">
        <f t="shared" si="154"/>
        <v>0</v>
      </c>
      <c r="AT530" s="205">
        <f t="shared" si="155"/>
        <v>0</v>
      </c>
      <c r="AU530" s="205">
        <f t="shared" si="156"/>
        <v>0</v>
      </c>
      <c r="AV530" s="205">
        <f t="shared" si="157"/>
        <v>0</v>
      </c>
      <c r="AW530" s="205">
        <f t="shared" si="158"/>
        <v>0</v>
      </c>
      <c r="AX530" s="205">
        <f t="shared" si="159"/>
        <v>0</v>
      </c>
    </row>
    <row r="531" spans="1:50" ht="15.75" hidden="1" customHeight="1" outlineLevel="1">
      <c r="A531" s="8" t="s">
        <v>61</v>
      </c>
      <c r="B531" s="216">
        <v>520</v>
      </c>
      <c r="C531" s="284"/>
      <c r="D531" s="285"/>
      <c r="E531" s="285"/>
      <c r="F531" s="286"/>
      <c r="G531" s="301">
        <v>0</v>
      </c>
      <c r="H531" s="287">
        <v>0.1</v>
      </c>
      <c r="I531" s="288"/>
      <c r="J531" s="223">
        <f t="shared" si="148"/>
        <v>0</v>
      </c>
      <c r="K531" s="286"/>
      <c r="L531" s="286"/>
      <c r="M531" s="215"/>
      <c r="N531" s="278">
        <f t="shared" si="149"/>
        <v>520</v>
      </c>
      <c r="O531" s="289" t="str">
        <f t="shared" si="150"/>
        <v/>
      </c>
      <c r="P531" s="290">
        <f t="shared" si="144"/>
        <v>0</v>
      </c>
      <c r="Q531" s="291">
        <v>0.1</v>
      </c>
      <c r="R531" s="292"/>
      <c r="S531" s="292"/>
      <c r="T531" s="292"/>
      <c r="U531" s="293" t="str">
        <f t="shared" si="151"/>
        <v/>
      </c>
      <c r="V531" s="294"/>
      <c r="W531" s="158"/>
      <c r="X531" s="159" t="str">
        <f t="shared" si="152"/>
        <v/>
      </c>
      <c r="Y531" s="20"/>
      <c r="Z531" s="20"/>
      <c r="AA531" s="160">
        <f t="shared" si="145"/>
        <v>0</v>
      </c>
      <c r="AB531" s="160">
        <f t="shared" si="146"/>
        <v>0</v>
      </c>
      <c r="AC531" s="20">
        <f t="shared" si="147"/>
        <v>0</v>
      </c>
      <c r="AR531" s="205">
        <f t="shared" si="153"/>
        <v>0</v>
      </c>
      <c r="AS531" s="205">
        <f t="shared" si="154"/>
        <v>0</v>
      </c>
      <c r="AT531" s="205">
        <f t="shared" si="155"/>
        <v>0</v>
      </c>
      <c r="AU531" s="205">
        <f t="shared" si="156"/>
        <v>0</v>
      </c>
      <c r="AV531" s="205">
        <f t="shared" si="157"/>
        <v>0</v>
      </c>
      <c r="AW531" s="205">
        <f t="shared" si="158"/>
        <v>0</v>
      </c>
      <c r="AX531" s="205">
        <f t="shared" si="159"/>
        <v>0</v>
      </c>
    </row>
    <row r="532" spans="1:50" ht="15.75" hidden="1" customHeight="1" outlineLevel="1">
      <c r="A532" s="8" t="s">
        <v>61</v>
      </c>
      <c r="B532" s="216">
        <v>521</v>
      </c>
      <c r="C532" s="284"/>
      <c r="D532" s="285"/>
      <c r="E532" s="285"/>
      <c r="F532" s="286"/>
      <c r="G532" s="301">
        <v>0</v>
      </c>
      <c r="H532" s="287">
        <v>0.1</v>
      </c>
      <c r="I532" s="288"/>
      <c r="J532" s="223">
        <f t="shared" si="148"/>
        <v>0</v>
      </c>
      <c r="K532" s="286"/>
      <c r="L532" s="286"/>
      <c r="M532" s="215"/>
      <c r="N532" s="278">
        <f t="shared" si="149"/>
        <v>521</v>
      </c>
      <c r="O532" s="289" t="str">
        <f t="shared" si="150"/>
        <v/>
      </c>
      <c r="P532" s="290">
        <f t="shared" si="144"/>
        <v>0</v>
      </c>
      <c r="Q532" s="291">
        <v>0.1</v>
      </c>
      <c r="R532" s="292"/>
      <c r="S532" s="292"/>
      <c r="T532" s="292"/>
      <c r="U532" s="293" t="str">
        <f t="shared" si="151"/>
        <v/>
      </c>
      <c r="V532" s="294"/>
      <c r="W532" s="158"/>
      <c r="X532" s="159" t="str">
        <f t="shared" si="152"/>
        <v/>
      </c>
      <c r="Y532" s="20"/>
      <c r="Z532" s="20"/>
      <c r="AA532" s="160">
        <f t="shared" si="145"/>
        <v>0</v>
      </c>
      <c r="AB532" s="160">
        <f t="shared" si="146"/>
        <v>0</v>
      </c>
      <c r="AC532" s="20">
        <f t="shared" si="147"/>
        <v>0</v>
      </c>
      <c r="AR532" s="205">
        <f t="shared" si="153"/>
        <v>0</v>
      </c>
      <c r="AS532" s="205">
        <f t="shared" si="154"/>
        <v>0</v>
      </c>
      <c r="AT532" s="205">
        <f t="shared" si="155"/>
        <v>0</v>
      </c>
      <c r="AU532" s="205">
        <f t="shared" si="156"/>
        <v>0</v>
      </c>
      <c r="AV532" s="205">
        <f t="shared" si="157"/>
        <v>0</v>
      </c>
      <c r="AW532" s="205">
        <f t="shared" si="158"/>
        <v>0</v>
      </c>
      <c r="AX532" s="205">
        <f t="shared" si="159"/>
        <v>0</v>
      </c>
    </row>
    <row r="533" spans="1:50" ht="15.75" hidden="1" customHeight="1" outlineLevel="1">
      <c r="A533" s="8" t="s">
        <v>61</v>
      </c>
      <c r="B533" s="216">
        <v>522</v>
      </c>
      <c r="C533" s="284"/>
      <c r="D533" s="285"/>
      <c r="E533" s="285"/>
      <c r="F533" s="286"/>
      <c r="G533" s="301">
        <v>0</v>
      </c>
      <c r="H533" s="287">
        <v>0.1</v>
      </c>
      <c r="I533" s="288"/>
      <c r="J533" s="223">
        <f t="shared" si="148"/>
        <v>0</v>
      </c>
      <c r="K533" s="286"/>
      <c r="L533" s="286"/>
      <c r="M533" s="215"/>
      <c r="N533" s="278">
        <f t="shared" si="149"/>
        <v>522</v>
      </c>
      <c r="O533" s="289" t="str">
        <f t="shared" si="150"/>
        <v/>
      </c>
      <c r="P533" s="290">
        <f t="shared" si="144"/>
        <v>0</v>
      </c>
      <c r="Q533" s="291">
        <v>0.1</v>
      </c>
      <c r="R533" s="292"/>
      <c r="S533" s="292"/>
      <c r="T533" s="292"/>
      <c r="U533" s="293" t="str">
        <f t="shared" si="151"/>
        <v/>
      </c>
      <c r="V533" s="294"/>
      <c r="W533" s="158"/>
      <c r="X533" s="159" t="str">
        <f t="shared" si="152"/>
        <v/>
      </c>
      <c r="Y533" s="20"/>
      <c r="Z533" s="20"/>
      <c r="AA533" s="160">
        <f t="shared" si="145"/>
        <v>0</v>
      </c>
      <c r="AB533" s="160">
        <f t="shared" si="146"/>
        <v>0</v>
      </c>
      <c r="AC533" s="20">
        <f t="shared" si="147"/>
        <v>0</v>
      </c>
      <c r="AR533" s="205">
        <f t="shared" si="153"/>
        <v>0</v>
      </c>
      <c r="AS533" s="205">
        <f t="shared" si="154"/>
        <v>0</v>
      </c>
      <c r="AT533" s="205">
        <f t="shared" si="155"/>
        <v>0</v>
      </c>
      <c r="AU533" s="205">
        <f t="shared" si="156"/>
        <v>0</v>
      </c>
      <c r="AV533" s="205">
        <f t="shared" si="157"/>
        <v>0</v>
      </c>
      <c r="AW533" s="205">
        <f t="shared" si="158"/>
        <v>0</v>
      </c>
      <c r="AX533" s="205">
        <f t="shared" si="159"/>
        <v>0</v>
      </c>
    </row>
    <row r="534" spans="1:50" ht="15.75" hidden="1" customHeight="1" outlineLevel="1">
      <c r="A534" s="8" t="s">
        <v>61</v>
      </c>
      <c r="B534" s="216">
        <v>523</v>
      </c>
      <c r="C534" s="284"/>
      <c r="D534" s="285"/>
      <c r="E534" s="285"/>
      <c r="F534" s="286"/>
      <c r="G534" s="301">
        <v>0</v>
      </c>
      <c r="H534" s="287">
        <v>0.1</v>
      </c>
      <c r="I534" s="288"/>
      <c r="J534" s="223">
        <f t="shared" si="148"/>
        <v>0</v>
      </c>
      <c r="K534" s="286"/>
      <c r="L534" s="286"/>
      <c r="M534" s="215"/>
      <c r="N534" s="278">
        <f t="shared" si="149"/>
        <v>523</v>
      </c>
      <c r="O534" s="289" t="str">
        <f t="shared" si="150"/>
        <v/>
      </c>
      <c r="P534" s="290">
        <f t="shared" si="144"/>
        <v>0</v>
      </c>
      <c r="Q534" s="291">
        <v>0.1</v>
      </c>
      <c r="R534" s="292"/>
      <c r="S534" s="292"/>
      <c r="T534" s="292"/>
      <c r="U534" s="293" t="str">
        <f t="shared" si="151"/>
        <v/>
      </c>
      <c r="V534" s="294"/>
      <c r="W534" s="158"/>
      <c r="X534" s="159" t="str">
        <f t="shared" si="152"/>
        <v/>
      </c>
      <c r="Y534" s="20"/>
      <c r="Z534" s="20"/>
      <c r="AA534" s="160">
        <f t="shared" si="145"/>
        <v>0</v>
      </c>
      <c r="AB534" s="160">
        <f t="shared" si="146"/>
        <v>0</v>
      </c>
      <c r="AC534" s="20">
        <f t="shared" si="147"/>
        <v>0</v>
      </c>
      <c r="AR534" s="205">
        <f t="shared" si="153"/>
        <v>0</v>
      </c>
      <c r="AS534" s="205">
        <f t="shared" si="154"/>
        <v>0</v>
      </c>
      <c r="AT534" s="205">
        <f t="shared" si="155"/>
        <v>0</v>
      </c>
      <c r="AU534" s="205">
        <f t="shared" si="156"/>
        <v>0</v>
      </c>
      <c r="AV534" s="205">
        <f t="shared" si="157"/>
        <v>0</v>
      </c>
      <c r="AW534" s="205">
        <f t="shared" si="158"/>
        <v>0</v>
      </c>
      <c r="AX534" s="205">
        <f t="shared" si="159"/>
        <v>0</v>
      </c>
    </row>
    <row r="535" spans="1:50" ht="15.75" hidden="1" customHeight="1" outlineLevel="1">
      <c r="A535" s="8" t="s">
        <v>61</v>
      </c>
      <c r="B535" s="216">
        <v>524</v>
      </c>
      <c r="C535" s="284"/>
      <c r="D535" s="285"/>
      <c r="E535" s="285"/>
      <c r="F535" s="286"/>
      <c r="G535" s="301">
        <v>0</v>
      </c>
      <c r="H535" s="287">
        <v>0.1</v>
      </c>
      <c r="I535" s="288"/>
      <c r="J535" s="223">
        <f t="shared" si="148"/>
        <v>0</v>
      </c>
      <c r="K535" s="286"/>
      <c r="L535" s="286"/>
      <c r="M535" s="215"/>
      <c r="N535" s="278">
        <f t="shared" si="149"/>
        <v>524</v>
      </c>
      <c r="O535" s="289" t="str">
        <f t="shared" si="150"/>
        <v/>
      </c>
      <c r="P535" s="290">
        <f t="shared" si="144"/>
        <v>0</v>
      </c>
      <c r="Q535" s="291">
        <v>0.1</v>
      </c>
      <c r="R535" s="292"/>
      <c r="S535" s="292"/>
      <c r="T535" s="292"/>
      <c r="U535" s="293" t="str">
        <f t="shared" si="151"/>
        <v/>
      </c>
      <c r="V535" s="294"/>
      <c r="W535" s="158"/>
      <c r="X535" s="159" t="str">
        <f t="shared" si="152"/>
        <v/>
      </c>
      <c r="Y535" s="20"/>
      <c r="Z535" s="20"/>
      <c r="AA535" s="160">
        <f t="shared" si="145"/>
        <v>0</v>
      </c>
      <c r="AB535" s="160">
        <f t="shared" si="146"/>
        <v>0</v>
      </c>
      <c r="AC535" s="20">
        <f t="shared" si="147"/>
        <v>0</v>
      </c>
      <c r="AR535" s="205">
        <f t="shared" si="153"/>
        <v>0</v>
      </c>
      <c r="AS535" s="205">
        <f t="shared" si="154"/>
        <v>0</v>
      </c>
      <c r="AT535" s="205">
        <f t="shared" si="155"/>
        <v>0</v>
      </c>
      <c r="AU535" s="205">
        <f t="shared" si="156"/>
        <v>0</v>
      </c>
      <c r="AV535" s="205">
        <f t="shared" si="157"/>
        <v>0</v>
      </c>
      <c r="AW535" s="205">
        <f t="shared" si="158"/>
        <v>0</v>
      </c>
      <c r="AX535" s="205">
        <f t="shared" si="159"/>
        <v>0</v>
      </c>
    </row>
    <row r="536" spans="1:50" ht="15.75" hidden="1" customHeight="1" outlineLevel="1">
      <c r="A536" s="8" t="s">
        <v>61</v>
      </c>
      <c r="B536" s="216">
        <v>525</v>
      </c>
      <c r="C536" s="284"/>
      <c r="D536" s="285"/>
      <c r="E536" s="285"/>
      <c r="F536" s="286"/>
      <c r="G536" s="301">
        <v>0</v>
      </c>
      <c r="H536" s="287">
        <v>0.1</v>
      </c>
      <c r="I536" s="288"/>
      <c r="J536" s="223">
        <f t="shared" si="148"/>
        <v>0</v>
      </c>
      <c r="K536" s="286"/>
      <c r="L536" s="286"/>
      <c r="M536" s="215"/>
      <c r="N536" s="278">
        <f t="shared" si="149"/>
        <v>525</v>
      </c>
      <c r="O536" s="289" t="str">
        <f t="shared" si="150"/>
        <v/>
      </c>
      <c r="P536" s="290">
        <f t="shared" si="144"/>
        <v>0</v>
      </c>
      <c r="Q536" s="291">
        <v>0.1</v>
      </c>
      <c r="R536" s="292"/>
      <c r="S536" s="292"/>
      <c r="T536" s="292"/>
      <c r="U536" s="293" t="str">
        <f t="shared" si="151"/>
        <v/>
      </c>
      <c r="V536" s="294"/>
      <c r="W536" s="158"/>
      <c r="X536" s="159" t="str">
        <f t="shared" si="152"/>
        <v/>
      </c>
      <c r="Y536" s="20"/>
      <c r="Z536" s="20"/>
      <c r="AA536" s="160">
        <f t="shared" si="145"/>
        <v>0</v>
      </c>
      <c r="AB536" s="160">
        <f t="shared" si="146"/>
        <v>0</v>
      </c>
      <c r="AC536" s="20">
        <f t="shared" si="147"/>
        <v>0</v>
      </c>
      <c r="AR536" s="205">
        <f t="shared" si="153"/>
        <v>0</v>
      </c>
      <c r="AS536" s="205">
        <f t="shared" si="154"/>
        <v>0</v>
      </c>
      <c r="AT536" s="205">
        <f t="shared" si="155"/>
        <v>0</v>
      </c>
      <c r="AU536" s="205">
        <f t="shared" si="156"/>
        <v>0</v>
      </c>
      <c r="AV536" s="205">
        <f t="shared" si="157"/>
        <v>0</v>
      </c>
      <c r="AW536" s="205">
        <f t="shared" si="158"/>
        <v>0</v>
      </c>
      <c r="AX536" s="205">
        <f t="shared" si="159"/>
        <v>0</v>
      </c>
    </row>
    <row r="537" spans="1:50" ht="15.75" hidden="1" customHeight="1" outlineLevel="1">
      <c r="A537" s="8" t="s">
        <v>61</v>
      </c>
      <c r="B537" s="216">
        <v>526</v>
      </c>
      <c r="C537" s="284"/>
      <c r="D537" s="285"/>
      <c r="E537" s="285"/>
      <c r="F537" s="286"/>
      <c r="G537" s="301">
        <v>0</v>
      </c>
      <c r="H537" s="287">
        <v>0.1</v>
      </c>
      <c r="I537" s="288"/>
      <c r="J537" s="223">
        <f t="shared" si="148"/>
        <v>0</v>
      </c>
      <c r="K537" s="286"/>
      <c r="L537" s="286"/>
      <c r="M537" s="215"/>
      <c r="N537" s="278">
        <f t="shared" si="149"/>
        <v>526</v>
      </c>
      <c r="O537" s="289" t="str">
        <f t="shared" si="150"/>
        <v/>
      </c>
      <c r="P537" s="290">
        <f t="shared" si="144"/>
        <v>0</v>
      </c>
      <c r="Q537" s="291">
        <v>0.1</v>
      </c>
      <c r="R537" s="292"/>
      <c r="S537" s="292"/>
      <c r="T537" s="292"/>
      <c r="U537" s="293" t="str">
        <f t="shared" si="151"/>
        <v/>
      </c>
      <c r="V537" s="294"/>
      <c r="W537" s="158"/>
      <c r="X537" s="159" t="str">
        <f t="shared" si="152"/>
        <v/>
      </c>
      <c r="Y537" s="20"/>
      <c r="Z537" s="20"/>
      <c r="AA537" s="160">
        <f t="shared" si="145"/>
        <v>0</v>
      </c>
      <c r="AB537" s="160">
        <f t="shared" si="146"/>
        <v>0</v>
      </c>
      <c r="AC537" s="20">
        <f t="shared" si="147"/>
        <v>0</v>
      </c>
      <c r="AR537" s="205">
        <f t="shared" si="153"/>
        <v>0</v>
      </c>
      <c r="AS537" s="205">
        <f t="shared" si="154"/>
        <v>0</v>
      </c>
      <c r="AT537" s="205">
        <f t="shared" si="155"/>
        <v>0</v>
      </c>
      <c r="AU537" s="205">
        <f t="shared" si="156"/>
        <v>0</v>
      </c>
      <c r="AV537" s="205">
        <f t="shared" si="157"/>
        <v>0</v>
      </c>
      <c r="AW537" s="205">
        <f t="shared" si="158"/>
        <v>0</v>
      </c>
      <c r="AX537" s="205">
        <f t="shared" si="159"/>
        <v>0</v>
      </c>
    </row>
    <row r="538" spans="1:50" ht="15.75" hidden="1" customHeight="1" outlineLevel="1">
      <c r="A538" s="8" t="s">
        <v>61</v>
      </c>
      <c r="B538" s="216">
        <v>527</v>
      </c>
      <c r="C538" s="284"/>
      <c r="D538" s="285"/>
      <c r="E538" s="285"/>
      <c r="F538" s="286"/>
      <c r="G538" s="301">
        <v>0</v>
      </c>
      <c r="H538" s="287">
        <v>0.1</v>
      </c>
      <c r="I538" s="288"/>
      <c r="J538" s="223">
        <f t="shared" si="148"/>
        <v>0</v>
      </c>
      <c r="K538" s="286"/>
      <c r="L538" s="286"/>
      <c r="M538" s="215"/>
      <c r="N538" s="278">
        <f t="shared" si="149"/>
        <v>527</v>
      </c>
      <c r="O538" s="289" t="str">
        <f t="shared" si="150"/>
        <v/>
      </c>
      <c r="P538" s="290">
        <f t="shared" si="144"/>
        <v>0</v>
      </c>
      <c r="Q538" s="291">
        <v>0.1</v>
      </c>
      <c r="R538" s="292"/>
      <c r="S538" s="292"/>
      <c r="T538" s="292"/>
      <c r="U538" s="293" t="str">
        <f t="shared" si="151"/>
        <v/>
      </c>
      <c r="V538" s="294"/>
      <c r="W538" s="158"/>
      <c r="X538" s="159" t="str">
        <f t="shared" si="152"/>
        <v/>
      </c>
      <c r="Y538" s="20"/>
      <c r="Z538" s="20"/>
      <c r="AA538" s="160">
        <f t="shared" si="145"/>
        <v>0</v>
      </c>
      <c r="AB538" s="160">
        <f t="shared" si="146"/>
        <v>0</v>
      </c>
      <c r="AC538" s="20">
        <f t="shared" si="147"/>
        <v>0</v>
      </c>
      <c r="AR538" s="205">
        <f t="shared" si="153"/>
        <v>0</v>
      </c>
      <c r="AS538" s="205">
        <f t="shared" si="154"/>
        <v>0</v>
      </c>
      <c r="AT538" s="205">
        <f t="shared" si="155"/>
        <v>0</v>
      </c>
      <c r="AU538" s="205">
        <f t="shared" si="156"/>
        <v>0</v>
      </c>
      <c r="AV538" s="205">
        <f t="shared" si="157"/>
        <v>0</v>
      </c>
      <c r="AW538" s="205">
        <f t="shared" si="158"/>
        <v>0</v>
      </c>
      <c r="AX538" s="205">
        <f t="shared" si="159"/>
        <v>0</v>
      </c>
    </row>
    <row r="539" spans="1:50" ht="15.75" hidden="1" customHeight="1" outlineLevel="1">
      <c r="A539" s="8" t="s">
        <v>61</v>
      </c>
      <c r="B539" s="216">
        <v>528</v>
      </c>
      <c r="C539" s="284"/>
      <c r="D539" s="285"/>
      <c r="E539" s="285"/>
      <c r="F539" s="286"/>
      <c r="G539" s="301">
        <v>0</v>
      </c>
      <c r="H539" s="287">
        <v>0.1</v>
      </c>
      <c r="I539" s="288"/>
      <c r="J539" s="223">
        <f t="shared" si="148"/>
        <v>0</v>
      </c>
      <c r="K539" s="286"/>
      <c r="L539" s="286"/>
      <c r="M539" s="215"/>
      <c r="N539" s="278">
        <f t="shared" si="149"/>
        <v>528</v>
      </c>
      <c r="O539" s="289" t="str">
        <f t="shared" si="150"/>
        <v/>
      </c>
      <c r="P539" s="290">
        <f t="shared" si="144"/>
        <v>0</v>
      </c>
      <c r="Q539" s="291">
        <v>0.1</v>
      </c>
      <c r="R539" s="292"/>
      <c r="S539" s="292"/>
      <c r="T539" s="292"/>
      <c r="U539" s="293" t="str">
        <f t="shared" si="151"/>
        <v/>
      </c>
      <c r="V539" s="294"/>
      <c r="W539" s="158"/>
      <c r="X539" s="159" t="str">
        <f t="shared" si="152"/>
        <v/>
      </c>
      <c r="Y539" s="20"/>
      <c r="Z539" s="20"/>
      <c r="AA539" s="160">
        <f t="shared" si="145"/>
        <v>0</v>
      </c>
      <c r="AB539" s="160">
        <f t="shared" si="146"/>
        <v>0</v>
      </c>
      <c r="AC539" s="20">
        <f t="shared" si="147"/>
        <v>0</v>
      </c>
      <c r="AR539" s="205">
        <f t="shared" si="153"/>
        <v>0</v>
      </c>
      <c r="AS539" s="205">
        <f t="shared" si="154"/>
        <v>0</v>
      </c>
      <c r="AT539" s="205">
        <f t="shared" si="155"/>
        <v>0</v>
      </c>
      <c r="AU539" s="205">
        <f t="shared" si="156"/>
        <v>0</v>
      </c>
      <c r="AV539" s="205">
        <f t="shared" si="157"/>
        <v>0</v>
      </c>
      <c r="AW539" s="205">
        <f t="shared" si="158"/>
        <v>0</v>
      </c>
      <c r="AX539" s="205">
        <f t="shared" si="159"/>
        <v>0</v>
      </c>
    </row>
    <row r="540" spans="1:50" ht="15.75" hidden="1" customHeight="1" outlineLevel="1">
      <c r="A540" s="8" t="s">
        <v>61</v>
      </c>
      <c r="B540" s="216">
        <v>529</v>
      </c>
      <c r="C540" s="284"/>
      <c r="D540" s="285"/>
      <c r="E540" s="285"/>
      <c r="F540" s="286"/>
      <c r="G540" s="301">
        <v>0</v>
      </c>
      <c r="H540" s="287">
        <v>0.1</v>
      </c>
      <c r="I540" s="288"/>
      <c r="J540" s="223">
        <f t="shared" si="148"/>
        <v>0</v>
      </c>
      <c r="K540" s="286"/>
      <c r="L540" s="286"/>
      <c r="M540" s="215"/>
      <c r="N540" s="278">
        <f t="shared" si="149"/>
        <v>529</v>
      </c>
      <c r="O540" s="289" t="str">
        <f t="shared" si="150"/>
        <v/>
      </c>
      <c r="P540" s="290">
        <f t="shared" si="144"/>
        <v>0</v>
      </c>
      <c r="Q540" s="291">
        <v>0.1</v>
      </c>
      <c r="R540" s="292"/>
      <c r="S540" s="292"/>
      <c r="T540" s="292"/>
      <c r="U540" s="293" t="str">
        <f t="shared" si="151"/>
        <v/>
      </c>
      <c r="V540" s="294"/>
      <c r="W540" s="158"/>
      <c r="X540" s="159" t="str">
        <f t="shared" si="152"/>
        <v/>
      </c>
      <c r="Y540" s="20"/>
      <c r="Z540" s="20"/>
      <c r="AA540" s="160">
        <f t="shared" si="145"/>
        <v>0</v>
      </c>
      <c r="AB540" s="160">
        <f t="shared" si="146"/>
        <v>0</v>
      </c>
      <c r="AC540" s="20">
        <f t="shared" si="147"/>
        <v>0</v>
      </c>
      <c r="AR540" s="205">
        <f t="shared" si="153"/>
        <v>0</v>
      </c>
      <c r="AS540" s="205">
        <f t="shared" si="154"/>
        <v>0</v>
      </c>
      <c r="AT540" s="205">
        <f t="shared" si="155"/>
        <v>0</v>
      </c>
      <c r="AU540" s="205">
        <f t="shared" si="156"/>
        <v>0</v>
      </c>
      <c r="AV540" s="205">
        <f t="shared" si="157"/>
        <v>0</v>
      </c>
      <c r="AW540" s="205">
        <f t="shared" si="158"/>
        <v>0</v>
      </c>
      <c r="AX540" s="205">
        <f t="shared" si="159"/>
        <v>0</v>
      </c>
    </row>
    <row r="541" spans="1:50" ht="15.75" hidden="1" customHeight="1" outlineLevel="1">
      <c r="A541" s="8" t="s">
        <v>61</v>
      </c>
      <c r="B541" s="216">
        <v>530</v>
      </c>
      <c r="C541" s="284"/>
      <c r="D541" s="285"/>
      <c r="E541" s="285"/>
      <c r="F541" s="286"/>
      <c r="G541" s="301">
        <v>0</v>
      </c>
      <c r="H541" s="287">
        <v>0.1</v>
      </c>
      <c r="I541" s="288"/>
      <c r="J541" s="223">
        <f t="shared" si="148"/>
        <v>0</v>
      </c>
      <c r="K541" s="286"/>
      <c r="L541" s="286"/>
      <c r="M541" s="215"/>
      <c r="N541" s="278">
        <f t="shared" si="149"/>
        <v>530</v>
      </c>
      <c r="O541" s="289" t="str">
        <f t="shared" si="150"/>
        <v/>
      </c>
      <c r="P541" s="290">
        <f t="shared" si="144"/>
        <v>0</v>
      </c>
      <c r="Q541" s="291">
        <v>0.1</v>
      </c>
      <c r="R541" s="292"/>
      <c r="S541" s="292"/>
      <c r="T541" s="292"/>
      <c r="U541" s="293" t="str">
        <f t="shared" si="151"/>
        <v/>
      </c>
      <c r="V541" s="294"/>
      <c r="W541" s="158"/>
      <c r="X541" s="159" t="str">
        <f t="shared" si="152"/>
        <v/>
      </c>
      <c r="Y541" s="20"/>
      <c r="Z541" s="20"/>
      <c r="AA541" s="160">
        <f t="shared" si="145"/>
        <v>0</v>
      </c>
      <c r="AB541" s="160">
        <f t="shared" si="146"/>
        <v>0</v>
      </c>
      <c r="AC541" s="20">
        <f t="shared" si="147"/>
        <v>0</v>
      </c>
      <c r="AR541" s="205">
        <f t="shared" si="153"/>
        <v>0</v>
      </c>
      <c r="AS541" s="205">
        <f t="shared" si="154"/>
        <v>0</v>
      </c>
      <c r="AT541" s="205">
        <f t="shared" si="155"/>
        <v>0</v>
      </c>
      <c r="AU541" s="205">
        <f t="shared" si="156"/>
        <v>0</v>
      </c>
      <c r="AV541" s="205">
        <f t="shared" si="157"/>
        <v>0</v>
      </c>
      <c r="AW541" s="205">
        <f t="shared" si="158"/>
        <v>0</v>
      </c>
      <c r="AX541" s="205">
        <f t="shared" si="159"/>
        <v>0</v>
      </c>
    </row>
    <row r="542" spans="1:50" ht="15.75" hidden="1" customHeight="1" outlineLevel="1">
      <c r="A542" s="8" t="s">
        <v>61</v>
      </c>
      <c r="B542" s="216">
        <v>531</v>
      </c>
      <c r="C542" s="284"/>
      <c r="D542" s="285"/>
      <c r="E542" s="285"/>
      <c r="F542" s="286"/>
      <c r="G542" s="301">
        <v>0</v>
      </c>
      <c r="H542" s="287">
        <v>0.1</v>
      </c>
      <c r="I542" s="288"/>
      <c r="J542" s="223">
        <f t="shared" si="148"/>
        <v>0</v>
      </c>
      <c r="K542" s="286"/>
      <c r="L542" s="286"/>
      <c r="M542" s="215"/>
      <c r="N542" s="278">
        <f t="shared" si="149"/>
        <v>531</v>
      </c>
      <c r="O542" s="289" t="str">
        <f t="shared" si="150"/>
        <v/>
      </c>
      <c r="P542" s="290">
        <f t="shared" si="144"/>
        <v>0</v>
      </c>
      <c r="Q542" s="291">
        <v>0.1</v>
      </c>
      <c r="R542" s="292"/>
      <c r="S542" s="292"/>
      <c r="T542" s="292"/>
      <c r="U542" s="293" t="str">
        <f t="shared" si="151"/>
        <v/>
      </c>
      <c r="V542" s="294"/>
      <c r="W542" s="158"/>
      <c r="X542" s="159" t="str">
        <f t="shared" si="152"/>
        <v/>
      </c>
      <c r="Y542" s="20"/>
      <c r="Z542" s="20"/>
      <c r="AA542" s="160">
        <f t="shared" si="145"/>
        <v>0</v>
      </c>
      <c r="AB542" s="160">
        <f t="shared" si="146"/>
        <v>0</v>
      </c>
      <c r="AC542" s="20">
        <f t="shared" si="147"/>
        <v>0</v>
      </c>
      <c r="AR542" s="205">
        <f t="shared" si="153"/>
        <v>0</v>
      </c>
      <c r="AS542" s="205">
        <f t="shared" si="154"/>
        <v>0</v>
      </c>
      <c r="AT542" s="205">
        <f t="shared" si="155"/>
        <v>0</v>
      </c>
      <c r="AU542" s="205">
        <f t="shared" si="156"/>
        <v>0</v>
      </c>
      <c r="AV542" s="205">
        <f t="shared" si="157"/>
        <v>0</v>
      </c>
      <c r="AW542" s="205">
        <f t="shared" si="158"/>
        <v>0</v>
      </c>
      <c r="AX542" s="205">
        <f t="shared" si="159"/>
        <v>0</v>
      </c>
    </row>
    <row r="543" spans="1:50" ht="15.75" hidden="1" customHeight="1" outlineLevel="1">
      <c r="A543" s="8" t="s">
        <v>61</v>
      </c>
      <c r="B543" s="216">
        <v>532</v>
      </c>
      <c r="C543" s="284"/>
      <c r="D543" s="285"/>
      <c r="E543" s="285"/>
      <c r="F543" s="286"/>
      <c r="G543" s="301">
        <v>0</v>
      </c>
      <c r="H543" s="287">
        <v>0.1</v>
      </c>
      <c r="I543" s="288"/>
      <c r="J543" s="223">
        <f t="shared" si="148"/>
        <v>0</v>
      </c>
      <c r="K543" s="286"/>
      <c r="L543" s="286"/>
      <c r="M543" s="215"/>
      <c r="N543" s="278">
        <f t="shared" si="149"/>
        <v>532</v>
      </c>
      <c r="O543" s="289" t="str">
        <f t="shared" si="150"/>
        <v/>
      </c>
      <c r="P543" s="290">
        <f t="shared" si="144"/>
        <v>0</v>
      </c>
      <c r="Q543" s="291">
        <v>0.1</v>
      </c>
      <c r="R543" s="292"/>
      <c r="S543" s="292"/>
      <c r="T543" s="292"/>
      <c r="U543" s="293" t="str">
        <f t="shared" si="151"/>
        <v/>
      </c>
      <c r="V543" s="294"/>
      <c r="W543" s="158"/>
      <c r="X543" s="159" t="str">
        <f t="shared" si="152"/>
        <v/>
      </c>
      <c r="Y543" s="20"/>
      <c r="Z543" s="20"/>
      <c r="AA543" s="160">
        <f t="shared" si="145"/>
        <v>0</v>
      </c>
      <c r="AB543" s="160">
        <f t="shared" si="146"/>
        <v>0</v>
      </c>
      <c r="AC543" s="20">
        <f t="shared" si="147"/>
        <v>0</v>
      </c>
      <c r="AR543" s="205">
        <f t="shared" si="153"/>
        <v>0</v>
      </c>
      <c r="AS543" s="205">
        <f t="shared" si="154"/>
        <v>0</v>
      </c>
      <c r="AT543" s="205">
        <f t="shared" si="155"/>
        <v>0</v>
      </c>
      <c r="AU543" s="205">
        <f t="shared" si="156"/>
        <v>0</v>
      </c>
      <c r="AV543" s="205">
        <f t="shared" si="157"/>
        <v>0</v>
      </c>
      <c r="AW543" s="205">
        <f t="shared" si="158"/>
        <v>0</v>
      </c>
      <c r="AX543" s="205">
        <f t="shared" si="159"/>
        <v>0</v>
      </c>
    </row>
    <row r="544" spans="1:50" ht="15.75" hidden="1" customHeight="1" outlineLevel="1">
      <c r="A544" s="8" t="s">
        <v>61</v>
      </c>
      <c r="B544" s="216">
        <v>533</v>
      </c>
      <c r="C544" s="284"/>
      <c r="D544" s="285"/>
      <c r="E544" s="285"/>
      <c r="F544" s="286"/>
      <c r="G544" s="301">
        <v>0</v>
      </c>
      <c r="H544" s="287">
        <v>0.1</v>
      </c>
      <c r="I544" s="288"/>
      <c r="J544" s="223">
        <f t="shared" si="148"/>
        <v>0</v>
      </c>
      <c r="K544" s="286"/>
      <c r="L544" s="286"/>
      <c r="M544" s="215"/>
      <c r="N544" s="278">
        <f t="shared" si="149"/>
        <v>533</v>
      </c>
      <c r="O544" s="289" t="str">
        <f t="shared" si="150"/>
        <v/>
      </c>
      <c r="P544" s="290">
        <f t="shared" si="144"/>
        <v>0</v>
      </c>
      <c r="Q544" s="291">
        <v>0.1</v>
      </c>
      <c r="R544" s="292"/>
      <c r="S544" s="292"/>
      <c r="T544" s="292"/>
      <c r="U544" s="293" t="str">
        <f t="shared" si="151"/>
        <v/>
      </c>
      <c r="V544" s="294"/>
      <c r="W544" s="158"/>
      <c r="X544" s="159" t="str">
        <f t="shared" si="152"/>
        <v/>
      </c>
      <c r="Y544" s="20"/>
      <c r="Z544" s="20"/>
      <c r="AA544" s="160">
        <f t="shared" si="145"/>
        <v>0</v>
      </c>
      <c r="AB544" s="160">
        <f t="shared" si="146"/>
        <v>0</v>
      </c>
      <c r="AC544" s="20">
        <f t="shared" si="147"/>
        <v>0</v>
      </c>
      <c r="AR544" s="205">
        <f t="shared" si="153"/>
        <v>0</v>
      </c>
      <c r="AS544" s="205">
        <f t="shared" si="154"/>
        <v>0</v>
      </c>
      <c r="AT544" s="205">
        <f t="shared" si="155"/>
        <v>0</v>
      </c>
      <c r="AU544" s="205">
        <f t="shared" si="156"/>
        <v>0</v>
      </c>
      <c r="AV544" s="205">
        <f t="shared" si="157"/>
        <v>0</v>
      </c>
      <c r="AW544" s="205">
        <f t="shared" si="158"/>
        <v>0</v>
      </c>
      <c r="AX544" s="205">
        <f t="shared" si="159"/>
        <v>0</v>
      </c>
    </row>
    <row r="545" spans="1:50" ht="15.75" hidden="1" customHeight="1" outlineLevel="1">
      <c r="A545" s="8" t="s">
        <v>61</v>
      </c>
      <c r="B545" s="216">
        <v>534</v>
      </c>
      <c r="C545" s="284"/>
      <c r="D545" s="285"/>
      <c r="E545" s="285"/>
      <c r="F545" s="286"/>
      <c r="G545" s="301">
        <v>0</v>
      </c>
      <c r="H545" s="287">
        <v>0.1</v>
      </c>
      <c r="I545" s="288"/>
      <c r="J545" s="223">
        <f t="shared" si="148"/>
        <v>0</v>
      </c>
      <c r="K545" s="286"/>
      <c r="L545" s="286"/>
      <c r="M545" s="215"/>
      <c r="N545" s="278">
        <f t="shared" si="149"/>
        <v>534</v>
      </c>
      <c r="O545" s="289" t="str">
        <f t="shared" si="150"/>
        <v/>
      </c>
      <c r="P545" s="290">
        <f t="shared" si="144"/>
        <v>0</v>
      </c>
      <c r="Q545" s="291">
        <v>0.1</v>
      </c>
      <c r="R545" s="292"/>
      <c r="S545" s="292"/>
      <c r="T545" s="292"/>
      <c r="U545" s="293" t="str">
        <f t="shared" si="151"/>
        <v/>
      </c>
      <c r="V545" s="294"/>
      <c r="W545" s="158"/>
      <c r="X545" s="159" t="str">
        <f t="shared" si="152"/>
        <v/>
      </c>
      <c r="Y545" s="20"/>
      <c r="Z545" s="20"/>
      <c r="AA545" s="160">
        <f t="shared" si="145"/>
        <v>0</v>
      </c>
      <c r="AB545" s="160">
        <f t="shared" si="146"/>
        <v>0</v>
      </c>
      <c r="AC545" s="20">
        <f t="shared" si="147"/>
        <v>0</v>
      </c>
      <c r="AR545" s="205">
        <f t="shared" si="153"/>
        <v>0</v>
      </c>
      <c r="AS545" s="205">
        <f t="shared" si="154"/>
        <v>0</v>
      </c>
      <c r="AT545" s="205">
        <f t="shared" si="155"/>
        <v>0</v>
      </c>
      <c r="AU545" s="205">
        <f t="shared" si="156"/>
        <v>0</v>
      </c>
      <c r="AV545" s="205">
        <f t="shared" si="157"/>
        <v>0</v>
      </c>
      <c r="AW545" s="205">
        <f t="shared" si="158"/>
        <v>0</v>
      </c>
      <c r="AX545" s="205">
        <f t="shared" si="159"/>
        <v>0</v>
      </c>
    </row>
    <row r="546" spans="1:50" ht="15.75" hidden="1" customHeight="1" outlineLevel="1">
      <c r="A546" s="8" t="s">
        <v>61</v>
      </c>
      <c r="B546" s="216">
        <v>535</v>
      </c>
      <c r="C546" s="284"/>
      <c r="D546" s="285"/>
      <c r="E546" s="285"/>
      <c r="F546" s="286"/>
      <c r="G546" s="301">
        <v>0</v>
      </c>
      <c r="H546" s="287">
        <v>0.1</v>
      </c>
      <c r="I546" s="288"/>
      <c r="J546" s="223">
        <f t="shared" si="148"/>
        <v>0</v>
      </c>
      <c r="K546" s="286"/>
      <c r="L546" s="286"/>
      <c r="M546" s="215"/>
      <c r="N546" s="278">
        <f t="shared" si="149"/>
        <v>535</v>
      </c>
      <c r="O546" s="289" t="str">
        <f t="shared" si="150"/>
        <v/>
      </c>
      <c r="P546" s="290">
        <f t="shared" si="144"/>
        <v>0</v>
      </c>
      <c r="Q546" s="291">
        <v>0.1</v>
      </c>
      <c r="R546" s="292"/>
      <c r="S546" s="292"/>
      <c r="T546" s="292"/>
      <c r="U546" s="293" t="str">
        <f t="shared" si="151"/>
        <v/>
      </c>
      <c r="V546" s="294"/>
      <c r="W546" s="158"/>
      <c r="X546" s="159" t="str">
        <f t="shared" si="152"/>
        <v/>
      </c>
      <c r="Y546" s="20"/>
      <c r="Z546" s="20"/>
      <c r="AA546" s="160">
        <f t="shared" si="145"/>
        <v>0</v>
      </c>
      <c r="AB546" s="160">
        <f t="shared" si="146"/>
        <v>0</v>
      </c>
      <c r="AC546" s="20">
        <f t="shared" si="147"/>
        <v>0</v>
      </c>
      <c r="AR546" s="205">
        <f t="shared" si="153"/>
        <v>0</v>
      </c>
      <c r="AS546" s="205">
        <f t="shared" si="154"/>
        <v>0</v>
      </c>
      <c r="AT546" s="205">
        <f t="shared" si="155"/>
        <v>0</v>
      </c>
      <c r="AU546" s="205">
        <f t="shared" si="156"/>
        <v>0</v>
      </c>
      <c r="AV546" s="205">
        <f t="shared" si="157"/>
        <v>0</v>
      </c>
      <c r="AW546" s="205">
        <f t="shared" si="158"/>
        <v>0</v>
      </c>
      <c r="AX546" s="205">
        <f t="shared" si="159"/>
        <v>0</v>
      </c>
    </row>
    <row r="547" spans="1:50" ht="15.75" hidden="1" customHeight="1" outlineLevel="1">
      <c r="A547" s="8" t="s">
        <v>61</v>
      </c>
      <c r="B547" s="216">
        <v>536</v>
      </c>
      <c r="C547" s="284"/>
      <c r="D547" s="285"/>
      <c r="E547" s="285"/>
      <c r="F547" s="286"/>
      <c r="G547" s="301">
        <v>0</v>
      </c>
      <c r="H547" s="287">
        <v>0.1</v>
      </c>
      <c r="I547" s="288"/>
      <c r="J547" s="223">
        <f t="shared" si="148"/>
        <v>0</v>
      </c>
      <c r="K547" s="286"/>
      <c r="L547" s="286"/>
      <c r="M547" s="215"/>
      <c r="N547" s="278">
        <f t="shared" si="149"/>
        <v>536</v>
      </c>
      <c r="O547" s="289" t="str">
        <f t="shared" si="150"/>
        <v/>
      </c>
      <c r="P547" s="290">
        <f t="shared" si="144"/>
        <v>0</v>
      </c>
      <c r="Q547" s="291">
        <v>0.1</v>
      </c>
      <c r="R547" s="292"/>
      <c r="S547" s="292"/>
      <c r="T547" s="292"/>
      <c r="U547" s="293" t="str">
        <f t="shared" si="151"/>
        <v/>
      </c>
      <c r="V547" s="294"/>
      <c r="W547" s="158"/>
      <c r="X547" s="159" t="str">
        <f t="shared" si="152"/>
        <v/>
      </c>
      <c r="Y547" s="20"/>
      <c r="Z547" s="20"/>
      <c r="AA547" s="160">
        <f t="shared" si="145"/>
        <v>0</v>
      </c>
      <c r="AB547" s="160">
        <f t="shared" si="146"/>
        <v>0</v>
      </c>
      <c r="AC547" s="20">
        <f t="shared" si="147"/>
        <v>0</v>
      </c>
      <c r="AR547" s="205">
        <f t="shared" si="153"/>
        <v>0</v>
      </c>
      <c r="AS547" s="205">
        <f t="shared" si="154"/>
        <v>0</v>
      </c>
      <c r="AT547" s="205">
        <f t="shared" si="155"/>
        <v>0</v>
      </c>
      <c r="AU547" s="205">
        <f t="shared" si="156"/>
        <v>0</v>
      </c>
      <c r="AV547" s="205">
        <f t="shared" si="157"/>
        <v>0</v>
      </c>
      <c r="AW547" s="205">
        <f t="shared" si="158"/>
        <v>0</v>
      </c>
      <c r="AX547" s="205">
        <f t="shared" si="159"/>
        <v>0</v>
      </c>
    </row>
    <row r="548" spans="1:50" ht="15.75" hidden="1" customHeight="1" outlineLevel="1">
      <c r="A548" s="8" t="s">
        <v>61</v>
      </c>
      <c r="B548" s="216">
        <v>537</v>
      </c>
      <c r="C548" s="284"/>
      <c r="D548" s="285"/>
      <c r="E548" s="285"/>
      <c r="F548" s="286"/>
      <c r="G548" s="301">
        <v>0</v>
      </c>
      <c r="H548" s="287">
        <v>0.1</v>
      </c>
      <c r="I548" s="288"/>
      <c r="J548" s="223">
        <f t="shared" si="148"/>
        <v>0</v>
      </c>
      <c r="K548" s="286"/>
      <c r="L548" s="286"/>
      <c r="M548" s="215"/>
      <c r="N548" s="278">
        <f t="shared" si="149"/>
        <v>537</v>
      </c>
      <c r="O548" s="289" t="str">
        <f t="shared" si="150"/>
        <v/>
      </c>
      <c r="P548" s="290">
        <f t="shared" si="144"/>
        <v>0</v>
      </c>
      <c r="Q548" s="291">
        <v>0.1</v>
      </c>
      <c r="R548" s="292"/>
      <c r="S548" s="292"/>
      <c r="T548" s="292"/>
      <c r="U548" s="293" t="str">
        <f t="shared" si="151"/>
        <v/>
      </c>
      <c r="V548" s="294"/>
      <c r="W548" s="158"/>
      <c r="X548" s="159" t="str">
        <f t="shared" si="152"/>
        <v/>
      </c>
      <c r="Y548" s="20"/>
      <c r="Z548" s="20"/>
      <c r="AA548" s="160">
        <f t="shared" si="145"/>
        <v>0</v>
      </c>
      <c r="AB548" s="160">
        <f t="shared" si="146"/>
        <v>0</v>
      </c>
      <c r="AC548" s="20">
        <f t="shared" si="147"/>
        <v>0</v>
      </c>
      <c r="AR548" s="205">
        <f t="shared" si="153"/>
        <v>0</v>
      </c>
      <c r="AS548" s="205">
        <f t="shared" si="154"/>
        <v>0</v>
      </c>
      <c r="AT548" s="205">
        <f t="shared" si="155"/>
        <v>0</v>
      </c>
      <c r="AU548" s="205">
        <f t="shared" si="156"/>
        <v>0</v>
      </c>
      <c r="AV548" s="205">
        <f t="shared" si="157"/>
        <v>0</v>
      </c>
      <c r="AW548" s="205">
        <f t="shared" si="158"/>
        <v>0</v>
      </c>
      <c r="AX548" s="205">
        <f t="shared" si="159"/>
        <v>0</v>
      </c>
    </row>
    <row r="549" spans="1:50" ht="15.75" hidden="1" customHeight="1" outlineLevel="1">
      <c r="A549" s="8" t="s">
        <v>61</v>
      </c>
      <c r="B549" s="216">
        <v>538</v>
      </c>
      <c r="C549" s="284"/>
      <c r="D549" s="285"/>
      <c r="E549" s="285"/>
      <c r="F549" s="286"/>
      <c r="G549" s="301">
        <v>0</v>
      </c>
      <c r="H549" s="287">
        <v>0.1</v>
      </c>
      <c r="I549" s="288"/>
      <c r="J549" s="223">
        <f t="shared" si="148"/>
        <v>0</v>
      </c>
      <c r="K549" s="286"/>
      <c r="L549" s="286"/>
      <c r="M549" s="215"/>
      <c r="N549" s="278">
        <f t="shared" si="149"/>
        <v>538</v>
      </c>
      <c r="O549" s="289" t="str">
        <f t="shared" si="150"/>
        <v/>
      </c>
      <c r="P549" s="290">
        <f t="shared" si="144"/>
        <v>0</v>
      </c>
      <c r="Q549" s="291">
        <v>0.1</v>
      </c>
      <c r="R549" s="292"/>
      <c r="S549" s="292"/>
      <c r="T549" s="292"/>
      <c r="U549" s="293" t="str">
        <f t="shared" si="151"/>
        <v/>
      </c>
      <c r="V549" s="294"/>
      <c r="W549" s="158"/>
      <c r="X549" s="159" t="str">
        <f t="shared" si="152"/>
        <v/>
      </c>
      <c r="Y549" s="20"/>
      <c r="Z549" s="20"/>
      <c r="AA549" s="160">
        <f t="shared" si="145"/>
        <v>0</v>
      </c>
      <c r="AB549" s="160">
        <f t="shared" si="146"/>
        <v>0</v>
      </c>
      <c r="AC549" s="20">
        <f t="shared" si="147"/>
        <v>0</v>
      </c>
      <c r="AR549" s="205">
        <f t="shared" si="153"/>
        <v>0</v>
      </c>
      <c r="AS549" s="205">
        <f t="shared" si="154"/>
        <v>0</v>
      </c>
      <c r="AT549" s="205">
        <f t="shared" si="155"/>
        <v>0</v>
      </c>
      <c r="AU549" s="205">
        <f t="shared" si="156"/>
        <v>0</v>
      </c>
      <c r="AV549" s="205">
        <f t="shared" si="157"/>
        <v>0</v>
      </c>
      <c r="AW549" s="205">
        <f t="shared" si="158"/>
        <v>0</v>
      </c>
      <c r="AX549" s="205">
        <f t="shared" si="159"/>
        <v>0</v>
      </c>
    </row>
    <row r="550" spans="1:50" ht="15.75" hidden="1" customHeight="1" outlineLevel="1">
      <c r="A550" s="8" t="s">
        <v>61</v>
      </c>
      <c r="B550" s="216">
        <v>539</v>
      </c>
      <c r="C550" s="284"/>
      <c r="D550" s="285"/>
      <c r="E550" s="285"/>
      <c r="F550" s="286"/>
      <c r="G550" s="301">
        <v>0</v>
      </c>
      <c r="H550" s="287">
        <v>0.1</v>
      </c>
      <c r="I550" s="288"/>
      <c r="J550" s="223">
        <f t="shared" si="148"/>
        <v>0</v>
      </c>
      <c r="K550" s="286"/>
      <c r="L550" s="286"/>
      <c r="M550" s="215"/>
      <c r="N550" s="278">
        <f t="shared" si="149"/>
        <v>539</v>
      </c>
      <c r="O550" s="289" t="str">
        <f t="shared" si="150"/>
        <v/>
      </c>
      <c r="P550" s="290">
        <f t="shared" si="144"/>
        <v>0</v>
      </c>
      <c r="Q550" s="291">
        <v>0.1</v>
      </c>
      <c r="R550" s="292"/>
      <c r="S550" s="292"/>
      <c r="T550" s="292"/>
      <c r="U550" s="293" t="str">
        <f t="shared" si="151"/>
        <v/>
      </c>
      <c r="V550" s="294"/>
      <c r="W550" s="158"/>
      <c r="X550" s="159" t="str">
        <f t="shared" si="152"/>
        <v/>
      </c>
      <c r="Y550" s="20"/>
      <c r="Z550" s="20"/>
      <c r="AA550" s="160">
        <f t="shared" si="145"/>
        <v>0</v>
      </c>
      <c r="AB550" s="160">
        <f t="shared" si="146"/>
        <v>0</v>
      </c>
      <c r="AC550" s="20">
        <f t="shared" si="147"/>
        <v>0</v>
      </c>
      <c r="AR550" s="205">
        <f t="shared" si="153"/>
        <v>0</v>
      </c>
      <c r="AS550" s="205">
        <f t="shared" si="154"/>
        <v>0</v>
      </c>
      <c r="AT550" s="205">
        <f t="shared" si="155"/>
        <v>0</v>
      </c>
      <c r="AU550" s="205">
        <f t="shared" si="156"/>
        <v>0</v>
      </c>
      <c r="AV550" s="205">
        <f t="shared" si="157"/>
        <v>0</v>
      </c>
      <c r="AW550" s="205">
        <f t="shared" si="158"/>
        <v>0</v>
      </c>
      <c r="AX550" s="205">
        <f t="shared" si="159"/>
        <v>0</v>
      </c>
    </row>
    <row r="551" spans="1:50" ht="15.75" hidden="1" customHeight="1" outlineLevel="1">
      <c r="A551" s="8" t="s">
        <v>61</v>
      </c>
      <c r="B551" s="216">
        <v>540</v>
      </c>
      <c r="C551" s="284"/>
      <c r="D551" s="285"/>
      <c r="E551" s="285"/>
      <c r="F551" s="286"/>
      <c r="G551" s="301">
        <v>0</v>
      </c>
      <c r="H551" s="287">
        <v>0.1</v>
      </c>
      <c r="I551" s="288"/>
      <c r="J551" s="223">
        <f t="shared" si="148"/>
        <v>0</v>
      </c>
      <c r="K551" s="286"/>
      <c r="L551" s="286"/>
      <c r="M551" s="215"/>
      <c r="N551" s="278">
        <f t="shared" si="149"/>
        <v>540</v>
      </c>
      <c r="O551" s="289" t="str">
        <f t="shared" si="150"/>
        <v/>
      </c>
      <c r="P551" s="290">
        <f t="shared" si="144"/>
        <v>0</v>
      </c>
      <c r="Q551" s="291">
        <v>0.1</v>
      </c>
      <c r="R551" s="292"/>
      <c r="S551" s="292"/>
      <c r="T551" s="292"/>
      <c r="U551" s="293" t="str">
        <f t="shared" si="151"/>
        <v/>
      </c>
      <c r="V551" s="294"/>
      <c r="W551" s="158"/>
      <c r="X551" s="159" t="str">
        <f t="shared" si="152"/>
        <v/>
      </c>
      <c r="Y551" s="20"/>
      <c r="Z551" s="20"/>
      <c r="AA551" s="160">
        <f t="shared" si="145"/>
        <v>0</v>
      </c>
      <c r="AB551" s="160">
        <f t="shared" si="146"/>
        <v>0</v>
      </c>
      <c r="AC551" s="20">
        <f t="shared" si="147"/>
        <v>0</v>
      </c>
      <c r="AR551" s="205">
        <f t="shared" si="153"/>
        <v>0</v>
      </c>
      <c r="AS551" s="205">
        <f t="shared" si="154"/>
        <v>0</v>
      </c>
      <c r="AT551" s="205">
        <f t="shared" si="155"/>
        <v>0</v>
      </c>
      <c r="AU551" s="205">
        <f t="shared" si="156"/>
        <v>0</v>
      </c>
      <c r="AV551" s="205">
        <f t="shared" si="157"/>
        <v>0</v>
      </c>
      <c r="AW551" s="205">
        <f t="shared" si="158"/>
        <v>0</v>
      </c>
      <c r="AX551" s="205">
        <f t="shared" si="159"/>
        <v>0</v>
      </c>
    </row>
    <row r="552" spans="1:50" ht="15.75" hidden="1" customHeight="1" outlineLevel="1">
      <c r="A552" s="8" t="s">
        <v>61</v>
      </c>
      <c r="B552" s="216">
        <v>541</v>
      </c>
      <c r="C552" s="284"/>
      <c r="D552" s="285"/>
      <c r="E552" s="285"/>
      <c r="F552" s="286"/>
      <c r="G552" s="301">
        <v>0</v>
      </c>
      <c r="H552" s="287">
        <v>0.1</v>
      </c>
      <c r="I552" s="288"/>
      <c r="J552" s="223">
        <f t="shared" si="148"/>
        <v>0</v>
      </c>
      <c r="K552" s="286"/>
      <c r="L552" s="286"/>
      <c r="M552" s="215"/>
      <c r="N552" s="278">
        <f t="shared" si="149"/>
        <v>541</v>
      </c>
      <c r="O552" s="289" t="str">
        <f t="shared" si="150"/>
        <v/>
      </c>
      <c r="P552" s="290">
        <f t="shared" si="144"/>
        <v>0</v>
      </c>
      <c r="Q552" s="291">
        <v>0.1</v>
      </c>
      <c r="R552" s="292"/>
      <c r="S552" s="292"/>
      <c r="T552" s="292"/>
      <c r="U552" s="293" t="str">
        <f t="shared" si="151"/>
        <v/>
      </c>
      <c r="V552" s="294"/>
      <c r="W552" s="158"/>
      <c r="X552" s="159" t="str">
        <f t="shared" si="152"/>
        <v/>
      </c>
      <c r="Y552" s="20"/>
      <c r="Z552" s="20"/>
      <c r="AA552" s="160">
        <f t="shared" si="145"/>
        <v>0</v>
      </c>
      <c r="AB552" s="160">
        <f t="shared" si="146"/>
        <v>0</v>
      </c>
      <c r="AC552" s="20">
        <f t="shared" si="147"/>
        <v>0</v>
      </c>
      <c r="AR552" s="205">
        <f t="shared" si="153"/>
        <v>0</v>
      </c>
      <c r="AS552" s="205">
        <f t="shared" si="154"/>
        <v>0</v>
      </c>
      <c r="AT552" s="205">
        <f t="shared" si="155"/>
        <v>0</v>
      </c>
      <c r="AU552" s="205">
        <f t="shared" si="156"/>
        <v>0</v>
      </c>
      <c r="AV552" s="205">
        <f t="shared" si="157"/>
        <v>0</v>
      </c>
      <c r="AW552" s="205">
        <f t="shared" si="158"/>
        <v>0</v>
      </c>
      <c r="AX552" s="205">
        <f t="shared" si="159"/>
        <v>0</v>
      </c>
    </row>
    <row r="553" spans="1:50" ht="15.75" hidden="1" customHeight="1" outlineLevel="1">
      <c r="A553" s="8" t="s">
        <v>61</v>
      </c>
      <c r="B553" s="216">
        <v>542</v>
      </c>
      <c r="C553" s="284"/>
      <c r="D553" s="285"/>
      <c r="E553" s="285"/>
      <c r="F553" s="286"/>
      <c r="G553" s="301">
        <v>0</v>
      </c>
      <c r="H553" s="287">
        <v>0.1</v>
      </c>
      <c r="I553" s="288"/>
      <c r="J553" s="223">
        <f t="shared" si="148"/>
        <v>0</v>
      </c>
      <c r="K553" s="286"/>
      <c r="L553" s="286"/>
      <c r="M553" s="215"/>
      <c r="N553" s="278">
        <f t="shared" si="149"/>
        <v>542</v>
      </c>
      <c r="O553" s="289" t="str">
        <f t="shared" si="150"/>
        <v/>
      </c>
      <c r="P553" s="290">
        <f t="shared" si="144"/>
        <v>0</v>
      </c>
      <c r="Q553" s="291">
        <v>0.1</v>
      </c>
      <c r="R553" s="292"/>
      <c r="S553" s="292"/>
      <c r="T553" s="292"/>
      <c r="U553" s="293" t="str">
        <f t="shared" si="151"/>
        <v/>
      </c>
      <c r="V553" s="294"/>
      <c r="W553" s="158"/>
      <c r="X553" s="159" t="str">
        <f t="shared" si="152"/>
        <v/>
      </c>
      <c r="Y553" s="20"/>
      <c r="Z553" s="20"/>
      <c r="AA553" s="160">
        <f t="shared" si="145"/>
        <v>0</v>
      </c>
      <c r="AB553" s="160">
        <f t="shared" si="146"/>
        <v>0</v>
      </c>
      <c r="AC553" s="20">
        <f t="shared" si="147"/>
        <v>0</v>
      </c>
      <c r="AR553" s="205">
        <f t="shared" si="153"/>
        <v>0</v>
      </c>
      <c r="AS553" s="205">
        <f t="shared" si="154"/>
        <v>0</v>
      </c>
      <c r="AT553" s="205">
        <f t="shared" si="155"/>
        <v>0</v>
      </c>
      <c r="AU553" s="205">
        <f t="shared" si="156"/>
        <v>0</v>
      </c>
      <c r="AV553" s="205">
        <f t="shared" si="157"/>
        <v>0</v>
      </c>
      <c r="AW553" s="205">
        <f t="shared" si="158"/>
        <v>0</v>
      </c>
      <c r="AX553" s="205">
        <f t="shared" si="159"/>
        <v>0</v>
      </c>
    </row>
    <row r="554" spans="1:50" ht="15.75" hidden="1" customHeight="1" outlineLevel="1">
      <c r="A554" s="8" t="s">
        <v>61</v>
      </c>
      <c r="B554" s="216">
        <v>543</v>
      </c>
      <c r="C554" s="284"/>
      <c r="D554" s="285"/>
      <c r="E554" s="285"/>
      <c r="F554" s="286"/>
      <c r="G554" s="301">
        <v>0</v>
      </c>
      <c r="H554" s="287">
        <v>0.1</v>
      </c>
      <c r="I554" s="288"/>
      <c r="J554" s="223">
        <f t="shared" si="148"/>
        <v>0</v>
      </c>
      <c r="K554" s="286"/>
      <c r="L554" s="286"/>
      <c r="M554" s="215"/>
      <c r="N554" s="278">
        <f t="shared" si="149"/>
        <v>543</v>
      </c>
      <c r="O554" s="289" t="str">
        <f t="shared" si="150"/>
        <v/>
      </c>
      <c r="P554" s="290">
        <f t="shared" si="144"/>
        <v>0</v>
      </c>
      <c r="Q554" s="291">
        <v>0.1</v>
      </c>
      <c r="R554" s="292"/>
      <c r="S554" s="292"/>
      <c r="T554" s="292"/>
      <c r="U554" s="293" t="str">
        <f t="shared" si="151"/>
        <v/>
      </c>
      <c r="V554" s="294"/>
      <c r="W554" s="158"/>
      <c r="X554" s="159" t="str">
        <f t="shared" si="152"/>
        <v/>
      </c>
      <c r="Y554" s="20"/>
      <c r="Z554" s="20"/>
      <c r="AA554" s="160">
        <f t="shared" si="145"/>
        <v>0</v>
      </c>
      <c r="AB554" s="160">
        <f t="shared" si="146"/>
        <v>0</v>
      </c>
      <c r="AC554" s="20">
        <f t="shared" si="147"/>
        <v>0</v>
      </c>
      <c r="AR554" s="205">
        <f t="shared" si="153"/>
        <v>0</v>
      </c>
      <c r="AS554" s="205">
        <f t="shared" si="154"/>
        <v>0</v>
      </c>
      <c r="AT554" s="205">
        <f t="shared" si="155"/>
        <v>0</v>
      </c>
      <c r="AU554" s="205">
        <f t="shared" si="156"/>
        <v>0</v>
      </c>
      <c r="AV554" s="205">
        <f t="shared" si="157"/>
        <v>0</v>
      </c>
      <c r="AW554" s="205">
        <f t="shared" si="158"/>
        <v>0</v>
      </c>
      <c r="AX554" s="205">
        <f t="shared" si="159"/>
        <v>0</v>
      </c>
    </row>
    <row r="555" spans="1:50" ht="15.75" hidden="1" customHeight="1" outlineLevel="1">
      <c r="A555" s="8" t="s">
        <v>61</v>
      </c>
      <c r="B555" s="216">
        <v>544</v>
      </c>
      <c r="C555" s="284"/>
      <c r="D555" s="285"/>
      <c r="E555" s="285"/>
      <c r="F555" s="286"/>
      <c r="G555" s="301">
        <v>0</v>
      </c>
      <c r="H555" s="287">
        <v>0.1</v>
      </c>
      <c r="I555" s="288"/>
      <c r="J555" s="223">
        <f t="shared" si="148"/>
        <v>0</v>
      </c>
      <c r="K555" s="286"/>
      <c r="L555" s="286"/>
      <c r="M555" s="215"/>
      <c r="N555" s="278">
        <f t="shared" si="149"/>
        <v>544</v>
      </c>
      <c r="O555" s="289" t="str">
        <f t="shared" si="150"/>
        <v/>
      </c>
      <c r="P555" s="290">
        <f t="shared" si="144"/>
        <v>0</v>
      </c>
      <c r="Q555" s="291">
        <v>0.1</v>
      </c>
      <c r="R555" s="292"/>
      <c r="S555" s="292"/>
      <c r="T555" s="292"/>
      <c r="U555" s="293" t="str">
        <f t="shared" si="151"/>
        <v/>
      </c>
      <c r="V555" s="294"/>
      <c r="W555" s="158"/>
      <c r="X555" s="159" t="str">
        <f t="shared" si="152"/>
        <v/>
      </c>
      <c r="Y555" s="20"/>
      <c r="Z555" s="20"/>
      <c r="AA555" s="160">
        <f t="shared" si="145"/>
        <v>0</v>
      </c>
      <c r="AB555" s="160">
        <f t="shared" si="146"/>
        <v>0</v>
      </c>
      <c r="AC555" s="20">
        <f t="shared" si="147"/>
        <v>0</v>
      </c>
      <c r="AR555" s="205">
        <f t="shared" si="153"/>
        <v>0</v>
      </c>
      <c r="AS555" s="205">
        <f t="shared" si="154"/>
        <v>0</v>
      </c>
      <c r="AT555" s="205">
        <f t="shared" si="155"/>
        <v>0</v>
      </c>
      <c r="AU555" s="205">
        <f t="shared" si="156"/>
        <v>0</v>
      </c>
      <c r="AV555" s="205">
        <f t="shared" si="157"/>
        <v>0</v>
      </c>
      <c r="AW555" s="205">
        <f t="shared" si="158"/>
        <v>0</v>
      </c>
      <c r="AX555" s="205">
        <f t="shared" si="159"/>
        <v>0</v>
      </c>
    </row>
    <row r="556" spans="1:50" ht="15.75" hidden="1" customHeight="1" outlineLevel="1">
      <c r="A556" s="8" t="s">
        <v>61</v>
      </c>
      <c r="B556" s="216">
        <v>545</v>
      </c>
      <c r="C556" s="284"/>
      <c r="D556" s="285"/>
      <c r="E556" s="285"/>
      <c r="F556" s="286"/>
      <c r="G556" s="301">
        <v>0</v>
      </c>
      <c r="H556" s="287">
        <v>0.1</v>
      </c>
      <c r="I556" s="288"/>
      <c r="J556" s="223">
        <f t="shared" si="148"/>
        <v>0</v>
      </c>
      <c r="K556" s="286"/>
      <c r="L556" s="286"/>
      <c r="M556" s="215"/>
      <c r="N556" s="278">
        <f t="shared" si="149"/>
        <v>545</v>
      </c>
      <c r="O556" s="289" t="str">
        <f t="shared" si="150"/>
        <v/>
      </c>
      <c r="P556" s="290">
        <f t="shared" si="144"/>
        <v>0</v>
      </c>
      <c r="Q556" s="291">
        <v>0.1</v>
      </c>
      <c r="R556" s="292"/>
      <c r="S556" s="292"/>
      <c r="T556" s="292"/>
      <c r="U556" s="293" t="str">
        <f t="shared" si="151"/>
        <v/>
      </c>
      <c r="V556" s="294"/>
      <c r="W556" s="158"/>
      <c r="X556" s="159" t="str">
        <f t="shared" si="152"/>
        <v/>
      </c>
      <c r="Y556" s="20"/>
      <c r="Z556" s="20"/>
      <c r="AA556" s="160">
        <f t="shared" si="145"/>
        <v>0</v>
      </c>
      <c r="AB556" s="160">
        <f t="shared" si="146"/>
        <v>0</v>
      </c>
      <c r="AC556" s="20">
        <f t="shared" si="147"/>
        <v>0</v>
      </c>
      <c r="AR556" s="205">
        <f t="shared" si="153"/>
        <v>0</v>
      </c>
      <c r="AS556" s="205">
        <f t="shared" si="154"/>
        <v>0</v>
      </c>
      <c r="AT556" s="205">
        <f t="shared" si="155"/>
        <v>0</v>
      </c>
      <c r="AU556" s="205">
        <f t="shared" si="156"/>
        <v>0</v>
      </c>
      <c r="AV556" s="205">
        <f t="shared" si="157"/>
        <v>0</v>
      </c>
      <c r="AW556" s="205">
        <f t="shared" si="158"/>
        <v>0</v>
      </c>
      <c r="AX556" s="205">
        <f t="shared" si="159"/>
        <v>0</v>
      </c>
    </row>
    <row r="557" spans="1:50" ht="15.75" hidden="1" customHeight="1" outlineLevel="1">
      <c r="A557" s="8" t="s">
        <v>61</v>
      </c>
      <c r="B557" s="216">
        <v>546</v>
      </c>
      <c r="C557" s="284"/>
      <c r="D557" s="285"/>
      <c r="E557" s="285"/>
      <c r="F557" s="286"/>
      <c r="G557" s="301">
        <v>0</v>
      </c>
      <c r="H557" s="287">
        <v>0.1</v>
      </c>
      <c r="I557" s="288"/>
      <c r="J557" s="223">
        <f t="shared" si="148"/>
        <v>0</v>
      </c>
      <c r="K557" s="286"/>
      <c r="L557" s="286"/>
      <c r="M557" s="215"/>
      <c r="N557" s="278">
        <f t="shared" si="149"/>
        <v>546</v>
      </c>
      <c r="O557" s="289" t="str">
        <f t="shared" si="150"/>
        <v/>
      </c>
      <c r="P557" s="290">
        <f t="shared" si="144"/>
        <v>0</v>
      </c>
      <c r="Q557" s="291">
        <v>0.1</v>
      </c>
      <c r="R557" s="292"/>
      <c r="S557" s="292"/>
      <c r="T557" s="292"/>
      <c r="U557" s="293" t="str">
        <f t="shared" si="151"/>
        <v/>
      </c>
      <c r="V557" s="294"/>
      <c r="W557" s="158"/>
      <c r="X557" s="159" t="str">
        <f t="shared" si="152"/>
        <v/>
      </c>
      <c r="Y557" s="20"/>
      <c r="Z557" s="20"/>
      <c r="AA557" s="160">
        <f t="shared" si="145"/>
        <v>0</v>
      </c>
      <c r="AB557" s="160">
        <f t="shared" si="146"/>
        <v>0</v>
      </c>
      <c r="AC557" s="20">
        <f t="shared" si="147"/>
        <v>0</v>
      </c>
      <c r="AR557" s="205">
        <f t="shared" si="153"/>
        <v>0</v>
      </c>
      <c r="AS557" s="205">
        <f t="shared" si="154"/>
        <v>0</v>
      </c>
      <c r="AT557" s="205">
        <f t="shared" si="155"/>
        <v>0</v>
      </c>
      <c r="AU557" s="205">
        <f t="shared" si="156"/>
        <v>0</v>
      </c>
      <c r="AV557" s="205">
        <f t="shared" si="157"/>
        <v>0</v>
      </c>
      <c r="AW557" s="205">
        <f t="shared" si="158"/>
        <v>0</v>
      </c>
      <c r="AX557" s="205">
        <f t="shared" si="159"/>
        <v>0</v>
      </c>
    </row>
    <row r="558" spans="1:50" ht="15.75" hidden="1" customHeight="1" outlineLevel="1">
      <c r="A558" s="8" t="s">
        <v>61</v>
      </c>
      <c r="B558" s="216">
        <v>547</v>
      </c>
      <c r="C558" s="284"/>
      <c r="D558" s="285"/>
      <c r="E558" s="285"/>
      <c r="F558" s="286"/>
      <c r="G558" s="301">
        <v>0</v>
      </c>
      <c r="H558" s="287">
        <v>0.1</v>
      </c>
      <c r="I558" s="288"/>
      <c r="J558" s="223">
        <f t="shared" si="148"/>
        <v>0</v>
      </c>
      <c r="K558" s="286"/>
      <c r="L558" s="286"/>
      <c r="M558" s="215"/>
      <c r="N558" s="278">
        <f t="shared" si="149"/>
        <v>547</v>
      </c>
      <c r="O558" s="289" t="str">
        <f t="shared" si="150"/>
        <v/>
      </c>
      <c r="P558" s="290">
        <f t="shared" si="144"/>
        <v>0</v>
      </c>
      <c r="Q558" s="291">
        <v>0.1</v>
      </c>
      <c r="R558" s="292"/>
      <c r="S558" s="292"/>
      <c r="T558" s="292"/>
      <c r="U558" s="293" t="str">
        <f t="shared" si="151"/>
        <v/>
      </c>
      <c r="V558" s="294"/>
      <c r="W558" s="158"/>
      <c r="X558" s="159" t="str">
        <f t="shared" si="152"/>
        <v/>
      </c>
      <c r="Y558" s="20"/>
      <c r="Z558" s="20"/>
      <c r="AA558" s="160">
        <f t="shared" si="145"/>
        <v>0</v>
      </c>
      <c r="AB558" s="160">
        <f t="shared" si="146"/>
        <v>0</v>
      </c>
      <c r="AC558" s="20">
        <f t="shared" si="147"/>
        <v>0</v>
      </c>
      <c r="AR558" s="205">
        <f t="shared" si="153"/>
        <v>0</v>
      </c>
      <c r="AS558" s="205">
        <f t="shared" si="154"/>
        <v>0</v>
      </c>
      <c r="AT558" s="205">
        <f t="shared" si="155"/>
        <v>0</v>
      </c>
      <c r="AU558" s="205">
        <f t="shared" si="156"/>
        <v>0</v>
      </c>
      <c r="AV558" s="205">
        <f t="shared" si="157"/>
        <v>0</v>
      </c>
      <c r="AW558" s="205">
        <f t="shared" si="158"/>
        <v>0</v>
      </c>
      <c r="AX558" s="205">
        <f t="shared" si="159"/>
        <v>0</v>
      </c>
    </row>
    <row r="559" spans="1:50" ht="15.75" hidden="1" customHeight="1" outlineLevel="1">
      <c r="A559" s="8" t="s">
        <v>61</v>
      </c>
      <c r="B559" s="216">
        <v>548</v>
      </c>
      <c r="C559" s="284"/>
      <c r="D559" s="285"/>
      <c r="E559" s="285"/>
      <c r="F559" s="286"/>
      <c r="G559" s="301">
        <v>0</v>
      </c>
      <c r="H559" s="287">
        <v>0.1</v>
      </c>
      <c r="I559" s="288"/>
      <c r="J559" s="223">
        <f t="shared" si="148"/>
        <v>0</v>
      </c>
      <c r="K559" s="286"/>
      <c r="L559" s="286"/>
      <c r="M559" s="215"/>
      <c r="N559" s="278">
        <f t="shared" si="149"/>
        <v>548</v>
      </c>
      <c r="O559" s="289" t="str">
        <f t="shared" si="150"/>
        <v/>
      </c>
      <c r="P559" s="290">
        <f t="shared" si="144"/>
        <v>0</v>
      </c>
      <c r="Q559" s="291">
        <v>0.1</v>
      </c>
      <c r="R559" s="292"/>
      <c r="S559" s="292"/>
      <c r="T559" s="292"/>
      <c r="U559" s="293" t="str">
        <f t="shared" si="151"/>
        <v/>
      </c>
      <c r="V559" s="294"/>
      <c r="W559" s="158"/>
      <c r="X559" s="159" t="str">
        <f t="shared" si="152"/>
        <v/>
      </c>
      <c r="Y559" s="20"/>
      <c r="Z559" s="20"/>
      <c r="AA559" s="160">
        <f t="shared" si="145"/>
        <v>0</v>
      </c>
      <c r="AB559" s="160">
        <f t="shared" si="146"/>
        <v>0</v>
      </c>
      <c r="AC559" s="20">
        <f t="shared" si="147"/>
        <v>0</v>
      </c>
      <c r="AR559" s="205">
        <f t="shared" si="153"/>
        <v>0</v>
      </c>
      <c r="AS559" s="205">
        <f t="shared" si="154"/>
        <v>0</v>
      </c>
      <c r="AT559" s="205">
        <f t="shared" si="155"/>
        <v>0</v>
      </c>
      <c r="AU559" s="205">
        <f t="shared" si="156"/>
        <v>0</v>
      </c>
      <c r="AV559" s="205">
        <f t="shared" si="157"/>
        <v>0</v>
      </c>
      <c r="AW559" s="205">
        <f t="shared" si="158"/>
        <v>0</v>
      </c>
      <c r="AX559" s="205">
        <f t="shared" si="159"/>
        <v>0</v>
      </c>
    </row>
    <row r="560" spans="1:50" ht="15.75" hidden="1" customHeight="1" outlineLevel="1">
      <c r="A560" s="8" t="s">
        <v>61</v>
      </c>
      <c r="B560" s="216">
        <v>549</v>
      </c>
      <c r="C560" s="284"/>
      <c r="D560" s="285"/>
      <c r="E560" s="285"/>
      <c r="F560" s="286"/>
      <c r="G560" s="301">
        <v>0</v>
      </c>
      <c r="H560" s="287">
        <v>0.1</v>
      </c>
      <c r="I560" s="288"/>
      <c r="J560" s="223">
        <f t="shared" si="148"/>
        <v>0</v>
      </c>
      <c r="K560" s="286"/>
      <c r="L560" s="286"/>
      <c r="M560" s="215"/>
      <c r="N560" s="278">
        <f t="shared" si="149"/>
        <v>549</v>
      </c>
      <c r="O560" s="289" t="str">
        <f t="shared" si="150"/>
        <v/>
      </c>
      <c r="P560" s="290">
        <f t="shared" si="144"/>
        <v>0</v>
      </c>
      <c r="Q560" s="291">
        <v>0.1</v>
      </c>
      <c r="R560" s="292"/>
      <c r="S560" s="292"/>
      <c r="T560" s="292"/>
      <c r="U560" s="293" t="str">
        <f t="shared" si="151"/>
        <v/>
      </c>
      <c r="V560" s="294"/>
      <c r="W560" s="158"/>
      <c r="X560" s="159" t="str">
        <f t="shared" si="152"/>
        <v/>
      </c>
      <c r="Y560" s="20"/>
      <c r="Z560" s="20"/>
      <c r="AA560" s="160">
        <f t="shared" si="145"/>
        <v>0</v>
      </c>
      <c r="AB560" s="160">
        <f t="shared" si="146"/>
        <v>0</v>
      </c>
      <c r="AC560" s="20">
        <f t="shared" si="147"/>
        <v>0</v>
      </c>
      <c r="AR560" s="205">
        <f t="shared" si="153"/>
        <v>0</v>
      </c>
      <c r="AS560" s="205">
        <f t="shared" si="154"/>
        <v>0</v>
      </c>
      <c r="AT560" s="205">
        <f t="shared" si="155"/>
        <v>0</v>
      </c>
      <c r="AU560" s="205">
        <f t="shared" si="156"/>
        <v>0</v>
      </c>
      <c r="AV560" s="205">
        <f t="shared" si="157"/>
        <v>0</v>
      </c>
      <c r="AW560" s="205">
        <f t="shared" si="158"/>
        <v>0</v>
      </c>
      <c r="AX560" s="205">
        <f t="shared" si="159"/>
        <v>0</v>
      </c>
    </row>
    <row r="561" spans="1:50" ht="15.75" hidden="1" customHeight="1" outlineLevel="1">
      <c r="A561" s="8" t="s">
        <v>61</v>
      </c>
      <c r="B561" s="216">
        <v>550</v>
      </c>
      <c r="C561" s="284"/>
      <c r="D561" s="285"/>
      <c r="E561" s="285"/>
      <c r="F561" s="286"/>
      <c r="G561" s="301">
        <v>0</v>
      </c>
      <c r="H561" s="287">
        <v>0.1</v>
      </c>
      <c r="I561" s="288"/>
      <c r="J561" s="223">
        <f t="shared" si="148"/>
        <v>0</v>
      </c>
      <c r="K561" s="286"/>
      <c r="L561" s="286"/>
      <c r="M561" s="215"/>
      <c r="N561" s="278">
        <f t="shared" si="149"/>
        <v>550</v>
      </c>
      <c r="O561" s="289" t="str">
        <f t="shared" si="150"/>
        <v/>
      </c>
      <c r="P561" s="290">
        <f t="shared" si="144"/>
        <v>0</v>
      </c>
      <c r="Q561" s="291">
        <v>0.1</v>
      </c>
      <c r="R561" s="292"/>
      <c r="S561" s="292"/>
      <c r="T561" s="292"/>
      <c r="U561" s="293" t="str">
        <f t="shared" si="151"/>
        <v/>
      </c>
      <c r="V561" s="294"/>
      <c r="W561" s="158"/>
      <c r="X561" s="159" t="str">
        <f t="shared" si="152"/>
        <v/>
      </c>
      <c r="Y561" s="20"/>
      <c r="Z561" s="20"/>
      <c r="AA561" s="160">
        <f t="shared" si="145"/>
        <v>0</v>
      </c>
      <c r="AB561" s="160">
        <f t="shared" si="146"/>
        <v>0</v>
      </c>
      <c r="AC561" s="20">
        <f t="shared" si="147"/>
        <v>0</v>
      </c>
      <c r="AR561" s="205">
        <f t="shared" si="153"/>
        <v>0</v>
      </c>
      <c r="AS561" s="205">
        <f t="shared" si="154"/>
        <v>0</v>
      </c>
      <c r="AT561" s="205">
        <f t="shared" si="155"/>
        <v>0</v>
      </c>
      <c r="AU561" s="205">
        <f t="shared" si="156"/>
        <v>0</v>
      </c>
      <c r="AV561" s="205">
        <f t="shared" si="157"/>
        <v>0</v>
      </c>
      <c r="AW561" s="205">
        <f t="shared" si="158"/>
        <v>0</v>
      </c>
      <c r="AX561" s="205">
        <f t="shared" si="159"/>
        <v>0</v>
      </c>
    </row>
    <row r="562" spans="1:50" ht="15.75" hidden="1" customHeight="1" outlineLevel="1">
      <c r="A562" s="8" t="s">
        <v>61</v>
      </c>
      <c r="B562" s="216">
        <v>551</v>
      </c>
      <c r="C562" s="284"/>
      <c r="D562" s="285"/>
      <c r="E562" s="285"/>
      <c r="F562" s="286"/>
      <c r="G562" s="301">
        <v>0</v>
      </c>
      <c r="H562" s="287">
        <v>0.1</v>
      </c>
      <c r="I562" s="288"/>
      <c r="J562" s="223">
        <f t="shared" si="148"/>
        <v>0</v>
      </c>
      <c r="K562" s="286"/>
      <c r="L562" s="286"/>
      <c r="M562" s="215"/>
      <c r="N562" s="278">
        <f t="shared" si="149"/>
        <v>551</v>
      </c>
      <c r="O562" s="289" t="str">
        <f t="shared" si="150"/>
        <v/>
      </c>
      <c r="P562" s="290">
        <f t="shared" si="144"/>
        <v>0</v>
      </c>
      <c r="Q562" s="291">
        <v>0.1</v>
      </c>
      <c r="R562" s="292"/>
      <c r="S562" s="292"/>
      <c r="T562" s="292"/>
      <c r="U562" s="293" t="str">
        <f t="shared" si="151"/>
        <v/>
      </c>
      <c r="V562" s="294"/>
      <c r="W562" s="158"/>
      <c r="X562" s="159" t="str">
        <f t="shared" si="152"/>
        <v/>
      </c>
      <c r="Y562" s="20"/>
      <c r="Z562" s="20"/>
      <c r="AA562" s="160">
        <f t="shared" si="145"/>
        <v>0</v>
      </c>
      <c r="AB562" s="160">
        <f t="shared" si="146"/>
        <v>0</v>
      </c>
      <c r="AC562" s="20">
        <f t="shared" si="147"/>
        <v>0</v>
      </c>
      <c r="AR562" s="205">
        <f t="shared" si="153"/>
        <v>0</v>
      </c>
      <c r="AS562" s="205">
        <f t="shared" si="154"/>
        <v>0</v>
      </c>
      <c r="AT562" s="205">
        <f t="shared" si="155"/>
        <v>0</v>
      </c>
      <c r="AU562" s="205">
        <f t="shared" si="156"/>
        <v>0</v>
      </c>
      <c r="AV562" s="205">
        <f t="shared" si="157"/>
        <v>0</v>
      </c>
      <c r="AW562" s="205">
        <f t="shared" si="158"/>
        <v>0</v>
      </c>
      <c r="AX562" s="205">
        <f t="shared" si="159"/>
        <v>0</v>
      </c>
    </row>
    <row r="563" spans="1:50" ht="15.75" hidden="1" customHeight="1" outlineLevel="1">
      <c r="A563" s="8" t="s">
        <v>61</v>
      </c>
      <c r="B563" s="216">
        <v>552</v>
      </c>
      <c r="C563" s="284"/>
      <c r="D563" s="285"/>
      <c r="E563" s="285"/>
      <c r="F563" s="286"/>
      <c r="G563" s="301">
        <v>0</v>
      </c>
      <c r="H563" s="287">
        <v>0.1</v>
      </c>
      <c r="I563" s="288"/>
      <c r="J563" s="223">
        <f t="shared" si="148"/>
        <v>0</v>
      </c>
      <c r="K563" s="286"/>
      <c r="L563" s="286"/>
      <c r="M563" s="215"/>
      <c r="N563" s="278">
        <f t="shared" si="149"/>
        <v>552</v>
      </c>
      <c r="O563" s="289" t="str">
        <f t="shared" si="150"/>
        <v/>
      </c>
      <c r="P563" s="290">
        <f t="shared" si="144"/>
        <v>0</v>
      </c>
      <c r="Q563" s="291">
        <v>0.1</v>
      </c>
      <c r="R563" s="292"/>
      <c r="S563" s="292"/>
      <c r="T563" s="292"/>
      <c r="U563" s="293" t="str">
        <f t="shared" si="151"/>
        <v/>
      </c>
      <c r="V563" s="294"/>
      <c r="W563" s="158"/>
      <c r="X563" s="159" t="str">
        <f t="shared" si="152"/>
        <v/>
      </c>
      <c r="Y563" s="20"/>
      <c r="Z563" s="20"/>
      <c r="AA563" s="160">
        <f t="shared" si="145"/>
        <v>0</v>
      </c>
      <c r="AB563" s="160">
        <f t="shared" si="146"/>
        <v>0</v>
      </c>
      <c r="AC563" s="20">
        <f t="shared" si="147"/>
        <v>0</v>
      </c>
      <c r="AR563" s="205">
        <f t="shared" si="153"/>
        <v>0</v>
      </c>
      <c r="AS563" s="205">
        <f t="shared" si="154"/>
        <v>0</v>
      </c>
      <c r="AT563" s="205">
        <f t="shared" si="155"/>
        <v>0</v>
      </c>
      <c r="AU563" s="205">
        <f t="shared" si="156"/>
        <v>0</v>
      </c>
      <c r="AV563" s="205">
        <f t="shared" si="157"/>
        <v>0</v>
      </c>
      <c r="AW563" s="205">
        <f t="shared" si="158"/>
        <v>0</v>
      </c>
      <c r="AX563" s="205">
        <f t="shared" si="159"/>
        <v>0</v>
      </c>
    </row>
    <row r="564" spans="1:50" ht="15.75" hidden="1" customHeight="1" outlineLevel="1">
      <c r="A564" s="8" t="s">
        <v>61</v>
      </c>
      <c r="B564" s="216">
        <v>553</v>
      </c>
      <c r="C564" s="284"/>
      <c r="D564" s="285"/>
      <c r="E564" s="285"/>
      <c r="F564" s="286"/>
      <c r="G564" s="301">
        <v>0</v>
      </c>
      <c r="H564" s="287">
        <v>0.1</v>
      </c>
      <c r="I564" s="288"/>
      <c r="J564" s="223">
        <f t="shared" si="148"/>
        <v>0</v>
      </c>
      <c r="K564" s="286"/>
      <c r="L564" s="286"/>
      <c r="M564" s="215"/>
      <c r="N564" s="278">
        <f t="shared" si="149"/>
        <v>553</v>
      </c>
      <c r="O564" s="289" t="str">
        <f t="shared" si="150"/>
        <v/>
      </c>
      <c r="P564" s="290">
        <f t="shared" si="144"/>
        <v>0</v>
      </c>
      <c r="Q564" s="291">
        <v>0.1</v>
      </c>
      <c r="R564" s="292"/>
      <c r="S564" s="292"/>
      <c r="T564" s="292"/>
      <c r="U564" s="293" t="str">
        <f t="shared" si="151"/>
        <v/>
      </c>
      <c r="V564" s="294"/>
      <c r="W564" s="158"/>
      <c r="X564" s="159" t="str">
        <f t="shared" si="152"/>
        <v/>
      </c>
      <c r="Y564" s="20"/>
      <c r="Z564" s="20"/>
      <c r="AA564" s="160">
        <f t="shared" si="145"/>
        <v>0</v>
      </c>
      <c r="AB564" s="160">
        <f t="shared" si="146"/>
        <v>0</v>
      </c>
      <c r="AC564" s="20">
        <f t="shared" si="147"/>
        <v>0</v>
      </c>
      <c r="AR564" s="205">
        <f t="shared" si="153"/>
        <v>0</v>
      </c>
      <c r="AS564" s="205">
        <f t="shared" si="154"/>
        <v>0</v>
      </c>
      <c r="AT564" s="205">
        <f t="shared" si="155"/>
        <v>0</v>
      </c>
      <c r="AU564" s="205">
        <f t="shared" si="156"/>
        <v>0</v>
      </c>
      <c r="AV564" s="205">
        <f t="shared" si="157"/>
        <v>0</v>
      </c>
      <c r="AW564" s="205">
        <f t="shared" si="158"/>
        <v>0</v>
      </c>
      <c r="AX564" s="205">
        <f t="shared" si="159"/>
        <v>0</v>
      </c>
    </row>
    <row r="565" spans="1:50" ht="15.75" hidden="1" customHeight="1" outlineLevel="1">
      <c r="A565" s="8" t="s">
        <v>61</v>
      </c>
      <c r="B565" s="216">
        <v>554</v>
      </c>
      <c r="C565" s="284"/>
      <c r="D565" s="285"/>
      <c r="E565" s="285"/>
      <c r="F565" s="286"/>
      <c r="G565" s="301">
        <v>0</v>
      </c>
      <c r="H565" s="287">
        <v>0.1</v>
      </c>
      <c r="I565" s="288"/>
      <c r="J565" s="223">
        <f t="shared" si="148"/>
        <v>0</v>
      </c>
      <c r="K565" s="286"/>
      <c r="L565" s="286"/>
      <c r="M565" s="215"/>
      <c r="N565" s="278">
        <f t="shared" si="149"/>
        <v>554</v>
      </c>
      <c r="O565" s="289" t="str">
        <f t="shared" si="150"/>
        <v/>
      </c>
      <c r="P565" s="290">
        <f t="shared" si="144"/>
        <v>0</v>
      </c>
      <c r="Q565" s="291">
        <v>0.1</v>
      </c>
      <c r="R565" s="292"/>
      <c r="S565" s="292"/>
      <c r="T565" s="292"/>
      <c r="U565" s="293" t="str">
        <f t="shared" si="151"/>
        <v/>
      </c>
      <c r="V565" s="294"/>
      <c r="W565" s="158"/>
      <c r="X565" s="159" t="str">
        <f t="shared" si="152"/>
        <v/>
      </c>
      <c r="Y565" s="20"/>
      <c r="Z565" s="20"/>
      <c r="AA565" s="160">
        <f t="shared" si="145"/>
        <v>0</v>
      </c>
      <c r="AB565" s="160">
        <f t="shared" si="146"/>
        <v>0</v>
      </c>
      <c r="AC565" s="20">
        <f t="shared" si="147"/>
        <v>0</v>
      </c>
      <c r="AR565" s="205">
        <f t="shared" si="153"/>
        <v>0</v>
      </c>
      <c r="AS565" s="205">
        <f t="shared" si="154"/>
        <v>0</v>
      </c>
      <c r="AT565" s="205">
        <f t="shared" si="155"/>
        <v>0</v>
      </c>
      <c r="AU565" s="205">
        <f t="shared" si="156"/>
        <v>0</v>
      </c>
      <c r="AV565" s="205">
        <f t="shared" si="157"/>
        <v>0</v>
      </c>
      <c r="AW565" s="205">
        <f t="shared" si="158"/>
        <v>0</v>
      </c>
      <c r="AX565" s="205">
        <f t="shared" si="159"/>
        <v>0</v>
      </c>
    </row>
    <row r="566" spans="1:50" ht="15.75" hidden="1" customHeight="1" outlineLevel="1">
      <c r="A566" s="8" t="s">
        <v>61</v>
      </c>
      <c r="B566" s="216">
        <v>555</v>
      </c>
      <c r="C566" s="284"/>
      <c r="D566" s="285"/>
      <c r="E566" s="285"/>
      <c r="F566" s="286"/>
      <c r="G566" s="301">
        <v>0</v>
      </c>
      <c r="H566" s="287">
        <v>0.1</v>
      </c>
      <c r="I566" s="288"/>
      <c r="J566" s="223">
        <f t="shared" si="148"/>
        <v>0</v>
      </c>
      <c r="K566" s="286"/>
      <c r="L566" s="286"/>
      <c r="M566" s="215"/>
      <c r="N566" s="278">
        <f t="shared" si="149"/>
        <v>555</v>
      </c>
      <c r="O566" s="289" t="str">
        <f t="shared" si="150"/>
        <v/>
      </c>
      <c r="P566" s="290">
        <f t="shared" si="144"/>
        <v>0</v>
      </c>
      <c r="Q566" s="291">
        <v>0.1</v>
      </c>
      <c r="R566" s="292"/>
      <c r="S566" s="292"/>
      <c r="T566" s="292"/>
      <c r="U566" s="293" t="str">
        <f t="shared" si="151"/>
        <v/>
      </c>
      <c r="V566" s="294"/>
      <c r="W566" s="158"/>
      <c r="X566" s="159" t="str">
        <f t="shared" si="152"/>
        <v/>
      </c>
      <c r="Y566" s="20"/>
      <c r="Z566" s="20"/>
      <c r="AA566" s="160">
        <f t="shared" si="145"/>
        <v>0</v>
      </c>
      <c r="AB566" s="160">
        <f t="shared" si="146"/>
        <v>0</v>
      </c>
      <c r="AC566" s="20">
        <f t="shared" si="147"/>
        <v>0</v>
      </c>
      <c r="AR566" s="205">
        <f t="shared" si="153"/>
        <v>0</v>
      </c>
      <c r="AS566" s="205">
        <f t="shared" si="154"/>
        <v>0</v>
      </c>
      <c r="AT566" s="205">
        <f t="shared" si="155"/>
        <v>0</v>
      </c>
      <c r="AU566" s="205">
        <f t="shared" si="156"/>
        <v>0</v>
      </c>
      <c r="AV566" s="205">
        <f t="shared" si="157"/>
        <v>0</v>
      </c>
      <c r="AW566" s="205">
        <f t="shared" si="158"/>
        <v>0</v>
      </c>
      <c r="AX566" s="205">
        <f t="shared" si="159"/>
        <v>0</v>
      </c>
    </row>
    <row r="567" spans="1:50" ht="15.75" hidden="1" customHeight="1" outlineLevel="1">
      <c r="A567" s="8" t="s">
        <v>61</v>
      </c>
      <c r="B567" s="216">
        <v>556</v>
      </c>
      <c r="C567" s="284"/>
      <c r="D567" s="285"/>
      <c r="E567" s="285"/>
      <c r="F567" s="286"/>
      <c r="G567" s="301">
        <v>0</v>
      </c>
      <c r="H567" s="287">
        <v>0.1</v>
      </c>
      <c r="I567" s="288"/>
      <c r="J567" s="223">
        <f t="shared" si="148"/>
        <v>0</v>
      </c>
      <c r="K567" s="286"/>
      <c r="L567" s="286"/>
      <c r="M567" s="215"/>
      <c r="N567" s="278">
        <f t="shared" si="149"/>
        <v>556</v>
      </c>
      <c r="O567" s="289" t="str">
        <f t="shared" si="150"/>
        <v/>
      </c>
      <c r="P567" s="290">
        <f t="shared" si="144"/>
        <v>0</v>
      </c>
      <c r="Q567" s="291">
        <v>0.1</v>
      </c>
      <c r="R567" s="292"/>
      <c r="S567" s="292"/>
      <c r="T567" s="292"/>
      <c r="U567" s="293" t="str">
        <f t="shared" si="151"/>
        <v/>
      </c>
      <c r="V567" s="294"/>
      <c r="W567" s="158"/>
      <c r="X567" s="159" t="str">
        <f t="shared" si="152"/>
        <v/>
      </c>
      <c r="Y567" s="20"/>
      <c r="Z567" s="20"/>
      <c r="AA567" s="160">
        <f t="shared" si="145"/>
        <v>0</v>
      </c>
      <c r="AB567" s="160">
        <f t="shared" si="146"/>
        <v>0</v>
      </c>
      <c r="AC567" s="20">
        <f t="shared" si="147"/>
        <v>0</v>
      </c>
      <c r="AR567" s="205">
        <f t="shared" si="153"/>
        <v>0</v>
      </c>
      <c r="AS567" s="205">
        <f t="shared" si="154"/>
        <v>0</v>
      </c>
      <c r="AT567" s="205">
        <f t="shared" si="155"/>
        <v>0</v>
      </c>
      <c r="AU567" s="205">
        <f t="shared" si="156"/>
        <v>0</v>
      </c>
      <c r="AV567" s="205">
        <f t="shared" si="157"/>
        <v>0</v>
      </c>
      <c r="AW567" s="205">
        <f t="shared" si="158"/>
        <v>0</v>
      </c>
      <c r="AX567" s="205">
        <f t="shared" si="159"/>
        <v>0</v>
      </c>
    </row>
    <row r="568" spans="1:50" ht="15.75" hidden="1" customHeight="1" outlineLevel="1">
      <c r="A568" s="8" t="s">
        <v>61</v>
      </c>
      <c r="B568" s="216">
        <v>557</v>
      </c>
      <c r="C568" s="284"/>
      <c r="D568" s="285"/>
      <c r="E568" s="285"/>
      <c r="F568" s="286"/>
      <c r="G568" s="301">
        <v>0</v>
      </c>
      <c r="H568" s="287">
        <v>0.1</v>
      </c>
      <c r="I568" s="288"/>
      <c r="J568" s="223">
        <f t="shared" si="148"/>
        <v>0</v>
      </c>
      <c r="K568" s="286"/>
      <c r="L568" s="286"/>
      <c r="M568" s="215"/>
      <c r="N568" s="278">
        <f t="shared" si="149"/>
        <v>557</v>
      </c>
      <c r="O568" s="289" t="str">
        <f t="shared" si="150"/>
        <v/>
      </c>
      <c r="P568" s="290">
        <f t="shared" si="144"/>
        <v>0</v>
      </c>
      <c r="Q568" s="291">
        <v>0.1</v>
      </c>
      <c r="R568" s="292"/>
      <c r="S568" s="292"/>
      <c r="T568" s="292"/>
      <c r="U568" s="293" t="str">
        <f t="shared" si="151"/>
        <v/>
      </c>
      <c r="V568" s="294"/>
      <c r="W568" s="158"/>
      <c r="X568" s="159" t="str">
        <f t="shared" si="152"/>
        <v/>
      </c>
      <c r="Y568" s="20"/>
      <c r="Z568" s="20"/>
      <c r="AA568" s="160">
        <f t="shared" si="145"/>
        <v>0</v>
      </c>
      <c r="AB568" s="160">
        <f t="shared" si="146"/>
        <v>0</v>
      </c>
      <c r="AC568" s="20">
        <f t="shared" si="147"/>
        <v>0</v>
      </c>
      <c r="AR568" s="205">
        <f t="shared" si="153"/>
        <v>0</v>
      </c>
      <c r="AS568" s="205">
        <f t="shared" si="154"/>
        <v>0</v>
      </c>
      <c r="AT568" s="205">
        <f t="shared" si="155"/>
        <v>0</v>
      </c>
      <c r="AU568" s="205">
        <f t="shared" si="156"/>
        <v>0</v>
      </c>
      <c r="AV568" s="205">
        <f t="shared" si="157"/>
        <v>0</v>
      </c>
      <c r="AW568" s="205">
        <f t="shared" si="158"/>
        <v>0</v>
      </c>
      <c r="AX568" s="205">
        <f t="shared" si="159"/>
        <v>0</v>
      </c>
    </row>
    <row r="569" spans="1:50" ht="15.75" hidden="1" customHeight="1" outlineLevel="1">
      <c r="A569" s="8" t="s">
        <v>61</v>
      </c>
      <c r="B569" s="216">
        <v>558</v>
      </c>
      <c r="C569" s="284"/>
      <c r="D569" s="285"/>
      <c r="E569" s="285"/>
      <c r="F569" s="286"/>
      <c r="G569" s="301">
        <v>0</v>
      </c>
      <c r="H569" s="287">
        <v>0.1</v>
      </c>
      <c r="I569" s="288"/>
      <c r="J569" s="223">
        <f t="shared" si="148"/>
        <v>0</v>
      </c>
      <c r="K569" s="286"/>
      <c r="L569" s="286"/>
      <c r="M569" s="215"/>
      <c r="N569" s="278">
        <f t="shared" si="149"/>
        <v>558</v>
      </c>
      <c r="O569" s="289" t="str">
        <f t="shared" si="150"/>
        <v/>
      </c>
      <c r="P569" s="290">
        <f t="shared" si="144"/>
        <v>0</v>
      </c>
      <c r="Q569" s="291">
        <v>0.1</v>
      </c>
      <c r="R569" s="292"/>
      <c r="S569" s="292"/>
      <c r="T569" s="292"/>
      <c r="U569" s="293" t="str">
        <f t="shared" si="151"/>
        <v/>
      </c>
      <c r="V569" s="294"/>
      <c r="W569" s="158"/>
      <c r="X569" s="159" t="str">
        <f t="shared" si="152"/>
        <v/>
      </c>
      <c r="Y569" s="20"/>
      <c r="Z569" s="20"/>
      <c r="AA569" s="160">
        <f t="shared" si="145"/>
        <v>0</v>
      </c>
      <c r="AB569" s="160">
        <f t="shared" si="146"/>
        <v>0</v>
      </c>
      <c r="AC569" s="20">
        <f t="shared" si="147"/>
        <v>0</v>
      </c>
      <c r="AR569" s="205">
        <f t="shared" si="153"/>
        <v>0</v>
      </c>
      <c r="AS569" s="205">
        <f t="shared" si="154"/>
        <v>0</v>
      </c>
      <c r="AT569" s="205">
        <f t="shared" si="155"/>
        <v>0</v>
      </c>
      <c r="AU569" s="205">
        <f t="shared" si="156"/>
        <v>0</v>
      </c>
      <c r="AV569" s="205">
        <f t="shared" si="157"/>
        <v>0</v>
      </c>
      <c r="AW569" s="205">
        <f t="shared" si="158"/>
        <v>0</v>
      </c>
      <c r="AX569" s="205">
        <f t="shared" si="159"/>
        <v>0</v>
      </c>
    </row>
    <row r="570" spans="1:50" ht="15.75" hidden="1" customHeight="1" outlineLevel="1">
      <c r="A570" s="8" t="s">
        <v>61</v>
      </c>
      <c r="B570" s="216">
        <v>559</v>
      </c>
      <c r="C570" s="284"/>
      <c r="D570" s="285"/>
      <c r="E570" s="285"/>
      <c r="F570" s="286"/>
      <c r="G570" s="301">
        <v>0</v>
      </c>
      <c r="H570" s="287">
        <v>0.1</v>
      </c>
      <c r="I570" s="288"/>
      <c r="J570" s="223">
        <f t="shared" si="148"/>
        <v>0</v>
      </c>
      <c r="K570" s="286"/>
      <c r="L570" s="286"/>
      <c r="M570" s="215"/>
      <c r="N570" s="278">
        <f t="shared" si="149"/>
        <v>559</v>
      </c>
      <c r="O570" s="289" t="str">
        <f t="shared" si="150"/>
        <v/>
      </c>
      <c r="P570" s="290">
        <f t="shared" si="144"/>
        <v>0</v>
      </c>
      <c r="Q570" s="291">
        <v>0.1</v>
      </c>
      <c r="R570" s="292"/>
      <c r="S570" s="292"/>
      <c r="T570" s="292"/>
      <c r="U570" s="293" t="str">
        <f t="shared" si="151"/>
        <v/>
      </c>
      <c r="V570" s="294"/>
      <c r="W570" s="158"/>
      <c r="X570" s="159" t="str">
        <f t="shared" si="152"/>
        <v/>
      </c>
      <c r="Y570" s="20"/>
      <c r="Z570" s="20"/>
      <c r="AA570" s="160">
        <f t="shared" si="145"/>
        <v>0</v>
      </c>
      <c r="AB570" s="160">
        <f t="shared" si="146"/>
        <v>0</v>
      </c>
      <c r="AC570" s="20">
        <f t="shared" si="147"/>
        <v>0</v>
      </c>
      <c r="AR570" s="205">
        <f t="shared" si="153"/>
        <v>0</v>
      </c>
      <c r="AS570" s="205">
        <f t="shared" si="154"/>
        <v>0</v>
      </c>
      <c r="AT570" s="205">
        <f t="shared" si="155"/>
        <v>0</v>
      </c>
      <c r="AU570" s="205">
        <f t="shared" si="156"/>
        <v>0</v>
      </c>
      <c r="AV570" s="205">
        <f t="shared" si="157"/>
        <v>0</v>
      </c>
      <c r="AW570" s="205">
        <f t="shared" si="158"/>
        <v>0</v>
      </c>
      <c r="AX570" s="205">
        <f t="shared" si="159"/>
        <v>0</v>
      </c>
    </row>
    <row r="571" spans="1:50" ht="15.75" hidden="1" customHeight="1" outlineLevel="1">
      <c r="A571" s="8" t="s">
        <v>61</v>
      </c>
      <c r="B571" s="216">
        <v>560</v>
      </c>
      <c r="C571" s="284"/>
      <c r="D571" s="285"/>
      <c r="E571" s="285"/>
      <c r="F571" s="286"/>
      <c r="G571" s="301">
        <v>0</v>
      </c>
      <c r="H571" s="287">
        <v>0.1</v>
      </c>
      <c r="I571" s="288"/>
      <c r="J571" s="223">
        <f t="shared" si="148"/>
        <v>0</v>
      </c>
      <c r="K571" s="286"/>
      <c r="L571" s="286"/>
      <c r="M571" s="215"/>
      <c r="N571" s="278">
        <f t="shared" si="149"/>
        <v>560</v>
      </c>
      <c r="O571" s="289" t="str">
        <f t="shared" si="150"/>
        <v/>
      </c>
      <c r="P571" s="290">
        <f t="shared" si="144"/>
        <v>0</v>
      </c>
      <c r="Q571" s="291">
        <v>0.1</v>
      </c>
      <c r="R571" s="292"/>
      <c r="S571" s="292"/>
      <c r="T571" s="292"/>
      <c r="U571" s="293" t="str">
        <f t="shared" si="151"/>
        <v/>
      </c>
      <c r="V571" s="294"/>
      <c r="W571" s="158"/>
      <c r="X571" s="159" t="str">
        <f t="shared" si="152"/>
        <v/>
      </c>
      <c r="Y571" s="20"/>
      <c r="Z571" s="20"/>
      <c r="AA571" s="160">
        <f t="shared" si="145"/>
        <v>0</v>
      </c>
      <c r="AB571" s="160">
        <f t="shared" si="146"/>
        <v>0</v>
      </c>
      <c r="AC571" s="20">
        <f t="shared" si="147"/>
        <v>0</v>
      </c>
      <c r="AR571" s="205">
        <f t="shared" si="153"/>
        <v>0</v>
      </c>
      <c r="AS571" s="205">
        <f t="shared" si="154"/>
        <v>0</v>
      </c>
      <c r="AT571" s="205">
        <f t="shared" si="155"/>
        <v>0</v>
      </c>
      <c r="AU571" s="205">
        <f t="shared" si="156"/>
        <v>0</v>
      </c>
      <c r="AV571" s="205">
        <f t="shared" si="157"/>
        <v>0</v>
      </c>
      <c r="AW571" s="205">
        <f t="shared" si="158"/>
        <v>0</v>
      </c>
      <c r="AX571" s="205">
        <f t="shared" si="159"/>
        <v>0</v>
      </c>
    </row>
    <row r="572" spans="1:50" ht="15.75" hidden="1" customHeight="1" outlineLevel="1">
      <c r="A572" s="8" t="s">
        <v>61</v>
      </c>
      <c r="B572" s="216">
        <v>561</v>
      </c>
      <c r="C572" s="284"/>
      <c r="D572" s="285"/>
      <c r="E572" s="285"/>
      <c r="F572" s="286"/>
      <c r="G572" s="301">
        <v>0</v>
      </c>
      <c r="H572" s="287">
        <v>0.1</v>
      </c>
      <c r="I572" s="288"/>
      <c r="J572" s="223">
        <f t="shared" si="148"/>
        <v>0</v>
      </c>
      <c r="K572" s="286"/>
      <c r="L572" s="286"/>
      <c r="M572" s="215"/>
      <c r="N572" s="278">
        <f t="shared" si="149"/>
        <v>561</v>
      </c>
      <c r="O572" s="289" t="str">
        <f t="shared" si="150"/>
        <v/>
      </c>
      <c r="P572" s="290">
        <f t="shared" si="144"/>
        <v>0</v>
      </c>
      <c r="Q572" s="291">
        <v>0.1</v>
      </c>
      <c r="R572" s="292"/>
      <c r="S572" s="292"/>
      <c r="T572" s="292"/>
      <c r="U572" s="293" t="str">
        <f t="shared" si="151"/>
        <v/>
      </c>
      <c r="V572" s="294"/>
      <c r="W572" s="158"/>
      <c r="X572" s="159" t="str">
        <f t="shared" si="152"/>
        <v/>
      </c>
      <c r="Y572" s="20"/>
      <c r="Z572" s="20"/>
      <c r="AA572" s="160">
        <f t="shared" si="145"/>
        <v>0</v>
      </c>
      <c r="AB572" s="160">
        <f t="shared" si="146"/>
        <v>0</v>
      </c>
      <c r="AC572" s="20">
        <f t="shared" si="147"/>
        <v>0</v>
      </c>
      <c r="AR572" s="205">
        <f t="shared" si="153"/>
        <v>0</v>
      </c>
      <c r="AS572" s="205">
        <f t="shared" si="154"/>
        <v>0</v>
      </c>
      <c r="AT572" s="205">
        <f t="shared" si="155"/>
        <v>0</v>
      </c>
      <c r="AU572" s="205">
        <f t="shared" si="156"/>
        <v>0</v>
      </c>
      <c r="AV572" s="205">
        <f t="shared" si="157"/>
        <v>0</v>
      </c>
      <c r="AW572" s="205">
        <f t="shared" si="158"/>
        <v>0</v>
      </c>
      <c r="AX572" s="205">
        <f t="shared" si="159"/>
        <v>0</v>
      </c>
    </row>
    <row r="573" spans="1:50" ht="15.75" hidden="1" customHeight="1" outlineLevel="1">
      <c r="A573" s="8" t="s">
        <v>61</v>
      </c>
      <c r="B573" s="216">
        <v>562</v>
      </c>
      <c r="C573" s="284"/>
      <c r="D573" s="285"/>
      <c r="E573" s="285"/>
      <c r="F573" s="286"/>
      <c r="G573" s="301">
        <v>0</v>
      </c>
      <c r="H573" s="287">
        <v>0.1</v>
      </c>
      <c r="I573" s="288"/>
      <c r="J573" s="223">
        <f t="shared" si="148"/>
        <v>0</v>
      </c>
      <c r="K573" s="286"/>
      <c r="L573" s="286"/>
      <c r="M573" s="215"/>
      <c r="N573" s="278">
        <f t="shared" si="149"/>
        <v>562</v>
      </c>
      <c r="O573" s="289" t="str">
        <f t="shared" si="150"/>
        <v/>
      </c>
      <c r="P573" s="290">
        <f t="shared" si="144"/>
        <v>0</v>
      </c>
      <c r="Q573" s="291">
        <v>0.1</v>
      </c>
      <c r="R573" s="292"/>
      <c r="S573" s="292"/>
      <c r="T573" s="292"/>
      <c r="U573" s="293" t="str">
        <f t="shared" si="151"/>
        <v/>
      </c>
      <c r="V573" s="294"/>
      <c r="W573" s="158"/>
      <c r="X573" s="159" t="str">
        <f t="shared" si="152"/>
        <v/>
      </c>
      <c r="Y573" s="20"/>
      <c r="Z573" s="20"/>
      <c r="AA573" s="160">
        <f t="shared" si="145"/>
        <v>0</v>
      </c>
      <c r="AB573" s="160">
        <f t="shared" si="146"/>
        <v>0</v>
      </c>
      <c r="AC573" s="20">
        <f t="shared" si="147"/>
        <v>0</v>
      </c>
      <c r="AR573" s="205">
        <f t="shared" si="153"/>
        <v>0</v>
      </c>
      <c r="AS573" s="205">
        <f t="shared" si="154"/>
        <v>0</v>
      </c>
      <c r="AT573" s="205">
        <f t="shared" si="155"/>
        <v>0</v>
      </c>
      <c r="AU573" s="205">
        <f t="shared" si="156"/>
        <v>0</v>
      </c>
      <c r="AV573" s="205">
        <f t="shared" si="157"/>
        <v>0</v>
      </c>
      <c r="AW573" s="205">
        <f t="shared" si="158"/>
        <v>0</v>
      </c>
      <c r="AX573" s="205">
        <f t="shared" si="159"/>
        <v>0</v>
      </c>
    </row>
    <row r="574" spans="1:50" ht="15.75" hidden="1" customHeight="1" outlineLevel="1">
      <c r="A574" s="8" t="s">
        <v>61</v>
      </c>
      <c r="B574" s="216">
        <v>563</v>
      </c>
      <c r="C574" s="284"/>
      <c r="D574" s="285"/>
      <c r="E574" s="285"/>
      <c r="F574" s="286"/>
      <c r="G574" s="301">
        <v>0</v>
      </c>
      <c r="H574" s="287">
        <v>0.1</v>
      </c>
      <c r="I574" s="288"/>
      <c r="J574" s="223">
        <f t="shared" si="148"/>
        <v>0</v>
      </c>
      <c r="K574" s="286"/>
      <c r="L574" s="286"/>
      <c r="M574" s="215"/>
      <c r="N574" s="278">
        <f t="shared" si="149"/>
        <v>563</v>
      </c>
      <c r="O574" s="289" t="str">
        <f t="shared" si="150"/>
        <v/>
      </c>
      <c r="P574" s="290">
        <f t="shared" si="144"/>
        <v>0</v>
      </c>
      <c r="Q574" s="291">
        <v>0.1</v>
      </c>
      <c r="R574" s="292"/>
      <c r="S574" s="292"/>
      <c r="T574" s="292"/>
      <c r="U574" s="293" t="str">
        <f t="shared" si="151"/>
        <v/>
      </c>
      <c r="V574" s="294"/>
      <c r="W574" s="158"/>
      <c r="X574" s="159" t="str">
        <f t="shared" si="152"/>
        <v/>
      </c>
      <c r="Y574" s="20"/>
      <c r="Z574" s="20"/>
      <c r="AA574" s="160">
        <f t="shared" si="145"/>
        <v>0</v>
      </c>
      <c r="AB574" s="160">
        <f t="shared" si="146"/>
        <v>0</v>
      </c>
      <c r="AC574" s="20">
        <f t="shared" si="147"/>
        <v>0</v>
      </c>
      <c r="AR574" s="205">
        <f t="shared" si="153"/>
        <v>0</v>
      </c>
      <c r="AS574" s="205">
        <f t="shared" si="154"/>
        <v>0</v>
      </c>
      <c r="AT574" s="205">
        <f t="shared" si="155"/>
        <v>0</v>
      </c>
      <c r="AU574" s="205">
        <f t="shared" si="156"/>
        <v>0</v>
      </c>
      <c r="AV574" s="205">
        <f t="shared" si="157"/>
        <v>0</v>
      </c>
      <c r="AW574" s="205">
        <f t="shared" si="158"/>
        <v>0</v>
      </c>
      <c r="AX574" s="205">
        <f t="shared" si="159"/>
        <v>0</v>
      </c>
    </row>
    <row r="575" spans="1:50" ht="15.75" hidden="1" customHeight="1" outlineLevel="1">
      <c r="A575" s="8" t="s">
        <v>61</v>
      </c>
      <c r="B575" s="216">
        <v>564</v>
      </c>
      <c r="C575" s="284"/>
      <c r="D575" s="285"/>
      <c r="E575" s="285"/>
      <c r="F575" s="286"/>
      <c r="G575" s="301">
        <v>0</v>
      </c>
      <c r="H575" s="287">
        <v>0.1</v>
      </c>
      <c r="I575" s="288"/>
      <c r="J575" s="223">
        <f t="shared" si="148"/>
        <v>0</v>
      </c>
      <c r="K575" s="286"/>
      <c r="L575" s="286"/>
      <c r="M575" s="215"/>
      <c r="N575" s="278">
        <f t="shared" si="149"/>
        <v>564</v>
      </c>
      <c r="O575" s="289" t="str">
        <f t="shared" si="150"/>
        <v/>
      </c>
      <c r="P575" s="290">
        <f t="shared" si="144"/>
        <v>0</v>
      </c>
      <c r="Q575" s="291">
        <v>0.1</v>
      </c>
      <c r="R575" s="292"/>
      <c r="S575" s="292"/>
      <c r="T575" s="292"/>
      <c r="U575" s="293" t="str">
        <f t="shared" si="151"/>
        <v/>
      </c>
      <c r="V575" s="294"/>
      <c r="W575" s="158"/>
      <c r="X575" s="159" t="str">
        <f t="shared" si="152"/>
        <v/>
      </c>
      <c r="Y575" s="20"/>
      <c r="Z575" s="20"/>
      <c r="AA575" s="160">
        <f t="shared" si="145"/>
        <v>0</v>
      </c>
      <c r="AB575" s="160">
        <f t="shared" si="146"/>
        <v>0</v>
      </c>
      <c r="AC575" s="20">
        <f t="shared" si="147"/>
        <v>0</v>
      </c>
      <c r="AR575" s="205">
        <f t="shared" si="153"/>
        <v>0</v>
      </c>
      <c r="AS575" s="205">
        <f t="shared" si="154"/>
        <v>0</v>
      </c>
      <c r="AT575" s="205">
        <f t="shared" si="155"/>
        <v>0</v>
      </c>
      <c r="AU575" s="205">
        <f t="shared" si="156"/>
        <v>0</v>
      </c>
      <c r="AV575" s="205">
        <f t="shared" si="157"/>
        <v>0</v>
      </c>
      <c r="AW575" s="205">
        <f t="shared" si="158"/>
        <v>0</v>
      </c>
      <c r="AX575" s="205">
        <f t="shared" si="159"/>
        <v>0</v>
      </c>
    </row>
    <row r="576" spans="1:50" ht="15.75" hidden="1" customHeight="1" outlineLevel="1">
      <c r="A576" s="8" t="s">
        <v>61</v>
      </c>
      <c r="B576" s="216">
        <v>565</v>
      </c>
      <c r="C576" s="284"/>
      <c r="D576" s="285"/>
      <c r="E576" s="285"/>
      <c r="F576" s="286"/>
      <c r="G576" s="301">
        <v>0</v>
      </c>
      <c r="H576" s="287">
        <v>0.1</v>
      </c>
      <c r="I576" s="288"/>
      <c r="J576" s="223">
        <f t="shared" si="148"/>
        <v>0</v>
      </c>
      <c r="K576" s="286"/>
      <c r="L576" s="286"/>
      <c r="M576" s="215"/>
      <c r="N576" s="278">
        <f t="shared" si="149"/>
        <v>565</v>
      </c>
      <c r="O576" s="289" t="str">
        <f t="shared" si="150"/>
        <v/>
      </c>
      <c r="P576" s="290">
        <f t="shared" ref="P576:P639" si="160">IF($H576=$Q576,$J576-$AA576-$AB576-$S576,ROUNDDOWN(($G576-$I576)/(1+$Q576),0)-$AA576-$AB576-$S576)</f>
        <v>0</v>
      </c>
      <c r="Q576" s="291">
        <v>0.1</v>
      </c>
      <c r="R576" s="292"/>
      <c r="S576" s="292"/>
      <c r="T576" s="292"/>
      <c r="U576" s="293" t="str">
        <f t="shared" si="151"/>
        <v/>
      </c>
      <c r="V576" s="294"/>
      <c r="W576" s="158"/>
      <c r="X576" s="159" t="str">
        <f t="shared" si="152"/>
        <v/>
      </c>
      <c r="Y576" s="20"/>
      <c r="Z576" s="20"/>
      <c r="AA576" s="160">
        <f t="shared" ref="AA576:AA639" si="161">IFERROR(ROUNDDOWN(R576/(1+$Q576),0),0)</f>
        <v>0</v>
      </c>
      <c r="AB576" s="160">
        <f t="shared" ref="AB576:AB639" si="162">IFERROR(ROUNDDOWN(T576/(1+$Q576),0),0)</f>
        <v>0</v>
      </c>
      <c r="AC576" s="20">
        <f t="shared" ref="AC576:AC639" si="163">IF($H576&gt;=$Q576,0,$J576-$P576-$R576-$S576-$T576)</f>
        <v>0</v>
      </c>
      <c r="AR576" s="205">
        <f t="shared" si="153"/>
        <v>0</v>
      </c>
      <c r="AS576" s="205">
        <f t="shared" si="154"/>
        <v>0</v>
      </c>
      <c r="AT576" s="205">
        <f t="shared" si="155"/>
        <v>0</v>
      </c>
      <c r="AU576" s="205">
        <f t="shared" si="156"/>
        <v>0</v>
      </c>
      <c r="AV576" s="205">
        <f t="shared" si="157"/>
        <v>0</v>
      </c>
      <c r="AW576" s="205">
        <f t="shared" si="158"/>
        <v>0</v>
      </c>
      <c r="AX576" s="205">
        <f t="shared" si="159"/>
        <v>0</v>
      </c>
    </row>
    <row r="577" spans="1:50" ht="15.75" hidden="1" customHeight="1" outlineLevel="1">
      <c r="A577" s="8" t="s">
        <v>61</v>
      </c>
      <c r="B577" s="216">
        <v>566</v>
      </c>
      <c r="C577" s="284"/>
      <c r="D577" s="285"/>
      <c r="E577" s="285"/>
      <c r="F577" s="286"/>
      <c r="G577" s="301">
        <v>0</v>
      </c>
      <c r="H577" s="287">
        <v>0.1</v>
      </c>
      <c r="I577" s="288"/>
      <c r="J577" s="223">
        <f t="shared" si="148"/>
        <v>0</v>
      </c>
      <c r="K577" s="286"/>
      <c r="L577" s="286"/>
      <c r="M577" s="215"/>
      <c r="N577" s="278">
        <f t="shared" si="149"/>
        <v>566</v>
      </c>
      <c r="O577" s="289" t="str">
        <f t="shared" si="150"/>
        <v/>
      </c>
      <c r="P577" s="290">
        <f t="shared" si="160"/>
        <v>0</v>
      </c>
      <c r="Q577" s="291">
        <v>0.1</v>
      </c>
      <c r="R577" s="292"/>
      <c r="S577" s="292"/>
      <c r="T577" s="292"/>
      <c r="U577" s="293" t="str">
        <f t="shared" si="151"/>
        <v/>
      </c>
      <c r="V577" s="294"/>
      <c r="W577" s="158"/>
      <c r="X577" s="159" t="str">
        <f t="shared" si="152"/>
        <v/>
      </c>
      <c r="Y577" s="20"/>
      <c r="Z577" s="20"/>
      <c r="AA577" s="160">
        <f t="shared" si="161"/>
        <v>0</v>
      </c>
      <c r="AB577" s="160">
        <f t="shared" si="162"/>
        <v>0</v>
      </c>
      <c r="AC577" s="20">
        <f t="shared" si="163"/>
        <v>0</v>
      </c>
      <c r="AR577" s="205">
        <f t="shared" si="153"/>
        <v>0</v>
      </c>
      <c r="AS577" s="205">
        <f t="shared" si="154"/>
        <v>0</v>
      </c>
      <c r="AT577" s="205">
        <f t="shared" si="155"/>
        <v>0</v>
      </c>
      <c r="AU577" s="205">
        <f t="shared" si="156"/>
        <v>0</v>
      </c>
      <c r="AV577" s="205">
        <f t="shared" si="157"/>
        <v>0</v>
      </c>
      <c r="AW577" s="205">
        <f t="shared" si="158"/>
        <v>0</v>
      </c>
      <c r="AX577" s="205">
        <f t="shared" si="159"/>
        <v>0</v>
      </c>
    </row>
    <row r="578" spans="1:50" ht="15.75" hidden="1" customHeight="1" outlineLevel="1">
      <c r="A578" s="8" t="s">
        <v>61</v>
      </c>
      <c r="B578" s="216">
        <v>567</v>
      </c>
      <c r="C578" s="284"/>
      <c r="D578" s="285"/>
      <c r="E578" s="285"/>
      <c r="F578" s="286"/>
      <c r="G578" s="301">
        <v>0</v>
      </c>
      <c r="H578" s="287">
        <v>0.1</v>
      </c>
      <c r="I578" s="288"/>
      <c r="J578" s="223">
        <f t="shared" si="148"/>
        <v>0</v>
      </c>
      <c r="K578" s="286"/>
      <c r="L578" s="286"/>
      <c r="M578" s="215"/>
      <c r="N578" s="278">
        <f t="shared" si="149"/>
        <v>567</v>
      </c>
      <c r="O578" s="289" t="str">
        <f t="shared" si="150"/>
        <v/>
      </c>
      <c r="P578" s="290">
        <f t="shared" si="160"/>
        <v>0</v>
      </c>
      <c r="Q578" s="291">
        <v>0.1</v>
      </c>
      <c r="R578" s="292"/>
      <c r="S578" s="292"/>
      <c r="T578" s="292"/>
      <c r="U578" s="293" t="str">
        <f t="shared" si="151"/>
        <v/>
      </c>
      <c r="V578" s="294"/>
      <c r="W578" s="158"/>
      <c r="X578" s="159" t="str">
        <f t="shared" si="152"/>
        <v/>
      </c>
      <c r="Y578" s="20"/>
      <c r="Z578" s="20"/>
      <c r="AA578" s="160">
        <f t="shared" si="161"/>
        <v>0</v>
      </c>
      <c r="AB578" s="160">
        <f t="shared" si="162"/>
        <v>0</v>
      </c>
      <c r="AC578" s="20">
        <f t="shared" si="163"/>
        <v>0</v>
      </c>
      <c r="AR578" s="205">
        <f t="shared" si="153"/>
        <v>0</v>
      </c>
      <c r="AS578" s="205">
        <f t="shared" si="154"/>
        <v>0</v>
      </c>
      <c r="AT578" s="205">
        <f t="shared" si="155"/>
        <v>0</v>
      </c>
      <c r="AU578" s="205">
        <f t="shared" si="156"/>
        <v>0</v>
      </c>
      <c r="AV578" s="205">
        <f t="shared" si="157"/>
        <v>0</v>
      </c>
      <c r="AW578" s="205">
        <f t="shared" si="158"/>
        <v>0</v>
      </c>
      <c r="AX578" s="205">
        <f t="shared" si="159"/>
        <v>0</v>
      </c>
    </row>
    <row r="579" spans="1:50" ht="15.75" hidden="1" customHeight="1" outlineLevel="1">
      <c r="A579" s="8" t="s">
        <v>61</v>
      </c>
      <c r="B579" s="216">
        <v>568</v>
      </c>
      <c r="C579" s="284"/>
      <c r="D579" s="285"/>
      <c r="E579" s="285"/>
      <c r="F579" s="286"/>
      <c r="G579" s="301">
        <v>0</v>
      </c>
      <c r="H579" s="287">
        <v>0.1</v>
      </c>
      <c r="I579" s="288"/>
      <c r="J579" s="223">
        <f t="shared" si="148"/>
        <v>0</v>
      </c>
      <c r="K579" s="286"/>
      <c r="L579" s="286"/>
      <c r="M579" s="215"/>
      <c r="N579" s="278">
        <f t="shared" si="149"/>
        <v>568</v>
      </c>
      <c r="O579" s="289" t="str">
        <f t="shared" si="150"/>
        <v/>
      </c>
      <c r="P579" s="290">
        <f t="shared" si="160"/>
        <v>0</v>
      </c>
      <c r="Q579" s="291">
        <v>0.1</v>
      </c>
      <c r="R579" s="292"/>
      <c r="S579" s="292"/>
      <c r="T579" s="292"/>
      <c r="U579" s="293" t="str">
        <f t="shared" si="151"/>
        <v/>
      </c>
      <c r="V579" s="294"/>
      <c r="W579" s="158"/>
      <c r="X579" s="159" t="str">
        <f t="shared" si="152"/>
        <v/>
      </c>
      <c r="Y579" s="20"/>
      <c r="Z579" s="20"/>
      <c r="AA579" s="160">
        <f t="shared" si="161"/>
        <v>0</v>
      </c>
      <c r="AB579" s="160">
        <f t="shared" si="162"/>
        <v>0</v>
      </c>
      <c r="AC579" s="20">
        <f t="shared" si="163"/>
        <v>0</v>
      </c>
      <c r="AR579" s="205">
        <f t="shared" si="153"/>
        <v>0</v>
      </c>
      <c r="AS579" s="205">
        <f t="shared" si="154"/>
        <v>0</v>
      </c>
      <c r="AT579" s="205">
        <f t="shared" si="155"/>
        <v>0</v>
      </c>
      <c r="AU579" s="205">
        <f t="shared" si="156"/>
        <v>0</v>
      </c>
      <c r="AV579" s="205">
        <f t="shared" si="157"/>
        <v>0</v>
      </c>
      <c r="AW579" s="205">
        <f t="shared" si="158"/>
        <v>0</v>
      </c>
      <c r="AX579" s="205">
        <f t="shared" si="159"/>
        <v>0</v>
      </c>
    </row>
    <row r="580" spans="1:50" ht="15.75" hidden="1" customHeight="1" outlineLevel="1">
      <c r="A580" s="8" t="s">
        <v>61</v>
      </c>
      <c r="B580" s="216">
        <v>569</v>
      </c>
      <c r="C580" s="284"/>
      <c r="D580" s="285"/>
      <c r="E580" s="285"/>
      <c r="F580" s="286"/>
      <c r="G580" s="301">
        <v>0</v>
      </c>
      <c r="H580" s="287">
        <v>0.1</v>
      </c>
      <c r="I580" s="288"/>
      <c r="J580" s="223">
        <f t="shared" si="148"/>
        <v>0</v>
      </c>
      <c r="K580" s="286"/>
      <c r="L580" s="286"/>
      <c r="M580" s="215"/>
      <c r="N580" s="278">
        <f t="shared" si="149"/>
        <v>569</v>
      </c>
      <c r="O580" s="289" t="str">
        <f t="shared" si="150"/>
        <v/>
      </c>
      <c r="P580" s="290">
        <f t="shared" si="160"/>
        <v>0</v>
      </c>
      <c r="Q580" s="291">
        <v>0.1</v>
      </c>
      <c r="R580" s="292"/>
      <c r="S580" s="292"/>
      <c r="T580" s="292"/>
      <c r="U580" s="293" t="str">
        <f t="shared" si="151"/>
        <v/>
      </c>
      <c r="V580" s="294"/>
      <c r="W580" s="158"/>
      <c r="X580" s="159" t="str">
        <f t="shared" si="152"/>
        <v/>
      </c>
      <c r="Y580" s="20"/>
      <c r="Z580" s="20"/>
      <c r="AA580" s="160">
        <f t="shared" si="161"/>
        <v>0</v>
      </c>
      <c r="AB580" s="160">
        <f t="shared" si="162"/>
        <v>0</v>
      </c>
      <c r="AC580" s="20">
        <f t="shared" si="163"/>
        <v>0</v>
      </c>
      <c r="AR580" s="205">
        <f t="shared" si="153"/>
        <v>0</v>
      </c>
      <c r="AS580" s="205">
        <f t="shared" si="154"/>
        <v>0</v>
      </c>
      <c r="AT580" s="205">
        <f t="shared" si="155"/>
        <v>0</v>
      </c>
      <c r="AU580" s="205">
        <f t="shared" si="156"/>
        <v>0</v>
      </c>
      <c r="AV580" s="205">
        <f t="shared" si="157"/>
        <v>0</v>
      </c>
      <c r="AW580" s="205">
        <f t="shared" si="158"/>
        <v>0</v>
      </c>
      <c r="AX580" s="205">
        <f t="shared" si="159"/>
        <v>0</v>
      </c>
    </row>
    <row r="581" spans="1:50" ht="15.75" hidden="1" customHeight="1" outlineLevel="1">
      <c r="A581" s="8" t="s">
        <v>61</v>
      </c>
      <c r="B581" s="216">
        <v>570</v>
      </c>
      <c r="C581" s="284"/>
      <c r="D581" s="285"/>
      <c r="E581" s="285"/>
      <c r="F581" s="286"/>
      <c r="G581" s="301">
        <v>0</v>
      </c>
      <c r="H581" s="287">
        <v>0.1</v>
      </c>
      <c r="I581" s="288"/>
      <c r="J581" s="223">
        <f t="shared" si="148"/>
        <v>0</v>
      </c>
      <c r="K581" s="286"/>
      <c r="L581" s="286"/>
      <c r="M581" s="215"/>
      <c r="N581" s="278">
        <f t="shared" si="149"/>
        <v>570</v>
      </c>
      <c r="O581" s="289" t="str">
        <f t="shared" si="150"/>
        <v/>
      </c>
      <c r="P581" s="290">
        <f t="shared" si="160"/>
        <v>0</v>
      </c>
      <c r="Q581" s="291">
        <v>0.1</v>
      </c>
      <c r="R581" s="292"/>
      <c r="S581" s="292"/>
      <c r="T581" s="292"/>
      <c r="U581" s="293" t="str">
        <f t="shared" si="151"/>
        <v/>
      </c>
      <c r="V581" s="294"/>
      <c r="W581" s="158"/>
      <c r="X581" s="159" t="str">
        <f t="shared" si="152"/>
        <v/>
      </c>
      <c r="Y581" s="20"/>
      <c r="Z581" s="20"/>
      <c r="AA581" s="160">
        <f t="shared" si="161"/>
        <v>0</v>
      </c>
      <c r="AB581" s="160">
        <f t="shared" si="162"/>
        <v>0</v>
      </c>
      <c r="AC581" s="20">
        <f t="shared" si="163"/>
        <v>0</v>
      </c>
      <c r="AR581" s="205">
        <f t="shared" si="153"/>
        <v>0</v>
      </c>
      <c r="AS581" s="205">
        <f t="shared" si="154"/>
        <v>0</v>
      </c>
      <c r="AT581" s="205">
        <f t="shared" si="155"/>
        <v>0</v>
      </c>
      <c r="AU581" s="205">
        <f t="shared" si="156"/>
        <v>0</v>
      </c>
      <c r="AV581" s="205">
        <f t="shared" si="157"/>
        <v>0</v>
      </c>
      <c r="AW581" s="205">
        <f t="shared" si="158"/>
        <v>0</v>
      </c>
      <c r="AX581" s="205">
        <f t="shared" si="159"/>
        <v>0</v>
      </c>
    </row>
    <row r="582" spans="1:50" ht="15.75" hidden="1" customHeight="1" outlineLevel="1">
      <c r="A582" s="8" t="s">
        <v>61</v>
      </c>
      <c r="B582" s="216">
        <v>571</v>
      </c>
      <c r="C582" s="284"/>
      <c r="D582" s="285"/>
      <c r="E582" s="285"/>
      <c r="F582" s="286"/>
      <c r="G582" s="301">
        <v>0</v>
      </c>
      <c r="H582" s="287">
        <v>0.1</v>
      </c>
      <c r="I582" s="288"/>
      <c r="J582" s="223">
        <f t="shared" si="148"/>
        <v>0</v>
      </c>
      <c r="K582" s="286"/>
      <c r="L582" s="286"/>
      <c r="M582" s="215"/>
      <c r="N582" s="278">
        <f t="shared" si="149"/>
        <v>571</v>
      </c>
      <c r="O582" s="289" t="str">
        <f t="shared" si="150"/>
        <v/>
      </c>
      <c r="P582" s="290">
        <f t="shared" si="160"/>
        <v>0</v>
      </c>
      <c r="Q582" s="291">
        <v>0.1</v>
      </c>
      <c r="R582" s="292"/>
      <c r="S582" s="292"/>
      <c r="T582" s="292"/>
      <c r="U582" s="293" t="str">
        <f t="shared" si="151"/>
        <v/>
      </c>
      <c r="V582" s="294"/>
      <c r="W582" s="158"/>
      <c r="X582" s="159" t="str">
        <f t="shared" si="152"/>
        <v/>
      </c>
      <c r="Y582" s="20"/>
      <c r="Z582" s="20"/>
      <c r="AA582" s="160">
        <f t="shared" si="161"/>
        <v>0</v>
      </c>
      <c r="AB582" s="160">
        <f t="shared" si="162"/>
        <v>0</v>
      </c>
      <c r="AC582" s="20">
        <f t="shared" si="163"/>
        <v>0</v>
      </c>
      <c r="AR582" s="205">
        <f t="shared" si="153"/>
        <v>0</v>
      </c>
      <c r="AS582" s="205">
        <f t="shared" si="154"/>
        <v>0</v>
      </c>
      <c r="AT582" s="205">
        <f t="shared" si="155"/>
        <v>0</v>
      </c>
      <c r="AU582" s="205">
        <f t="shared" si="156"/>
        <v>0</v>
      </c>
      <c r="AV582" s="205">
        <f t="shared" si="157"/>
        <v>0</v>
      </c>
      <c r="AW582" s="205">
        <f t="shared" si="158"/>
        <v>0</v>
      </c>
      <c r="AX582" s="205">
        <f t="shared" si="159"/>
        <v>0</v>
      </c>
    </row>
    <row r="583" spans="1:50" ht="15.75" hidden="1" customHeight="1" outlineLevel="1">
      <c r="A583" s="8" t="s">
        <v>61</v>
      </c>
      <c r="B583" s="216">
        <v>572</v>
      </c>
      <c r="C583" s="284"/>
      <c r="D583" s="285"/>
      <c r="E583" s="285"/>
      <c r="F583" s="286"/>
      <c r="G583" s="301">
        <v>0</v>
      </c>
      <c r="H583" s="287">
        <v>0.1</v>
      </c>
      <c r="I583" s="288"/>
      <c r="J583" s="223">
        <f t="shared" si="148"/>
        <v>0</v>
      </c>
      <c r="K583" s="286"/>
      <c r="L583" s="286"/>
      <c r="M583" s="215"/>
      <c r="N583" s="278">
        <f t="shared" si="149"/>
        <v>572</v>
      </c>
      <c r="O583" s="289" t="str">
        <f t="shared" si="150"/>
        <v/>
      </c>
      <c r="P583" s="290">
        <f t="shared" si="160"/>
        <v>0</v>
      </c>
      <c r="Q583" s="291">
        <v>0.1</v>
      </c>
      <c r="R583" s="292"/>
      <c r="S583" s="292"/>
      <c r="T583" s="292"/>
      <c r="U583" s="293" t="str">
        <f t="shared" si="151"/>
        <v/>
      </c>
      <c r="V583" s="294"/>
      <c r="W583" s="158"/>
      <c r="X583" s="159" t="str">
        <f t="shared" si="152"/>
        <v/>
      </c>
      <c r="Y583" s="20"/>
      <c r="Z583" s="20"/>
      <c r="AA583" s="160">
        <f t="shared" si="161"/>
        <v>0</v>
      </c>
      <c r="AB583" s="160">
        <f t="shared" si="162"/>
        <v>0</v>
      </c>
      <c r="AC583" s="20">
        <f t="shared" si="163"/>
        <v>0</v>
      </c>
      <c r="AR583" s="205">
        <f t="shared" si="153"/>
        <v>0</v>
      </c>
      <c r="AS583" s="205">
        <f t="shared" si="154"/>
        <v>0</v>
      </c>
      <c r="AT583" s="205">
        <f t="shared" si="155"/>
        <v>0</v>
      </c>
      <c r="AU583" s="205">
        <f t="shared" si="156"/>
        <v>0</v>
      </c>
      <c r="AV583" s="205">
        <f t="shared" si="157"/>
        <v>0</v>
      </c>
      <c r="AW583" s="205">
        <f t="shared" si="158"/>
        <v>0</v>
      </c>
      <c r="AX583" s="205">
        <f t="shared" si="159"/>
        <v>0</v>
      </c>
    </row>
    <row r="584" spans="1:50" ht="15.75" hidden="1" customHeight="1" outlineLevel="1">
      <c r="A584" s="8" t="s">
        <v>61</v>
      </c>
      <c r="B584" s="216">
        <v>573</v>
      </c>
      <c r="C584" s="284"/>
      <c r="D584" s="285"/>
      <c r="E584" s="285"/>
      <c r="F584" s="286"/>
      <c r="G584" s="301">
        <v>0</v>
      </c>
      <c r="H584" s="287">
        <v>0.1</v>
      </c>
      <c r="I584" s="288"/>
      <c r="J584" s="223">
        <f t="shared" si="148"/>
        <v>0</v>
      </c>
      <c r="K584" s="286"/>
      <c r="L584" s="286"/>
      <c r="M584" s="215"/>
      <c r="N584" s="278">
        <f t="shared" si="149"/>
        <v>573</v>
      </c>
      <c r="O584" s="289" t="str">
        <f t="shared" si="150"/>
        <v/>
      </c>
      <c r="P584" s="290">
        <f t="shared" si="160"/>
        <v>0</v>
      </c>
      <c r="Q584" s="291">
        <v>0.1</v>
      </c>
      <c r="R584" s="292"/>
      <c r="S584" s="292"/>
      <c r="T584" s="292"/>
      <c r="U584" s="293" t="str">
        <f t="shared" si="151"/>
        <v/>
      </c>
      <c r="V584" s="294"/>
      <c r="W584" s="158"/>
      <c r="X584" s="159" t="str">
        <f t="shared" si="152"/>
        <v/>
      </c>
      <c r="Y584" s="20"/>
      <c r="Z584" s="20"/>
      <c r="AA584" s="160">
        <f t="shared" si="161"/>
        <v>0</v>
      </c>
      <c r="AB584" s="160">
        <f t="shared" si="162"/>
        <v>0</v>
      </c>
      <c r="AC584" s="20">
        <f t="shared" si="163"/>
        <v>0</v>
      </c>
      <c r="AR584" s="205">
        <f t="shared" si="153"/>
        <v>0</v>
      </c>
      <c r="AS584" s="205">
        <f t="shared" si="154"/>
        <v>0</v>
      </c>
      <c r="AT584" s="205">
        <f t="shared" si="155"/>
        <v>0</v>
      </c>
      <c r="AU584" s="205">
        <f t="shared" si="156"/>
        <v>0</v>
      </c>
      <c r="AV584" s="205">
        <f t="shared" si="157"/>
        <v>0</v>
      </c>
      <c r="AW584" s="205">
        <f t="shared" si="158"/>
        <v>0</v>
      </c>
      <c r="AX584" s="205">
        <f t="shared" si="159"/>
        <v>0</v>
      </c>
    </row>
    <row r="585" spans="1:50" ht="15.75" hidden="1" customHeight="1" outlineLevel="1">
      <c r="A585" s="8" t="s">
        <v>61</v>
      </c>
      <c r="B585" s="216">
        <v>574</v>
      </c>
      <c r="C585" s="284"/>
      <c r="D585" s="285"/>
      <c r="E585" s="285"/>
      <c r="F585" s="286"/>
      <c r="G585" s="301">
        <v>0</v>
      </c>
      <c r="H585" s="287">
        <v>0.1</v>
      </c>
      <c r="I585" s="288"/>
      <c r="J585" s="223">
        <f t="shared" si="148"/>
        <v>0</v>
      </c>
      <c r="K585" s="286"/>
      <c r="L585" s="286"/>
      <c r="M585" s="215"/>
      <c r="N585" s="278">
        <f t="shared" si="149"/>
        <v>574</v>
      </c>
      <c r="O585" s="289" t="str">
        <f t="shared" si="150"/>
        <v/>
      </c>
      <c r="P585" s="290">
        <f t="shared" si="160"/>
        <v>0</v>
      </c>
      <c r="Q585" s="291">
        <v>0.1</v>
      </c>
      <c r="R585" s="292"/>
      <c r="S585" s="292"/>
      <c r="T585" s="292"/>
      <c r="U585" s="293" t="str">
        <f t="shared" si="151"/>
        <v/>
      </c>
      <c r="V585" s="294"/>
      <c r="W585" s="158"/>
      <c r="X585" s="159" t="str">
        <f t="shared" si="152"/>
        <v/>
      </c>
      <c r="Y585" s="20"/>
      <c r="Z585" s="20"/>
      <c r="AA585" s="160">
        <f t="shared" si="161"/>
        <v>0</v>
      </c>
      <c r="AB585" s="160">
        <f t="shared" si="162"/>
        <v>0</v>
      </c>
      <c r="AC585" s="20">
        <f t="shared" si="163"/>
        <v>0</v>
      </c>
      <c r="AR585" s="205">
        <f t="shared" si="153"/>
        <v>0</v>
      </c>
      <c r="AS585" s="205">
        <f t="shared" si="154"/>
        <v>0</v>
      </c>
      <c r="AT585" s="205">
        <f t="shared" si="155"/>
        <v>0</v>
      </c>
      <c r="AU585" s="205">
        <f t="shared" si="156"/>
        <v>0</v>
      </c>
      <c r="AV585" s="205">
        <f t="shared" si="157"/>
        <v>0</v>
      </c>
      <c r="AW585" s="205">
        <f t="shared" si="158"/>
        <v>0</v>
      </c>
      <c r="AX585" s="205">
        <f t="shared" si="159"/>
        <v>0</v>
      </c>
    </row>
    <row r="586" spans="1:50" ht="15.75" hidden="1" customHeight="1" outlineLevel="1">
      <c r="A586" s="8" t="s">
        <v>61</v>
      </c>
      <c r="B586" s="216">
        <v>575</v>
      </c>
      <c r="C586" s="284"/>
      <c r="D586" s="285"/>
      <c r="E586" s="285"/>
      <c r="F586" s="286"/>
      <c r="G586" s="301">
        <v>0</v>
      </c>
      <c r="H586" s="287">
        <v>0.1</v>
      </c>
      <c r="I586" s="288"/>
      <c r="J586" s="223">
        <f t="shared" si="148"/>
        <v>0</v>
      </c>
      <c r="K586" s="286"/>
      <c r="L586" s="286"/>
      <c r="M586" s="215"/>
      <c r="N586" s="278">
        <f t="shared" si="149"/>
        <v>575</v>
      </c>
      <c r="O586" s="289" t="str">
        <f t="shared" si="150"/>
        <v/>
      </c>
      <c r="P586" s="290">
        <f t="shared" si="160"/>
        <v>0</v>
      </c>
      <c r="Q586" s="291">
        <v>0.1</v>
      </c>
      <c r="R586" s="292"/>
      <c r="S586" s="292"/>
      <c r="T586" s="292"/>
      <c r="U586" s="293" t="str">
        <f t="shared" si="151"/>
        <v/>
      </c>
      <c r="V586" s="294"/>
      <c r="W586" s="158"/>
      <c r="X586" s="159" t="str">
        <f t="shared" si="152"/>
        <v/>
      </c>
      <c r="Y586" s="20"/>
      <c r="Z586" s="20"/>
      <c r="AA586" s="160">
        <f t="shared" si="161"/>
        <v>0</v>
      </c>
      <c r="AB586" s="160">
        <f t="shared" si="162"/>
        <v>0</v>
      </c>
      <c r="AC586" s="20">
        <f t="shared" si="163"/>
        <v>0</v>
      </c>
      <c r="AR586" s="205">
        <f t="shared" si="153"/>
        <v>0</v>
      </c>
      <c r="AS586" s="205">
        <f t="shared" si="154"/>
        <v>0</v>
      </c>
      <c r="AT586" s="205">
        <f t="shared" si="155"/>
        <v>0</v>
      </c>
      <c r="AU586" s="205">
        <f t="shared" si="156"/>
        <v>0</v>
      </c>
      <c r="AV586" s="205">
        <f t="shared" si="157"/>
        <v>0</v>
      </c>
      <c r="AW586" s="205">
        <f t="shared" si="158"/>
        <v>0</v>
      </c>
      <c r="AX586" s="205">
        <f t="shared" si="159"/>
        <v>0</v>
      </c>
    </row>
    <row r="587" spans="1:50" ht="15.75" hidden="1" customHeight="1" outlineLevel="1">
      <c r="A587" s="8" t="s">
        <v>61</v>
      </c>
      <c r="B587" s="216">
        <v>576</v>
      </c>
      <c r="C587" s="284"/>
      <c r="D587" s="285"/>
      <c r="E587" s="285"/>
      <c r="F587" s="286"/>
      <c r="G587" s="301">
        <v>0</v>
      </c>
      <c r="H587" s="287">
        <v>0.1</v>
      </c>
      <c r="I587" s="288"/>
      <c r="J587" s="223">
        <f t="shared" ref="J587:J650" si="164">ROUNDDOWN((G587-I587)/(1+H587),0)</f>
        <v>0</v>
      </c>
      <c r="K587" s="286"/>
      <c r="L587" s="286"/>
      <c r="M587" s="215"/>
      <c r="N587" s="278">
        <f t="shared" ref="N587:N650" si="165">$B587</f>
        <v>576</v>
      </c>
      <c r="O587" s="289" t="str">
        <f t="shared" ref="O587:O650" si="166">IF($C587="","",C587)</f>
        <v/>
      </c>
      <c r="P587" s="290">
        <f t="shared" si="160"/>
        <v>0</v>
      </c>
      <c r="Q587" s="291">
        <v>0.1</v>
      </c>
      <c r="R587" s="292"/>
      <c r="S587" s="292"/>
      <c r="T587" s="292"/>
      <c r="U587" s="293" t="str">
        <f t="shared" ref="U587:U650" si="167">IF($G587=0,"","未確認")</f>
        <v/>
      </c>
      <c r="V587" s="294"/>
      <c r="W587" s="158"/>
      <c r="X587" s="159" t="str">
        <f t="shared" ref="X587:X650" si="168">IF(W587="","","No."&amp;N587&amp;"："&amp;W587&amp;IF(U587="OK","",IF(U587="対象外","（"&amp;TEXT($G587-$I587,"#,##0")&amp;"円/"&amp;V587&amp;"）","（"&amp;TEXT(R587+S587,"#,##0")&amp;"円/"&amp;V587&amp;"）")))</f>
        <v/>
      </c>
      <c r="Y587" s="20"/>
      <c r="Z587" s="20"/>
      <c r="AA587" s="160">
        <f t="shared" si="161"/>
        <v>0</v>
      </c>
      <c r="AB587" s="160">
        <f t="shared" si="162"/>
        <v>0</v>
      </c>
      <c r="AC587" s="20">
        <f t="shared" si="163"/>
        <v>0</v>
      </c>
      <c r="AR587" s="205">
        <f t="shared" ref="AR587:AR650" si="169">IF(C587="",IF(OR(D587&lt;&gt;"",E587&lt;&gt;"",F587&lt;&gt;"",K587&lt;&gt;"",G587&lt;&gt;0)=TRUE,1,0),0)</f>
        <v>0</v>
      </c>
      <c r="AS587" s="205">
        <f t="shared" ref="AS587:AS650" si="170">IF(D587="",IF(OR(C587&lt;&gt;"",E587&lt;&gt;"",F587&lt;&gt;"",K587&lt;&gt;"",G587&lt;&gt;0)=TRUE,1,0),0)</f>
        <v>0</v>
      </c>
      <c r="AT587" s="205">
        <f t="shared" ref="AT587:AT650" si="171">IF(E587="",IF(OR(C587&lt;&gt;"",D587&lt;&gt;"",F587&lt;&gt;"",K587&lt;&gt;"",G587&lt;&gt;0)=TRUE,1,0),0)</f>
        <v>0</v>
      </c>
      <c r="AU587" s="205">
        <f t="shared" ref="AU587:AU650" si="172">IF(F587="",IF(OR(C587&lt;&gt;"",D587&lt;&gt;"",E587&lt;&gt;"",K587&lt;&gt;"",G587&lt;&gt;0)=TRUE,1,0),0)</f>
        <v>0</v>
      </c>
      <c r="AV587" s="205">
        <f t="shared" ref="AV587:AV650" si="173">IF(K587="",IF(OR(C587&lt;&gt;"",D587&lt;&gt;"",E587&lt;&gt;"",F587&lt;&gt;"",G587&lt;&gt;0)=TRUE,1,0),0)</f>
        <v>0</v>
      </c>
      <c r="AW587" s="205">
        <f t="shared" ref="AW587:AW650" si="174">IF(G587=0,IF(OR(C587&lt;&gt;"",D587&lt;&gt;"",E587&lt;&gt;"",F587&lt;&gt;"",K587&lt;&gt;"",G587&lt;&gt;0)=TRUE,1,0),0)</f>
        <v>0</v>
      </c>
      <c r="AX587" s="205">
        <f t="shared" ref="AX587:AX650" si="175">IF(OR(E587="その他",COUNTIF(E587,"*(詳細備考)*")),1,0)</f>
        <v>0</v>
      </c>
    </row>
    <row r="588" spans="1:50" ht="15.75" hidden="1" customHeight="1" outlineLevel="1">
      <c r="A588" s="8" t="s">
        <v>61</v>
      </c>
      <c r="B588" s="216">
        <v>577</v>
      </c>
      <c r="C588" s="284"/>
      <c r="D588" s="285"/>
      <c r="E588" s="285"/>
      <c r="F588" s="286"/>
      <c r="G588" s="301">
        <v>0</v>
      </c>
      <c r="H588" s="287">
        <v>0.1</v>
      </c>
      <c r="I588" s="288"/>
      <c r="J588" s="223">
        <f t="shared" si="164"/>
        <v>0</v>
      </c>
      <c r="K588" s="286"/>
      <c r="L588" s="286"/>
      <c r="M588" s="215"/>
      <c r="N588" s="278">
        <f t="shared" si="165"/>
        <v>577</v>
      </c>
      <c r="O588" s="289" t="str">
        <f t="shared" si="166"/>
        <v/>
      </c>
      <c r="P588" s="290">
        <f t="shared" si="160"/>
        <v>0</v>
      </c>
      <c r="Q588" s="291">
        <v>0.1</v>
      </c>
      <c r="R588" s="292"/>
      <c r="S588" s="292"/>
      <c r="T588" s="292"/>
      <c r="U588" s="293" t="str">
        <f t="shared" si="167"/>
        <v/>
      </c>
      <c r="V588" s="294"/>
      <c r="W588" s="158"/>
      <c r="X588" s="159" t="str">
        <f t="shared" si="168"/>
        <v/>
      </c>
      <c r="Y588" s="20"/>
      <c r="Z588" s="20"/>
      <c r="AA588" s="160">
        <f t="shared" si="161"/>
        <v>0</v>
      </c>
      <c r="AB588" s="160">
        <f t="shared" si="162"/>
        <v>0</v>
      </c>
      <c r="AC588" s="20">
        <f t="shared" si="163"/>
        <v>0</v>
      </c>
      <c r="AR588" s="205">
        <f t="shared" si="169"/>
        <v>0</v>
      </c>
      <c r="AS588" s="205">
        <f t="shared" si="170"/>
        <v>0</v>
      </c>
      <c r="AT588" s="205">
        <f t="shared" si="171"/>
        <v>0</v>
      </c>
      <c r="AU588" s="205">
        <f t="shared" si="172"/>
        <v>0</v>
      </c>
      <c r="AV588" s="205">
        <f t="shared" si="173"/>
        <v>0</v>
      </c>
      <c r="AW588" s="205">
        <f t="shared" si="174"/>
        <v>0</v>
      </c>
      <c r="AX588" s="205">
        <f t="shared" si="175"/>
        <v>0</v>
      </c>
    </row>
    <row r="589" spans="1:50" ht="15.75" hidden="1" customHeight="1" outlineLevel="1">
      <c r="A589" s="8" t="s">
        <v>61</v>
      </c>
      <c r="B589" s="216">
        <v>578</v>
      </c>
      <c r="C589" s="284"/>
      <c r="D589" s="285"/>
      <c r="E589" s="285"/>
      <c r="F589" s="286"/>
      <c r="G589" s="301">
        <v>0</v>
      </c>
      <c r="H589" s="287">
        <v>0.1</v>
      </c>
      <c r="I589" s="288"/>
      <c r="J589" s="223">
        <f t="shared" si="164"/>
        <v>0</v>
      </c>
      <c r="K589" s="286"/>
      <c r="L589" s="286"/>
      <c r="M589" s="215"/>
      <c r="N589" s="278">
        <f t="shared" si="165"/>
        <v>578</v>
      </c>
      <c r="O589" s="289" t="str">
        <f t="shared" si="166"/>
        <v/>
      </c>
      <c r="P589" s="290">
        <f t="shared" si="160"/>
        <v>0</v>
      </c>
      <c r="Q589" s="291">
        <v>0.1</v>
      </c>
      <c r="R589" s="292"/>
      <c r="S589" s="292"/>
      <c r="T589" s="292"/>
      <c r="U589" s="293" t="str">
        <f t="shared" si="167"/>
        <v/>
      </c>
      <c r="V589" s="294"/>
      <c r="W589" s="158"/>
      <c r="X589" s="159" t="str">
        <f t="shared" si="168"/>
        <v/>
      </c>
      <c r="Y589" s="20"/>
      <c r="Z589" s="20"/>
      <c r="AA589" s="160">
        <f t="shared" si="161"/>
        <v>0</v>
      </c>
      <c r="AB589" s="160">
        <f t="shared" si="162"/>
        <v>0</v>
      </c>
      <c r="AC589" s="20">
        <f t="shared" si="163"/>
        <v>0</v>
      </c>
      <c r="AR589" s="205">
        <f t="shared" si="169"/>
        <v>0</v>
      </c>
      <c r="AS589" s="205">
        <f t="shared" si="170"/>
        <v>0</v>
      </c>
      <c r="AT589" s="205">
        <f t="shared" si="171"/>
        <v>0</v>
      </c>
      <c r="AU589" s="205">
        <f t="shared" si="172"/>
        <v>0</v>
      </c>
      <c r="AV589" s="205">
        <f t="shared" si="173"/>
        <v>0</v>
      </c>
      <c r="AW589" s="205">
        <f t="shared" si="174"/>
        <v>0</v>
      </c>
      <c r="AX589" s="205">
        <f t="shared" si="175"/>
        <v>0</v>
      </c>
    </row>
    <row r="590" spans="1:50" ht="15.75" hidden="1" customHeight="1" outlineLevel="1">
      <c r="A590" s="8" t="s">
        <v>61</v>
      </c>
      <c r="B590" s="216">
        <v>579</v>
      </c>
      <c r="C590" s="284"/>
      <c r="D590" s="285"/>
      <c r="E590" s="285"/>
      <c r="F590" s="286"/>
      <c r="G590" s="301">
        <v>0</v>
      </c>
      <c r="H590" s="287">
        <v>0.1</v>
      </c>
      <c r="I590" s="288"/>
      <c r="J590" s="223">
        <f t="shared" si="164"/>
        <v>0</v>
      </c>
      <c r="K590" s="286"/>
      <c r="L590" s="286"/>
      <c r="M590" s="215"/>
      <c r="N590" s="278">
        <f t="shared" si="165"/>
        <v>579</v>
      </c>
      <c r="O590" s="289" t="str">
        <f t="shared" si="166"/>
        <v/>
      </c>
      <c r="P590" s="290">
        <f t="shared" si="160"/>
        <v>0</v>
      </c>
      <c r="Q590" s="291">
        <v>0.1</v>
      </c>
      <c r="R590" s="292"/>
      <c r="S590" s="292"/>
      <c r="T590" s="292"/>
      <c r="U590" s="293" t="str">
        <f t="shared" si="167"/>
        <v/>
      </c>
      <c r="V590" s="294"/>
      <c r="W590" s="158"/>
      <c r="X590" s="159" t="str">
        <f t="shared" si="168"/>
        <v/>
      </c>
      <c r="Y590" s="20"/>
      <c r="Z590" s="20"/>
      <c r="AA590" s="160">
        <f t="shared" si="161"/>
        <v>0</v>
      </c>
      <c r="AB590" s="160">
        <f t="shared" si="162"/>
        <v>0</v>
      </c>
      <c r="AC590" s="20">
        <f t="shared" si="163"/>
        <v>0</v>
      </c>
      <c r="AR590" s="205">
        <f t="shared" si="169"/>
        <v>0</v>
      </c>
      <c r="AS590" s="205">
        <f t="shared" si="170"/>
        <v>0</v>
      </c>
      <c r="AT590" s="205">
        <f t="shared" si="171"/>
        <v>0</v>
      </c>
      <c r="AU590" s="205">
        <f t="shared" si="172"/>
        <v>0</v>
      </c>
      <c r="AV590" s="205">
        <f t="shared" si="173"/>
        <v>0</v>
      </c>
      <c r="AW590" s="205">
        <f t="shared" si="174"/>
        <v>0</v>
      </c>
      <c r="AX590" s="205">
        <f t="shared" si="175"/>
        <v>0</v>
      </c>
    </row>
    <row r="591" spans="1:50" ht="15.75" hidden="1" customHeight="1" outlineLevel="1">
      <c r="A591" s="8" t="s">
        <v>61</v>
      </c>
      <c r="B591" s="216">
        <v>580</v>
      </c>
      <c r="C591" s="284"/>
      <c r="D591" s="285"/>
      <c r="E591" s="285"/>
      <c r="F591" s="286"/>
      <c r="G591" s="301">
        <v>0</v>
      </c>
      <c r="H591" s="287">
        <v>0.1</v>
      </c>
      <c r="I591" s="288"/>
      <c r="J591" s="223">
        <f t="shared" si="164"/>
        <v>0</v>
      </c>
      <c r="K591" s="286"/>
      <c r="L591" s="286"/>
      <c r="M591" s="215"/>
      <c r="N591" s="278">
        <f t="shared" si="165"/>
        <v>580</v>
      </c>
      <c r="O591" s="289" t="str">
        <f t="shared" si="166"/>
        <v/>
      </c>
      <c r="P591" s="290">
        <f t="shared" si="160"/>
        <v>0</v>
      </c>
      <c r="Q591" s="291">
        <v>0.1</v>
      </c>
      <c r="R591" s="292"/>
      <c r="S591" s="292"/>
      <c r="T591" s="292"/>
      <c r="U591" s="293" t="str">
        <f t="shared" si="167"/>
        <v/>
      </c>
      <c r="V591" s="294"/>
      <c r="W591" s="158"/>
      <c r="X591" s="159" t="str">
        <f t="shared" si="168"/>
        <v/>
      </c>
      <c r="Y591" s="20"/>
      <c r="Z591" s="20"/>
      <c r="AA591" s="160">
        <f t="shared" si="161"/>
        <v>0</v>
      </c>
      <c r="AB591" s="160">
        <f t="shared" si="162"/>
        <v>0</v>
      </c>
      <c r="AC591" s="20">
        <f t="shared" si="163"/>
        <v>0</v>
      </c>
      <c r="AR591" s="205">
        <f t="shared" si="169"/>
        <v>0</v>
      </c>
      <c r="AS591" s="205">
        <f t="shared" si="170"/>
        <v>0</v>
      </c>
      <c r="AT591" s="205">
        <f t="shared" si="171"/>
        <v>0</v>
      </c>
      <c r="AU591" s="205">
        <f t="shared" si="172"/>
        <v>0</v>
      </c>
      <c r="AV591" s="205">
        <f t="shared" si="173"/>
        <v>0</v>
      </c>
      <c r="AW591" s="205">
        <f t="shared" si="174"/>
        <v>0</v>
      </c>
      <c r="AX591" s="205">
        <f t="shared" si="175"/>
        <v>0</v>
      </c>
    </row>
    <row r="592" spans="1:50" ht="15.75" hidden="1" customHeight="1" outlineLevel="1">
      <c r="A592" s="8" t="s">
        <v>61</v>
      </c>
      <c r="B592" s="216">
        <v>581</v>
      </c>
      <c r="C592" s="284"/>
      <c r="D592" s="285"/>
      <c r="E592" s="285"/>
      <c r="F592" s="286"/>
      <c r="G592" s="301">
        <v>0</v>
      </c>
      <c r="H592" s="287">
        <v>0.1</v>
      </c>
      <c r="I592" s="288"/>
      <c r="J592" s="223">
        <f t="shared" si="164"/>
        <v>0</v>
      </c>
      <c r="K592" s="286"/>
      <c r="L592" s="286"/>
      <c r="M592" s="215"/>
      <c r="N592" s="278">
        <f t="shared" si="165"/>
        <v>581</v>
      </c>
      <c r="O592" s="289" t="str">
        <f t="shared" si="166"/>
        <v/>
      </c>
      <c r="P592" s="290">
        <f t="shared" si="160"/>
        <v>0</v>
      </c>
      <c r="Q592" s="291">
        <v>0.1</v>
      </c>
      <c r="R592" s="292"/>
      <c r="S592" s="292"/>
      <c r="T592" s="292"/>
      <c r="U592" s="293" t="str">
        <f t="shared" si="167"/>
        <v/>
      </c>
      <c r="V592" s="294"/>
      <c r="W592" s="158"/>
      <c r="X592" s="159" t="str">
        <f t="shared" si="168"/>
        <v/>
      </c>
      <c r="Y592" s="20"/>
      <c r="Z592" s="20"/>
      <c r="AA592" s="160">
        <f t="shared" si="161"/>
        <v>0</v>
      </c>
      <c r="AB592" s="160">
        <f t="shared" si="162"/>
        <v>0</v>
      </c>
      <c r="AC592" s="20">
        <f t="shared" si="163"/>
        <v>0</v>
      </c>
      <c r="AR592" s="205">
        <f t="shared" si="169"/>
        <v>0</v>
      </c>
      <c r="AS592" s="205">
        <f t="shared" si="170"/>
        <v>0</v>
      </c>
      <c r="AT592" s="205">
        <f t="shared" si="171"/>
        <v>0</v>
      </c>
      <c r="AU592" s="205">
        <f t="shared" si="172"/>
        <v>0</v>
      </c>
      <c r="AV592" s="205">
        <f t="shared" si="173"/>
        <v>0</v>
      </c>
      <c r="AW592" s="205">
        <f t="shared" si="174"/>
        <v>0</v>
      </c>
      <c r="AX592" s="205">
        <f t="shared" si="175"/>
        <v>0</v>
      </c>
    </row>
    <row r="593" spans="1:50" ht="15.75" hidden="1" customHeight="1" outlineLevel="1">
      <c r="A593" s="8" t="s">
        <v>61</v>
      </c>
      <c r="B593" s="216">
        <v>582</v>
      </c>
      <c r="C593" s="284"/>
      <c r="D593" s="285"/>
      <c r="E593" s="285"/>
      <c r="F593" s="286"/>
      <c r="G593" s="301">
        <v>0</v>
      </c>
      <c r="H593" s="287">
        <v>0.1</v>
      </c>
      <c r="I593" s="288"/>
      <c r="J593" s="223">
        <f t="shared" si="164"/>
        <v>0</v>
      </c>
      <c r="K593" s="286"/>
      <c r="L593" s="286"/>
      <c r="M593" s="215"/>
      <c r="N593" s="278">
        <f t="shared" si="165"/>
        <v>582</v>
      </c>
      <c r="O593" s="289" t="str">
        <f t="shared" si="166"/>
        <v/>
      </c>
      <c r="P593" s="290">
        <f t="shared" si="160"/>
        <v>0</v>
      </c>
      <c r="Q593" s="291">
        <v>0.1</v>
      </c>
      <c r="R593" s="292"/>
      <c r="S593" s="292"/>
      <c r="T593" s="292"/>
      <c r="U593" s="293" t="str">
        <f t="shared" si="167"/>
        <v/>
      </c>
      <c r="V593" s="294"/>
      <c r="W593" s="158"/>
      <c r="X593" s="159" t="str">
        <f t="shared" si="168"/>
        <v/>
      </c>
      <c r="Y593" s="20"/>
      <c r="Z593" s="20"/>
      <c r="AA593" s="160">
        <f t="shared" si="161"/>
        <v>0</v>
      </c>
      <c r="AB593" s="160">
        <f t="shared" si="162"/>
        <v>0</v>
      </c>
      <c r="AC593" s="20">
        <f t="shared" si="163"/>
        <v>0</v>
      </c>
      <c r="AR593" s="205">
        <f t="shared" si="169"/>
        <v>0</v>
      </c>
      <c r="AS593" s="205">
        <f t="shared" si="170"/>
        <v>0</v>
      </c>
      <c r="AT593" s="205">
        <f t="shared" si="171"/>
        <v>0</v>
      </c>
      <c r="AU593" s="205">
        <f t="shared" si="172"/>
        <v>0</v>
      </c>
      <c r="AV593" s="205">
        <f t="shared" si="173"/>
        <v>0</v>
      </c>
      <c r="AW593" s="205">
        <f t="shared" si="174"/>
        <v>0</v>
      </c>
      <c r="AX593" s="205">
        <f t="shared" si="175"/>
        <v>0</v>
      </c>
    </row>
    <row r="594" spans="1:50" ht="15.75" hidden="1" customHeight="1" outlineLevel="1">
      <c r="A594" s="8" t="s">
        <v>61</v>
      </c>
      <c r="B594" s="216">
        <v>583</v>
      </c>
      <c r="C594" s="284"/>
      <c r="D594" s="285"/>
      <c r="E594" s="285"/>
      <c r="F594" s="286"/>
      <c r="G594" s="301">
        <v>0</v>
      </c>
      <c r="H594" s="287">
        <v>0.1</v>
      </c>
      <c r="I594" s="288"/>
      <c r="J594" s="223">
        <f t="shared" si="164"/>
        <v>0</v>
      </c>
      <c r="K594" s="286"/>
      <c r="L594" s="286"/>
      <c r="M594" s="215"/>
      <c r="N594" s="278">
        <f t="shared" si="165"/>
        <v>583</v>
      </c>
      <c r="O594" s="289" t="str">
        <f t="shared" si="166"/>
        <v/>
      </c>
      <c r="P594" s="290">
        <f t="shared" si="160"/>
        <v>0</v>
      </c>
      <c r="Q594" s="291">
        <v>0.1</v>
      </c>
      <c r="R594" s="292"/>
      <c r="S594" s="292"/>
      <c r="T594" s="292"/>
      <c r="U594" s="293" t="str">
        <f t="shared" si="167"/>
        <v/>
      </c>
      <c r="V594" s="294"/>
      <c r="W594" s="158"/>
      <c r="X594" s="159" t="str">
        <f t="shared" si="168"/>
        <v/>
      </c>
      <c r="Y594" s="20"/>
      <c r="Z594" s="20"/>
      <c r="AA594" s="160">
        <f t="shared" si="161"/>
        <v>0</v>
      </c>
      <c r="AB594" s="160">
        <f t="shared" si="162"/>
        <v>0</v>
      </c>
      <c r="AC594" s="20">
        <f t="shared" si="163"/>
        <v>0</v>
      </c>
      <c r="AR594" s="205">
        <f t="shared" si="169"/>
        <v>0</v>
      </c>
      <c r="AS594" s="205">
        <f t="shared" si="170"/>
        <v>0</v>
      </c>
      <c r="AT594" s="205">
        <f t="shared" si="171"/>
        <v>0</v>
      </c>
      <c r="AU594" s="205">
        <f t="shared" si="172"/>
        <v>0</v>
      </c>
      <c r="AV594" s="205">
        <f t="shared" si="173"/>
        <v>0</v>
      </c>
      <c r="AW594" s="205">
        <f t="shared" si="174"/>
        <v>0</v>
      </c>
      <c r="AX594" s="205">
        <f t="shared" si="175"/>
        <v>0</v>
      </c>
    </row>
    <row r="595" spans="1:50" ht="15.75" hidden="1" customHeight="1" outlineLevel="1">
      <c r="A595" s="8" t="s">
        <v>61</v>
      </c>
      <c r="B595" s="216">
        <v>584</v>
      </c>
      <c r="C595" s="284"/>
      <c r="D595" s="285"/>
      <c r="E595" s="285"/>
      <c r="F595" s="286"/>
      <c r="G595" s="301">
        <v>0</v>
      </c>
      <c r="H595" s="287">
        <v>0.1</v>
      </c>
      <c r="I595" s="288"/>
      <c r="J595" s="223">
        <f t="shared" si="164"/>
        <v>0</v>
      </c>
      <c r="K595" s="286"/>
      <c r="L595" s="286"/>
      <c r="M595" s="215"/>
      <c r="N595" s="278">
        <f t="shared" si="165"/>
        <v>584</v>
      </c>
      <c r="O595" s="289" t="str">
        <f t="shared" si="166"/>
        <v/>
      </c>
      <c r="P595" s="290">
        <f t="shared" si="160"/>
        <v>0</v>
      </c>
      <c r="Q595" s="291">
        <v>0.1</v>
      </c>
      <c r="R595" s="292"/>
      <c r="S595" s="292"/>
      <c r="T595" s="292"/>
      <c r="U595" s="293" t="str">
        <f t="shared" si="167"/>
        <v/>
      </c>
      <c r="V595" s="294"/>
      <c r="W595" s="158"/>
      <c r="X595" s="159" t="str">
        <f t="shared" si="168"/>
        <v/>
      </c>
      <c r="Y595" s="20"/>
      <c r="Z595" s="20"/>
      <c r="AA595" s="160">
        <f t="shared" si="161"/>
        <v>0</v>
      </c>
      <c r="AB595" s="160">
        <f t="shared" si="162"/>
        <v>0</v>
      </c>
      <c r="AC595" s="20">
        <f t="shared" si="163"/>
        <v>0</v>
      </c>
      <c r="AR595" s="205">
        <f t="shared" si="169"/>
        <v>0</v>
      </c>
      <c r="AS595" s="205">
        <f t="shared" si="170"/>
        <v>0</v>
      </c>
      <c r="AT595" s="205">
        <f t="shared" si="171"/>
        <v>0</v>
      </c>
      <c r="AU595" s="205">
        <f t="shared" si="172"/>
        <v>0</v>
      </c>
      <c r="AV595" s="205">
        <f t="shared" si="173"/>
        <v>0</v>
      </c>
      <c r="AW595" s="205">
        <f t="shared" si="174"/>
        <v>0</v>
      </c>
      <c r="AX595" s="205">
        <f t="shared" si="175"/>
        <v>0</v>
      </c>
    </row>
    <row r="596" spans="1:50" ht="15.75" hidden="1" customHeight="1" outlineLevel="1">
      <c r="A596" s="8" t="s">
        <v>61</v>
      </c>
      <c r="B596" s="216">
        <v>585</v>
      </c>
      <c r="C596" s="284"/>
      <c r="D596" s="285"/>
      <c r="E596" s="285"/>
      <c r="F596" s="286"/>
      <c r="G596" s="301">
        <v>0</v>
      </c>
      <c r="H596" s="287">
        <v>0.1</v>
      </c>
      <c r="I596" s="288"/>
      <c r="J596" s="223">
        <f t="shared" si="164"/>
        <v>0</v>
      </c>
      <c r="K596" s="286"/>
      <c r="L596" s="286"/>
      <c r="M596" s="215"/>
      <c r="N596" s="278">
        <f t="shared" si="165"/>
        <v>585</v>
      </c>
      <c r="O596" s="289" t="str">
        <f t="shared" si="166"/>
        <v/>
      </c>
      <c r="P596" s="290">
        <f t="shared" si="160"/>
        <v>0</v>
      </c>
      <c r="Q596" s="291">
        <v>0.1</v>
      </c>
      <c r="R596" s="292"/>
      <c r="S596" s="292"/>
      <c r="T596" s="292"/>
      <c r="U596" s="293" t="str">
        <f t="shared" si="167"/>
        <v/>
      </c>
      <c r="V596" s="294"/>
      <c r="W596" s="158"/>
      <c r="X596" s="159" t="str">
        <f t="shared" si="168"/>
        <v/>
      </c>
      <c r="Y596" s="20"/>
      <c r="Z596" s="20"/>
      <c r="AA596" s="160">
        <f t="shared" si="161"/>
        <v>0</v>
      </c>
      <c r="AB596" s="160">
        <f t="shared" si="162"/>
        <v>0</v>
      </c>
      <c r="AC596" s="20">
        <f t="shared" si="163"/>
        <v>0</v>
      </c>
      <c r="AR596" s="205">
        <f t="shared" si="169"/>
        <v>0</v>
      </c>
      <c r="AS596" s="205">
        <f t="shared" si="170"/>
        <v>0</v>
      </c>
      <c r="AT596" s="205">
        <f t="shared" si="171"/>
        <v>0</v>
      </c>
      <c r="AU596" s="205">
        <f t="shared" si="172"/>
        <v>0</v>
      </c>
      <c r="AV596" s="205">
        <f t="shared" si="173"/>
        <v>0</v>
      </c>
      <c r="AW596" s="205">
        <f t="shared" si="174"/>
        <v>0</v>
      </c>
      <c r="AX596" s="205">
        <f t="shared" si="175"/>
        <v>0</v>
      </c>
    </row>
    <row r="597" spans="1:50" ht="15.75" hidden="1" customHeight="1" outlineLevel="1">
      <c r="A597" s="8" t="s">
        <v>61</v>
      </c>
      <c r="B597" s="216">
        <v>586</v>
      </c>
      <c r="C597" s="284"/>
      <c r="D597" s="285"/>
      <c r="E597" s="285"/>
      <c r="F597" s="286"/>
      <c r="G597" s="301">
        <v>0</v>
      </c>
      <c r="H597" s="287">
        <v>0.1</v>
      </c>
      <c r="I597" s="288"/>
      <c r="J597" s="223">
        <f t="shared" si="164"/>
        <v>0</v>
      </c>
      <c r="K597" s="286"/>
      <c r="L597" s="286"/>
      <c r="M597" s="215"/>
      <c r="N597" s="278">
        <f t="shared" si="165"/>
        <v>586</v>
      </c>
      <c r="O597" s="289" t="str">
        <f t="shared" si="166"/>
        <v/>
      </c>
      <c r="P597" s="290">
        <f t="shared" si="160"/>
        <v>0</v>
      </c>
      <c r="Q597" s="291">
        <v>0.1</v>
      </c>
      <c r="R597" s="292"/>
      <c r="S597" s="292"/>
      <c r="T597" s="292"/>
      <c r="U597" s="293" t="str">
        <f t="shared" si="167"/>
        <v/>
      </c>
      <c r="V597" s="294"/>
      <c r="W597" s="158"/>
      <c r="X597" s="159" t="str">
        <f t="shared" si="168"/>
        <v/>
      </c>
      <c r="Y597" s="20"/>
      <c r="Z597" s="20"/>
      <c r="AA597" s="160">
        <f t="shared" si="161"/>
        <v>0</v>
      </c>
      <c r="AB597" s="160">
        <f t="shared" si="162"/>
        <v>0</v>
      </c>
      <c r="AC597" s="20">
        <f t="shared" si="163"/>
        <v>0</v>
      </c>
      <c r="AR597" s="205">
        <f t="shared" si="169"/>
        <v>0</v>
      </c>
      <c r="AS597" s="205">
        <f t="shared" si="170"/>
        <v>0</v>
      </c>
      <c r="AT597" s="205">
        <f t="shared" si="171"/>
        <v>0</v>
      </c>
      <c r="AU597" s="205">
        <f t="shared" si="172"/>
        <v>0</v>
      </c>
      <c r="AV597" s="205">
        <f t="shared" si="173"/>
        <v>0</v>
      </c>
      <c r="AW597" s="205">
        <f t="shared" si="174"/>
        <v>0</v>
      </c>
      <c r="AX597" s="205">
        <f t="shared" si="175"/>
        <v>0</v>
      </c>
    </row>
    <row r="598" spans="1:50" ht="15.75" hidden="1" customHeight="1" outlineLevel="1">
      <c r="A598" s="8" t="s">
        <v>61</v>
      </c>
      <c r="B598" s="216">
        <v>587</v>
      </c>
      <c r="C598" s="284"/>
      <c r="D598" s="285"/>
      <c r="E598" s="285"/>
      <c r="F598" s="286"/>
      <c r="G598" s="301">
        <v>0</v>
      </c>
      <c r="H598" s="287">
        <v>0.1</v>
      </c>
      <c r="I598" s="288"/>
      <c r="J598" s="223">
        <f t="shared" si="164"/>
        <v>0</v>
      </c>
      <c r="K598" s="286"/>
      <c r="L598" s="286"/>
      <c r="M598" s="215"/>
      <c r="N598" s="278">
        <f t="shared" si="165"/>
        <v>587</v>
      </c>
      <c r="O598" s="289" t="str">
        <f t="shared" si="166"/>
        <v/>
      </c>
      <c r="P598" s="290">
        <f t="shared" si="160"/>
        <v>0</v>
      </c>
      <c r="Q598" s="291">
        <v>0.1</v>
      </c>
      <c r="R598" s="292"/>
      <c r="S598" s="292"/>
      <c r="T598" s="292"/>
      <c r="U598" s="293" t="str">
        <f t="shared" si="167"/>
        <v/>
      </c>
      <c r="V598" s="294"/>
      <c r="W598" s="158"/>
      <c r="X598" s="159" t="str">
        <f t="shared" si="168"/>
        <v/>
      </c>
      <c r="Y598" s="20"/>
      <c r="Z598" s="20"/>
      <c r="AA598" s="160">
        <f t="shared" si="161"/>
        <v>0</v>
      </c>
      <c r="AB598" s="160">
        <f t="shared" si="162"/>
        <v>0</v>
      </c>
      <c r="AC598" s="20">
        <f t="shared" si="163"/>
        <v>0</v>
      </c>
      <c r="AR598" s="205">
        <f t="shared" si="169"/>
        <v>0</v>
      </c>
      <c r="AS598" s="205">
        <f t="shared" si="170"/>
        <v>0</v>
      </c>
      <c r="AT598" s="205">
        <f t="shared" si="171"/>
        <v>0</v>
      </c>
      <c r="AU598" s="205">
        <f t="shared" si="172"/>
        <v>0</v>
      </c>
      <c r="AV598" s="205">
        <f t="shared" si="173"/>
        <v>0</v>
      </c>
      <c r="AW598" s="205">
        <f t="shared" si="174"/>
        <v>0</v>
      </c>
      <c r="AX598" s="205">
        <f t="shared" si="175"/>
        <v>0</v>
      </c>
    </row>
    <row r="599" spans="1:50" ht="15.75" hidden="1" customHeight="1" outlineLevel="1">
      <c r="A599" s="8" t="s">
        <v>61</v>
      </c>
      <c r="B599" s="216">
        <v>588</v>
      </c>
      <c r="C599" s="284"/>
      <c r="D599" s="285"/>
      <c r="E599" s="285"/>
      <c r="F599" s="286"/>
      <c r="G599" s="301">
        <v>0</v>
      </c>
      <c r="H599" s="287">
        <v>0.1</v>
      </c>
      <c r="I599" s="288"/>
      <c r="J599" s="223">
        <f t="shared" si="164"/>
        <v>0</v>
      </c>
      <c r="K599" s="286"/>
      <c r="L599" s="286"/>
      <c r="M599" s="215"/>
      <c r="N599" s="278">
        <f t="shared" si="165"/>
        <v>588</v>
      </c>
      <c r="O599" s="289" t="str">
        <f t="shared" si="166"/>
        <v/>
      </c>
      <c r="P599" s="290">
        <f t="shared" si="160"/>
        <v>0</v>
      </c>
      <c r="Q599" s="291">
        <v>0.1</v>
      </c>
      <c r="R599" s="292"/>
      <c r="S599" s="292"/>
      <c r="T599" s="292"/>
      <c r="U599" s="293" t="str">
        <f t="shared" si="167"/>
        <v/>
      </c>
      <c r="V599" s="294"/>
      <c r="W599" s="158"/>
      <c r="X599" s="159" t="str">
        <f t="shared" si="168"/>
        <v/>
      </c>
      <c r="Y599" s="20"/>
      <c r="Z599" s="20"/>
      <c r="AA599" s="160">
        <f t="shared" si="161"/>
        <v>0</v>
      </c>
      <c r="AB599" s="160">
        <f t="shared" si="162"/>
        <v>0</v>
      </c>
      <c r="AC599" s="20">
        <f t="shared" si="163"/>
        <v>0</v>
      </c>
      <c r="AR599" s="205">
        <f t="shared" si="169"/>
        <v>0</v>
      </c>
      <c r="AS599" s="205">
        <f t="shared" si="170"/>
        <v>0</v>
      </c>
      <c r="AT599" s="205">
        <f t="shared" si="171"/>
        <v>0</v>
      </c>
      <c r="AU599" s="205">
        <f t="shared" si="172"/>
        <v>0</v>
      </c>
      <c r="AV599" s="205">
        <f t="shared" si="173"/>
        <v>0</v>
      </c>
      <c r="AW599" s="205">
        <f t="shared" si="174"/>
        <v>0</v>
      </c>
      <c r="AX599" s="205">
        <f t="shared" si="175"/>
        <v>0</v>
      </c>
    </row>
    <row r="600" spans="1:50" ht="15.75" hidden="1" customHeight="1" outlineLevel="1">
      <c r="A600" s="8" t="s">
        <v>61</v>
      </c>
      <c r="B600" s="216">
        <v>589</v>
      </c>
      <c r="C600" s="284"/>
      <c r="D600" s="285"/>
      <c r="E600" s="285"/>
      <c r="F600" s="286"/>
      <c r="G600" s="301">
        <v>0</v>
      </c>
      <c r="H600" s="287">
        <v>0.1</v>
      </c>
      <c r="I600" s="288"/>
      <c r="J600" s="223">
        <f t="shared" si="164"/>
        <v>0</v>
      </c>
      <c r="K600" s="286"/>
      <c r="L600" s="286"/>
      <c r="M600" s="215"/>
      <c r="N600" s="278">
        <f t="shared" si="165"/>
        <v>589</v>
      </c>
      <c r="O600" s="289" t="str">
        <f t="shared" si="166"/>
        <v/>
      </c>
      <c r="P600" s="290">
        <f t="shared" si="160"/>
        <v>0</v>
      </c>
      <c r="Q600" s="291">
        <v>0.1</v>
      </c>
      <c r="R600" s="292"/>
      <c r="S600" s="292"/>
      <c r="T600" s="292"/>
      <c r="U600" s="293" t="str">
        <f t="shared" si="167"/>
        <v/>
      </c>
      <c r="V600" s="294"/>
      <c r="W600" s="158"/>
      <c r="X600" s="159" t="str">
        <f t="shared" si="168"/>
        <v/>
      </c>
      <c r="Y600" s="20"/>
      <c r="Z600" s="20"/>
      <c r="AA600" s="160">
        <f t="shared" si="161"/>
        <v>0</v>
      </c>
      <c r="AB600" s="160">
        <f t="shared" si="162"/>
        <v>0</v>
      </c>
      <c r="AC600" s="20">
        <f t="shared" si="163"/>
        <v>0</v>
      </c>
      <c r="AR600" s="205">
        <f t="shared" si="169"/>
        <v>0</v>
      </c>
      <c r="AS600" s="205">
        <f t="shared" si="170"/>
        <v>0</v>
      </c>
      <c r="AT600" s="205">
        <f t="shared" si="171"/>
        <v>0</v>
      </c>
      <c r="AU600" s="205">
        <f t="shared" si="172"/>
        <v>0</v>
      </c>
      <c r="AV600" s="205">
        <f t="shared" si="173"/>
        <v>0</v>
      </c>
      <c r="AW600" s="205">
        <f t="shared" si="174"/>
        <v>0</v>
      </c>
      <c r="AX600" s="205">
        <f t="shared" si="175"/>
        <v>0</v>
      </c>
    </row>
    <row r="601" spans="1:50" ht="15.75" hidden="1" customHeight="1" outlineLevel="1">
      <c r="A601" s="8" t="s">
        <v>61</v>
      </c>
      <c r="B601" s="216">
        <v>590</v>
      </c>
      <c r="C601" s="284"/>
      <c r="D601" s="285"/>
      <c r="E601" s="285"/>
      <c r="F601" s="286"/>
      <c r="G601" s="301">
        <v>0</v>
      </c>
      <c r="H601" s="287">
        <v>0.1</v>
      </c>
      <c r="I601" s="288"/>
      <c r="J601" s="223">
        <f t="shared" si="164"/>
        <v>0</v>
      </c>
      <c r="K601" s="286"/>
      <c r="L601" s="286"/>
      <c r="M601" s="215"/>
      <c r="N601" s="278">
        <f t="shared" si="165"/>
        <v>590</v>
      </c>
      <c r="O601" s="289" t="str">
        <f t="shared" si="166"/>
        <v/>
      </c>
      <c r="P601" s="290">
        <f t="shared" si="160"/>
        <v>0</v>
      </c>
      <c r="Q601" s="291">
        <v>0.1</v>
      </c>
      <c r="R601" s="292"/>
      <c r="S601" s="292"/>
      <c r="T601" s="292"/>
      <c r="U601" s="293" t="str">
        <f t="shared" si="167"/>
        <v/>
      </c>
      <c r="V601" s="294"/>
      <c r="W601" s="158"/>
      <c r="X601" s="159" t="str">
        <f t="shared" si="168"/>
        <v/>
      </c>
      <c r="Y601" s="20"/>
      <c r="Z601" s="20"/>
      <c r="AA601" s="160">
        <f t="shared" si="161"/>
        <v>0</v>
      </c>
      <c r="AB601" s="160">
        <f t="shared" si="162"/>
        <v>0</v>
      </c>
      <c r="AC601" s="20">
        <f t="shared" si="163"/>
        <v>0</v>
      </c>
      <c r="AR601" s="205">
        <f t="shared" si="169"/>
        <v>0</v>
      </c>
      <c r="AS601" s="205">
        <f t="shared" si="170"/>
        <v>0</v>
      </c>
      <c r="AT601" s="205">
        <f t="shared" si="171"/>
        <v>0</v>
      </c>
      <c r="AU601" s="205">
        <f t="shared" si="172"/>
        <v>0</v>
      </c>
      <c r="AV601" s="205">
        <f t="shared" si="173"/>
        <v>0</v>
      </c>
      <c r="AW601" s="205">
        <f t="shared" si="174"/>
        <v>0</v>
      </c>
      <c r="AX601" s="205">
        <f t="shared" si="175"/>
        <v>0</v>
      </c>
    </row>
    <row r="602" spans="1:50" ht="15.75" hidden="1" customHeight="1" outlineLevel="1">
      <c r="A602" s="8" t="s">
        <v>61</v>
      </c>
      <c r="B602" s="216">
        <v>591</v>
      </c>
      <c r="C602" s="284"/>
      <c r="D602" s="285"/>
      <c r="E602" s="285"/>
      <c r="F602" s="286"/>
      <c r="G602" s="301">
        <v>0</v>
      </c>
      <c r="H602" s="287">
        <v>0.1</v>
      </c>
      <c r="I602" s="288"/>
      <c r="J602" s="223">
        <f t="shared" si="164"/>
        <v>0</v>
      </c>
      <c r="K602" s="286"/>
      <c r="L602" s="286"/>
      <c r="M602" s="215"/>
      <c r="N602" s="278">
        <f t="shared" si="165"/>
        <v>591</v>
      </c>
      <c r="O602" s="289" t="str">
        <f t="shared" si="166"/>
        <v/>
      </c>
      <c r="P602" s="290">
        <f t="shared" si="160"/>
        <v>0</v>
      </c>
      <c r="Q602" s="291">
        <v>0.1</v>
      </c>
      <c r="R602" s="292"/>
      <c r="S602" s="292"/>
      <c r="T602" s="292"/>
      <c r="U602" s="293" t="str">
        <f t="shared" si="167"/>
        <v/>
      </c>
      <c r="V602" s="294"/>
      <c r="W602" s="158"/>
      <c r="X602" s="159" t="str">
        <f t="shared" si="168"/>
        <v/>
      </c>
      <c r="Y602" s="20"/>
      <c r="Z602" s="20"/>
      <c r="AA602" s="160">
        <f t="shared" si="161"/>
        <v>0</v>
      </c>
      <c r="AB602" s="160">
        <f t="shared" si="162"/>
        <v>0</v>
      </c>
      <c r="AC602" s="20">
        <f t="shared" si="163"/>
        <v>0</v>
      </c>
      <c r="AR602" s="205">
        <f t="shared" si="169"/>
        <v>0</v>
      </c>
      <c r="AS602" s="205">
        <f t="shared" si="170"/>
        <v>0</v>
      </c>
      <c r="AT602" s="205">
        <f t="shared" si="171"/>
        <v>0</v>
      </c>
      <c r="AU602" s="205">
        <f t="shared" si="172"/>
        <v>0</v>
      </c>
      <c r="AV602" s="205">
        <f t="shared" si="173"/>
        <v>0</v>
      </c>
      <c r="AW602" s="205">
        <f t="shared" si="174"/>
        <v>0</v>
      </c>
      <c r="AX602" s="205">
        <f t="shared" si="175"/>
        <v>0</v>
      </c>
    </row>
    <row r="603" spans="1:50" ht="15.75" hidden="1" customHeight="1" outlineLevel="1">
      <c r="A603" s="8" t="s">
        <v>61</v>
      </c>
      <c r="B603" s="216">
        <v>592</v>
      </c>
      <c r="C603" s="284"/>
      <c r="D603" s="285"/>
      <c r="E603" s="285"/>
      <c r="F603" s="286"/>
      <c r="G603" s="301">
        <v>0</v>
      </c>
      <c r="H603" s="287">
        <v>0.1</v>
      </c>
      <c r="I603" s="288"/>
      <c r="J603" s="223">
        <f t="shared" si="164"/>
        <v>0</v>
      </c>
      <c r="K603" s="286"/>
      <c r="L603" s="286"/>
      <c r="M603" s="215"/>
      <c r="N603" s="278">
        <f t="shared" si="165"/>
        <v>592</v>
      </c>
      <c r="O603" s="289" t="str">
        <f t="shared" si="166"/>
        <v/>
      </c>
      <c r="P603" s="290">
        <f t="shared" si="160"/>
        <v>0</v>
      </c>
      <c r="Q603" s="291">
        <v>0.1</v>
      </c>
      <c r="R603" s="292"/>
      <c r="S603" s="292"/>
      <c r="T603" s="292"/>
      <c r="U603" s="293" t="str">
        <f t="shared" si="167"/>
        <v/>
      </c>
      <c r="V603" s="294"/>
      <c r="W603" s="158"/>
      <c r="X603" s="159" t="str">
        <f t="shared" si="168"/>
        <v/>
      </c>
      <c r="Y603" s="20"/>
      <c r="Z603" s="20"/>
      <c r="AA603" s="160">
        <f t="shared" si="161"/>
        <v>0</v>
      </c>
      <c r="AB603" s="160">
        <f t="shared" si="162"/>
        <v>0</v>
      </c>
      <c r="AC603" s="20">
        <f t="shared" si="163"/>
        <v>0</v>
      </c>
      <c r="AR603" s="205">
        <f t="shared" si="169"/>
        <v>0</v>
      </c>
      <c r="AS603" s="205">
        <f t="shared" si="170"/>
        <v>0</v>
      </c>
      <c r="AT603" s="205">
        <f t="shared" si="171"/>
        <v>0</v>
      </c>
      <c r="AU603" s="205">
        <f t="shared" si="172"/>
        <v>0</v>
      </c>
      <c r="AV603" s="205">
        <f t="shared" si="173"/>
        <v>0</v>
      </c>
      <c r="AW603" s="205">
        <f t="shared" si="174"/>
        <v>0</v>
      </c>
      <c r="AX603" s="205">
        <f t="shared" si="175"/>
        <v>0</v>
      </c>
    </row>
    <row r="604" spans="1:50" ht="15.75" hidden="1" customHeight="1" outlineLevel="1">
      <c r="A604" s="8" t="s">
        <v>61</v>
      </c>
      <c r="B604" s="216">
        <v>593</v>
      </c>
      <c r="C604" s="284"/>
      <c r="D604" s="285"/>
      <c r="E604" s="285"/>
      <c r="F604" s="286"/>
      <c r="G604" s="301">
        <v>0</v>
      </c>
      <c r="H604" s="287">
        <v>0.1</v>
      </c>
      <c r="I604" s="288"/>
      <c r="J604" s="223">
        <f t="shared" si="164"/>
        <v>0</v>
      </c>
      <c r="K604" s="286"/>
      <c r="L604" s="286"/>
      <c r="M604" s="215"/>
      <c r="N604" s="278">
        <f t="shared" si="165"/>
        <v>593</v>
      </c>
      <c r="O604" s="289" t="str">
        <f t="shared" si="166"/>
        <v/>
      </c>
      <c r="P604" s="290">
        <f t="shared" si="160"/>
        <v>0</v>
      </c>
      <c r="Q604" s="291">
        <v>0.1</v>
      </c>
      <c r="R604" s="292"/>
      <c r="S604" s="292"/>
      <c r="T604" s="292"/>
      <c r="U604" s="293" t="str">
        <f t="shared" si="167"/>
        <v/>
      </c>
      <c r="V604" s="294"/>
      <c r="W604" s="158"/>
      <c r="X604" s="159" t="str">
        <f t="shared" si="168"/>
        <v/>
      </c>
      <c r="Y604" s="20"/>
      <c r="Z604" s="20"/>
      <c r="AA604" s="160">
        <f t="shared" si="161"/>
        <v>0</v>
      </c>
      <c r="AB604" s="160">
        <f t="shared" si="162"/>
        <v>0</v>
      </c>
      <c r="AC604" s="20">
        <f t="shared" si="163"/>
        <v>0</v>
      </c>
      <c r="AR604" s="205">
        <f t="shared" si="169"/>
        <v>0</v>
      </c>
      <c r="AS604" s="205">
        <f t="shared" si="170"/>
        <v>0</v>
      </c>
      <c r="AT604" s="205">
        <f t="shared" si="171"/>
        <v>0</v>
      </c>
      <c r="AU604" s="205">
        <f t="shared" si="172"/>
        <v>0</v>
      </c>
      <c r="AV604" s="205">
        <f t="shared" si="173"/>
        <v>0</v>
      </c>
      <c r="AW604" s="205">
        <f t="shared" si="174"/>
        <v>0</v>
      </c>
      <c r="AX604" s="205">
        <f t="shared" si="175"/>
        <v>0</v>
      </c>
    </row>
    <row r="605" spans="1:50" ht="15.75" hidden="1" customHeight="1" outlineLevel="1">
      <c r="A605" s="8" t="s">
        <v>61</v>
      </c>
      <c r="B605" s="216">
        <v>594</v>
      </c>
      <c r="C605" s="284"/>
      <c r="D605" s="285"/>
      <c r="E605" s="285"/>
      <c r="F605" s="286"/>
      <c r="G605" s="301">
        <v>0</v>
      </c>
      <c r="H605" s="287">
        <v>0.1</v>
      </c>
      <c r="I605" s="288"/>
      <c r="J605" s="223">
        <f t="shared" si="164"/>
        <v>0</v>
      </c>
      <c r="K605" s="286"/>
      <c r="L605" s="286"/>
      <c r="M605" s="215"/>
      <c r="N605" s="278">
        <f t="shared" si="165"/>
        <v>594</v>
      </c>
      <c r="O605" s="289" t="str">
        <f t="shared" si="166"/>
        <v/>
      </c>
      <c r="P605" s="290">
        <f t="shared" si="160"/>
        <v>0</v>
      </c>
      <c r="Q605" s="291">
        <v>0.1</v>
      </c>
      <c r="R605" s="292"/>
      <c r="S605" s="292"/>
      <c r="T605" s="292"/>
      <c r="U605" s="293" t="str">
        <f t="shared" si="167"/>
        <v/>
      </c>
      <c r="V605" s="294"/>
      <c r="W605" s="158"/>
      <c r="X605" s="159" t="str">
        <f t="shared" si="168"/>
        <v/>
      </c>
      <c r="Y605" s="20"/>
      <c r="Z605" s="20"/>
      <c r="AA605" s="160">
        <f t="shared" si="161"/>
        <v>0</v>
      </c>
      <c r="AB605" s="160">
        <f t="shared" si="162"/>
        <v>0</v>
      </c>
      <c r="AC605" s="20">
        <f t="shared" si="163"/>
        <v>0</v>
      </c>
      <c r="AR605" s="205">
        <f t="shared" si="169"/>
        <v>0</v>
      </c>
      <c r="AS605" s="205">
        <f t="shared" si="170"/>
        <v>0</v>
      </c>
      <c r="AT605" s="205">
        <f t="shared" si="171"/>
        <v>0</v>
      </c>
      <c r="AU605" s="205">
        <f t="shared" si="172"/>
        <v>0</v>
      </c>
      <c r="AV605" s="205">
        <f t="shared" si="173"/>
        <v>0</v>
      </c>
      <c r="AW605" s="205">
        <f t="shared" si="174"/>
        <v>0</v>
      </c>
      <c r="AX605" s="205">
        <f t="shared" si="175"/>
        <v>0</v>
      </c>
    </row>
    <row r="606" spans="1:50" ht="15.75" hidden="1" customHeight="1" outlineLevel="1">
      <c r="A606" s="8" t="s">
        <v>61</v>
      </c>
      <c r="B606" s="216">
        <v>595</v>
      </c>
      <c r="C606" s="284"/>
      <c r="D606" s="285"/>
      <c r="E606" s="285"/>
      <c r="F606" s="286"/>
      <c r="G606" s="301">
        <v>0</v>
      </c>
      <c r="H606" s="287">
        <v>0.1</v>
      </c>
      <c r="I606" s="288"/>
      <c r="J606" s="223">
        <f t="shared" si="164"/>
        <v>0</v>
      </c>
      <c r="K606" s="286"/>
      <c r="L606" s="286"/>
      <c r="M606" s="215"/>
      <c r="N606" s="278">
        <f t="shared" si="165"/>
        <v>595</v>
      </c>
      <c r="O606" s="289" t="str">
        <f t="shared" si="166"/>
        <v/>
      </c>
      <c r="P606" s="290">
        <f t="shared" si="160"/>
        <v>0</v>
      </c>
      <c r="Q606" s="291">
        <v>0.1</v>
      </c>
      <c r="R606" s="292"/>
      <c r="S606" s="292"/>
      <c r="T606" s="292"/>
      <c r="U606" s="293" t="str">
        <f t="shared" si="167"/>
        <v/>
      </c>
      <c r="V606" s="294"/>
      <c r="W606" s="158"/>
      <c r="X606" s="159" t="str">
        <f t="shared" si="168"/>
        <v/>
      </c>
      <c r="Y606" s="20"/>
      <c r="Z606" s="20"/>
      <c r="AA606" s="160">
        <f t="shared" si="161"/>
        <v>0</v>
      </c>
      <c r="AB606" s="160">
        <f t="shared" si="162"/>
        <v>0</v>
      </c>
      <c r="AC606" s="20">
        <f t="shared" si="163"/>
        <v>0</v>
      </c>
      <c r="AR606" s="205">
        <f t="shared" si="169"/>
        <v>0</v>
      </c>
      <c r="AS606" s="205">
        <f t="shared" si="170"/>
        <v>0</v>
      </c>
      <c r="AT606" s="205">
        <f t="shared" si="171"/>
        <v>0</v>
      </c>
      <c r="AU606" s="205">
        <f t="shared" si="172"/>
        <v>0</v>
      </c>
      <c r="AV606" s="205">
        <f t="shared" si="173"/>
        <v>0</v>
      </c>
      <c r="AW606" s="205">
        <f t="shared" si="174"/>
        <v>0</v>
      </c>
      <c r="AX606" s="205">
        <f t="shared" si="175"/>
        <v>0</v>
      </c>
    </row>
    <row r="607" spans="1:50" ht="15.75" hidden="1" customHeight="1" outlineLevel="1">
      <c r="A607" s="8" t="s">
        <v>61</v>
      </c>
      <c r="B607" s="216">
        <v>596</v>
      </c>
      <c r="C607" s="284"/>
      <c r="D607" s="285"/>
      <c r="E607" s="285"/>
      <c r="F607" s="286"/>
      <c r="G607" s="301">
        <v>0</v>
      </c>
      <c r="H607" s="287">
        <v>0.1</v>
      </c>
      <c r="I607" s="288"/>
      <c r="J607" s="223">
        <f t="shared" si="164"/>
        <v>0</v>
      </c>
      <c r="K607" s="286"/>
      <c r="L607" s="286"/>
      <c r="M607" s="215"/>
      <c r="N607" s="278">
        <f t="shared" si="165"/>
        <v>596</v>
      </c>
      <c r="O607" s="289" t="str">
        <f t="shared" si="166"/>
        <v/>
      </c>
      <c r="P607" s="290">
        <f t="shared" si="160"/>
        <v>0</v>
      </c>
      <c r="Q607" s="291">
        <v>0.1</v>
      </c>
      <c r="R607" s="292"/>
      <c r="S607" s="292"/>
      <c r="T607" s="292"/>
      <c r="U607" s="293" t="str">
        <f t="shared" si="167"/>
        <v/>
      </c>
      <c r="V607" s="294"/>
      <c r="W607" s="158"/>
      <c r="X607" s="159" t="str">
        <f t="shared" si="168"/>
        <v/>
      </c>
      <c r="Y607" s="20"/>
      <c r="Z607" s="20"/>
      <c r="AA607" s="160">
        <f t="shared" si="161"/>
        <v>0</v>
      </c>
      <c r="AB607" s="160">
        <f t="shared" si="162"/>
        <v>0</v>
      </c>
      <c r="AC607" s="20">
        <f t="shared" si="163"/>
        <v>0</v>
      </c>
      <c r="AR607" s="205">
        <f t="shared" si="169"/>
        <v>0</v>
      </c>
      <c r="AS607" s="205">
        <f t="shared" si="170"/>
        <v>0</v>
      </c>
      <c r="AT607" s="205">
        <f t="shared" si="171"/>
        <v>0</v>
      </c>
      <c r="AU607" s="205">
        <f t="shared" si="172"/>
        <v>0</v>
      </c>
      <c r="AV607" s="205">
        <f t="shared" si="173"/>
        <v>0</v>
      </c>
      <c r="AW607" s="205">
        <f t="shared" si="174"/>
        <v>0</v>
      </c>
      <c r="AX607" s="205">
        <f t="shared" si="175"/>
        <v>0</v>
      </c>
    </row>
    <row r="608" spans="1:50" ht="15.75" hidden="1" customHeight="1" outlineLevel="1">
      <c r="A608" s="8" t="s">
        <v>61</v>
      </c>
      <c r="B608" s="216">
        <v>597</v>
      </c>
      <c r="C608" s="284"/>
      <c r="D608" s="285"/>
      <c r="E608" s="285"/>
      <c r="F608" s="286"/>
      <c r="G608" s="301">
        <v>0</v>
      </c>
      <c r="H608" s="287">
        <v>0.1</v>
      </c>
      <c r="I608" s="288"/>
      <c r="J608" s="223">
        <f t="shared" si="164"/>
        <v>0</v>
      </c>
      <c r="K608" s="286"/>
      <c r="L608" s="286"/>
      <c r="M608" s="215"/>
      <c r="N608" s="278">
        <f t="shared" si="165"/>
        <v>597</v>
      </c>
      <c r="O608" s="289" t="str">
        <f t="shared" si="166"/>
        <v/>
      </c>
      <c r="P608" s="290">
        <f t="shared" si="160"/>
        <v>0</v>
      </c>
      <c r="Q608" s="291">
        <v>0.1</v>
      </c>
      <c r="R608" s="292"/>
      <c r="S608" s="292"/>
      <c r="T608" s="292"/>
      <c r="U608" s="293" t="str">
        <f t="shared" si="167"/>
        <v/>
      </c>
      <c r="V608" s="294"/>
      <c r="W608" s="158"/>
      <c r="X608" s="159" t="str">
        <f t="shared" si="168"/>
        <v/>
      </c>
      <c r="Y608" s="20"/>
      <c r="Z608" s="20"/>
      <c r="AA608" s="160">
        <f t="shared" si="161"/>
        <v>0</v>
      </c>
      <c r="AB608" s="160">
        <f t="shared" si="162"/>
        <v>0</v>
      </c>
      <c r="AC608" s="20">
        <f t="shared" si="163"/>
        <v>0</v>
      </c>
      <c r="AR608" s="205">
        <f t="shared" si="169"/>
        <v>0</v>
      </c>
      <c r="AS608" s="205">
        <f t="shared" si="170"/>
        <v>0</v>
      </c>
      <c r="AT608" s="205">
        <f t="shared" si="171"/>
        <v>0</v>
      </c>
      <c r="AU608" s="205">
        <f t="shared" si="172"/>
        <v>0</v>
      </c>
      <c r="AV608" s="205">
        <f t="shared" si="173"/>
        <v>0</v>
      </c>
      <c r="AW608" s="205">
        <f t="shared" si="174"/>
        <v>0</v>
      </c>
      <c r="AX608" s="205">
        <f t="shared" si="175"/>
        <v>0</v>
      </c>
    </row>
    <row r="609" spans="1:50" ht="15.75" hidden="1" customHeight="1" outlineLevel="1">
      <c r="A609" s="8" t="s">
        <v>61</v>
      </c>
      <c r="B609" s="216">
        <v>598</v>
      </c>
      <c r="C609" s="284"/>
      <c r="D609" s="285"/>
      <c r="E609" s="285"/>
      <c r="F609" s="286"/>
      <c r="G609" s="301">
        <v>0</v>
      </c>
      <c r="H609" s="287">
        <v>0.1</v>
      </c>
      <c r="I609" s="288"/>
      <c r="J609" s="223">
        <f t="shared" si="164"/>
        <v>0</v>
      </c>
      <c r="K609" s="286"/>
      <c r="L609" s="286"/>
      <c r="M609" s="215"/>
      <c r="N609" s="278">
        <f t="shared" si="165"/>
        <v>598</v>
      </c>
      <c r="O609" s="289" t="str">
        <f t="shared" si="166"/>
        <v/>
      </c>
      <c r="P609" s="290">
        <f t="shared" si="160"/>
        <v>0</v>
      </c>
      <c r="Q609" s="291">
        <v>0.1</v>
      </c>
      <c r="R609" s="292"/>
      <c r="S609" s="292"/>
      <c r="T609" s="292"/>
      <c r="U609" s="293" t="str">
        <f t="shared" si="167"/>
        <v/>
      </c>
      <c r="V609" s="294"/>
      <c r="W609" s="158"/>
      <c r="X609" s="159" t="str">
        <f t="shared" si="168"/>
        <v/>
      </c>
      <c r="Y609" s="20"/>
      <c r="Z609" s="20"/>
      <c r="AA609" s="160">
        <f t="shared" si="161"/>
        <v>0</v>
      </c>
      <c r="AB609" s="160">
        <f t="shared" si="162"/>
        <v>0</v>
      </c>
      <c r="AC609" s="20">
        <f t="shared" si="163"/>
        <v>0</v>
      </c>
      <c r="AR609" s="205">
        <f t="shared" si="169"/>
        <v>0</v>
      </c>
      <c r="AS609" s="205">
        <f t="shared" si="170"/>
        <v>0</v>
      </c>
      <c r="AT609" s="205">
        <f t="shared" si="171"/>
        <v>0</v>
      </c>
      <c r="AU609" s="205">
        <f t="shared" si="172"/>
        <v>0</v>
      </c>
      <c r="AV609" s="205">
        <f t="shared" si="173"/>
        <v>0</v>
      </c>
      <c r="AW609" s="205">
        <f t="shared" si="174"/>
        <v>0</v>
      </c>
      <c r="AX609" s="205">
        <f t="shared" si="175"/>
        <v>0</v>
      </c>
    </row>
    <row r="610" spans="1:50" ht="15.75" hidden="1" customHeight="1" outlineLevel="1">
      <c r="A610" s="8" t="s">
        <v>61</v>
      </c>
      <c r="B610" s="216">
        <v>599</v>
      </c>
      <c r="C610" s="284"/>
      <c r="D610" s="285"/>
      <c r="E610" s="285"/>
      <c r="F610" s="286"/>
      <c r="G610" s="301">
        <v>0</v>
      </c>
      <c r="H610" s="287">
        <v>0.1</v>
      </c>
      <c r="I610" s="288"/>
      <c r="J610" s="223">
        <f t="shared" si="164"/>
        <v>0</v>
      </c>
      <c r="K610" s="286"/>
      <c r="L610" s="286"/>
      <c r="M610" s="215"/>
      <c r="N610" s="278">
        <f t="shared" si="165"/>
        <v>599</v>
      </c>
      <c r="O610" s="289" t="str">
        <f t="shared" si="166"/>
        <v/>
      </c>
      <c r="P610" s="290">
        <f t="shared" si="160"/>
        <v>0</v>
      </c>
      <c r="Q610" s="291">
        <v>0.1</v>
      </c>
      <c r="R610" s="292"/>
      <c r="S610" s="292"/>
      <c r="T610" s="292"/>
      <c r="U610" s="293" t="str">
        <f t="shared" si="167"/>
        <v/>
      </c>
      <c r="V610" s="294"/>
      <c r="W610" s="158"/>
      <c r="X610" s="159" t="str">
        <f t="shared" si="168"/>
        <v/>
      </c>
      <c r="Y610" s="20"/>
      <c r="Z610" s="20"/>
      <c r="AA610" s="160">
        <f t="shared" si="161"/>
        <v>0</v>
      </c>
      <c r="AB610" s="160">
        <f t="shared" si="162"/>
        <v>0</v>
      </c>
      <c r="AC610" s="20">
        <f t="shared" si="163"/>
        <v>0</v>
      </c>
      <c r="AR610" s="205">
        <f t="shared" si="169"/>
        <v>0</v>
      </c>
      <c r="AS610" s="205">
        <f t="shared" si="170"/>
        <v>0</v>
      </c>
      <c r="AT610" s="205">
        <f t="shared" si="171"/>
        <v>0</v>
      </c>
      <c r="AU610" s="205">
        <f t="shared" si="172"/>
        <v>0</v>
      </c>
      <c r="AV610" s="205">
        <f t="shared" si="173"/>
        <v>0</v>
      </c>
      <c r="AW610" s="205">
        <f t="shared" si="174"/>
        <v>0</v>
      </c>
      <c r="AX610" s="205">
        <f t="shared" si="175"/>
        <v>0</v>
      </c>
    </row>
    <row r="611" spans="1:50" ht="15.75" hidden="1" customHeight="1" outlineLevel="1">
      <c r="A611" s="8" t="s">
        <v>61</v>
      </c>
      <c r="B611" s="216">
        <v>600</v>
      </c>
      <c r="C611" s="284"/>
      <c r="D611" s="285"/>
      <c r="E611" s="285"/>
      <c r="F611" s="286"/>
      <c r="G611" s="301">
        <v>0</v>
      </c>
      <c r="H611" s="287">
        <v>0.1</v>
      </c>
      <c r="I611" s="288"/>
      <c r="J611" s="223">
        <f t="shared" si="164"/>
        <v>0</v>
      </c>
      <c r="K611" s="286"/>
      <c r="L611" s="286"/>
      <c r="M611" s="215"/>
      <c r="N611" s="278">
        <f t="shared" si="165"/>
        <v>600</v>
      </c>
      <c r="O611" s="289" t="str">
        <f t="shared" si="166"/>
        <v/>
      </c>
      <c r="P611" s="290">
        <f t="shared" si="160"/>
        <v>0</v>
      </c>
      <c r="Q611" s="291">
        <v>0.1</v>
      </c>
      <c r="R611" s="292"/>
      <c r="S611" s="292"/>
      <c r="T611" s="292"/>
      <c r="U611" s="293" t="str">
        <f t="shared" si="167"/>
        <v/>
      </c>
      <c r="V611" s="294"/>
      <c r="W611" s="158"/>
      <c r="X611" s="159" t="str">
        <f t="shared" si="168"/>
        <v/>
      </c>
      <c r="Y611" s="20"/>
      <c r="Z611" s="20"/>
      <c r="AA611" s="160">
        <f t="shared" si="161"/>
        <v>0</v>
      </c>
      <c r="AB611" s="160">
        <f t="shared" si="162"/>
        <v>0</v>
      </c>
      <c r="AC611" s="20">
        <f t="shared" si="163"/>
        <v>0</v>
      </c>
      <c r="AR611" s="205">
        <f t="shared" si="169"/>
        <v>0</v>
      </c>
      <c r="AS611" s="205">
        <f t="shared" si="170"/>
        <v>0</v>
      </c>
      <c r="AT611" s="205">
        <f t="shared" si="171"/>
        <v>0</v>
      </c>
      <c r="AU611" s="205">
        <f t="shared" si="172"/>
        <v>0</v>
      </c>
      <c r="AV611" s="205">
        <f t="shared" si="173"/>
        <v>0</v>
      </c>
      <c r="AW611" s="205">
        <f t="shared" si="174"/>
        <v>0</v>
      </c>
      <c r="AX611" s="205">
        <f t="shared" si="175"/>
        <v>0</v>
      </c>
    </row>
    <row r="612" spans="1:50" ht="15.75" hidden="1" customHeight="1" outlineLevel="1">
      <c r="A612" s="8" t="s">
        <v>61</v>
      </c>
      <c r="B612" s="216">
        <v>601</v>
      </c>
      <c r="C612" s="284"/>
      <c r="D612" s="285"/>
      <c r="E612" s="285"/>
      <c r="F612" s="286"/>
      <c r="G612" s="301">
        <v>0</v>
      </c>
      <c r="H612" s="287">
        <v>0.1</v>
      </c>
      <c r="I612" s="288"/>
      <c r="J612" s="223">
        <f t="shared" si="164"/>
        <v>0</v>
      </c>
      <c r="K612" s="286"/>
      <c r="L612" s="286"/>
      <c r="M612" s="215"/>
      <c r="N612" s="278">
        <f t="shared" si="165"/>
        <v>601</v>
      </c>
      <c r="O612" s="289" t="str">
        <f t="shared" si="166"/>
        <v/>
      </c>
      <c r="P612" s="290">
        <f t="shared" si="160"/>
        <v>0</v>
      </c>
      <c r="Q612" s="291">
        <v>0.1</v>
      </c>
      <c r="R612" s="292"/>
      <c r="S612" s="292"/>
      <c r="T612" s="292"/>
      <c r="U612" s="293" t="str">
        <f t="shared" si="167"/>
        <v/>
      </c>
      <c r="V612" s="294"/>
      <c r="W612" s="158"/>
      <c r="X612" s="159" t="str">
        <f t="shared" si="168"/>
        <v/>
      </c>
      <c r="Y612" s="20"/>
      <c r="Z612" s="20"/>
      <c r="AA612" s="160">
        <f t="shared" si="161"/>
        <v>0</v>
      </c>
      <c r="AB612" s="160">
        <f t="shared" si="162"/>
        <v>0</v>
      </c>
      <c r="AC612" s="20">
        <f t="shared" si="163"/>
        <v>0</v>
      </c>
      <c r="AR612" s="205">
        <f t="shared" si="169"/>
        <v>0</v>
      </c>
      <c r="AS612" s="205">
        <f t="shared" si="170"/>
        <v>0</v>
      </c>
      <c r="AT612" s="205">
        <f t="shared" si="171"/>
        <v>0</v>
      </c>
      <c r="AU612" s="205">
        <f t="shared" si="172"/>
        <v>0</v>
      </c>
      <c r="AV612" s="205">
        <f t="shared" si="173"/>
        <v>0</v>
      </c>
      <c r="AW612" s="205">
        <f t="shared" si="174"/>
        <v>0</v>
      </c>
      <c r="AX612" s="205">
        <f t="shared" si="175"/>
        <v>0</v>
      </c>
    </row>
    <row r="613" spans="1:50" ht="15.75" hidden="1" customHeight="1" outlineLevel="1">
      <c r="A613" s="8" t="s">
        <v>61</v>
      </c>
      <c r="B613" s="216">
        <v>602</v>
      </c>
      <c r="C613" s="284"/>
      <c r="D613" s="285"/>
      <c r="E613" s="285"/>
      <c r="F613" s="286"/>
      <c r="G613" s="301">
        <v>0</v>
      </c>
      <c r="H613" s="287">
        <v>0.1</v>
      </c>
      <c r="I613" s="288"/>
      <c r="J613" s="223">
        <f t="shared" si="164"/>
        <v>0</v>
      </c>
      <c r="K613" s="286"/>
      <c r="L613" s="286"/>
      <c r="M613" s="215"/>
      <c r="N613" s="278">
        <f t="shared" si="165"/>
        <v>602</v>
      </c>
      <c r="O613" s="289" t="str">
        <f t="shared" si="166"/>
        <v/>
      </c>
      <c r="P613" s="290">
        <f t="shared" si="160"/>
        <v>0</v>
      </c>
      <c r="Q613" s="291">
        <v>0.1</v>
      </c>
      <c r="R613" s="292"/>
      <c r="S613" s="292"/>
      <c r="T613" s="292"/>
      <c r="U613" s="293" t="str">
        <f t="shared" si="167"/>
        <v/>
      </c>
      <c r="V613" s="294"/>
      <c r="W613" s="158"/>
      <c r="X613" s="159" t="str">
        <f t="shared" si="168"/>
        <v/>
      </c>
      <c r="Y613" s="20"/>
      <c r="Z613" s="20"/>
      <c r="AA613" s="160">
        <f t="shared" si="161"/>
        <v>0</v>
      </c>
      <c r="AB613" s="160">
        <f t="shared" si="162"/>
        <v>0</v>
      </c>
      <c r="AC613" s="20">
        <f t="shared" si="163"/>
        <v>0</v>
      </c>
      <c r="AR613" s="205">
        <f t="shared" si="169"/>
        <v>0</v>
      </c>
      <c r="AS613" s="205">
        <f t="shared" si="170"/>
        <v>0</v>
      </c>
      <c r="AT613" s="205">
        <f t="shared" si="171"/>
        <v>0</v>
      </c>
      <c r="AU613" s="205">
        <f t="shared" si="172"/>
        <v>0</v>
      </c>
      <c r="AV613" s="205">
        <f t="shared" si="173"/>
        <v>0</v>
      </c>
      <c r="AW613" s="205">
        <f t="shared" si="174"/>
        <v>0</v>
      </c>
      <c r="AX613" s="205">
        <f t="shared" si="175"/>
        <v>0</v>
      </c>
    </row>
    <row r="614" spans="1:50" ht="15.75" hidden="1" customHeight="1" outlineLevel="1">
      <c r="A614" s="8" t="s">
        <v>61</v>
      </c>
      <c r="B614" s="216">
        <v>603</v>
      </c>
      <c r="C614" s="284"/>
      <c r="D614" s="285"/>
      <c r="E614" s="285"/>
      <c r="F614" s="286"/>
      <c r="G614" s="301">
        <v>0</v>
      </c>
      <c r="H614" s="287">
        <v>0.1</v>
      </c>
      <c r="I614" s="288"/>
      <c r="J614" s="223">
        <f t="shared" si="164"/>
        <v>0</v>
      </c>
      <c r="K614" s="286"/>
      <c r="L614" s="286"/>
      <c r="M614" s="215"/>
      <c r="N614" s="278">
        <f t="shared" si="165"/>
        <v>603</v>
      </c>
      <c r="O614" s="289" t="str">
        <f t="shared" si="166"/>
        <v/>
      </c>
      <c r="P614" s="290">
        <f t="shared" si="160"/>
        <v>0</v>
      </c>
      <c r="Q614" s="291">
        <v>0.1</v>
      </c>
      <c r="R614" s="292"/>
      <c r="S614" s="292"/>
      <c r="T614" s="292"/>
      <c r="U614" s="293" t="str">
        <f t="shared" si="167"/>
        <v/>
      </c>
      <c r="V614" s="294"/>
      <c r="W614" s="158"/>
      <c r="X614" s="159" t="str">
        <f t="shared" si="168"/>
        <v/>
      </c>
      <c r="Y614" s="20"/>
      <c r="Z614" s="20"/>
      <c r="AA614" s="160">
        <f t="shared" si="161"/>
        <v>0</v>
      </c>
      <c r="AB614" s="160">
        <f t="shared" si="162"/>
        <v>0</v>
      </c>
      <c r="AC614" s="20">
        <f t="shared" si="163"/>
        <v>0</v>
      </c>
      <c r="AR614" s="205">
        <f t="shared" si="169"/>
        <v>0</v>
      </c>
      <c r="AS614" s="205">
        <f t="shared" si="170"/>
        <v>0</v>
      </c>
      <c r="AT614" s="205">
        <f t="shared" si="171"/>
        <v>0</v>
      </c>
      <c r="AU614" s="205">
        <f t="shared" si="172"/>
        <v>0</v>
      </c>
      <c r="AV614" s="205">
        <f t="shared" si="173"/>
        <v>0</v>
      </c>
      <c r="AW614" s="205">
        <f t="shared" si="174"/>
        <v>0</v>
      </c>
      <c r="AX614" s="205">
        <f t="shared" si="175"/>
        <v>0</v>
      </c>
    </row>
    <row r="615" spans="1:50" ht="15.75" hidden="1" customHeight="1" outlineLevel="1">
      <c r="A615" s="8" t="s">
        <v>61</v>
      </c>
      <c r="B615" s="216">
        <v>604</v>
      </c>
      <c r="C615" s="284"/>
      <c r="D615" s="285"/>
      <c r="E615" s="285"/>
      <c r="F615" s="286"/>
      <c r="G615" s="301">
        <v>0</v>
      </c>
      <c r="H615" s="287">
        <v>0.1</v>
      </c>
      <c r="I615" s="288"/>
      <c r="J615" s="223">
        <f t="shared" si="164"/>
        <v>0</v>
      </c>
      <c r="K615" s="286"/>
      <c r="L615" s="286"/>
      <c r="M615" s="215"/>
      <c r="N615" s="278">
        <f t="shared" si="165"/>
        <v>604</v>
      </c>
      <c r="O615" s="289" t="str">
        <f t="shared" si="166"/>
        <v/>
      </c>
      <c r="P615" s="290">
        <f t="shared" si="160"/>
        <v>0</v>
      </c>
      <c r="Q615" s="291">
        <v>0.1</v>
      </c>
      <c r="R615" s="292"/>
      <c r="S615" s="292"/>
      <c r="T615" s="292"/>
      <c r="U615" s="293" t="str">
        <f t="shared" si="167"/>
        <v/>
      </c>
      <c r="V615" s="294"/>
      <c r="W615" s="158"/>
      <c r="X615" s="159" t="str">
        <f t="shared" si="168"/>
        <v/>
      </c>
      <c r="Y615" s="20"/>
      <c r="Z615" s="20"/>
      <c r="AA615" s="160">
        <f t="shared" si="161"/>
        <v>0</v>
      </c>
      <c r="AB615" s="160">
        <f t="shared" si="162"/>
        <v>0</v>
      </c>
      <c r="AC615" s="20">
        <f t="shared" si="163"/>
        <v>0</v>
      </c>
      <c r="AR615" s="205">
        <f t="shared" si="169"/>
        <v>0</v>
      </c>
      <c r="AS615" s="205">
        <f t="shared" si="170"/>
        <v>0</v>
      </c>
      <c r="AT615" s="205">
        <f t="shared" si="171"/>
        <v>0</v>
      </c>
      <c r="AU615" s="205">
        <f t="shared" si="172"/>
        <v>0</v>
      </c>
      <c r="AV615" s="205">
        <f t="shared" si="173"/>
        <v>0</v>
      </c>
      <c r="AW615" s="205">
        <f t="shared" si="174"/>
        <v>0</v>
      </c>
      <c r="AX615" s="205">
        <f t="shared" si="175"/>
        <v>0</v>
      </c>
    </row>
    <row r="616" spans="1:50" ht="15.75" hidden="1" customHeight="1" outlineLevel="1">
      <c r="A616" s="8" t="s">
        <v>61</v>
      </c>
      <c r="B616" s="216">
        <v>605</v>
      </c>
      <c r="C616" s="284"/>
      <c r="D616" s="285"/>
      <c r="E616" s="285"/>
      <c r="F616" s="286"/>
      <c r="G616" s="301">
        <v>0</v>
      </c>
      <c r="H616" s="287">
        <v>0.1</v>
      </c>
      <c r="I616" s="288"/>
      <c r="J616" s="223">
        <f t="shared" si="164"/>
        <v>0</v>
      </c>
      <c r="K616" s="286"/>
      <c r="L616" s="286"/>
      <c r="M616" s="215"/>
      <c r="N616" s="278">
        <f t="shared" si="165"/>
        <v>605</v>
      </c>
      <c r="O616" s="289" t="str">
        <f t="shared" si="166"/>
        <v/>
      </c>
      <c r="P616" s="290">
        <f t="shared" si="160"/>
        <v>0</v>
      </c>
      <c r="Q616" s="291">
        <v>0.1</v>
      </c>
      <c r="R616" s="292"/>
      <c r="S616" s="292"/>
      <c r="T616" s="292"/>
      <c r="U616" s="293" t="str">
        <f t="shared" si="167"/>
        <v/>
      </c>
      <c r="V616" s="294"/>
      <c r="W616" s="158"/>
      <c r="X616" s="159" t="str">
        <f t="shared" si="168"/>
        <v/>
      </c>
      <c r="Y616" s="20"/>
      <c r="Z616" s="20"/>
      <c r="AA616" s="160">
        <f t="shared" si="161"/>
        <v>0</v>
      </c>
      <c r="AB616" s="160">
        <f t="shared" si="162"/>
        <v>0</v>
      </c>
      <c r="AC616" s="20">
        <f t="shared" si="163"/>
        <v>0</v>
      </c>
      <c r="AR616" s="205">
        <f t="shared" si="169"/>
        <v>0</v>
      </c>
      <c r="AS616" s="205">
        <f t="shared" si="170"/>
        <v>0</v>
      </c>
      <c r="AT616" s="205">
        <f t="shared" si="171"/>
        <v>0</v>
      </c>
      <c r="AU616" s="205">
        <f t="shared" si="172"/>
        <v>0</v>
      </c>
      <c r="AV616" s="205">
        <f t="shared" si="173"/>
        <v>0</v>
      </c>
      <c r="AW616" s="205">
        <f t="shared" si="174"/>
        <v>0</v>
      </c>
      <c r="AX616" s="205">
        <f t="shared" si="175"/>
        <v>0</v>
      </c>
    </row>
    <row r="617" spans="1:50" ht="15.75" hidden="1" customHeight="1" outlineLevel="1">
      <c r="A617" s="8" t="s">
        <v>61</v>
      </c>
      <c r="B617" s="216">
        <v>606</v>
      </c>
      <c r="C617" s="284"/>
      <c r="D617" s="285"/>
      <c r="E617" s="285"/>
      <c r="F617" s="286"/>
      <c r="G617" s="301">
        <v>0</v>
      </c>
      <c r="H617" s="287">
        <v>0.1</v>
      </c>
      <c r="I617" s="288"/>
      <c r="J617" s="223">
        <f t="shared" si="164"/>
        <v>0</v>
      </c>
      <c r="K617" s="286"/>
      <c r="L617" s="286"/>
      <c r="M617" s="215"/>
      <c r="N617" s="278">
        <f t="shared" si="165"/>
        <v>606</v>
      </c>
      <c r="O617" s="289" t="str">
        <f t="shared" si="166"/>
        <v/>
      </c>
      <c r="P617" s="290">
        <f t="shared" si="160"/>
        <v>0</v>
      </c>
      <c r="Q617" s="291">
        <v>0.1</v>
      </c>
      <c r="R617" s="292"/>
      <c r="S617" s="292"/>
      <c r="T617" s="292"/>
      <c r="U617" s="293" t="str">
        <f t="shared" si="167"/>
        <v/>
      </c>
      <c r="V617" s="294"/>
      <c r="W617" s="158"/>
      <c r="X617" s="159" t="str">
        <f t="shared" si="168"/>
        <v/>
      </c>
      <c r="Y617" s="20"/>
      <c r="Z617" s="20"/>
      <c r="AA617" s="160">
        <f t="shared" si="161"/>
        <v>0</v>
      </c>
      <c r="AB617" s="160">
        <f t="shared" si="162"/>
        <v>0</v>
      </c>
      <c r="AC617" s="20">
        <f t="shared" si="163"/>
        <v>0</v>
      </c>
      <c r="AR617" s="205">
        <f t="shared" si="169"/>
        <v>0</v>
      </c>
      <c r="AS617" s="205">
        <f t="shared" si="170"/>
        <v>0</v>
      </c>
      <c r="AT617" s="205">
        <f t="shared" si="171"/>
        <v>0</v>
      </c>
      <c r="AU617" s="205">
        <f t="shared" si="172"/>
        <v>0</v>
      </c>
      <c r="AV617" s="205">
        <f t="shared" si="173"/>
        <v>0</v>
      </c>
      <c r="AW617" s="205">
        <f t="shared" si="174"/>
        <v>0</v>
      </c>
      <c r="AX617" s="205">
        <f t="shared" si="175"/>
        <v>0</v>
      </c>
    </row>
    <row r="618" spans="1:50" ht="15.75" hidden="1" customHeight="1" outlineLevel="1">
      <c r="A618" s="8" t="s">
        <v>61</v>
      </c>
      <c r="B618" s="216">
        <v>607</v>
      </c>
      <c r="C618" s="284"/>
      <c r="D618" s="285"/>
      <c r="E618" s="285"/>
      <c r="F618" s="286"/>
      <c r="G618" s="301">
        <v>0</v>
      </c>
      <c r="H618" s="287">
        <v>0.1</v>
      </c>
      <c r="I618" s="288"/>
      <c r="J618" s="223">
        <f t="shared" si="164"/>
        <v>0</v>
      </c>
      <c r="K618" s="286"/>
      <c r="L618" s="286"/>
      <c r="M618" s="215"/>
      <c r="N618" s="278">
        <f t="shared" si="165"/>
        <v>607</v>
      </c>
      <c r="O618" s="289" t="str">
        <f t="shared" si="166"/>
        <v/>
      </c>
      <c r="P618" s="290">
        <f t="shared" si="160"/>
        <v>0</v>
      </c>
      <c r="Q618" s="291">
        <v>0.1</v>
      </c>
      <c r="R618" s="292"/>
      <c r="S618" s="292"/>
      <c r="T618" s="292"/>
      <c r="U618" s="293" t="str">
        <f t="shared" si="167"/>
        <v/>
      </c>
      <c r="V618" s="294"/>
      <c r="W618" s="158"/>
      <c r="X618" s="159" t="str">
        <f t="shared" si="168"/>
        <v/>
      </c>
      <c r="Y618" s="20"/>
      <c r="Z618" s="20"/>
      <c r="AA618" s="160">
        <f t="shared" si="161"/>
        <v>0</v>
      </c>
      <c r="AB618" s="160">
        <f t="shared" si="162"/>
        <v>0</v>
      </c>
      <c r="AC618" s="20">
        <f t="shared" si="163"/>
        <v>0</v>
      </c>
      <c r="AR618" s="205">
        <f t="shared" si="169"/>
        <v>0</v>
      </c>
      <c r="AS618" s="205">
        <f t="shared" si="170"/>
        <v>0</v>
      </c>
      <c r="AT618" s="205">
        <f t="shared" si="171"/>
        <v>0</v>
      </c>
      <c r="AU618" s="205">
        <f t="shared" si="172"/>
        <v>0</v>
      </c>
      <c r="AV618" s="205">
        <f t="shared" si="173"/>
        <v>0</v>
      </c>
      <c r="AW618" s="205">
        <f t="shared" si="174"/>
        <v>0</v>
      </c>
      <c r="AX618" s="205">
        <f t="shared" si="175"/>
        <v>0</v>
      </c>
    </row>
    <row r="619" spans="1:50" ht="15.75" hidden="1" customHeight="1" outlineLevel="1">
      <c r="A619" s="8" t="s">
        <v>61</v>
      </c>
      <c r="B619" s="216">
        <v>608</v>
      </c>
      <c r="C619" s="284"/>
      <c r="D619" s="285"/>
      <c r="E619" s="285"/>
      <c r="F619" s="286"/>
      <c r="G619" s="301">
        <v>0</v>
      </c>
      <c r="H619" s="287">
        <v>0.1</v>
      </c>
      <c r="I619" s="288"/>
      <c r="J619" s="223">
        <f t="shared" si="164"/>
        <v>0</v>
      </c>
      <c r="K619" s="286"/>
      <c r="L619" s="286"/>
      <c r="M619" s="215"/>
      <c r="N619" s="278">
        <f t="shared" si="165"/>
        <v>608</v>
      </c>
      <c r="O619" s="289" t="str">
        <f t="shared" si="166"/>
        <v/>
      </c>
      <c r="P619" s="290">
        <f t="shared" si="160"/>
        <v>0</v>
      </c>
      <c r="Q619" s="291">
        <v>0.1</v>
      </c>
      <c r="R619" s="292"/>
      <c r="S619" s="292"/>
      <c r="T619" s="292"/>
      <c r="U619" s="293" t="str">
        <f t="shared" si="167"/>
        <v/>
      </c>
      <c r="V619" s="294"/>
      <c r="W619" s="158"/>
      <c r="X619" s="159" t="str">
        <f t="shared" si="168"/>
        <v/>
      </c>
      <c r="Y619" s="20"/>
      <c r="Z619" s="20"/>
      <c r="AA619" s="160">
        <f t="shared" si="161"/>
        <v>0</v>
      </c>
      <c r="AB619" s="160">
        <f t="shared" si="162"/>
        <v>0</v>
      </c>
      <c r="AC619" s="20">
        <f t="shared" si="163"/>
        <v>0</v>
      </c>
      <c r="AR619" s="205">
        <f t="shared" si="169"/>
        <v>0</v>
      </c>
      <c r="AS619" s="205">
        <f t="shared" si="170"/>
        <v>0</v>
      </c>
      <c r="AT619" s="205">
        <f t="shared" si="171"/>
        <v>0</v>
      </c>
      <c r="AU619" s="205">
        <f t="shared" si="172"/>
        <v>0</v>
      </c>
      <c r="AV619" s="205">
        <f t="shared" si="173"/>
        <v>0</v>
      </c>
      <c r="AW619" s="205">
        <f t="shared" si="174"/>
        <v>0</v>
      </c>
      <c r="AX619" s="205">
        <f t="shared" si="175"/>
        <v>0</v>
      </c>
    </row>
    <row r="620" spans="1:50" ht="15.75" hidden="1" customHeight="1" outlineLevel="1">
      <c r="A620" s="8" t="s">
        <v>61</v>
      </c>
      <c r="B620" s="216">
        <v>609</v>
      </c>
      <c r="C620" s="284"/>
      <c r="D620" s="285"/>
      <c r="E620" s="285"/>
      <c r="F620" s="286"/>
      <c r="G620" s="301">
        <v>0</v>
      </c>
      <c r="H620" s="287">
        <v>0.1</v>
      </c>
      <c r="I620" s="288"/>
      <c r="J620" s="223">
        <f t="shared" si="164"/>
        <v>0</v>
      </c>
      <c r="K620" s="286"/>
      <c r="L620" s="286"/>
      <c r="M620" s="215"/>
      <c r="N620" s="278">
        <f t="shared" si="165"/>
        <v>609</v>
      </c>
      <c r="O620" s="289" t="str">
        <f t="shared" si="166"/>
        <v/>
      </c>
      <c r="P620" s="290">
        <f t="shared" si="160"/>
        <v>0</v>
      </c>
      <c r="Q620" s="291">
        <v>0.1</v>
      </c>
      <c r="R620" s="292"/>
      <c r="S620" s="292"/>
      <c r="T620" s="292"/>
      <c r="U620" s="293" t="str">
        <f t="shared" si="167"/>
        <v/>
      </c>
      <c r="V620" s="294"/>
      <c r="W620" s="158"/>
      <c r="X620" s="159" t="str">
        <f t="shared" si="168"/>
        <v/>
      </c>
      <c r="Y620" s="20"/>
      <c r="Z620" s="20"/>
      <c r="AA620" s="160">
        <f t="shared" si="161"/>
        <v>0</v>
      </c>
      <c r="AB620" s="160">
        <f t="shared" si="162"/>
        <v>0</v>
      </c>
      <c r="AC620" s="20">
        <f t="shared" si="163"/>
        <v>0</v>
      </c>
      <c r="AR620" s="205">
        <f t="shared" si="169"/>
        <v>0</v>
      </c>
      <c r="AS620" s="205">
        <f t="shared" si="170"/>
        <v>0</v>
      </c>
      <c r="AT620" s="205">
        <f t="shared" si="171"/>
        <v>0</v>
      </c>
      <c r="AU620" s="205">
        <f t="shared" si="172"/>
        <v>0</v>
      </c>
      <c r="AV620" s="205">
        <f t="shared" si="173"/>
        <v>0</v>
      </c>
      <c r="AW620" s="205">
        <f t="shared" si="174"/>
        <v>0</v>
      </c>
      <c r="AX620" s="205">
        <f t="shared" si="175"/>
        <v>0</v>
      </c>
    </row>
    <row r="621" spans="1:50" ht="15.75" hidden="1" customHeight="1" outlineLevel="1">
      <c r="A621" s="8" t="s">
        <v>61</v>
      </c>
      <c r="B621" s="216">
        <v>610</v>
      </c>
      <c r="C621" s="284"/>
      <c r="D621" s="285"/>
      <c r="E621" s="285"/>
      <c r="F621" s="286"/>
      <c r="G621" s="301">
        <v>0</v>
      </c>
      <c r="H621" s="287">
        <v>0.1</v>
      </c>
      <c r="I621" s="288"/>
      <c r="J621" s="223">
        <f t="shared" si="164"/>
        <v>0</v>
      </c>
      <c r="K621" s="286"/>
      <c r="L621" s="286"/>
      <c r="M621" s="215"/>
      <c r="N621" s="278">
        <f t="shared" si="165"/>
        <v>610</v>
      </c>
      <c r="O621" s="289" t="str">
        <f t="shared" si="166"/>
        <v/>
      </c>
      <c r="P621" s="290">
        <f t="shared" si="160"/>
        <v>0</v>
      </c>
      <c r="Q621" s="291">
        <v>0.1</v>
      </c>
      <c r="R621" s="292"/>
      <c r="S621" s="292"/>
      <c r="T621" s="292"/>
      <c r="U621" s="293" t="str">
        <f t="shared" si="167"/>
        <v/>
      </c>
      <c r="V621" s="294"/>
      <c r="W621" s="158"/>
      <c r="X621" s="159" t="str">
        <f t="shared" si="168"/>
        <v/>
      </c>
      <c r="Y621" s="20"/>
      <c r="Z621" s="20"/>
      <c r="AA621" s="160">
        <f t="shared" si="161"/>
        <v>0</v>
      </c>
      <c r="AB621" s="160">
        <f t="shared" si="162"/>
        <v>0</v>
      </c>
      <c r="AC621" s="20">
        <f t="shared" si="163"/>
        <v>0</v>
      </c>
      <c r="AR621" s="205">
        <f t="shared" si="169"/>
        <v>0</v>
      </c>
      <c r="AS621" s="205">
        <f t="shared" si="170"/>
        <v>0</v>
      </c>
      <c r="AT621" s="205">
        <f t="shared" si="171"/>
        <v>0</v>
      </c>
      <c r="AU621" s="205">
        <f t="shared" si="172"/>
        <v>0</v>
      </c>
      <c r="AV621" s="205">
        <f t="shared" si="173"/>
        <v>0</v>
      </c>
      <c r="AW621" s="205">
        <f t="shared" si="174"/>
        <v>0</v>
      </c>
      <c r="AX621" s="205">
        <f t="shared" si="175"/>
        <v>0</v>
      </c>
    </row>
    <row r="622" spans="1:50" ht="15.75" hidden="1" customHeight="1" outlineLevel="1">
      <c r="A622" s="8" t="s">
        <v>61</v>
      </c>
      <c r="B622" s="216">
        <v>611</v>
      </c>
      <c r="C622" s="284"/>
      <c r="D622" s="285"/>
      <c r="E622" s="285"/>
      <c r="F622" s="286"/>
      <c r="G622" s="301">
        <v>0</v>
      </c>
      <c r="H622" s="287">
        <v>0.1</v>
      </c>
      <c r="I622" s="288"/>
      <c r="J622" s="223">
        <f t="shared" si="164"/>
        <v>0</v>
      </c>
      <c r="K622" s="286"/>
      <c r="L622" s="286"/>
      <c r="M622" s="215"/>
      <c r="N622" s="278">
        <f t="shared" si="165"/>
        <v>611</v>
      </c>
      <c r="O622" s="289" t="str">
        <f t="shared" si="166"/>
        <v/>
      </c>
      <c r="P622" s="290">
        <f t="shared" si="160"/>
        <v>0</v>
      </c>
      <c r="Q622" s="291">
        <v>0.1</v>
      </c>
      <c r="R622" s="292"/>
      <c r="S622" s="292"/>
      <c r="T622" s="292"/>
      <c r="U622" s="293" t="str">
        <f t="shared" si="167"/>
        <v/>
      </c>
      <c r="V622" s="294"/>
      <c r="W622" s="158"/>
      <c r="X622" s="159" t="str">
        <f t="shared" si="168"/>
        <v/>
      </c>
      <c r="Y622" s="20"/>
      <c r="Z622" s="20"/>
      <c r="AA622" s="160">
        <f t="shared" si="161"/>
        <v>0</v>
      </c>
      <c r="AB622" s="160">
        <f t="shared" si="162"/>
        <v>0</v>
      </c>
      <c r="AC622" s="20">
        <f t="shared" si="163"/>
        <v>0</v>
      </c>
      <c r="AR622" s="205">
        <f t="shared" si="169"/>
        <v>0</v>
      </c>
      <c r="AS622" s="205">
        <f t="shared" si="170"/>
        <v>0</v>
      </c>
      <c r="AT622" s="205">
        <f t="shared" si="171"/>
        <v>0</v>
      </c>
      <c r="AU622" s="205">
        <f t="shared" si="172"/>
        <v>0</v>
      </c>
      <c r="AV622" s="205">
        <f t="shared" si="173"/>
        <v>0</v>
      </c>
      <c r="AW622" s="205">
        <f t="shared" si="174"/>
        <v>0</v>
      </c>
      <c r="AX622" s="205">
        <f t="shared" si="175"/>
        <v>0</v>
      </c>
    </row>
    <row r="623" spans="1:50" ht="15.75" hidden="1" customHeight="1" outlineLevel="1">
      <c r="A623" s="8" t="s">
        <v>61</v>
      </c>
      <c r="B623" s="216">
        <v>612</v>
      </c>
      <c r="C623" s="284"/>
      <c r="D623" s="285"/>
      <c r="E623" s="285"/>
      <c r="F623" s="286"/>
      <c r="G623" s="301">
        <v>0</v>
      </c>
      <c r="H623" s="287">
        <v>0.1</v>
      </c>
      <c r="I623" s="288"/>
      <c r="J623" s="223">
        <f t="shared" si="164"/>
        <v>0</v>
      </c>
      <c r="K623" s="286"/>
      <c r="L623" s="286"/>
      <c r="M623" s="215"/>
      <c r="N623" s="278">
        <f t="shared" si="165"/>
        <v>612</v>
      </c>
      <c r="O623" s="289" t="str">
        <f t="shared" si="166"/>
        <v/>
      </c>
      <c r="P623" s="290">
        <f t="shared" si="160"/>
        <v>0</v>
      </c>
      <c r="Q623" s="291">
        <v>0.1</v>
      </c>
      <c r="R623" s="292"/>
      <c r="S623" s="292"/>
      <c r="T623" s="292"/>
      <c r="U623" s="293" t="str">
        <f t="shared" si="167"/>
        <v/>
      </c>
      <c r="V623" s="294"/>
      <c r="W623" s="158"/>
      <c r="X623" s="159" t="str">
        <f t="shared" si="168"/>
        <v/>
      </c>
      <c r="Y623" s="20"/>
      <c r="Z623" s="20"/>
      <c r="AA623" s="160">
        <f t="shared" si="161"/>
        <v>0</v>
      </c>
      <c r="AB623" s="160">
        <f t="shared" si="162"/>
        <v>0</v>
      </c>
      <c r="AC623" s="20">
        <f t="shared" si="163"/>
        <v>0</v>
      </c>
      <c r="AR623" s="205">
        <f t="shared" si="169"/>
        <v>0</v>
      </c>
      <c r="AS623" s="205">
        <f t="shared" si="170"/>
        <v>0</v>
      </c>
      <c r="AT623" s="205">
        <f t="shared" si="171"/>
        <v>0</v>
      </c>
      <c r="AU623" s="205">
        <f t="shared" si="172"/>
        <v>0</v>
      </c>
      <c r="AV623" s="205">
        <f t="shared" si="173"/>
        <v>0</v>
      </c>
      <c r="AW623" s="205">
        <f t="shared" si="174"/>
        <v>0</v>
      </c>
      <c r="AX623" s="205">
        <f t="shared" si="175"/>
        <v>0</v>
      </c>
    </row>
    <row r="624" spans="1:50" ht="15.75" hidden="1" customHeight="1" outlineLevel="1">
      <c r="A624" s="8" t="s">
        <v>61</v>
      </c>
      <c r="B624" s="216">
        <v>613</v>
      </c>
      <c r="C624" s="284"/>
      <c r="D624" s="285"/>
      <c r="E624" s="285"/>
      <c r="F624" s="286"/>
      <c r="G624" s="301">
        <v>0</v>
      </c>
      <c r="H624" s="287">
        <v>0.1</v>
      </c>
      <c r="I624" s="288"/>
      <c r="J624" s="223">
        <f t="shared" si="164"/>
        <v>0</v>
      </c>
      <c r="K624" s="286"/>
      <c r="L624" s="286"/>
      <c r="M624" s="215"/>
      <c r="N624" s="278">
        <f t="shared" si="165"/>
        <v>613</v>
      </c>
      <c r="O624" s="289" t="str">
        <f t="shared" si="166"/>
        <v/>
      </c>
      <c r="P624" s="290">
        <f t="shared" si="160"/>
        <v>0</v>
      </c>
      <c r="Q624" s="291">
        <v>0.1</v>
      </c>
      <c r="R624" s="292"/>
      <c r="S624" s="292"/>
      <c r="T624" s="292"/>
      <c r="U624" s="293" t="str">
        <f t="shared" si="167"/>
        <v/>
      </c>
      <c r="V624" s="294"/>
      <c r="W624" s="158"/>
      <c r="X624" s="159" t="str">
        <f t="shared" si="168"/>
        <v/>
      </c>
      <c r="Y624" s="20"/>
      <c r="Z624" s="20"/>
      <c r="AA624" s="160">
        <f t="shared" si="161"/>
        <v>0</v>
      </c>
      <c r="AB624" s="160">
        <f t="shared" si="162"/>
        <v>0</v>
      </c>
      <c r="AC624" s="20">
        <f t="shared" si="163"/>
        <v>0</v>
      </c>
      <c r="AR624" s="205">
        <f t="shared" si="169"/>
        <v>0</v>
      </c>
      <c r="AS624" s="205">
        <f t="shared" si="170"/>
        <v>0</v>
      </c>
      <c r="AT624" s="205">
        <f t="shared" si="171"/>
        <v>0</v>
      </c>
      <c r="AU624" s="205">
        <f t="shared" si="172"/>
        <v>0</v>
      </c>
      <c r="AV624" s="205">
        <f t="shared" si="173"/>
        <v>0</v>
      </c>
      <c r="AW624" s="205">
        <f t="shared" si="174"/>
        <v>0</v>
      </c>
      <c r="AX624" s="205">
        <f t="shared" si="175"/>
        <v>0</v>
      </c>
    </row>
    <row r="625" spans="1:50" ht="15.75" hidden="1" customHeight="1" outlineLevel="1">
      <c r="A625" s="8" t="s">
        <v>61</v>
      </c>
      <c r="B625" s="216">
        <v>614</v>
      </c>
      <c r="C625" s="284"/>
      <c r="D625" s="285"/>
      <c r="E625" s="285"/>
      <c r="F625" s="286"/>
      <c r="G625" s="301">
        <v>0</v>
      </c>
      <c r="H625" s="287">
        <v>0.1</v>
      </c>
      <c r="I625" s="288"/>
      <c r="J625" s="223">
        <f t="shared" si="164"/>
        <v>0</v>
      </c>
      <c r="K625" s="286"/>
      <c r="L625" s="286"/>
      <c r="M625" s="215"/>
      <c r="N625" s="278">
        <f t="shared" si="165"/>
        <v>614</v>
      </c>
      <c r="O625" s="289" t="str">
        <f t="shared" si="166"/>
        <v/>
      </c>
      <c r="P625" s="290">
        <f t="shared" si="160"/>
        <v>0</v>
      </c>
      <c r="Q625" s="291">
        <v>0.1</v>
      </c>
      <c r="R625" s="292"/>
      <c r="S625" s="292"/>
      <c r="T625" s="292"/>
      <c r="U625" s="293" t="str">
        <f t="shared" si="167"/>
        <v/>
      </c>
      <c r="V625" s="294"/>
      <c r="W625" s="158"/>
      <c r="X625" s="159" t="str">
        <f t="shared" si="168"/>
        <v/>
      </c>
      <c r="Y625" s="20"/>
      <c r="Z625" s="20"/>
      <c r="AA625" s="160">
        <f t="shared" si="161"/>
        <v>0</v>
      </c>
      <c r="AB625" s="160">
        <f t="shared" si="162"/>
        <v>0</v>
      </c>
      <c r="AC625" s="20">
        <f t="shared" si="163"/>
        <v>0</v>
      </c>
      <c r="AR625" s="205">
        <f t="shared" si="169"/>
        <v>0</v>
      </c>
      <c r="AS625" s="205">
        <f t="shared" si="170"/>
        <v>0</v>
      </c>
      <c r="AT625" s="205">
        <f t="shared" si="171"/>
        <v>0</v>
      </c>
      <c r="AU625" s="205">
        <f t="shared" si="172"/>
        <v>0</v>
      </c>
      <c r="AV625" s="205">
        <f t="shared" si="173"/>
        <v>0</v>
      </c>
      <c r="AW625" s="205">
        <f t="shared" si="174"/>
        <v>0</v>
      </c>
      <c r="AX625" s="205">
        <f t="shared" si="175"/>
        <v>0</v>
      </c>
    </row>
    <row r="626" spans="1:50" ht="15.75" hidden="1" customHeight="1" outlineLevel="1">
      <c r="A626" s="8" t="s">
        <v>61</v>
      </c>
      <c r="B626" s="216">
        <v>615</v>
      </c>
      <c r="C626" s="284"/>
      <c r="D626" s="285"/>
      <c r="E626" s="285"/>
      <c r="F626" s="286"/>
      <c r="G626" s="301">
        <v>0</v>
      </c>
      <c r="H626" s="287">
        <v>0.1</v>
      </c>
      <c r="I626" s="288"/>
      <c r="J626" s="223">
        <f t="shared" si="164"/>
        <v>0</v>
      </c>
      <c r="K626" s="286"/>
      <c r="L626" s="286"/>
      <c r="M626" s="215"/>
      <c r="N626" s="278">
        <f t="shared" si="165"/>
        <v>615</v>
      </c>
      <c r="O626" s="289" t="str">
        <f t="shared" si="166"/>
        <v/>
      </c>
      <c r="P626" s="290">
        <f t="shared" si="160"/>
        <v>0</v>
      </c>
      <c r="Q626" s="291">
        <v>0.1</v>
      </c>
      <c r="R626" s="292"/>
      <c r="S626" s="292"/>
      <c r="T626" s="292"/>
      <c r="U626" s="293" t="str">
        <f t="shared" si="167"/>
        <v/>
      </c>
      <c r="V626" s="294"/>
      <c r="W626" s="158"/>
      <c r="X626" s="159" t="str">
        <f t="shared" si="168"/>
        <v/>
      </c>
      <c r="Y626" s="20"/>
      <c r="Z626" s="20"/>
      <c r="AA626" s="160">
        <f t="shared" si="161"/>
        <v>0</v>
      </c>
      <c r="AB626" s="160">
        <f t="shared" si="162"/>
        <v>0</v>
      </c>
      <c r="AC626" s="20">
        <f t="shared" si="163"/>
        <v>0</v>
      </c>
      <c r="AR626" s="205">
        <f t="shared" si="169"/>
        <v>0</v>
      </c>
      <c r="AS626" s="205">
        <f t="shared" si="170"/>
        <v>0</v>
      </c>
      <c r="AT626" s="205">
        <f t="shared" si="171"/>
        <v>0</v>
      </c>
      <c r="AU626" s="205">
        <f t="shared" si="172"/>
        <v>0</v>
      </c>
      <c r="AV626" s="205">
        <f t="shared" si="173"/>
        <v>0</v>
      </c>
      <c r="AW626" s="205">
        <f t="shared" si="174"/>
        <v>0</v>
      </c>
      <c r="AX626" s="205">
        <f t="shared" si="175"/>
        <v>0</v>
      </c>
    </row>
    <row r="627" spans="1:50" ht="15.75" hidden="1" customHeight="1" outlineLevel="1">
      <c r="A627" s="8" t="s">
        <v>61</v>
      </c>
      <c r="B627" s="216">
        <v>616</v>
      </c>
      <c r="C627" s="284"/>
      <c r="D627" s="285"/>
      <c r="E627" s="285"/>
      <c r="F627" s="286"/>
      <c r="G627" s="301">
        <v>0</v>
      </c>
      <c r="H627" s="287">
        <v>0.1</v>
      </c>
      <c r="I627" s="288"/>
      <c r="J627" s="223">
        <f t="shared" si="164"/>
        <v>0</v>
      </c>
      <c r="K627" s="286"/>
      <c r="L627" s="286"/>
      <c r="M627" s="215"/>
      <c r="N627" s="278">
        <f t="shared" si="165"/>
        <v>616</v>
      </c>
      <c r="O627" s="289" t="str">
        <f t="shared" si="166"/>
        <v/>
      </c>
      <c r="P627" s="290">
        <f t="shared" si="160"/>
        <v>0</v>
      </c>
      <c r="Q627" s="291">
        <v>0.1</v>
      </c>
      <c r="R627" s="292"/>
      <c r="S627" s="292"/>
      <c r="T627" s="292"/>
      <c r="U627" s="293" t="str">
        <f t="shared" si="167"/>
        <v/>
      </c>
      <c r="V627" s="294"/>
      <c r="W627" s="158"/>
      <c r="X627" s="159" t="str">
        <f t="shared" si="168"/>
        <v/>
      </c>
      <c r="Y627" s="20"/>
      <c r="Z627" s="20"/>
      <c r="AA627" s="160">
        <f t="shared" si="161"/>
        <v>0</v>
      </c>
      <c r="AB627" s="160">
        <f t="shared" si="162"/>
        <v>0</v>
      </c>
      <c r="AC627" s="20">
        <f t="shared" si="163"/>
        <v>0</v>
      </c>
      <c r="AR627" s="205">
        <f t="shared" si="169"/>
        <v>0</v>
      </c>
      <c r="AS627" s="205">
        <f t="shared" si="170"/>
        <v>0</v>
      </c>
      <c r="AT627" s="205">
        <f t="shared" si="171"/>
        <v>0</v>
      </c>
      <c r="AU627" s="205">
        <f t="shared" si="172"/>
        <v>0</v>
      </c>
      <c r="AV627" s="205">
        <f t="shared" si="173"/>
        <v>0</v>
      </c>
      <c r="AW627" s="205">
        <f t="shared" si="174"/>
        <v>0</v>
      </c>
      <c r="AX627" s="205">
        <f t="shared" si="175"/>
        <v>0</v>
      </c>
    </row>
    <row r="628" spans="1:50" ht="15.75" hidden="1" customHeight="1" outlineLevel="1">
      <c r="A628" s="8" t="s">
        <v>61</v>
      </c>
      <c r="B628" s="216">
        <v>617</v>
      </c>
      <c r="C628" s="284"/>
      <c r="D628" s="285"/>
      <c r="E628" s="285"/>
      <c r="F628" s="286"/>
      <c r="G628" s="301">
        <v>0</v>
      </c>
      <c r="H628" s="287">
        <v>0.1</v>
      </c>
      <c r="I628" s="288"/>
      <c r="J628" s="223">
        <f t="shared" si="164"/>
        <v>0</v>
      </c>
      <c r="K628" s="286"/>
      <c r="L628" s="286"/>
      <c r="M628" s="215"/>
      <c r="N628" s="278">
        <f t="shared" si="165"/>
        <v>617</v>
      </c>
      <c r="O628" s="289" t="str">
        <f t="shared" si="166"/>
        <v/>
      </c>
      <c r="P628" s="290">
        <f t="shared" si="160"/>
        <v>0</v>
      </c>
      <c r="Q628" s="291">
        <v>0.1</v>
      </c>
      <c r="R628" s="292"/>
      <c r="S628" s="292"/>
      <c r="T628" s="292"/>
      <c r="U628" s="293" t="str">
        <f t="shared" si="167"/>
        <v/>
      </c>
      <c r="V628" s="294"/>
      <c r="W628" s="158"/>
      <c r="X628" s="159" t="str">
        <f t="shared" si="168"/>
        <v/>
      </c>
      <c r="Y628" s="20"/>
      <c r="Z628" s="20"/>
      <c r="AA628" s="160">
        <f t="shared" si="161"/>
        <v>0</v>
      </c>
      <c r="AB628" s="160">
        <f t="shared" si="162"/>
        <v>0</v>
      </c>
      <c r="AC628" s="20">
        <f t="shared" si="163"/>
        <v>0</v>
      </c>
      <c r="AR628" s="205">
        <f t="shared" si="169"/>
        <v>0</v>
      </c>
      <c r="AS628" s="205">
        <f t="shared" si="170"/>
        <v>0</v>
      </c>
      <c r="AT628" s="205">
        <f t="shared" si="171"/>
        <v>0</v>
      </c>
      <c r="AU628" s="205">
        <f t="shared" si="172"/>
        <v>0</v>
      </c>
      <c r="AV628" s="205">
        <f t="shared" si="173"/>
        <v>0</v>
      </c>
      <c r="AW628" s="205">
        <f t="shared" si="174"/>
        <v>0</v>
      </c>
      <c r="AX628" s="205">
        <f t="shared" si="175"/>
        <v>0</v>
      </c>
    </row>
    <row r="629" spans="1:50" ht="15.75" hidden="1" customHeight="1" outlineLevel="1">
      <c r="A629" s="8" t="s">
        <v>61</v>
      </c>
      <c r="B629" s="216">
        <v>618</v>
      </c>
      <c r="C629" s="284"/>
      <c r="D629" s="285"/>
      <c r="E629" s="285"/>
      <c r="F629" s="286"/>
      <c r="G629" s="301">
        <v>0</v>
      </c>
      <c r="H629" s="287">
        <v>0.1</v>
      </c>
      <c r="I629" s="288"/>
      <c r="J629" s="223">
        <f t="shared" si="164"/>
        <v>0</v>
      </c>
      <c r="K629" s="286"/>
      <c r="L629" s="286"/>
      <c r="M629" s="215"/>
      <c r="N629" s="278">
        <f t="shared" si="165"/>
        <v>618</v>
      </c>
      <c r="O629" s="289" t="str">
        <f t="shared" si="166"/>
        <v/>
      </c>
      <c r="P629" s="290">
        <f t="shared" si="160"/>
        <v>0</v>
      </c>
      <c r="Q629" s="291">
        <v>0.1</v>
      </c>
      <c r="R629" s="292"/>
      <c r="S629" s="292"/>
      <c r="T629" s="292"/>
      <c r="U629" s="293" t="str">
        <f t="shared" si="167"/>
        <v/>
      </c>
      <c r="V629" s="294"/>
      <c r="W629" s="158"/>
      <c r="X629" s="159" t="str">
        <f t="shared" si="168"/>
        <v/>
      </c>
      <c r="Y629" s="20"/>
      <c r="Z629" s="20"/>
      <c r="AA629" s="160">
        <f t="shared" si="161"/>
        <v>0</v>
      </c>
      <c r="AB629" s="160">
        <f t="shared" si="162"/>
        <v>0</v>
      </c>
      <c r="AC629" s="20">
        <f t="shared" si="163"/>
        <v>0</v>
      </c>
      <c r="AR629" s="205">
        <f t="shared" si="169"/>
        <v>0</v>
      </c>
      <c r="AS629" s="205">
        <f t="shared" si="170"/>
        <v>0</v>
      </c>
      <c r="AT629" s="205">
        <f t="shared" si="171"/>
        <v>0</v>
      </c>
      <c r="AU629" s="205">
        <f t="shared" si="172"/>
        <v>0</v>
      </c>
      <c r="AV629" s="205">
        <f t="shared" si="173"/>
        <v>0</v>
      </c>
      <c r="AW629" s="205">
        <f t="shared" si="174"/>
        <v>0</v>
      </c>
      <c r="AX629" s="205">
        <f t="shared" si="175"/>
        <v>0</v>
      </c>
    </row>
    <row r="630" spans="1:50" ht="15.75" hidden="1" customHeight="1" outlineLevel="1">
      <c r="A630" s="8" t="s">
        <v>61</v>
      </c>
      <c r="B630" s="216">
        <v>619</v>
      </c>
      <c r="C630" s="284"/>
      <c r="D630" s="285"/>
      <c r="E630" s="285"/>
      <c r="F630" s="286"/>
      <c r="G630" s="301">
        <v>0</v>
      </c>
      <c r="H630" s="287">
        <v>0.1</v>
      </c>
      <c r="I630" s="288"/>
      <c r="J630" s="223">
        <f t="shared" si="164"/>
        <v>0</v>
      </c>
      <c r="K630" s="286"/>
      <c r="L630" s="286"/>
      <c r="M630" s="215"/>
      <c r="N630" s="278">
        <f t="shared" si="165"/>
        <v>619</v>
      </c>
      <c r="O630" s="289" t="str">
        <f t="shared" si="166"/>
        <v/>
      </c>
      <c r="P630" s="290">
        <f t="shared" si="160"/>
        <v>0</v>
      </c>
      <c r="Q630" s="291">
        <v>0.1</v>
      </c>
      <c r="R630" s="292"/>
      <c r="S630" s="292"/>
      <c r="T630" s="292"/>
      <c r="U630" s="293" t="str">
        <f t="shared" si="167"/>
        <v/>
      </c>
      <c r="V630" s="294"/>
      <c r="W630" s="158"/>
      <c r="X630" s="159" t="str">
        <f t="shared" si="168"/>
        <v/>
      </c>
      <c r="Y630" s="20"/>
      <c r="Z630" s="20"/>
      <c r="AA630" s="160">
        <f t="shared" si="161"/>
        <v>0</v>
      </c>
      <c r="AB630" s="160">
        <f t="shared" si="162"/>
        <v>0</v>
      </c>
      <c r="AC630" s="20">
        <f t="shared" si="163"/>
        <v>0</v>
      </c>
      <c r="AR630" s="205">
        <f t="shared" si="169"/>
        <v>0</v>
      </c>
      <c r="AS630" s="205">
        <f t="shared" si="170"/>
        <v>0</v>
      </c>
      <c r="AT630" s="205">
        <f t="shared" si="171"/>
        <v>0</v>
      </c>
      <c r="AU630" s="205">
        <f t="shared" si="172"/>
        <v>0</v>
      </c>
      <c r="AV630" s="205">
        <f t="shared" si="173"/>
        <v>0</v>
      </c>
      <c r="AW630" s="205">
        <f t="shared" si="174"/>
        <v>0</v>
      </c>
      <c r="AX630" s="205">
        <f t="shared" si="175"/>
        <v>0</v>
      </c>
    </row>
    <row r="631" spans="1:50" ht="15.75" hidden="1" customHeight="1" outlineLevel="1">
      <c r="A631" s="8" t="s">
        <v>61</v>
      </c>
      <c r="B631" s="216">
        <v>620</v>
      </c>
      <c r="C631" s="284"/>
      <c r="D631" s="285"/>
      <c r="E631" s="285"/>
      <c r="F631" s="286"/>
      <c r="G631" s="301">
        <v>0</v>
      </c>
      <c r="H631" s="287">
        <v>0.1</v>
      </c>
      <c r="I631" s="288"/>
      <c r="J631" s="223">
        <f t="shared" si="164"/>
        <v>0</v>
      </c>
      <c r="K631" s="286"/>
      <c r="L631" s="286"/>
      <c r="M631" s="215"/>
      <c r="N631" s="278">
        <f t="shared" si="165"/>
        <v>620</v>
      </c>
      <c r="O631" s="289" t="str">
        <f t="shared" si="166"/>
        <v/>
      </c>
      <c r="P631" s="290">
        <f t="shared" si="160"/>
        <v>0</v>
      </c>
      <c r="Q631" s="291">
        <v>0.1</v>
      </c>
      <c r="R631" s="292"/>
      <c r="S631" s="292"/>
      <c r="T631" s="292"/>
      <c r="U631" s="293" t="str">
        <f t="shared" si="167"/>
        <v/>
      </c>
      <c r="V631" s="294"/>
      <c r="W631" s="158"/>
      <c r="X631" s="159" t="str">
        <f t="shared" si="168"/>
        <v/>
      </c>
      <c r="Y631" s="20"/>
      <c r="Z631" s="20"/>
      <c r="AA631" s="160">
        <f t="shared" si="161"/>
        <v>0</v>
      </c>
      <c r="AB631" s="160">
        <f t="shared" si="162"/>
        <v>0</v>
      </c>
      <c r="AC631" s="20">
        <f t="shared" si="163"/>
        <v>0</v>
      </c>
      <c r="AR631" s="205">
        <f t="shared" si="169"/>
        <v>0</v>
      </c>
      <c r="AS631" s="205">
        <f t="shared" si="170"/>
        <v>0</v>
      </c>
      <c r="AT631" s="205">
        <f t="shared" si="171"/>
        <v>0</v>
      </c>
      <c r="AU631" s="205">
        <f t="shared" si="172"/>
        <v>0</v>
      </c>
      <c r="AV631" s="205">
        <f t="shared" si="173"/>
        <v>0</v>
      </c>
      <c r="AW631" s="205">
        <f t="shared" si="174"/>
        <v>0</v>
      </c>
      <c r="AX631" s="205">
        <f t="shared" si="175"/>
        <v>0</v>
      </c>
    </row>
    <row r="632" spans="1:50" ht="15.75" hidden="1" customHeight="1" outlineLevel="1">
      <c r="A632" s="8" t="s">
        <v>61</v>
      </c>
      <c r="B632" s="216">
        <v>621</v>
      </c>
      <c r="C632" s="284"/>
      <c r="D632" s="285"/>
      <c r="E632" s="285"/>
      <c r="F632" s="286"/>
      <c r="G632" s="301">
        <v>0</v>
      </c>
      <c r="H632" s="287">
        <v>0.1</v>
      </c>
      <c r="I632" s="288"/>
      <c r="J632" s="223">
        <f t="shared" si="164"/>
        <v>0</v>
      </c>
      <c r="K632" s="286"/>
      <c r="L632" s="286"/>
      <c r="M632" s="215"/>
      <c r="N632" s="278">
        <f t="shared" si="165"/>
        <v>621</v>
      </c>
      <c r="O632" s="289" t="str">
        <f t="shared" si="166"/>
        <v/>
      </c>
      <c r="P632" s="290">
        <f t="shared" si="160"/>
        <v>0</v>
      </c>
      <c r="Q632" s="291">
        <v>0.1</v>
      </c>
      <c r="R632" s="292"/>
      <c r="S632" s="292"/>
      <c r="T632" s="292"/>
      <c r="U632" s="293" t="str">
        <f t="shared" si="167"/>
        <v/>
      </c>
      <c r="V632" s="294"/>
      <c r="W632" s="158"/>
      <c r="X632" s="159" t="str">
        <f t="shared" si="168"/>
        <v/>
      </c>
      <c r="Y632" s="20"/>
      <c r="Z632" s="20"/>
      <c r="AA632" s="160">
        <f t="shared" si="161"/>
        <v>0</v>
      </c>
      <c r="AB632" s="160">
        <f t="shared" si="162"/>
        <v>0</v>
      </c>
      <c r="AC632" s="20">
        <f t="shared" si="163"/>
        <v>0</v>
      </c>
      <c r="AR632" s="205">
        <f t="shared" si="169"/>
        <v>0</v>
      </c>
      <c r="AS632" s="205">
        <f t="shared" si="170"/>
        <v>0</v>
      </c>
      <c r="AT632" s="205">
        <f t="shared" si="171"/>
        <v>0</v>
      </c>
      <c r="AU632" s="205">
        <f t="shared" si="172"/>
        <v>0</v>
      </c>
      <c r="AV632" s="205">
        <f t="shared" si="173"/>
        <v>0</v>
      </c>
      <c r="AW632" s="205">
        <f t="shared" si="174"/>
        <v>0</v>
      </c>
      <c r="AX632" s="205">
        <f t="shared" si="175"/>
        <v>0</v>
      </c>
    </row>
    <row r="633" spans="1:50" ht="15.75" hidden="1" customHeight="1" outlineLevel="1">
      <c r="A633" s="8" t="s">
        <v>61</v>
      </c>
      <c r="B633" s="216">
        <v>622</v>
      </c>
      <c r="C633" s="284"/>
      <c r="D633" s="285"/>
      <c r="E633" s="285"/>
      <c r="F633" s="286"/>
      <c r="G633" s="301">
        <v>0</v>
      </c>
      <c r="H633" s="287">
        <v>0.1</v>
      </c>
      <c r="I633" s="288"/>
      <c r="J633" s="223">
        <f t="shared" si="164"/>
        <v>0</v>
      </c>
      <c r="K633" s="286"/>
      <c r="L633" s="286"/>
      <c r="M633" s="215"/>
      <c r="N633" s="278">
        <f t="shared" si="165"/>
        <v>622</v>
      </c>
      <c r="O633" s="289" t="str">
        <f t="shared" si="166"/>
        <v/>
      </c>
      <c r="P633" s="290">
        <f t="shared" si="160"/>
        <v>0</v>
      </c>
      <c r="Q633" s="291">
        <v>0.1</v>
      </c>
      <c r="R633" s="292"/>
      <c r="S633" s="292"/>
      <c r="T633" s="292"/>
      <c r="U633" s="293" t="str">
        <f t="shared" si="167"/>
        <v/>
      </c>
      <c r="V633" s="294"/>
      <c r="W633" s="158"/>
      <c r="X633" s="159" t="str">
        <f t="shared" si="168"/>
        <v/>
      </c>
      <c r="Y633" s="20"/>
      <c r="Z633" s="20"/>
      <c r="AA633" s="160">
        <f t="shared" si="161"/>
        <v>0</v>
      </c>
      <c r="AB633" s="160">
        <f t="shared" si="162"/>
        <v>0</v>
      </c>
      <c r="AC633" s="20">
        <f t="shared" si="163"/>
        <v>0</v>
      </c>
      <c r="AR633" s="205">
        <f t="shared" si="169"/>
        <v>0</v>
      </c>
      <c r="AS633" s="205">
        <f t="shared" si="170"/>
        <v>0</v>
      </c>
      <c r="AT633" s="205">
        <f t="shared" si="171"/>
        <v>0</v>
      </c>
      <c r="AU633" s="205">
        <f t="shared" si="172"/>
        <v>0</v>
      </c>
      <c r="AV633" s="205">
        <f t="shared" si="173"/>
        <v>0</v>
      </c>
      <c r="AW633" s="205">
        <f t="shared" si="174"/>
        <v>0</v>
      </c>
      <c r="AX633" s="205">
        <f t="shared" si="175"/>
        <v>0</v>
      </c>
    </row>
    <row r="634" spans="1:50" ht="15.75" hidden="1" customHeight="1" outlineLevel="1">
      <c r="A634" s="8" t="s">
        <v>61</v>
      </c>
      <c r="B634" s="216">
        <v>623</v>
      </c>
      <c r="C634" s="284"/>
      <c r="D634" s="285"/>
      <c r="E634" s="285"/>
      <c r="F634" s="286"/>
      <c r="G634" s="301">
        <v>0</v>
      </c>
      <c r="H634" s="287">
        <v>0.1</v>
      </c>
      <c r="I634" s="288"/>
      <c r="J634" s="223">
        <f t="shared" si="164"/>
        <v>0</v>
      </c>
      <c r="K634" s="286"/>
      <c r="L634" s="286"/>
      <c r="M634" s="215"/>
      <c r="N634" s="278">
        <f t="shared" si="165"/>
        <v>623</v>
      </c>
      <c r="O634" s="289" t="str">
        <f t="shared" si="166"/>
        <v/>
      </c>
      <c r="P634" s="290">
        <f t="shared" si="160"/>
        <v>0</v>
      </c>
      <c r="Q634" s="291">
        <v>0.1</v>
      </c>
      <c r="R634" s="292"/>
      <c r="S634" s="292"/>
      <c r="T634" s="292"/>
      <c r="U634" s="293" t="str">
        <f t="shared" si="167"/>
        <v/>
      </c>
      <c r="V634" s="294"/>
      <c r="W634" s="158"/>
      <c r="X634" s="159" t="str">
        <f t="shared" si="168"/>
        <v/>
      </c>
      <c r="Y634" s="20"/>
      <c r="Z634" s="20"/>
      <c r="AA634" s="160">
        <f t="shared" si="161"/>
        <v>0</v>
      </c>
      <c r="AB634" s="160">
        <f t="shared" si="162"/>
        <v>0</v>
      </c>
      <c r="AC634" s="20">
        <f t="shared" si="163"/>
        <v>0</v>
      </c>
      <c r="AR634" s="205">
        <f t="shared" si="169"/>
        <v>0</v>
      </c>
      <c r="AS634" s="205">
        <f t="shared" si="170"/>
        <v>0</v>
      </c>
      <c r="AT634" s="205">
        <f t="shared" si="171"/>
        <v>0</v>
      </c>
      <c r="AU634" s="205">
        <f t="shared" si="172"/>
        <v>0</v>
      </c>
      <c r="AV634" s="205">
        <f t="shared" si="173"/>
        <v>0</v>
      </c>
      <c r="AW634" s="205">
        <f t="shared" si="174"/>
        <v>0</v>
      </c>
      <c r="AX634" s="205">
        <f t="shared" si="175"/>
        <v>0</v>
      </c>
    </row>
    <row r="635" spans="1:50" ht="15.75" hidden="1" customHeight="1" outlineLevel="1">
      <c r="A635" s="8" t="s">
        <v>61</v>
      </c>
      <c r="B635" s="216">
        <v>624</v>
      </c>
      <c r="C635" s="284"/>
      <c r="D635" s="285"/>
      <c r="E635" s="285"/>
      <c r="F635" s="286"/>
      <c r="G635" s="301">
        <v>0</v>
      </c>
      <c r="H635" s="287">
        <v>0.1</v>
      </c>
      <c r="I635" s="288"/>
      <c r="J635" s="223">
        <f t="shared" si="164"/>
        <v>0</v>
      </c>
      <c r="K635" s="286"/>
      <c r="L635" s="286"/>
      <c r="M635" s="215"/>
      <c r="N635" s="278">
        <f t="shared" si="165"/>
        <v>624</v>
      </c>
      <c r="O635" s="289" t="str">
        <f t="shared" si="166"/>
        <v/>
      </c>
      <c r="P635" s="290">
        <f t="shared" si="160"/>
        <v>0</v>
      </c>
      <c r="Q635" s="291">
        <v>0.1</v>
      </c>
      <c r="R635" s="292"/>
      <c r="S635" s="292"/>
      <c r="T635" s="292"/>
      <c r="U635" s="293" t="str">
        <f t="shared" si="167"/>
        <v/>
      </c>
      <c r="V635" s="294"/>
      <c r="W635" s="158"/>
      <c r="X635" s="159" t="str">
        <f t="shared" si="168"/>
        <v/>
      </c>
      <c r="Y635" s="20"/>
      <c r="Z635" s="20"/>
      <c r="AA635" s="160">
        <f t="shared" si="161"/>
        <v>0</v>
      </c>
      <c r="AB635" s="160">
        <f t="shared" si="162"/>
        <v>0</v>
      </c>
      <c r="AC635" s="20">
        <f t="shared" si="163"/>
        <v>0</v>
      </c>
      <c r="AR635" s="205">
        <f t="shared" si="169"/>
        <v>0</v>
      </c>
      <c r="AS635" s="205">
        <f t="shared" si="170"/>
        <v>0</v>
      </c>
      <c r="AT635" s="205">
        <f t="shared" si="171"/>
        <v>0</v>
      </c>
      <c r="AU635" s="205">
        <f t="shared" si="172"/>
        <v>0</v>
      </c>
      <c r="AV635" s="205">
        <f t="shared" si="173"/>
        <v>0</v>
      </c>
      <c r="AW635" s="205">
        <f t="shared" si="174"/>
        <v>0</v>
      </c>
      <c r="AX635" s="205">
        <f t="shared" si="175"/>
        <v>0</v>
      </c>
    </row>
    <row r="636" spans="1:50" ht="15.75" hidden="1" customHeight="1" outlineLevel="1">
      <c r="A636" s="8" t="s">
        <v>61</v>
      </c>
      <c r="B636" s="216">
        <v>625</v>
      </c>
      <c r="C636" s="284"/>
      <c r="D636" s="285"/>
      <c r="E636" s="285"/>
      <c r="F636" s="286"/>
      <c r="G636" s="301">
        <v>0</v>
      </c>
      <c r="H636" s="287">
        <v>0.1</v>
      </c>
      <c r="I636" s="288"/>
      <c r="J636" s="223">
        <f t="shared" si="164"/>
        <v>0</v>
      </c>
      <c r="K636" s="286"/>
      <c r="L636" s="286"/>
      <c r="M636" s="215"/>
      <c r="N636" s="278">
        <f t="shared" si="165"/>
        <v>625</v>
      </c>
      <c r="O636" s="289" t="str">
        <f t="shared" si="166"/>
        <v/>
      </c>
      <c r="P636" s="290">
        <f t="shared" si="160"/>
        <v>0</v>
      </c>
      <c r="Q636" s="291">
        <v>0.1</v>
      </c>
      <c r="R636" s="292"/>
      <c r="S636" s="292"/>
      <c r="T636" s="292"/>
      <c r="U636" s="293" t="str">
        <f t="shared" si="167"/>
        <v/>
      </c>
      <c r="V636" s="294"/>
      <c r="W636" s="158"/>
      <c r="X636" s="159" t="str">
        <f t="shared" si="168"/>
        <v/>
      </c>
      <c r="Y636" s="20"/>
      <c r="Z636" s="20"/>
      <c r="AA636" s="160">
        <f t="shared" si="161"/>
        <v>0</v>
      </c>
      <c r="AB636" s="160">
        <f t="shared" si="162"/>
        <v>0</v>
      </c>
      <c r="AC636" s="20">
        <f t="shared" si="163"/>
        <v>0</v>
      </c>
      <c r="AR636" s="205">
        <f t="shared" si="169"/>
        <v>0</v>
      </c>
      <c r="AS636" s="205">
        <f t="shared" si="170"/>
        <v>0</v>
      </c>
      <c r="AT636" s="205">
        <f t="shared" si="171"/>
        <v>0</v>
      </c>
      <c r="AU636" s="205">
        <f t="shared" si="172"/>
        <v>0</v>
      </c>
      <c r="AV636" s="205">
        <f t="shared" si="173"/>
        <v>0</v>
      </c>
      <c r="AW636" s="205">
        <f t="shared" si="174"/>
        <v>0</v>
      </c>
      <c r="AX636" s="205">
        <f t="shared" si="175"/>
        <v>0</v>
      </c>
    </row>
    <row r="637" spans="1:50" ht="15.75" hidden="1" customHeight="1" outlineLevel="1">
      <c r="A637" s="8" t="s">
        <v>61</v>
      </c>
      <c r="B637" s="216">
        <v>626</v>
      </c>
      <c r="C637" s="284"/>
      <c r="D637" s="285"/>
      <c r="E637" s="285"/>
      <c r="F637" s="286"/>
      <c r="G637" s="301">
        <v>0</v>
      </c>
      <c r="H637" s="287">
        <v>0.1</v>
      </c>
      <c r="I637" s="288"/>
      <c r="J637" s="223">
        <f t="shared" si="164"/>
        <v>0</v>
      </c>
      <c r="K637" s="286"/>
      <c r="L637" s="286"/>
      <c r="M637" s="215"/>
      <c r="N637" s="278">
        <f t="shared" si="165"/>
        <v>626</v>
      </c>
      <c r="O637" s="289" t="str">
        <f t="shared" si="166"/>
        <v/>
      </c>
      <c r="P637" s="290">
        <f t="shared" si="160"/>
        <v>0</v>
      </c>
      <c r="Q637" s="291">
        <v>0.1</v>
      </c>
      <c r="R637" s="292"/>
      <c r="S637" s="292"/>
      <c r="T637" s="292"/>
      <c r="U637" s="293" t="str">
        <f t="shared" si="167"/>
        <v/>
      </c>
      <c r="V637" s="294"/>
      <c r="W637" s="158"/>
      <c r="X637" s="159" t="str">
        <f t="shared" si="168"/>
        <v/>
      </c>
      <c r="Y637" s="20"/>
      <c r="Z637" s="20"/>
      <c r="AA637" s="160">
        <f t="shared" si="161"/>
        <v>0</v>
      </c>
      <c r="AB637" s="160">
        <f t="shared" si="162"/>
        <v>0</v>
      </c>
      <c r="AC637" s="20">
        <f t="shared" si="163"/>
        <v>0</v>
      </c>
      <c r="AR637" s="205">
        <f t="shared" si="169"/>
        <v>0</v>
      </c>
      <c r="AS637" s="205">
        <f t="shared" si="170"/>
        <v>0</v>
      </c>
      <c r="AT637" s="205">
        <f t="shared" si="171"/>
        <v>0</v>
      </c>
      <c r="AU637" s="205">
        <f t="shared" si="172"/>
        <v>0</v>
      </c>
      <c r="AV637" s="205">
        <f t="shared" si="173"/>
        <v>0</v>
      </c>
      <c r="AW637" s="205">
        <f t="shared" si="174"/>
        <v>0</v>
      </c>
      <c r="AX637" s="205">
        <f t="shared" si="175"/>
        <v>0</v>
      </c>
    </row>
    <row r="638" spans="1:50" ht="15.75" hidden="1" customHeight="1" outlineLevel="1">
      <c r="A638" s="8" t="s">
        <v>61</v>
      </c>
      <c r="B638" s="216">
        <v>627</v>
      </c>
      <c r="C638" s="284"/>
      <c r="D638" s="285"/>
      <c r="E638" s="285"/>
      <c r="F638" s="286"/>
      <c r="G638" s="301">
        <v>0</v>
      </c>
      <c r="H638" s="287">
        <v>0.1</v>
      </c>
      <c r="I638" s="288"/>
      <c r="J638" s="223">
        <f t="shared" si="164"/>
        <v>0</v>
      </c>
      <c r="K638" s="286"/>
      <c r="L638" s="286"/>
      <c r="M638" s="215"/>
      <c r="N638" s="278">
        <f t="shared" si="165"/>
        <v>627</v>
      </c>
      <c r="O638" s="289" t="str">
        <f t="shared" si="166"/>
        <v/>
      </c>
      <c r="P638" s="290">
        <f t="shared" si="160"/>
        <v>0</v>
      </c>
      <c r="Q638" s="291">
        <v>0.1</v>
      </c>
      <c r="R638" s="292"/>
      <c r="S638" s="292"/>
      <c r="T638" s="292"/>
      <c r="U638" s="293" t="str">
        <f t="shared" si="167"/>
        <v/>
      </c>
      <c r="V638" s="294"/>
      <c r="W638" s="158"/>
      <c r="X638" s="159" t="str">
        <f t="shared" si="168"/>
        <v/>
      </c>
      <c r="Y638" s="20"/>
      <c r="Z638" s="20"/>
      <c r="AA638" s="160">
        <f t="shared" si="161"/>
        <v>0</v>
      </c>
      <c r="AB638" s="160">
        <f t="shared" si="162"/>
        <v>0</v>
      </c>
      <c r="AC638" s="20">
        <f t="shared" si="163"/>
        <v>0</v>
      </c>
      <c r="AR638" s="205">
        <f t="shared" si="169"/>
        <v>0</v>
      </c>
      <c r="AS638" s="205">
        <f t="shared" si="170"/>
        <v>0</v>
      </c>
      <c r="AT638" s="205">
        <f t="shared" si="171"/>
        <v>0</v>
      </c>
      <c r="AU638" s="205">
        <f t="shared" si="172"/>
        <v>0</v>
      </c>
      <c r="AV638" s="205">
        <f t="shared" si="173"/>
        <v>0</v>
      </c>
      <c r="AW638" s="205">
        <f t="shared" si="174"/>
        <v>0</v>
      </c>
      <c r="AX638" s="205">
        <f t="shared" si="175"/>
        <v>0</v>
      </c>
    </row>
    <row r="639" spans="1:50" ht="15.75" hidden="1" customHeight="1" outlineLevel="1">
      <c r="A639" s="8" t="s">
        <v>61</v>
      </c>
      <c r="B639" s="216">
        <v>628</v>
      </c>
      <c r="C639" s="284"/>
      <c r="D639" s="285"/>
      <c r="E639" s="285"/>
      <c r="F639" s="286"/>
      <c r="G639" s="301">
        <v>0</v>
      </c>
      <c r="H639" s="287">
        <v>0.1</v>
      </c>
      <c r="I639" s="288"/>
      <c r="J639" s="223">
        <f t="shared" si="164"/>
        <v>0</v>
      </c>
      <c r="K639" s="286"/>
      <c r="L639" s="286"/>
      <c r="M639" s="215"/>
      <c r="N639" s="278">
        <f t="shared" si="165"/>
        <v>628</v>
      </c>
      <c r="O639" s="289" t="str">
        <f t="shared" si="166"/>
        <v/>
      </c>
      <c r="P639" s="290">
        <f t="shared" si="160"/>
        <v>0</v>
      </c>
      <c r="Q639" s="291">
        <v>0.1</v>
      </c>
      <c r="R639" s="292"/>
      <c r="S639" s="292"/>
      <c r="T639" s="292"/>
      <c r="U639" s="293" t="str">
        <f t="shared" si="167"/>
        <v/>
      </c>
      <c r="V639" s="294"/>
      <c r="W639" s="158"/>
      <c r="X639" s="159" t="str">
        <f t="shared" si="168"/>
        <v/>
      </c>
      <c r="Y639" s="20"/>
      <c r="Z639" s="20"/>
      <c r="AA639" s="160">
        <f t="shared" si="161"/>
        <v>0</v>
      </c>
      <c r="AB639" s="160">
        <f t="shared" si="162"/>
        <v>0</v>
      </c>
      <c r="AC639" s="20">
        <f t="shared" si="163"/>
        <v>0</v>
      </c>
      <c r="AR639" s="205">
        <f t="shared" si="169"/>
        <v>0</v>
      </c>
      <c r="AS639" s="205">
        <f t="shared" si="170"/>
        <v>0</v>
      </c>
      <c r="AT639" s="205">
        <f t="shared" si="171"/>
        <v>0</v>
      </c>
      <c r="AU639" s="205">
        <f t="shared" si="172"/>
        <v>0</v>
      </c>
      <c r="AV639" s="205">
        <f t="shared" si="173"/>
        <v>0</v>
      </c>
      <c r="AW639" s="205">
        <f t="shared" si="174"/>
        <v>0</v>
      </c>
      <c r="AX639" s="205">
        <f t="shared" si="175"/>
        <v>0</v>
      </c>
    </row>
    <row r="640" spans="1:50" ht="15.75" hidden="1" customHeight="1" outlineLevel="1">
      <c r="A640" s="8" t="s">
        <v>61</v>
      </c>
      <c r="B640" s="216">
        <v>629</v>
      </c>
      <c r="C640" s="284"/>
      <c r="D640" s="285"/>
      <c r="E640" s="285"/>
      <c r="F640" s="286"/>
      <c r="G640" s="301">
        <v>0</v>
      </c>
      <c r="H640" s="287">
        <v>0.1</v>
      </c>
      <c r="I640" s="288"/>
      <c r="J640" s="223">
        <f t="shared" si="164"/>
        <v>0</v>
      </c>
      <c r="K640" s="286"/>
      <c r="L640" s="286"/>
      <c r="M640" s="215"/>
      <c r="N640" s="278">
        <f t="shared" si="165"/>
        <v>629</v>
      </c>
      <c r="O640" s="289" t="str">
        <f t="shared" si="166"/>
        <v/>
      </c>
      <c r="P640" s="290">
        <f t="shared" ref="P640:P703" si="176">IF($H640=$Q640,$J640-$AA640-$AB640-$S640,ROUNDDOWN(($G640-$I640)/(1+$Q640),0)-$AA640-$AB640-$S640)</f>
        <v>0</v>
      </c>
      <c r="Q640" s="291">
        <v>0.1</v>
      </c>
      <c r="R640" s="292"/>
      <c r="S640" s="292"/>
      <c r="T640" s="292"/>
      <c r="U640" s="293" t="str">
        <f t="shared" si="167"/>
        <v/>
      </c>
      <c r="V640" s="294"/>
      <c r="W640" s="158"/>
      <c r="X640" s="159" t="str">
        <f t="shared" si="168"/>
        <v/>
      </c>
      <c r="Y640" s="20"/>
      <c r="Z640" s="20"/>
      <c r="AA640" s="160">
        <f t="shared" ref="AA640:AA703" si="177">IFERROR(ROUNDDOWN(R640/(1+$Q640),0),0)</f>
        <v>0</v>
      </c>
      <c r="AB640" s="160">
        <f t="shared" ref="AB640:AB703" si="178">IFERROR(ROUNDDOWN(T640/(1+$Q640),0),0)</f>
        <v>0</v>
      </c>
      <c r="AC640" s="20">
        <f t="shared" ref="AC640:AC703" si="179">IF($H640&gt;=$Q640,0,$J640-$P640-$R640-$S640-$T640)</f>
        <v>0</v>
      </c>
      <c r="AR640" s="205">
        <f t="shared" si="169"/>
        <v>0</v>
      </c>
      <c r="AS640" s="205">
        <f t="shared" si="170"/>
        <v>0</v>
      </c>
      <c r="AT640" s="205">
        <f t="shared" si="171"/>
        <v>0</v>
      </c>
      <c r="AU640" s="205">
        <f t="shared" si="172"/>
        <v>0</v>
      </c>
      <c r="AV640" s="205">
        <f t="shared" si="173"/>
        <v>0</v>
      </c>
      <c r="AW640" s="205">
        <f t="shared" si="174"/>
        <v>0</v>
      </c>
      <c r="AX640" s="205">
        <f t="shared" si="175"/>
        <v>0</v>
      </c>
    </row>
    <row r="641" spans="1:50" ht="15.75" hidden="1" customHeight="1" outlineLevel="1">
      <c r="A641" s="8" t="s">
        <v>61</v>
      </c>
      <c r="B641" s="216">
        <v>630</v>
      </c>
      <c r="C641" s="284"/>
      <c r="D641" s="285"/>
      <c r="E641" s="285"/>
      <c r="F641" s="286"/>
      <c r="G641" s="301">
        <v>0</v>
      </c>
      <c r="H641" s="287">
        <v>0.1</v>
      </c>
      <c r="I641" s="288"/>
      <c r="J641" s="223">
        <f t="shared" si="164"/>
        <v>0</v>
      </c>
      <c r="K641" s="286"/>
      <c r="L641" s="286"/>
      <c r="M641" s="215"/>
      <c r="N641" s="278">
        <f t="shared" si="165"/>
        <v>630</v>
      </c>
      <c r="O641" s="289" t="str">
        <f t="shared" si="166"/>
        <v/>
      </c>
      <c r="P641" s="290">
        <f t="shared" si="176"/>
        <v>0</v>
      </c>
      <c r="Q641" s="291">
        <v>0.1</v>
      </c>
      <c r="R641" s="292"/>
      <c r="S641" s="292"/>
      <c r="T641" s="292"/>
      <c r="U641" s="293" t="str">
        <f t="shared" si="167"/>
        <v/>
      </c>
      <c r="V641" s="294"/>
      <c r="W641" s="158"/>
      <c r="X641" s="159" t="str">
        <f t="shared" si="168"/>
        <v/>
      </c>
      <c r="Y641" s="20"/>
      <c r="Z641" s="20"/>
      <c r="AA641" s="160">
        <f t="shared" si="177"/>
        <v>0</v>
      </c>
      <c r="AB641" s="160">
        <f t="shared" si="178"/>
        <v>0</v>
      </c>
      <c r="AC641" s="20">
        <f t="shared" si="179"/>
        <v>0</v>
      </c>
      <c r="AR641" s="205">
        <f t="shared" si="169"/>
        <v>0</v>
      </c>
      <c r="AS641" s="205">
        <f t="shared" si="170"/>
        <v>0</v>
      </c>
      <c r="AT641" s="205">
        <f t="shared" si="171"/>
        <v>0</v>
      </c>
      <c r="AU641" s="205">
        <f t="shared" si="172"/>
        <v>0</v>
      </c>
      <c r="AV641" s="205">
        <f t="shared" si="173"/>
        <v>0</v>
      </c>
      <c r="AW641" s="205">
        <f t="shared" si="174"/>
        <v>0</v>
      </c>
      <c r="AX641" s="205">
        <f t="shared" si="175"/>
        <v>0</v>
      </c>
    </row>
    <row r="642" spans="1:50" ht="15.75" hidden="1" customHeight="1" outlineLevel="1">
      <c r="A642" s="8" t="s">
        <v>61</v>
      </c>
      <c r="B642" s="216">
        <v>631</v>
      </c>
      <c r="C642" s="284"/>
      <c r="D642" s="285"/>
      <c r="E642" s="285"/>
      <c r="F642" s="286"/>
      <c r="G642" s="301">
        <v>0</v>
      </c>
      <c r="H642" s="287">
        <v>0.1</v>
      </c>
      <c r="I642" s="288"/>
      <c r="J642" s="223">
        <f t="shared" si="164"/>
        <v>0</v>
      </c>
      <c r="K642" s="286"/>
      <c r="L642" s="286"/>
      <c r="M642" s="215"/>
      <c r="N642" s="278">
        <f t="shared" si="165"/>
        <v>631</v>
      </c>
      <c r="O642" s="289" t="str">
        <f t="shared" si="166"/>
        <v/>
      </c>
      <c r="P642" s="290">
        <f t="shared" si="176"/>
        <v>0</v>
      </c>
      <c r="Q642" s="291">
        <v>0.1</v>
      </c>
      <c r="R642" s="292"/>
      <c r="S642" s="292"/>
      <c r="T642" s="292"/>
      <c r="U642" s="293" t="str">
        <f t="shared" si="167"/>
        <v/>
      </c>
      <c r="V642" s="294"/>
      <c r="W642" s="158"/>
      <c r="X642" s="159" t="str">
        <f t="shared" si="168"/>
        <v/>
      </c>
      <c r="Y642" s="20"/>
      <c r="Z642" s="20"/>
      <c r="AA642" s="160">
        <f t="shared" si="177"/>
        <v>0</v>
      </c>
      <c r="AB642" s="160">
        <f t="shared" si="178"/>
        <v>0</v>
      </c>
      <c r="AC642" s="20">
        <f t="shared" si="179"/>
        <v>0</v>
      </c>
      <c r="AR642" s="205">
        <f t="shared" si="169"/>
        <v>0</v>
      </c>
      <c r="AS642" s="205">
        <f t="shared" si="170"/>
        <v>0</v>
      </c>
      <c r="AT642" s="205">
        <f t="shared" si="171"/>
        <v>0</v>
      </c>
      <c r="AU642" s="205">
        <f t="shared" si="172"/>
        <v>0</v>
      </c>
      <c r="AV642" s="205">
        <f t="shared" si="173"/>
        <v>0</v>
      </c>
      <c r="AW642" s="205">
        <f t="shared" si="174"/>
        <v>0</v>
      </c>
      <c r="AX642" s="205">
        <f t="shared" si="175"/>
        <v>0</v>
      </c>
    </row>
    <row r="643" spans="1:50" ht="15.75" hidden="1" customHeight="1" outlineLevel="1">
      <c r="A643" s="8" t="s">
        <v>61</v>
      </c>
      <c r="B643" s="216">
        <v>632</v>
      </c>
      <c r="C643" s="284"/>
      <c r="D643" s="285"/>
      <c r="E643" s="285"/>
      <c r="F643" s="286"/>
      <c r="G643" s="301">
        <v>0</v>
      </c>
      <c r="H643" s="287">
        <v>0.1</v>
      </c>
      <c r="I643" s="288"/>
      <c r="J643" s="223">
        <f t="shared" si="164"/>
        <v>0</v>
      </c>
      <c r="K643" s="286"/>
      <c r="L643" s="286"/>
      <c r="M643" s="215"/>
      <c r="N643" s="278">
        <f t="shared" si="165"/>
        <v>632</v>
      </c>
      <c r="O643" s="289" t="str">
        <f t="shared" si="166"/>
        <v/>
      </c>
      <c r="P643" s="290">
        <f t="shared" si="176"/>
        <v>0</v>
      </c>
      <c r="Q643" s="291">
        <v>0.1</v>
      </c>
      <c r="R643" s="292"/>
      <c r="S643" s="292"/>
      <c r="T643" s="292"/>
      <c r="U643" s="293" t="str">
        <f t="shared" si="167"/>
        <v/>
      </c>
      <c r="V643" s="294"/>
      <c r="W643" s="158"/>
      <c r="X643" s="159" t="str">
        <f t="shared" si="168"/>
        <v/>
      </c>
      <c r="Y643" s="20"/>
      <c r="Z643" s="20"/>
      <c r="AA643" s="160">
        <f t="shared" si="177"/>
        <v>0</v>
      </c>
      <c r="AB643" s="160">
        <f t="shared" si="178"/>
        <v>0</v>
      </c>
      <c r="AC643" s="20">
        <f t="shared" si="179"/>
        <v>0</v>
      </c>
      <c r="AR643" s="205">
        <f t="shared" si="169"/>
        <v>0</v>
      </c>
      <c r="AS643" s="205">
        <f t="shared" si="170"/>
        <v>0</v>
      </c>
      <c r="AT643" s="205">
        <f t="shared" si="171"/>
        <v>0</v>
      </c>
      <c r="AU643" s="205">
        <f t="shared" si="172"/>
        <v>0</v>
      </c>
      <c r="AV643" s="205">
        <f t="shared" si="173"/>
        <v>0</v>
      </c>
      <c r="AW643" s="205">
        <f t="shared" si="174"/>
        <v>0</v>
      </c>
      <c r="AX643" s="205">
        <f t="shared" si="175"/>
        <v>0</v>
      </c>
    </row>
    <row r="644" spans="1:50" ht="15.75" hidden="1" customHeight="1" outlineLevel="1">
      <c r="A644" s="8" t="s">
        <v>61</v>
      </c>
      <c r="B644" s="216">
        <v>633</v>
      </c>
      <c r="C644" s="284"/>
      <c r="D644" s="285"/>
      <c r="E644" s="285"/>
      <c r="F644" s="286"/>
      <c r="G644" s="301">
        <v>0</v>
      </c>
      <c r="H644" s="287">
        <v>0.1</v>
      </c>
      <c r="I644" s="288"/>
      <c r="J644" s="223">
        <f t="shared" si="164"/>
        <v>0</v>
      </c>
      <c r="K644" s="286"/>
      <c r="L644" s="286"/>
      <c r="M644" s="215"/>
      <c r="N644" s="278">
        <f t="shared" si="165"/>
        <v>633</v>
      </c>
      <c r="O644" s="289" t="str">
        <f t="shared" si="166"/>
        <v/>
      </c>
      <c r="P644" s="290">
        <f t="shared" si="176"/>
        <v>0</v>
      </c>
      <c r="Q644" s="291">
        <v>0.1</v>
      </c>
      <c r="R644" s="292"/>
      <c r="S644" s="292"/>
      <c r="T644" s="292"/>
      <c r="U644" s="293" t="str">
        <f t="shared" si="167"/>
        <v/>
      </c>
      <c r="V644" s="294"/>
      <c r="W644" s="158"/>
      <c r="X644" s="159" t="str">
        <f t="shared" si="168"/>
        <v/>
      </c>
      <c r="Y644" s="20"/>
      <c r="Z644" s="20"/>
      <c r="AA644" s="160">
        <f t="shared" si="177"/>
        <v>0</v>
      </c>
      <c r="AB644" s="160">
        <f t="shared" si="178"/>
        <v>0</v>
      </c>
      <c r="AC644" s="20">
        <f t="shared" si="179"/>
        <v>0</v>
      </c>
      <c r="AR644" s="205">
        <f t="shared" si="169"/>
        <v>0</v>
      </c>
      <c r="AS644" s="205">
        <f t="shared" si="170"/>
        <v>0</v>
      </c>
      <c r="AT644" s="205">
        <f t="shared" si="171"/>
        <v>0</v>
      </c>
      <c r="AU644" s="205">
        <f t="shared" si="172"/>
        <v>0</v>
      </c>
      <c r="AV644" s="205">
        <f t="shared" si="173"/>
        <v>0</v>
      </c>
      <c r="AW644" s="205">
        <f t="shared" si="174"/>
        <v>0</v>
      </c>
      <c r="AX644" s="205">
        <f t="shared" si="175"/>
        <v>0</v>
      </c>
    </row>
    <row r="645" spans="1:50" ht="15.75" hidden="1" customHeight="1" outlineLevel="1">
      <c r="A645" s="8" t="s">
        <v>61</v>
      </c>
      <c r="B645" s="216">
        <v>634</v>
      </c>
      <c r="C645" s="284"/>
      <c r="D645" s="285"/>
      <c r="E645" s="285"/>
      <c r="F645" s="286"/>
      <c r="G645" s="301">
        <v>0</v>
      </c>
      <c r="H645" s="287">
        <v>0.1</v>
      </c>
      <c r="I645" s="288"/>
      <c r="J645" s="223">
        <f t="shared" si="164"/>
        <v>0</v>
      </c>
      <c r="K645" s="286"/>
      <c r="L645" s="286"/>
      <c r="M645" s="215"/>
      <c r="N645" s="278">
        <f t="shared" si="165"/>
        <v>634</v>
      </c>
      <c r="O645" s="289" t="str">
        <f t="shared" si="166"/>
        <v/>
      </c>
      <c r="P645" s="290">
        <f t="shared" si="176"/>
        <v>0</v>
      </c>
      <c r="Q645" s="291">
        <v>0.1</v>
      </c>
      <c r="R645" s="292"/>
      <c r="S645" s="292"/>
      <c r="T645" s="292"/>
      <c r="U645" s="293" t="str">
        <f t="shared" si="167"/>
        <v/>
      </c>
      <c r="V645" s="294"/>
      <c r="W645" s="158"/>
      <c r="X645" s="159" t="str">
        <f t="shared" si="168"/>
        <v/>
      </c>
      <c r="Y645" s="20"/>
      <c r="Z645" s="20"/>
      <c r="AA645" s="160">
        <f t="shared" si="177"/>
        <v>0</v>
      </c>
      <c r="AB645" s="160">
        <f t="shared" si="178"/>
        <v>0</v>
      </c>
      <c r="AC645" s="20">
        <f t="shared" si="179"/>
        <v>0</v>
      </c>
      <c r="AR645" s="205">
        <f t="shared" si="169"/>
        <v>0</v>
      </c>
      <c r="AS645" s="205">
        <f t="shared" si="170"/>
        <v>0</v>
      </c>
      <c r="AT645" s="205">
        <f t="shared" si="171"/>
        <v>0</v>
      </c>
      <c r="AU645" s="205">
        <f t="shared" si="172"/>
        <v>0</v>
      </c>
      <c r="AV645" s="205">
        <f t="shared" si="173"/>
        <v>0</v>
      </c>
      <c r="AW645" s="205">
        <f t="shared" si="174"/>
        <v>0</v>
      </c>
      <c r="AX645" s="205">
        <f t="shared" si="175"/>
        <v>0</v>
      </c>
    </row>
    <row r="646" spans="1:50" ht="15.75" hidden="1" customHeight="1" outlineLevel="1">
      <c r="A646" s="8" t="s">
        <v>61</v>
      </c>
      <c r="B646" s="216">
        <v>635</v>
      </c>
      <c r="C646" s="284"/>
      <c r="D646" s="285"/>
      <c r="E646" s="285"/>
      <c r="F646" s="286"/>
      <c r="G646" s="301">
        <v>0</v>
      </c>
      <c r="H646" s="287">
        <v>0.1</v>
      </c>
      <c r="I646" s="288"/>
      <c r="J646" s="223">
        <f t="shared" si="164"/>
        <v>0</v>
      </c>
      <c r="K646" s="286"/>
      <c r="L646" s="286"/>
      <c r="M646" s="215"/>
      <c r="N646" s="278">
        <f t="shared" si="165"/>
        <v>635</v>
      </c>
      <c r="O646" s="289" t="str">
        <f t="shared" si="166"/>
        <v/>
      </c>
      <c r="P646" s="290">
        <f t="shared" si="176"/>
        <v>0</v>
      </c>
      <c r="Q646" s="291">
        <v>0.1</v>
      </c>
      <c r="R646" s="292"/>
      <c r="S646" s="292"/>
      <c r="T646" s="292"/>
      <c r="U646" s="293" t="str">
        <f t="shared" si="167"/>
        <v/>
      </c>
      <c r="V646" s="294"/>
      <c r="W646" s="158"/>
      <c r="X646" s="159" t="str">
        <f t="shared" si="168"/>
        <v/>
      </c>
      <c r="Y646" s="20"/>
      <c r="Z646" s="20"/>
      <c r="AA646" s="160">
        <f t="shared" si="177"/>
        <v>0</v>
      </c>
      <c r="AB646" s="160">
        <f t="shared" si="178"/>
        <v>0</v>
      </c>
      <c r="AC646" s="20">
        <f t="shared" si="179"/>
        <v>0</v>
      </c>
      <c r="AR646" s="205">
        <f t="shared" si="169"/>
        <v>0</v>
      </c>
      <c r="AS646" s="205">
        <f t="shared" si="170"/>
        <v>0</v>
      </c>
      <c r="AT646" s="205">
        <f t="shared" si="171"/>
        <v>0</v>
      </c>
      <c r="AU646" s="205">
        <f t="shared" si="172"/>
        <v>0</v>
      </c>
      <c r="AV646" s="205">
        <f t="shared" si="173"/>
        <v>0</v>
      </c>
      <c r="AW646" s="205">
        <f t="shared" si="174"/>
        <v>0</v>
      </c>
      <c r="AX646" s="205">
        <f t="shared" si="175"/>
        <v>0</v>
      </c>
    </row>
    <row r="647" spans="1:50" ht="15.75" hidden="1" customHeight="1" outlineLevel="1">
      <c r="A647" s="8" t="s">
        <v>61</v>
      </c>
      <c r="B647" s="216">
        <v>636</v>
      </c>
      <c r="C647" s="284"/>
      <c r="D647" s="285"/>
      <c r="E647" s="285"/>
      <c r="F647" s="286"/>
      <c r="G647" s="301">
        <v>0</v>
      </c>
      <c r="H647" s="287">
        <v>0.1</v>
      </c>
      <c r="I647" s="288"/>
      <c r="J647" s="223">
        <f t="shared" si="164"/>
        <v>0</v>
      </c>
      <c r="K647" s="286"/>
      <c r="L647" s="286"/>
      <c r="M647" s="215"/>
      <c r="N647" s="278">
        <f t="shared" si="165"/>
        <v>636</v>
      </c>
      <c r="O647" s="289" t="str">
        <f t="shared" si="166"/>
        <v/>
      </c>
      <c r="P647" s="290">
        <f t="shared" si="176"/>
        <v>0</v>
      </c>
      <c r="Q647" s="291">
        <v>0.1</v>
      </c>
      <c r="R647" s="292"/>
      <c r="S647" s="292"/>
      <c r="T647" s="292"/>
      <c r="U647" s="293" t="str">
        <f t="shared" si="167"/>
        <v/>
      </c>
      <c r="V647" s="294"/>
      <c r="W647" s="158"/>
      <c r="X647" s="159" t="str">
        <f t="shared" si="168"/>
        <v/>
      </c>
      <c r="Y647" s="20"/>
      <c r="Z647" s="20"/>
      <c r="AA647" s="160">
        <f t="shared" si="177"/>
        <v>0</v>
      </c>
      <c r="AB647" s="160">
        <f t="shared" si="178"/>
        <v>0</v>
      </c>
      <c r="AC647" s="20">
        <f t="shared" si="179"/>
        <v>0</v>
      </c>
      <c r="AR647" s="205">
        <f t="shared" si="169"/>
        <v>0</v>
      </c>
      <c r="AS647" s="205">
        <f t="shared" si="170"/>
        <v>0</v>
      </c>
      <c r="AT647" s="205">
        <f t="shared" si="171"/>
        <v>0</v>
      </c>
      <c r="AU647" s="205">
        <f t="shared" si="172"/>
        <v>0</v>
      </c>
      <c r="AV647" s="205">
        <f t="shared" si="173"/>
        <v>0</v>
      </c>
      <c r="AW647" s="205">
        <f t="shared" si="174"/>
        <v>0</v>
      </c>
      <c r="AX647" s="205">
        <f t="shared" si="175"/>
        <v>0</v>
      </c>
    </row>
    <row r="648" spans="1:50" ht="15.75" hidden="1" customHeight="1" outlineLevel="1">
      <c r="A648" s="8" t="s">
        <v>61</v>
      </c>
      <c r="B648" s="216">
        <v>637</v>
      </c>
      <c r="C648" s="284"/>
      <c r="D648" s="285"/>
      <c r="E648" s="285"/>
      <c r="F648" s="286"/>
      <c r="G648" s="301">
        <v>0</v>
      </c>
      <c r="H648" s="287">
        <v>0.1</v>
      </c>
      <c r="I648" s="288"/>
      <c r="J648" s="223">
        <f t="shared" si="164"/>
        <v>0</v>
      </c>
      <c r="K648" s="286"/>
      <c r="L648" s="286"/>
      <c r="M648" s="215"/>
      <c r="N648" s="278">
        <f t="shared" si="165"/>
        <v>637</v>
      </c>
      <c r="O648" s="289" t="str">
        <f t="shared" si="166"/>
        <v/>
      </c>
      <c r="P648" s="290">
        <f t="shared" si="176"/>
        <v>0</v>
      </c>
      <c r="Q648" s="291">
        <v>0.1</v>
      </c>
      <c r="R648" s="292"/>
      <c r="S648" s="292"/>
      <c r="T648" s="292"/>
      <c r="U648" s="293" t="str">
        <f t="shared" si="167"/>
        <v/>
      </c>
      <c r="V648" s="294"/>
      <c r="W648" s="158"/>
      <c r="X648" s="159" t="str">
        <f t="shared" si="168"/>
        <v/>
      </c>
      <c r="Y648" s="20"/>
      <c r="Z648" s="20"/>
      <c r="AA648" s="160">
        <f t="shared" si="177"/>
        <v>0</v>
      </c>
      <c r="AB648" s="160">
        <f t="shared" si="178"/>
        <v>0</v>
      </c>
      <c r="AC648" s="20">
        <f t="shared" si="179"/>
        <v>0</v>
      </c>
      <c r="AR648" s="205">
        <f t="shared" si="169"/>
        <v>0</v>
      </c>
      <c r="AS648" s="205">
        <f t="shared" si="170"/>
        <v>0</v>
      </c>
      <c r="AT648" s="205">
        <f t="shared" si="171"/>
        <v>0</v>
      </c>
      <c r="AU648" s="205">
        <f t="shared" si="172"/>
        <v>0</v>
      </c>
      <c r="AV648" s="205">
        <f t="shared" si="173"/>
        <v>0</v>
      </c>
      <c r="AW648" s="205">
        <f t="shared" si="174"/>
        <v>0</v>
      </c>
      <c r="AX648" s="205">
        <f t="shared" si="175"/>
        <v>0</v>
      </c>
    </row>
    <row r="649" spans="1:50" ht="15.75" hidden="1" customHeight="1" outlineLevel="1">
      <c r="A649" s="8" t="s">
        <v>61</v>
      </c>
      <c r="B649" s="216">
        <v>638</v>
      </c>
      <c r="C649" s="284"/>
      <c r="D649" s="285"/>
      <c r="E649" s="285"/>
      <c r="F649" s="286"/>
      <c r="G649" s="301">
        <v>0</v>
      </c>
      <c r="H649" s="287">
        <v>0.1</v>
      </c>
      <c r="I649" s="288"/>
      <c r="J649" s="223">
        <f t="shared" si="164"/>
        <v>0</v>
      </c>
      <c r="K649" s="286"/>
      <c r="L649" s="286"/>
      <c r="M649" s="215"/>
      <c r="N649" s="278">
        <f t="shared" si="165"/>
        <v>638</v>
      </c>
      <c r="O649" s="289" t="str">
        <f t="shared" si="166"/>
        <v/>
      </c>
      <c r="P649" s="290">
        <f t="shared" si="176"/>
        <v>0</v>
      </c>
      <c r="Q649" s="291">
        <v>0.1</v>
      </c>
      <c r="R649" s="292"/>
      <c r="S649" s="292"/>
      <c r="T649" s="292"/>
      <c r="U649" s="293" t="str">
        <f t="shared" si="167"/>
        <v/>
      </c>
      <c r="V649" s="294"/>
      <c r="W649" s="158"/>
      <c r="X649" s="159" t="str">
        <f t="shared" si="168"/>
        <v/>
      </c>
      <c r="Y649" s="20"/>
      <c r="Z649" s="20"/>
      <c r="AA649" s="160">
        <f t="shared" si="177"/>
        <v>0</v>
      </c>
      <c r="AB649" s="160">
        <f t="shared" si="178"/>
        <v>0</v>
      </c>
      <c r="AC649" s="20">
        <f t="shared" si="179"/>
        <v>0</v>
      </c>
      <c r="AR649" s="205">
        <f t="shared" si="169"/>
        <v>0</v>
      </c>
      <c r="AS649" s="205">
        <f t="shared" si="170"/>
        <v>0</v>
      </c>
      <c r="AT649" s="205">
        <f t="shared" si="171"/>
        <v>0</v>
      </c>
      <c r="AU649" s="205">
        <f t="shared" si="172"/>
        <v>0</v>
      </c>
      <c r="AV649" s="205">
        <f t="shared" si="173"/>
        <v>0</v>
      </c>
      <c r="AW649" s="205">
        <f t="shared" si="174"/>
        <v>0</v>
      </c>
      <c r="AX649" s="205">
        <f t="shared" si="175"/>
        <v>0</v>
      </c>
    </row>
    <row r="650" spans="1:50" ht="15.75" hidden="1" customHeight="1" outlineLevel="1">
      <c r="A650" s="8" t="s">
        <v>61</v>
      </c>
      <c r="B650" s="216">
        <v>639</v>
      </c>
      <c r="C650" s="284"/>
      <c r="D650" s="285"/>
      <c r="E650" s="285"/>
      <c r="F650" s="286"/>
      <c r="G650" s="301">
        <v>0</v>
      </c>
      <c r="H650" s="287">
        <v>0.1</v>
      </c>
      <c r="I650" s="288"/>
      <c r="J650" s="223">
        <f t="shared" si="164"/>
        <v>0</v>
      </c>
      <c r="K650" s="286"/>
      <c r="L650" s="286"/>
      <c r="M650" s="215"/>
      <c r="N650" s="278">
        <f t="shared" si="165"/>
        <v>639</v>
      </c>
      <c r="O650" s="289" t="str">
        <f t="shared" si="166"/>
        <v/>
      </c>
      <c r="P650" s="290">
        <f t="shared" si="176"/>
        <v>0</v>
      </c>
      <c r="Q650" s="291">
        <v>0.1</v>
      </c>
      <c r="R650" s="292"/>
      <c r="S650" s="292"/>
      <c r="T650" s="292"/>
      <c r="U650" s="293" t="str">
        <f t="shared" si="167"/>
        <v/>
      </c>
      <c r="V650" s="294"/>
      <c r="W650" s="158"/>
      <c r="X650" s="159" t="str">
        <f t="shared" si="168"/>
        <v/>
      </c>
      <c r="Y650" s="20"/>
      <c r="Z650" s="20"/>
      <c r="AA650" s="160">
        <f t="shared" si="177"/>
        <v>0</v>
      </c>
      <c r="AB650" s="160">
        <f t="shared" si="178"/>
        <v>0</v>
      </c>
      <c r="AC650" s="20">
        <f t="shared" si="179"/>
        <v>0</v>
      </c>
      <c r="AR650" s="205">
        <f t="shared" si="169"/>
        <v>0</v>
      </c>
      <c r="AS650" s="205">
        <f t="shared" si="170"/>
        <v>0</v>
      </c>
      <c r="AT650" s="205">
        <f t="shared" si="171"/>
        <v>0</v>
      </c>
      <c r="AU650" s="205">
        <f t="shared" si="172"/>
        <v>0</v>
      </c>
      <c r="AV650" s="205">
        <f t="shared" si="173"/>
        <v>0</v>
      </c>
      <c r="AW650" s="205">
        <f t="shared" si="174"/>
        <v>0</v>
      </c>
      <c r="AX650" s="205">
        <f t="shared" si="175"/>
        <v>0</v>
      </c>
    </row>
    <row r="651" spans="1:50" ht="15.75" hidden="1" customHeight="1" outlineLevel="1">
      <c r="A651" s="8" t="s">
        <v>61</v>
      </c>
      <c r="B651" s="216">
        <v>640</v>
      </c>
      <c r="C651" s="284"/>
      <c r="D651" s="285"/>
      <c r="E651" s="285"/>
      <c r="F651" s="286"/>
      <c r="G651" s="301">
        <v>0</v>
      </c>
      <c r="H651" s="287">
        <v>0.1</v>
      </c>
      <c r="I651" s="288"/>
      <c r="J651" s="223">
        <f t="shared" ref="J651:J714" si="180">ROUNDDOWN((G651-I651)/(1+H651),0)</f>
        <v>0</v>
      </c>
      <c r="K651" s="286"/>
      <c r="L651" s="286"/>
      <c r="M651" s="215"/>
      <c r="N651" s="278">
        <f t="shared" ref="N651:N714" si="181">$B651</f>
        <v>640</v>
      </c>
      <c r="O651" s="289" t="str">
        <f t="shared" ref="O651:O714" si="182">IF($C651="","",C651)</f>
        <v/>
      </c>
      <c r="P651" s="290">
        <f t="shared" si="176"/>
        <v>0</v>
      </c>
      <c r="Q651" s="291">
        <v>0.1</v>
      </c>
      <c r="R651" s="292"/>
      <c r="S651" s="292"/>
      <c r="T651" s="292"/>
      <c r="U651" s="293" t="str">
        <f t="shared" ref="U651:U714" si="183">IF($G651=0,"","未確認")</f>
        <v/>
      </c>
      <c r="V651" s="294"/>
      <c r="W651" s="158"/>
      <c r="X651" s="159" t="str">
        <f t="shared" ref="X651:X714" si="184">IF(W651="","","No."&amp;N651&amp;"："&amp;W651&amp;IF(U651="OK","",IF(U651="対象外","（"&amp;TEXT($G651-$I651,"#,##0")&amp;"円/"&amp;V651&amp;"）","（"&amp;TEXT(R651+S651,"#,##0")&amp;"円/"&amp;V651&amp;"）")))</f>
        <v/>
      </c>
      <c r="Y651" s="20"/>
      <c r="Z651" s="20"/>
      <c r="AA651" s="160">
        <f t="shared" si="177"/>
        <v>0</v>
      </c>
      <c r="AB651" s="160">
        <f t="shared" si="178"/>
        <v>0</v>
      </c>
      <c r="AC651" s="20">
        <f t="shared" si="179"/>
        <v>0</v>
      </c>
      <c r="AR651" s="205">
        <f t="shared" ref="AR651:AR714" si="185">IF(C651="",IF(OR(D651&lt;&gt;"",E651&lt;&gt;"",F651&lt;&gt;"",K651&lt;&gt;"",G651&lt;&gt;0)=TRUE,1,0),0)</f>
        <v>0</v>
      </c>
      <c r="AS651" s="205">
        <f t="shared" ref="AS651:AS714" si="186">IF(D651="",IF(OR(C651&lt;&gt;"",E651&lt;&gt;"",F651&lt;&gt;"",K651&lt;&gt;"",G651&lt;&gt;0)=TRUE,1,0),0)</f>
        <v>0</v>
      </c>
      <c r="AT651" s="205">
        <f t="shared" ref="AT651:AT714" si="187">IF(E651="",IF(OR(C651&lt;&gt;"",D651&lt;&gt;"",F651&lt;&gt;"",K651&lt;&gt;"",G651&lt;&gt;0)=TRUE,1,0),0)</f>
        <v>0</v>
      </c>
      <c r="AU651" s="205">
        <f t="shared" ref="AU651:AU714" si="188">IF(F651="",IF(OR(C651&lt;&gt;"",D651&lt;&gt;"",E651&lt;&gt;"",K651&lt;&gt;"",G651&lt;&gt;0)=TRUE,1,0),0)</f>
        <v>0</v>
      </c>
      <c r="AV651" s="205">
        <f t="shared" ref="AV651:AV714" si="189">IF(K651="",IF(OR(C651&lt;&gt;"",D651&lt;&gt;"",E651&lt;&gt;"",F651&lt;&gt;"",G651&lt;&gt;0)=TRUE,1,0),0)</f>
        <v>0</v>
      </c>
      <c r="AW651" s="205">
        <f t="shared" ref="AW651:AW714" si="190">IF(G651=0,IF(OR(C651&lt;&gt;"",D651&lt;&gt;"",E651&lt;&gt;"",F651&lt;&gt;"",K651&lt;&gt;"",G651&lt;&gt;0)=TRUE,1,0),0)</f>
        <v>0</v>
      </c>
      <c r="AX651" s="205">
        <f t="shared" ref="AX651:AX714" si="191">IF(OR(E651="その他",COUNTIF(E651,"*(詳細備考)*")),1,0)</f>
        <v>0</v>
      </c>
    </row>
    <row r="652" spans="1:50" ht="15.75" hidden="1" customHeight="1" outlineLevel="1">
      <c r="A652" s="8" t="s">
        <v>61</v>
      </c>
      <c r="B652" s="216">
        <v>641</v>
      </c>
      <c r="C652" s="284"/>
      <c r="D652" s="285"/>
      <c r="E652" s="285"/>
      <c r="F652" s="286"/>
      <c r="G652" s="301">
        <v>0</v>
      </c>
      <c r="H652" s="287">
        <v>0.1</v>
      </c>
      <c r="I652" s="288"/>
      <c r="J652" s="223">
        <f t="shared" si="180"/>
        <v>0</v>
      </c>
      <c r="K652" s="286"/>
      <c r="L652" s="286"/>
      <c r="M652" s="215"/>
      <c r="N652" s="278">
        <f t="shared" si="181"/>
        <v>641</v>
      </c>
      <c r="O652" s="289" t="str">
        <f t="shared" si="182"/>
        <v/>
      </c>
      <c r="P652" s="290">
        <f t="shared" si="176"/>
        <v>0</v>
      </c>
      <c r="Q652" s="291">
        <v>0.1</v>
      </c>
      <c r="R652" s="292"/>
      <c r="S652" s="292"/>
      <c r="T652" s="292"/>
      <c r="U652" s="293" t="str">
        <f t="shared" si="183"/>
        <v/>
      </c>
      <c r="V652" s="294"/>
      <c r="W652" s="158"/>
      <c r="X652" s="159" t="str">
        <f t="shared" si="184"/>
        <v/>
      </c>
      <c r="Y652" s="20"/>
      <c r="Z652" s="20"/>
      <c r="AA652" s="160">
        <f t="shared" si="177"/>
        <v>0</v>
      </c>
      <c r="AB652" s="160">
        <f t="shared" si="178"/>
        <v>0</v>
      </c>
      <c r="AC652" s="20">
        <f t="shared" si="179"/>
        <v>0</v>
      </c>
      <c r="AR652" s="205">
        <f t="shared" si="185"/>
        <v>0</v>
      </c>
      <c r="AS652" s="205">
        <f t="shared" si="186"/>
        <v>0</v>
      </c>
      <c r="AT652" s="205">
        <f t="shared" si="187"/>
        <v>0</v>
      </c>
      <c r="AU652" s="205">
        <f t="shared" si="188"/>
        <v>0</v>
      </c>
      <c r="AV652" s="205">
        <f t="shared" si="189"/>
        <v>0</v>
      </c>
      <c r="AW652" s="205">
        <f t="shared" si="190"/>
        <v>0</v>
      </c>
      <c r="AX652" s="205">
        <f t="shared" si="191"/>
        <v>0</v>
      </c>
    </row>
    <row r="653" spans="1:50" ht="15.75" hidden="1" customHeight="1" outlineLevel="1">
      <c r="A653" s="8" t="s">
        <v>61</v>
      </c>
      <c r="B653" s="216">
        <v>642</v>
      </c>
      <c r="C653" s="284"/>
      <c r="D653" s="285"/>
      <c r="E653" s="285"/>
      <c r="F653" s="286"/>
      <c r="G653" s="301">
        <v>0</v>
      </c>
      <c r="H653" s="287">
        <v>0.1</v>
      </c>
      <c r="I653" s="288"/>
      <c r="J653" s="223">
        <f t="shared" si="180"/>
        <v>0</v>
      </c>
      <c r="K653" s="286"/>
      <c r="L653" s="286"/>
      <c r="M653" s="215"/>
      <c r="N653" s="278">
        <f t="shared" si="181"/>
        <v>642</v>
      </c>
      <c r="O653" s="289" t="str">
        <f t="shared" si="182"/>
        <v/>
      </c>
      <c r="P653" s="290">
        <f t="shared" si="176"/>
        <v>0</v>
      </c>
      <c r="Q653" s="291">
        <v>0.1</v>
      </c>
      <c r="R653" s="292"/>
      <c r="S653" s="292"/>
      <c r="T653" s="292"/>
      <c r="U653" s="293" t="str">
        <f t="shared" si="183"/>
        <v/>
      </c>
      <c r="V653" s="294"/>
      <c r="W653" s="158"/>
      <c r="X653" s="159" t="str">
        <f t="shared" si="184"/>
        <v/>
      </c>
      <c r="Y653" s="20"/>
      <c r="Z653" s="20"/>
      <c r="AA653" s="160">
        <f t="shared" si="177"/>
        <v>0</v>
      </c>
      <c r="AB653" s="160">
        <f t="shared" si="178"/>
        <v>0</v>
      </c>
      <c r="AC653" s="20">
        <f t="shared" si="179"/>
        <v>0</v>
      </c>
      <c r="AR653" s="205">
        <f t="shared" si="185"/>
        <v>0</v>
      </c>
      <c r="AS653" s="205">
        <f t="shared" si="186"/>
        <v>0</v>
      </c>
      <c r="AT653" s="205">
        <f t="shared" si="187"/>
        <v>0</v>
      </c>
      <c r="AU653" s="205">
        <f t="shared" si="188"/>
        <v>0</v>
      </c>
      <c r="AV653" s="205">
        <f t="shared" si="189"/>
        <v>0</v>
      </c>
      <c r="AW653" s="205">
        <f t="shared" si="190"/>
        <v>0</v>
      </c>
      <c r="AX653" s="205">
        <f t="shared" si="191"/>
        <v>0</v>
      </c>
    </row>
    <row r="654" spans="1:50" ht="15.75" hidden="1" customHeight="1" outlineLevel="1">
      <c r="A654" s="8" t="s">
        <v>61</v>
      </c>
      <c r="B654" s="216">
        <v>643</v>
      </c>
      <c r="C654" s="284"/>
      <c r="D654" s="285"/>
      <c r="E654" s="285"/>
      <c r="F654" s="286"/>
      <c r="G654" s="301">
        <v>0</v>
      </c>
      <c r="H654" s="287">
        <v>0.1</v>
      </c>
      <c r="I654" s="288"/>
      <c r="J654" s="223">
        <f t="shared" si="180"/>
        <v>0</v>
      </c>
      <c r="K654" s="286"/>
      <c r="L654" s="286"/>
      <c r="M654" s="215"/>
      <c r="N654" s="278">
        <f t="shared" si="181"/>
        <v>643</v>
      </c>
      <c r="O654" s="289" t="str">
        <f t="shared" si="182"/>
        <v/>
      </c>
      <c r="P654" s="290">
        <f t="shared" si="176"/>
        <v>0</v>
      </c>
      <c r="Q654" s="291">
        <v>0.1</v>
      </c>
      <c r="R654" s="292"/>
      <c r="S654" s="292"/>
      <c r="T654" s="292"/>
      <c r="U654" s="293" t="str">
        <f t="shared" si="183"/>
        <v/>
      </c>
      <c r="V654" s="294"/>
      <c r="W654" s="158"/>
      <c r="X654" s="159" t="str">
        <f t="shared" si="184"/>
        <v/>
      </c>
      <c r="Y654" s="20"/>
      <c r="Z654" s="20"/>
      <c r="AA654" s="160">
        <f t="shared" si="177"/>
        <v>0</v>
      </c>
      <c r="AB654" s="160">
        <f t="shared" si="178"/>
        <v>0</v>
      </c>
      <c r="AC654" s="20">
        <f t="shared" si="179"/>
        <v>0</v>
      </c>
      <c r="AR654" s="205">
        <f t="shared" si="185"/>
        <v>0</v>
      </c>
      <c r="AS654" s="205">
        <f t="shared" si="186"/>
        <v>0</v>
      </c>
      <c r="AT654" s="205">
        <f t="shared" si="187"/>
        <v>0</v>
      </c>
      <c r="AU654" s="205">
        <f t="shared" si="188"/>
        <v>0</v>
      </c>
      <c r="AV654" s="205">
        <f t="shared" si="189"/>
        <v>0</v>
      </c>
      <c r="AW654" s="205">
        <f t="shared" si="190"/>
        <v>0</v>
      </c>
      <c r="AX654" s="205">
        <f t="shared" si="191"/>
        <v>0</v>
      </c>
    </row>
    <row r="655" spans="1:50" ht="15.75" hidden="1" customHeight="1" outlineLevel="1">
      <c r="A655" s="8" t="s">
        <v>61</v>
      </c>
      <c r="B655" s="216">
        <v>644</v>
      </c>
      <c r="C655" s="284"/>
      <c r="D655" s="285"/>
      <c r="E655" s="285"/>
      <c r="F655" s="286"/>
      <c r="G655" s="301">
        <v>0</v>
      </c>
      <c r="H655" s="287">
        <v>0.1</v>
      </c>
      <c r="I655" s="288"/>
      <c r="J655" s="223">
        <f t="shared" si="180"/>
        <v>0</v>
      </c>
      <c r="K655" s="286"/>
      <c r="L655" s="286"/>
      <c r="M655" s="215"/>
      <c r="N655" s="278">
        <f t="shared" si="181"/>
        <v>644</v>
      </c>
      <c r="O655" s="289" t="str">
        <f t="shared" si="182"/>
        <v/>
      </c>
      <c r="P655" s="290">
        <f t="shared" si="176"/>
        <v>0</v>
      </c>
      <c r="Q655" s="291">
        <v>0.1</v>
      </c>
      <c r="R655" s="292"/>
      <c r="S655" s="292"/>
      <c r="T655" s="292"/>
      <c r="U655" s="293" t="str">
        <f t="shared" si="183"/>
        <v/>
      </c>
      <c r="V655" s="294"/>
      <c r="W655" s="158"/>
      <c r="X655" s="159" t="str">
        <f t="shared" si="184"/>
        <v/>
      </c>
      <c r="Y655" s="20"/>
      <c r="Z655" s="20"/>
      <c r="AA655" s="160">
        <f t="shared" si="177"/>
        <v>0</v>
      </c>
      <c r="AB655" s="160">
        <f t="shared" si="178"/>
        <v>0</v>
      </c>
      <c r="AC655" s="20">
        <f t="shared" si="179"/>
        <v>0</v>
      </c>
      <c r="AR655" s="205">
        <f t="shared" si="185"/>
        <v>0</v>
      </c>
      <c r="AS655" s="205">
        <f t="shared" si="186"/>
        <v>0</v>
      </c>
      <c r="AT655" s="205">
        <f t="shared" si="187"/>
        <v>0</v>
      </c>
      <c r="AU655" s="205">
        <f t="shared" si="188"/>
        <v>0</v>
      </c>
      <c r="AV655" s="205">
        <f t="shared" si="189"/>
        <v>0</v>
      </c>
      <c r="AW655" s="205">
        <f t="shared" si="190"/>
        <v>0</v>
      </c>
      <c r="AX655" s="205">
        <f t="shared" si="191"/>
        <v>0</v>
      </c>
    </row>
    <row r="656" spans="1:50" ht="15.75" hidden="1" customHeight="1" outlineLevel="1">
      <c r="A656" s="8" t="s">
        <v>61</v>
      </c>
      <c r="B656" s="216">
        <v>645</v>
      </c>
      <c r="C656" s="284"/>
      <c r="D656" s="285"/>
      <c r="E656" s="285"/>
      <c r="F656" s="286"/>
      <c r="G656" s="301">
        <v>0</v>
      </c>
      <c r="H656" s="287">
        <v>0.1</v>
      </c>
      <c r="I656" s="288"/>
      <c r="J656" s="223">
        <f t="shared" si="180"/>
        <v>0</v>
      </c>
      <c r="K656" s="286"/>
      <c r="L656" s="286"/>
      <c r="M656" s="215"/>
      <c r="N656" s="278">
        <f t="shared" si="181"/>
        <v>645</v>
      </c>
      <c r="O656" s="289" t="str">
        <f t="shared" si="182"/>
        <v/>
      </c>
      <c r="P656" s="290">
        <f t="shared" si="176"/>
        <v>0</v>
      </c>
      <c r="Q656" s="291">
        <v>0.1</v>
      </c>
      <c r="R656" s="292"/>
      <c r="S656" s="292"/>
      <c r="T656" s="292"/>
      <c r="U656" s="293" t="str">
        <f t="shared" si="183"/>
        <v/>
      </c>
      <c r="V656" s="294"/>
      <c r="W656" s="158"/>
      <c r="X656" s="159" t="str">
        <f t="shared" si="184"/>
        <v/>
      </c>
      <c r="Y656" s="20"/>
      <c r="Z656" s="20"/>
      <c r="AA656" s="160">
        <f t="shared" si="177"/>
        <v>0</v>
      </c>
      <c r="AB656" s="160">
        <f t="shared" si="178"/>
        <v>0</v>
      </c>
      <c r="AC656" s="20">
        <f t="shared" si="179"/>
        <v>0</v>
      </c>
      <c r="AR656" s="205">
        <f t="shared" si="185"/>
        <v>0</v>
      </c>
      <c r="AS656" s="205">
        <f t="shared" si="186"/>
        <v>0</v>
      </c>
      <c r="AT656" s="205">
        <f t="shared" si="187"/>
        <v>0</v>
      </c>
      <c r="AU656" s="205">
        <f t="shared" si="188"/>
        <v>0</v>
      </c>
      <c r="AV656" s="205">
        <f t="shared" si="189"/>
        <v>0</v>
      </c>
      <c r="AW656" s="205">
        <f t="shared" si="190"/>
        <v>0</v>
      </c>
      <c r="AX656" s="205">
        <f t="shared" si="191"/>
        <v>0</v>
      </c>
    </row>
    <row r="657" spans="1:50" ht="15.75" hidden="1" customHeight="1" outlineLevel="1">
      <c r="A657" s="8" t="s">
        <v>61</v>
      </c>
      <c r="B657" s="216">
        <v>646</v>
      </c>
      <c r="C657" s="284"/>
      <c r="D657" s="285"/>
      <c r="E657" s="285"/>
      <c r="F657" s="286"/>
      <c r="G657" s="301">
        <v>0</v>
      </c>
      <c r="H657" s="287">
        <v>0.1</v>
      </c>
      <c r="I657" s="288"/>
      <c r="J657" s="223">
        <f t="shared" si="180"/>
        <v>0</v>
      </c>
      <c r="K657" s="286"/>
      <c r="L657" s="286"/>
      <c r="M657" s="215"/>
      <c r="N657" s="278">
        <f t="shared" si="181"/>
        <v>646</v>
      </c>
      <c r="O657" s="289" t="str">
        <f t="shared" si="182"/>
        <v/>
      </c>
      <c r="P657" s="290">
        <f t="shared" si="176"/>
        <v>0</v>
      </c>
      <c r="Q657" s="291">
        <v>0.1</v>
      </c>
      <c r="R657" s="292"/>
      <c r="S657" s="292"/>
      <c r="T657" s="292"/>
      <c r="U657" s="293" t="str">
        <f t="shared" si="183"/>
        <v/>
      </c>
      <c r="V657" s="294"/>
      <c r="W657" s="158"/>
      <c r="X657" s="159" t="str">
        <f t="shared" si="184"/>
        <v/>
      </c>
      <c r="Y657" s="20"/>
      <c r="Z657" s="20"/>
      <c r="AA657" s="160">
        <f t="shared" si="177"/>
        <v>0</v>
      </c>
      <c r="AB657" s="160">
        <f t="shared" si="178"/>
        <v>0</v>
      </c>
      <c r="AC657" s="20">
        <f t="shared" si="179"/>
        <v>0</v>
      </c>
      <c r="AR657" s="205">
        <f t="shared" si="185"/>
        <v>0</v>
      </c>
      <c r="AS657" s="205">
        <f t="shared" si="186"/>
        <v>0</v>
      </c>
      <c r="AT657" s="205">
        <f t="shared" si="187"/>
        <v>0</v>
      </c>
      <c r="AU657" s="205">
        <f t="shared" si="188"/>
        <v>0</v>
      </c>
      <c r="AV657" s="205">
        <f t="shared" si="189"/>
        <v>0</v>
      </c>
      <c r="AW657" s="205">
        <f t="shared" si="190"/>
        <v>0</v>
      </c>
      <c r="AX657" s="205">
        <f t="shared" si="191"/>
        <v>0</v>
      </c>
    </row>
    <row r="658" spans="1:50" ht="15.75" hidden="1" customHeight="1" outlineLevel="1">
      <c r="A658" s="8" t="s">
        <v>61</v>
      </c>
      <c r="B658" s="216">
        <v>647</v>
      </c>
      <c r="C658" s="284"/>
      <c r="D658" s="285"/>
      <c r="E658" s="285"/>
      <c r="F658" s="286"/>
      <c r="G658" s="301">
        <v>0</v>
      </c>
      <c r="H658" s="287">
        <v>0.1</v>
      </c>
      <c r="I658" s="288"/>
      <c r="J658" s="223">
        <f t="shared" si="180"/>
        <v>0</v>
      </c>
      <c r="K658" s="286"/>
      <c r="L658" s="286"/>
      <c r="M658" s="215"/>
      <c r="N658" s="278">
        <f t="shared" si="181"/>
        <v>647</v>
      </c>
      <c r="O658" s="289" t="str">
        <f t="shared" si="182"/>
        <v/>
      </c>
      <c r="P658" s="290">
        <f t="shared" si="176"/>
        <v>0</v>
      </c>
      <c r="Q658" s="291">
        <v>0.1</v>
      </c>
      <c r="R658" s="292"/>
      <c r="S658" s="292"/>
      <c r="T658" s="292"/>
      <c r="U658" s="293" t="str">
        <f t="shared" si="183"/>
        <v/>
      </c>
      <c r="V658" s="294"/>
      <c r="W658" s="158"/>
      <c r="X658" s="159" t="str">
        <f t="shared" si="184"/>
        <v/>
      </c>
      <c r="Y658" s="20"/>
      <c r="Z658" s="20"/>
      <c r="AA658" s="160">
        <f t="shared" si="177"/>
        <v>0</v>
      </c>
      <c r="AB658" s="160">
        <f t="shared" si="178"/>
        <v>0</v>
      </c>
      <c r="AC658" s="20">
        <f t="shared" si="179"/>
        <v>0</v>
      </c>
      <c r="AR658" s="205">
        <f t="shared" si="185"/>
        <v>0</v>
      </c>
      <c r="AS658" s="205">
        <f t="shared" si="186"/>
        <v>0</v>
      </c>
      <c r="AT658" s="205">
        <f t="shared" si="187"/>
        <v>0</v>
      </c>
      <c r="AU658" s="205">
        <f t="shared" si="188"/>
        <v>0</v>
      </c>
      <c r="AV658" s="205">
        <f t="shared" si="189"/>
        <v>0</v>
      </c>
      <c r="AW658" s="205">
        <f t="shared" si="190"/>
        <v>0</v>
      </c>
      <c r="AX658" s="205">
        <f t="shared" si="191"/>
        <v>0</v>
      </c>
    </row>
    <row r="659" spans="1:50" ht="15.75" hidden="1" customHeight="1" outlineLevel="1">
      <c r="A659" s="8" t="s">
        <v>61</v>
      </c>
      <c r="B659" s="216">
        <v>648</v>
      </c>
      <c r="C659" s="284"/>
      <c r="D659" s="285"/>
      <c r="E659" s="285"/>
      <c r="F659" s="286"/>
      <c r="G659" s="301">
        <v>0</v>
      </c>
      <c r="H659" s="287">
        <v>0.1</v>
      </c>
      <c r="I659" s="288"/>
      <c r="J659" s="223">
        <f t="shared" si="180"/>
        <v>0</v>
      </c>
      <c r="K659" s="286"/>
      <c r="L659" s="286"/>
      <c r="M659" s="215"/>
      <c r="N659" s="278">
        <f t="shared" si="181"/>
        <v>648</v>
      </c>
      <c r="O659" s="289" t="str">
        <f t="shared" si="182"/>
        <v/>
      </c>
      <c r="P659" s="290">
        <f t="shared" si="176"/>
        <v>0</v>
      </c>
      <c r="Q659" s="291">
        <v>0.1</v>
      </c>
      <c r="R659" s="292"/>
      <c r="S659" s="292"/>
      <c r="T659" s="292"/>
      <c r="U659" s="293" t="str">
        <f t="shared" si="183"/>
        <v/>
      </c>
      <c r="V659" s="294"/>
      <c r="W659" s="158"/>
      <c r="X659" s="159" t="str">
        <f t="shared" si="184"/>
        <v/>
      </c>
      <c r="Y659" s="20"/>
      <c r="Z659" s="20"/>
      <c r="AA659" s="160">
        <f t="shared" si="177"/>
        <v>0</v>
      </c>
      <c r="AB659" s="160">
        <f t="shared" si="178"/>
        <v>0</v>
      </c>
      <c r="AC659" s="20">
        <f t="shared" si="179"/>
        <v>0</v>
      </c>
      <c r="AR659" s="205">
        <f t="shared" si="185"/>
        <v>0</v>
      </c>
      <c r="AS659" s="205">
        <f t="shared" si="186"/>
        <v>0</v>
      </c>
      <c r="AT659" s="205">
        <f t="shared" si="187"/>
        <v>0</v>
      </c>
      <c r="AU659" s="205">
        <f t="shared" si="188"/>
        <v>0</v>
      </c>
      <c r="AV659" s="205">
        <f t="shared" si="189"/>
        <v>0</v>
      </c>
      <c r="AW659" s="205">
        <f t="shared" si="190"/>
        <v>0</v>
      </c>
      <c r="AX659" s="205">
        <f t="shared" si="191"/>
        <v>0</v>
      </c>
    </row>
    <row r="660" spans="1:50" ht="15.75" hidden="1" customHeight="1" outlineLevel="1">
      <c r="A660" s="8" t="s">
        <v>61</v>
      </c>
      <c r="B660" s="216">
        <v>649</v>
      </c>
      <c r="C660" s="284"/>
      <c r="D660" s="285"/>
      <c r="E660" s="285"/>
      <c r="F660" s="286"/>
      <c r="G660" s="301">
        <v>0</v>
      </c>
      <c r="H660" s="287">
        <v>0.1</v>
      </c>
      <c r="I660" s="288"/>
      <c r="J660" s="223">
        <f t="shared" si="180"/>
        <v>0</v>
      </c>
      <c r="K660" s="286"/>
      <c r="L660" s="286"/>
      <c r="M660" s="215"/>
      <c r="N660" s="278">
        <f t="shared" si="181"/>
        <v>649</v>
      </c>
      <c r="O660" s="289" t="str">
        <f t="shared" si="182"/>
        <v/>
      </c>
      <c r="P660" s="290">
        <f t="shared" si="176"/>
        <v>0</v>
      </c>
      <c r="Q660" s="291">
        <v>0.1</v>
      </c>
      <c r="R660" s="292"/>
      <c r="S660" s="292"/>
      <c r="T660" s="292"/>
      <c r="U660" s="293" t="str">
        <f t="shared" si="183"/>
        <v/>
      </c>
      <c r="V660" s="294"/>
      <c r="W660" s="158"/>
      <c r="X660" s="159" t="str">
        <f t="shared" si="184"/>
        <v/>
      </c>
      <c r="Y660" s="20"/>
      <c r="Z660" s="20"/>
      <c r="AA660" s="160">
        <f t="shared" si="177"/>
        <v>0</v>
      </c>
      <c r="AB660" s="160">
        <f t="shared" si="178"/>
        <v>0</v>
      </c>
      <c r="AC660" s="20">
        <f t="shared" si="179"/>
        <v>0</v>
      </c>
      <c r="AR660" s="205">
        <f t="shared" si="185"/>
        <v>0</v>
      </c>
      <c r="AS660" s="205">
        <f t="shared" si="186"/>
        <v>0</v>
      </c>
      <c r="AT660" s="205">
        <f t="shared" si="187"/>
        <v>0</v>
      </c>
      <c r="AU660" s="205">
        <f t="shared" si="188"/>
        <v>0</v>
      </c>
      <c r="AV660" s="205">
        <f t="shared" si="189"/>
        <v>0</v>
      </c>
      <c r="AW660" s="205">
        <f t="shared" si="190"/>
        <v>0</v>
      </c>
      <c r="AX660" s="205">
        <f t="shared" si="191"/>
        <v>0</v>
      </c>
    </row>
    <row r="661" spans="1:50" ht="15.75" hidden="1" customHeight="1" outlineLevel="1">
      <c r="A661" s="8" t="s">
        <v>61</v>
      </c>
      <c r="B661" s="216">
        <v>650</v>
      </c>
      <c r="C661" s="284"/>
      <c r="D661" s="285"/>
      <c r="E661" s="285"/>
      <c r="F661" s="286"/>
      <c r="G661" s="301">
        <v>0</v>
      </c>
      <c r="H661" s="287">
        <v>0.1</v>
      </c>
      <c r="I661" s="288"/>
      <c r="J661" s="223">
        <f t="shared" si="180"/>
        <v>0</v>
      </c>
      <c r="K661" s="286"/>
      <c r="L661" s="286"/>
      <c r="M661" s="215"/>
      <c r="N661" s="278">
        <f t="shared" si="181"/>
        <v>650</v>
      </c>
      <c r="O661" s="289" t="str">
        <f t="shared" si="182"/>
        <v/>
      </c>
      <c r="P661" s="290">
        <f t="shared" si="176"/>
        <v>0</v>
      </c>
      <c r="Q661" s="291">
        <v>0.1</v>
      </c>
      <c r="R661" s="292"/>
      <c r="S661" s="292"/>
      <c r="T661" s="292"/>
      <c r="U661" s="293" t="str">
        <f t="shared" si="183"/>
        <v/>
      </c>
      <c r="V661" s="294"/>
      <c r="W661" s="158"/>
      <c r="X661" s="159" t="str">
        <f t="shared" si="184"/>
        <v/>
      </c>
      <c r="Y661" s="20"/>
      <c r="Z661" s="20"/>
      <c r="AA661" s="160">
        <f t="shared" si="177"/>
        <v>0</v>
      </c>
      <c r="AB661" s="160">
        <f t="shared" si="178"/>
        <v>0</v>
      </c>
      <c r="AC661" s="20">
        <f t="shared" si="179"/>
        <v>0</v>
      </c>
      <c r="AR661" s="205">
        <f t="shared" si="185"/>
        <v>0</v>
      </c>
      <c r="AS661" s="205">
        <f t="shared" si="186"/>
        <v>0</v>
      </c>
      <c r="AT661" s="205">
        <f t="shared" si="187"/>
        <v>0</v>
      </c>
      <c r="AU661" s="205">
        <f t="shared" si="188"/>
        <v>0</v>
      </c>
      <c r="AV661" s="205">
        <f t="shared" si="189"/>
        <v>0</v>
      </c>
      <c r="AW661" s="205">
        <f t="shared" si="190"/>
        <v>0</v>
      </c>
      <c r="AX661" s="205">
        <f t="shared" si="191"/>
        <v>0</v>
      </c>
    </row>
    <row r="662" spans="1:50" ht="15.75" hidden="1" customHeight="1" outlineLevel="1">
      <c r="A662" s="8" t="s">
        <v>61</v>
      </c>
      <c r="B662" s="216">
        <v>651</v>
      </c>
      <c r="C662" s="284"/>
      <c r="D662" s="285"/>
      <c r="E662" s="285"/>
      <c r="F662" s="286"/>
      <c r="G662" s="301">
        <v>0</v>
      </c>
      <c r="H662" s="287">
        <v>0.1</v>
      </c>
      <c r="I662" s="288"/>
      <c r="J662" s="223">
        <f t="shared" si="180"/>
        <v>0</v>
      </c>
      <c r="K662" s="286"/>
      <c r="L662" s="286"/>
      <c r="M662" s="215"/>
      <c r="N662" s="278">
        <f t="shared" si="181"/>
        <v>651</v>
      </c>
      <c r="O662" s="289" t="str">
        <f t="shared" si="182"/>
        <v/>
      </c>
      <c r="P662" s="290">
        <f t="shared" si="176"/>
        <v>0</v>
      </c>
      <c r="Q662" s="291">
        <v>0.1</v>
      </c>
      <c r="R662" s="292"/>
      <c r="S662" s="292"/>
      <c r="T662" s="292"/>
      <c r="U662" s="293" t="str">
        <f t="shared" si="183"/>
        <v/>
      </c>
      <c r="V662" s="294"/>
      <c r="W662" s="158"/>
      <c r="X662" s="159" t="str">
        <f t="shared" si="184"/>
        <v/>
      </c>
      <c r="Y662" s="20"/>
      <c r="Z662" s="20"/>
      <c r="AA662" s="160">
        <f t="shared" si="177"/>
        <v>0</v>
      </c>
      <c r="AB662" s="160">
        <f t="shared" si="178"/>
        <v>0</v>
      </c>
      <c r="AC662" s="20">
        <f t="shared" si="179"/>
        <v>0</v>
      </c>
      <c r="AR662" s="205">
        <f t="shared" si="185"/>
        <v>0</v>
      </c>
      <c r="AS662" s="205">
        <f t="shared" si="186"/>
        <v>0</v>
      </c>
      <c r="AT662" s="205">
        <f t="shared" si="187"/>
        <v>0</v>
      </c>
      <c r="AU662" s="205">
        <f t="shared" si="188"/>
        <v>0</v>
      </c>
      <c r="AV662" s="205">
        <f t="shared" si="189"/>
        <v>0</v>
      </c>
      <c r="AW662" s="205">
        <f t="shared" si="190"/>
        <v>0</v>
      </c>
      <c r="AX662" s="205">
        <f t="shared" si="191"/>
        <v>0</v>
      </c>
    </row>
    <row r="663" spans="1:50" ht="15.75" hidden="1" customHeight="1" outlineLevel="1">
      <c r="A663" s="8" t="s">
        <v>61</v>
      </c>
      <c r="B663" s="216">
        <v>652</v>
      </c>
      <c r="C663" s="284"/>
      <c r="D663" s="285"/>
      <c r="E663" s="285"/>
      <c r="F663" s="286"/>
      <c r="G663" s="301">
        <v>0</v>
      </c>
      <c r="H663" s="287">
        <v>0.1</v>
      </c>
      <c r="I663" s="288"/>
      <c r="J663" s="223">
        <f t="shared" si="180"/>
        <v>0</v>
      </c>
      <c r="K663" s="286"/>
      <c r="L663" s="286"/>
      <c r="M663" s="215"/>
      <c r="N663" s="278">
        <f t="shared" si="181"/>
        <v>652</v>
      </c>
      <c r="O663" s="289" t="str">
        <f t="shared" si="182"/>
        <v/>
      </c>
      <c r="P663" s="290">
        <f t="shared" si="176"/>
        <v>0</v>
      </c>
      <c r="Q663" s="291">
        <v>0.1</v>
      </c>
      <c r="R663" s="292"/>
      <c r="S663" s="292"/>
      <c r="T663" s="292"/>
      <c r="U663" s="293" t="str">
        <f t="shared" si="183"/>
        <v/>
      </c>
      <c r="V663" s="294"/>
      <c r="W663" s="158"/>
      <c r="X663" s="159" t="str">
        <f t="shared" si="184"/>
        <v/>
      </c>
      <c r="Y663" s="20"/>
      <c r="Z663" s="20"/>
      <c r="AA663" s="160">
        <f t="shared" si="177"/>
        <v>0</v>
      </c>
      <c r="AB663" s="160">
        <f t="shared" si="178"/>
        <v>0</v>
      </c>
      <c r="AC663" s="20">
        <f t="shared" si="179"/>
        <v>0</v>
      </c>
      <c r="AR663" s="205">
        <f t="shared" si="185"/>
        <v>0</v>
      </c>
      <c r="AS663" s="205">
        <f t="shared" si="186"/>
        <v>0</v>
      </c>
      <c r="AT663" s="205">
        <f t="shared" si="187"/>
        <v>0</v>
      </c>
      <c r="AU663" s="205">
        <f t="shared" si="188"/>
        <v>0</v>
      </c>
      <c r="AV663" s="205">
        <f t="shared" si="189"/>
        <v>0</v>
      </c>
      <c r="AW663" s="205">
        <f t="shared" si="190"/>
        <v>0</v>
      </c>
      <c r="AX663" s="205">
        <f t="shared" si="191"/>
        <v>0</v>
      </c>
    </row>
    <row r="664" spans="1:50" ht="15.75" hidden="1" customHeight="1" outlineLevel="1">
      <c r="A664" s="8" t="s">
        <v>61</v>
      </c>
      <c r="B664" s="216">
        <v>653</v>
      </c>
      <c r="C664" s="284"/>
      <c r="D664" s="285"/>
      <c r="E664" s="285"/>
      <c r="F664" s="286"/>
      <c r="G664" s="301">
        <v>0</v>
      </c>
      <c r="H664" s="287">
        <v>0.1</v>
      </c>
      <c r="I664" s="288"/>
      <c r="J664" s="223">
        <f t="shared" si="180"/>
        <v>0</v>
      </c>
      <c r="K664" s="286"/>
      <c r="L664" s="286"/>
      <c r="M664" s="215"/>
      <c r="N664" s="278">
        <f t="shared" si="181"/>
        <v>653</v>
      </c>
      <c r="O664" s="289" t="str">
        <f t="shared" si="182"/>
        <v/>
      </c>
      <c r="P664" s="290">
        <f t="shared" si="176"/>
        <v>0</v>
      </c>
      <c r="Q664" s="291">
        <v>0.1</v>
      </c>
      <c r="R664" s="292"/>
      <c r="S664" s="292"/>
      <c r="T664" s="292"/>
      <c r="U664" s="293" t="str">
        <f t="shared" si="183"/>
        <v/>
      </c>
      <c r="V664" s="294"/>
      <c r="W664" s="158"/>
      <c r="X664" s="159" t="str">
        <f t="shared" si="184"/>
        <v/>
      </c>
      <c r="Y664" s="20"/>
      <c r="Z664" s="20"/>
      <c r="AA664" s="160">
        <f t="shared" si="177"/>
        <v>0</v>
      </c>
      <c r="AB664" s="160">
        <f t="shared" si="178"/>
        <v>0</v>
      </c>
      <c r="AC664" s="20">
        <f t="shared" si="179"/>
        <v>0</v>
      </c>
      <c r="AR664" s="205">
        <f t="shared" si="185"/>
        <v>0</v>
      </c>
      <c r="AS664" s="205">
        <f t="shared" si="186"/>
        <v>0</v>
      </c>
      <c r="AT664" s="205">
        <f t="shared" si="187"/>
        <v>0</v>
      </c>
      <c r="AU664" s="205">
        <f t="shared" si="188"/>
        <v>0</v>
      </c>
      <c r="AV664" s="205">
        <f t="shared" si="189"/>
        <v>0</v>
      </c>
      <c r="AW664" s="205">
        <f t="shared" si="190"/>
        <v>0</v>
      </c>
      <c r="AX664" s="205">
        <f t="shared" si="191"/>
        <v>0</v>
      </c>
    </row>
    <row r="665" spans="1:50" ht="15.75" hidden="1" customHeight="1" outlineLevel="1">
      <c r="A665" s="8" t="s">
        <v>61</v>
      </c>
      <c r="B665" s="216">
        <v>654</v>
      </c>
      <c r="C665" s="284"/>
      <c r="D665" s="285"/>
      <c r="E665" s="285"/>
      <c r="F665" s="286"/>
      <c r="G665" s="301">
        <v>0</v>
      </c>
      <c r="H665" s="287">
        <v>0.1</v>
      </c>
      <c r="I665" s="288"/>
      <c r="J665" s="223">
        <f t="shared" si="180"/>
        <v>0</v>
      </c>
      <c r="K665" s="286"/>
      <c r="L665" s="286"/>
      <c r="M665" s="215"/>
      <c r="N665" s="278">
        <f t="shared" si="181"/>
        <v>654</v>
      </c>
      <c r="O665" s="289" t="str">
        <f t="shared" si="182"/>
        <v/>
      </c>
      <c r="P665" s="290">
        <f t="shared" si="176"/>
        <v>0</v>
      </c>
      <c r="Q665" s="291">
        <v>0.1</v>
      </c>
      <c r="R665" s="292"/>
      <c r="S665" s="292"/>
      <c r="T665" s="292"/>
      <c r="U665" s="293" t="str">
        <f t="shared" si="183"/>
        <v/>
      </c>
      <c r="V665" s="294"/>
      <c r="W665" s="158"/>
      <c r="X665" s="159" t="str">
        <f t="shared" si="184"/>
        <v/>
      </c>
      <c r="Y665" s="20"/>
      <c r="Z665" s="20"/>
      <c r="AA665" s="160">
        <f t="shared" si="177"/>
        <v>0</v>
      </c>
      <c r="AB665" s="160">
        <f t="shared" si="178"/>
        <v>0</v>
      </c>
      <c r="AC665" s="20">
        <f t="shared" si="179"/>
        <v>0</v>
      </c>
      <c r="AR665" s="205">
        <f t="shared" si="185"/>
        <v>0</v>
      </c>
      <c r="AS665" s="205">
        <f t="shared" si="186"/>
        <v>0</v>
      </c>
      <c r="AT665" s="205">
        <f t="shared" si="187"/>
        <v>0</v>
      </c>
      <c r="AU665" s="205">
        <f t="shared" si="188"/>
        <v>0</v>
      </c>
      <c r="AV665" s="205">
        <f t="shared" si="189"/>
        <v>0</v>
      </c>
      <c r="AW665" s="205">
        <f t="shared" si="190"/>
        <v>0</v>
      </c>
      <c r="AX665" s="205">
        <f t="shared" si="191"/>
        <v>0</v>
      </c>
    </row>
    <row r="666" spans="1:50" ht="15.75" hidden="1" customHeight="1" outlineLevel="1">
      <c r="A666" s="8" t="s">
        <v>61</v>
      </c>
      <c r="B666" s="216">
        <v>655</v>
      </c>
      <c r="C666" s="284"/>
      <c r="D666" s="285"/>
      <c r="E666" s="285"/>
      <c r="F666" s="286"/>
      <c r="G666" s="301">
        <v>0</v>
      </c>
      <c r="H666" s="287">
        <v>0.1</v>
      </c>
      <c r="I666" s="288"/>
      <c r="J666" s="223">
        <f t="shared" si="180"/>
        <v>0</v>
      </c>
      <c r="K666" s="286"/>
      <c r="L666" s="286"/>
      <c r="M666" s="215"/>
      <c r="N666" s="278">
        <f t="shared" si="181"/>
        <v>655</v>
      </c>
      <c r="O666" s="289" t="str">
        <f t="shared" si="182"/>
        <v/>
      </c>
      <c r="P666" s="290">
        <f t="shared" si="176"/>
        <v>0</v>
      </c>
      <c r="Q666" s="291">
        <v>0.1</v>
      </c>
      <c r="R666" s="292"/>
      <c r="S666" s="292"/>
      <c r="T666" s="292"/>
      <c r="U666" s="293" t="str">
        <f t="shared" si="183"/>
        <v/>
      </c>
      <c r="V666" s="294"/>
      <c r="W666" s="158"/>
      <c r="X666" s="159" t="str">
        <f t="shared" si="184"/>
        <v/>
      </c>
      <c r="Y666" s="20"/>
      <c r="Z666" s="20"/>
      <c r="AA666" s="160">
        <f t="shared" si="177"/>
        <v>0</v>
      </c>
      <c r="AB666" s="160">
        <f t="shared" si="178"/>
        <v>0</v>
      </c>
      <c r="AC666" s="20">
        <f t="shared" si="179"/>
        <v>0</v>
      </c>
      <c r="AR666" s="205">
        <f t="shared" si="185"/>
        <v>0</v>
      </c>
      <c r="AS666" s="205">
        <f t="shared" si="186"/>
        <v>0</v>
      </c>
      <c r="AT666" s="205">
        <f t="shared" si="187"/>
        <v>0</v>
      </c>
      <c r="AU666" s="205">
        <f t="shared" si="188"/>
        <v>0</v>
      </c>
      <c r="AV666" s="205">
        <f t="shared" si="189"/>
        <v>0</v>
      </c>
      <c r="AW666" s="205">
        <f t="shared" si="190"/>
        <v>0</v>
      </c>
      <c r="AX666" s="205">
        <f t="shared" si="191"/>
        <v>0</v>
      </c>
    </row>
    <row r="667" spans="1:50" ht="15.75" hidden="1" customHeight="1" outlineLevel="1">
      <c r="A667" s="8" t="s">
        <v>61</v>
      </c>
      <c r="B667" s="216">
        <v>656</v>
      </c>
      <c r="C667" s="284"/>
      <c r="D667" s="285"/>
      <c r="E667" s="285"/>
      <c r="F667" s="286"/>
      <c r="G667" s="301">
        <v>0</v>
      </c>
      <c r="H667" s="287">
        <v>0.1</v>
      </c>
      <c r="I667" s="288"/>
      <c r="J667" s="223">
        <f t="shared" si="180"/>
        <v>0</v>
      </c>
      <c r="K667" s="286"/>
      <c r="L667" s="286"/>
      <c r="M667" s="215"/>
      <c r="N667" s="278">
        <f t="shared" si="181"/>
        <v>656</v>
      </c>
      <c r="O667" s="289" t="str">
        <f t="shared" si="182"/>
        <v/>
      </c>
      <c r="P667" s="290">
        <f t="shared" si="176"/>
        <v>0</v>
      </c>
      <c r="Q667" s="291">
        <v>0.1</v>
      </c>
      <c r="R667" s="292"/>
      <c r="S667" s="292"/>
      <c r="T667" s="292"/>
      <c r="U667" s="293" t="str">
        <f t="shared" si="183"/>
        <v/>
      </c>
      <c r="V667" s="294"/>
      <c r="W667" s="158"/>
      <c r="X667" s="159" t="str">
        <f t="shared" si="184"/>
        <v/>
      </c>
      <c r="Y667" s="20"/>
      <c r="Z667" s="20"/>
      <c r="AA667" s="160">
        <f t="shared" si="177"/>
        <v>0</v>
      </c>
      <c r="AB667" s="160">
        <f t="shared" si="178"/>
        <v>0</v>
      </c>
      <c r="AC667" s="20">
        <f t="shared" si="179"/>
        <v>0</v>
      </c>
      <c r="AR667" s="205">
        <f t="shared" si="185"/>
        <v>0</v>
      </c>
      <c r="AS667" s="205">
        <f t="shared" si="186"/>
        <v>0</v>
      </c>
      <c r="AT667" s="205">
        <f t="shared" si="187"/>
        <v>0</v>
      </c>
      <c r="AU667" s="205">
        <f t="shared" si="188"/>
        <v>0</v>
      </c>
      <c r="AV667" s="205">
        <f t="shared" si="189"/>
        <v>0</v>
      </c>
      <c r="AW667" s="205">
        <f t="shared" si="190"/>
        <v>0</v>
      </c>
      <c r="AX667" s="205">
        <f t="shared" si="191"/>
        <v>0</v>
      </c>
    </row>
    <row r="668" spans="1:50" ht="15.75" hidden="1" customHeight="1" outlineLevel="1">
      <c r="A668" s="8" t="s">
        <v>61</v>
      </c>
      <c r="B668" s="216">
        <v>657</v>
      </c>
      <c r="C668" s="284"/>
      <c r="D668" s="285"/>
      <c r="E668" s="285"/>
      <c r="F668" s="286"/>
      <c r="G668" s="301">
        <v>0</v>
      </c>
      <c r="H668" s="287">
        <v>0.1</v>
      </c>
      <c r="I668" s="288"/>
      <c r="J668" s="223">
        <f t="shared" si="180"/>
        <v>0</v>
      </c>
      <c r="K668" s="286"/>
      <c r="L668" s="286"/>
      <c r="M668" s="215"/>
      <c r="N668" s="278">
        <f t="shared" si="181"/>
        <v>657</v>
      </c>
      <c r="O668" s="289" t="str">
        <f t="shared" si="182"/>
        <v/>
      </c>
      <c r="P668" s="290">
        <f t="shared" si="176"/>
        <v>0</v>
      </c>
      <c r="Q668" s="291">
        <v>0.1</v>
      </c>
      <c r="R668" s="292"/>
      <c r="S668" s="292"/>
      <c r="T668" s="292"/>
      <c r="U668" s="293" t="str">
        <f t="shared" si="183"/>
        <v/>
      </c>
      <c r="V668" s="294"/>
      <c r="W668" s="158"/>
      <c r="X668" s="159" t="str">
        <f t="shared" si="184"/>
        <v/>
      </c>
      <c r="Y668" s="20"/>
      <c r="Z668" s="20"/>
      <c r="AA668" s="160">
        <f t="shared" si="177"/>
        <v>0</v>
      </c>
      <c r="AB668" s="160">
        <f t="shared" si="178"/>
        <v>0</v>
      </c>
      <c r="AC668" s="20">
        <f t="shared" si="179"/>
        <v>0</v>
      </c>
      <c r="AR668" s="205">
        <f t="shared" si="185"/>
        <v>0</v>
      </c>
      <c r="AS668" s="205">
        <f t="shared" si="186"/>
        <v>0</v>
      </c>
      <c r="AT668" s="205">
        <f t="shared" si="187"/>
        <v>0</v>
      </c>
      <c r="AU668" s="205">
        <f t="shared" si="188"/>
        <v>0</v>
      </c>
      <c r="AV668" s="205">
        <f t="shared" si="189"/>
        <v>0</v>
      </c>
      <c r="AW668" s="205">
        <f t="shared" si="190"/>
        <v>0</v>
      </c>
      <c r="AX668" s="205">
        <f t="shared" si="191"/>
        <v>0</v>
      </c>
    </row>
    <row r="669" spans="1:50" ht="15.75" hidden="1" customHeight="1" outlineLevel="1">
      <c r="A669" s="8" t="s">
        <v>61</v>
      </c>
      <c r="B669" s="216">
        <v>658</v>
      </c>
      <c r="C669" s="284"/>
      <c r="D669" s="285"/>
      <c r="E669" s="285"/>
      <c r="F669" s="286"/>
      <c r="G669" s="301">
        <v>0</v>
      </c>
      <c r="H669" s="287">
        <v>0.1</v>
      </c>
      <c r="I669" s="288"/>
      <c r="J669" s="223">
        <f t="shared" si="180"/>
        <v>0</v>
      </c>
      <c r="K669" s="286"/>
      <c r="L669" s="286"/>
      <c r="M669" s="215"/>
      <c r="N669" s="278">
        <f t="shared" si="181"/>
        <v>658</v>
      </c>
      <c r="O669" s="289" t="str">
        <f t="shared" si="182"/>
        <v/>
      </c>
      <c r="P669" s="290">
        <f t="shared" si="176"/>
        <v>0</v>
      </c>
      <c r="Q669" s="291">
        <v>0.1</v>
      </c>
      <c r="R669" s="292"/>
      <c r="S669" s="292"/>
      <c r="T669" s="292"/>
      <c r="U669" s="293" t="str">
        <f t="shared" si="183"/>
        <v/>
      </c>
      <c r="V669" s="294"/>
      <c r="W669" s="158"/>
      <c r="X669" s="159" t="str">
        <f t="shared" si="184"/>
        <v/>
      </c>
      <c r="Y669" s="20"/>
      <c r="Z669" s="20"/>
      <c r="AA669" s="160">
        <f t="shared" si="177"/>
        <v>0</v>
      </c>
      <c r="AB669" s="160">
        <f t="shared" si="178"/>
        <v>0</v>
      </c>
      <c r="AC669" s="20">
        <f t="shared" si="179"/>
        <v>0</v>
      </c>
      <c r="AR669" s="205">
        <f t="shared" si="185"/>
        <v>0</v>
      </c>
      <c r="AS669" s="205">
        <f t="shared" si="186"/>
        <v>0</v>
      </c>
      <c r="AT669" s="205">
        <f t="shared" si="187"/>
        <v>0</v>
      </c>
      <c r="AU669" s="205">
        <f t="shared" si="188"/>
        <v>0</v>
      </c>
      <c r="AV669" s="205">
        <f t="shared" si="189"/>
        <v>0</v>
      </c>
      <c r="AW669" s="205">
        <f t="shared" si="190"/>
        <v>0</v>
      </c>
      <c r="AX669" s="205">
        <f t="shared" si="191"/>
        <v>0</v>
      </c>
    </row>
    <row r="670" spans="1:50" ht="15.75" hidden="1" customHeight="1" outlineLevel="1">
      <c r="A670" s="8" t="s">
        <v>61</v>
      </c>
      <c r="B670" s="216">
        <v>659</v>
      </c>
      <c r="C670" s="284"/>
      <c r="D670" s="285"/>
      <c r="E670" s="285"/>
      <c r="F670" s="286"/>
      <c r="G670" s="301">
        <v>0</v>
      </c>
      <c r="H670" s="287">
        <v>0.1</v>
      </c>
      <c r="I670" s="288"/>
      <c r="J670" s="223">
        <f t="shared" si="180"/>
        <v>0</v>
      </c>
      <c r="K670" s="286"/>
      <c r="L670" s="286"/>
      <c r="M670" s="215"/>
      <c r="N670" s="278">
        <f t="shared" si="181"/>
        <v>659</v>
      </c>
      <c r="O670" s="289" t="str">
        <f t="shared" si="182"/>
        <v/>
      </c>
      <c r="P670" s="290">
        <f t="shared" si="176"/>
        <v>0</v>
      </c>
      <c r="Q670" s="291">
        <v>0.1</v>
      </c>
      <c r="R670" s="292"/>
      <c r="S670" s="292"/>
      <c r="T670" s="292"/>
      <c r="U670" s="293" t="str">
        <f t="shared" si="183"/>
        <v/>
      </c>
      <c r="V670" s="294"/>
      <c r="W670" s="158"/>
      <c r="X670" s="159" t="str">
        <f t="shared" si="184"/>
        <v/>
      </c>
      <c r="Y670" s="20"/>
      <c r="Z670" s="20"/>
      <c r="AA670" s="160">
        <f t="shared" si="177"/>
        <v>0</v>
      </c>
      <c r="AB670" s="160">
        <f t="shared" si="178"/>
        <v>0</v>
      </c>
      <c r="AC670" s="20">
        <f t="shared" si="179"/>
        <v>0</v>
      </c>
      <c r="AR670" s="205">
        <f t="shared" si="185"/>
        <v>0</v>
      </c>
      <c r="AS670" s="205">
        <f t="shared" si="186"/>
        <v>0</v>
      </c>
      <c r="AT670" s="205">
        <f t="shared" si="187"/>
        <v>0</v>
      </c>
      <c r="AU670" s="205">
        <f t="shared" si="188"/>
        <v>0</v>
      </c>
      <c r="AV670" s="205">
        <f t="shared" si="189"/>
        <v>0</v>
      </c>
      <c r="AW670" s="205">
        <f t="shared" si="190"/>
        <v>0</v>
      </c>
      <c r="AX670" s="205">
        <f t="shared" si="191"/>
        <v>0</v>
      </c>
    </row>
    <row r="671" spans="1:50" ht="15.75" hidden="1" customHeight="1" outlineLevel="1">
      <c r="A671" s="8" t="s">
        <v>61</v>
      </c>
      <c r="B671" s="216">
        <v>660</v>
      </c>
      <c r="C671" s="284"/>
      <c r="D671" s="285"/>
      <c r="E671" s="285"/>
      <c r="F671" s="286"/>
      <c r="G671" s="301">
        <v>0</v>
      </c>
      <c r="H671" s="287">
        <v>0.1</v>
      </c>
      <c r="I671" s="288"/>
      <c r="J671" s="223">
        <f t="shared" si="180"/>
        <v>0</v>
      </c>
      <c r="K671" s="286"/>
      <c r="L671" s="286"/>
      <c r="M671" s="215"/>
      <c r="N671" s="278">
        <f t="shared" si="181"/>
        <v>660</v>
      </c>
      <c r="O671" s="289" t="str">
        <f t="shared" si="182"/>
        <v/>
      </c>
      <c r="P671" s="290">
        <f t="shared" si="176"/>
        <v>0</v>
      </c>
      <c r="Q671" s="291">
        <v>0.1</v>
      </c>
      <c r="R671" s="292"/>
      <c r="S671" s="292"/>
      <c r="T671" s="292"/>
      <c r="U671" s="293" t="str">
        <f t="shared" si="183"/>
        <v/>
      </c>
      <c r="V671" s="294"/>
      <c r="W671" s="158"/>
      <c r="X671" s="159" t="str">
        <f t="shared" si="184"/>
        <v/>
      </c>
      <c r="Y671" s="20"/>
      <c r="Z671" s="20"/>
      <c r="AA671" s="160">
        <f t="shared" si="177"/>
        <v>0</v>
      </c>
      <c r="AB671" s="160">
        <f t="shared" si="178"/>
        <v>0</v>
      </c>
      <c r="AC671" s="20">
        <f t="shared" si="179"/>
        <v>0</v>
      </c>
      <c r="AR671" s="205">
        <f t="shared" si="185"/>
        <v>0</v>
      </c>
      <c r="AS671" s="205">
        <f t="shared" si="186"/>
        <v>0</v>
      </c>
      <c r="AT671" s="205">
        <f t="shared" si="187"/>
        <v>0</v>
      </c>
      <c r="AU671" s="205">
        <f t="shared" si="188"/>
        <v>0</v>
      </c>
      <c r="AV671" s="205">
        <f t="shared" si="189"/>
        <v>0</v>
      </c>
      <c r="AW671" s="205">
        <f t="shared" si="190"/>
        <v>0</v>
      </c>
      <c r="AX671" s="205">
        <f t="shared" si="191"/>
        <v>0</v>
      </c>
    </row>
    <row r="672" spans="1:50" ht="15.75" hidden="1" customHeight="1" outlineLevel="1">
      <c r="A672" s="8" t="s">
        <v>61</v>
      </c>
      <c r="B672" s="216">
        <v>661</v>
      </c>
      <c r="C672" s="284"/>
      <c r="D672" s="285"/>
      <c r="E672" s="285"/>
      <c r="F672" s="286"/>
      <c r="G672" s="301">
        <v>0</v>
      </c>
      <c r="H672" s="287">
        <v>0.1</v>
      </c>
      <c r="I672" s="288"/>
      <c r="J672" s="223">
        <f t="shared" si="180"/>
        <v>0</v>
      </c>
      <c r="K672" s="286"/>
      <c r="L672" s="286"/>
      <c r="M672" s="215"/>
      <c r="N672" s="278">
        <f t="shared" si="181"/>
        <v>661</v>
      </c>
      <c r="O672" s="289" t="str">
        <f t="shared" si="182"/>
        <v/>
      </c>
      <c r="P672" s="290">
        <f t="shared" si="176"/>
        <v>0</v>
      </c>
      <c r="Q672" s="291">
        <v>0.1</v>
      </c>
      <c r="R672" s="292"/>
      <c r="S672" s="292"/>
      <c r="T672" s="292"/>
      <c r="U672" s="293" t="str">
        <f t="shared" si="183"/>
        <v/>
      </c>
      <c r="V672" s="294"/>
      <c r="W672" s="158"/>
      <c r="X672" s="159" t="str">
        <f t="shared" si="184"/>
        <v/>
      </c>
      <c r="Y672" s="20"/>
      <c r="Z672" s="20"/>
      <c r="AA672" s="160">
        <f t="shared" si="177"/>
        <v>0</v>
      </c>
      <c r="AB672" s="160">
        <f t="shared" si="178"/>
        <v>0</v>
      </c>
      <c r="AC672" s="20">
        <f t="shared" si="179"/>
        <v>0</v>
      </c>
      <c r="AR672" s="205">
        <f t="shared" si="185"/>
        <v>0</v>
      </c>
      <c r="AS672" s="205">
        <f t="shared" si="186"/>
        <v>0</v>
      </c>
      <c r="AT672" s="205">
        <f t="shared" si="187"/>
        <v>0</v>
      </c>
      <c r="AU672" s="205">
        <f t="shared" si="188"/>
        <v>0</v>
      </c>
      <c r="AV672" s="205">
        <f t="shared" si="189"/>
        <v>0</v>
      </c>
      <c r="AW672" s="205">
        <f t="shared" si="190"/>
        <v>0</v>
      </c>
      <c r="AX672" s="205">
        <f t="shared" si="191"/>
        <v>0</v>
      </c>
    </row>
    <row r="673" spans="1:50" ht="15.75" hidden="1" customHeight="1" outlineLevel="1">
      <c r="A673" s="8" t="s">
        <v>61</v>
      </c>
      <c r="B673" s="216">
        <v>662</v>
      </c>
      <c r="C673" s="284"/>
      <c r="D673" s="285"/>
      <c r="E673" s="285"/>
      <c r="F673" s="286"/>
      <c r="G673" s="301">
        <v>0</v>
      </c>
      <c r="H673" s="287">
        <v>0.1</v>
      </c>
      <c r="I673" s="288"/>
      <c r="J673" s="223">
        <f t="shared" si="180"/>
        <v>0</v>
      </c>
      <c r="K673" s="286"/>
      <c r="L673" s="286"/>
      <c r="M673" s="215"/>
      <c r="N673" s="278">
        <f t="shared" si="181"/>
        <v>662</v>
      </c>
      <c r="O673" s="289" t="str">
        <f t="shared" si="182"/>
        <v/>
      </c>
      <c r="P673" s="290">
        <f t="shared" si="176"/>
        <v>0</v>
      </c>
      <c r="Q673" s="291">
        <v>0.1</v>
      </c>
      <c r="R673" s="292"/>
      <c r="S673" s="292"/>
      <c r="T673" s="292"/>
      <c r="U673" s="293" t="str">
        <f t="shared" si="183"/>
        <v/>
      </c>
      <c r="V673" s="294"/>
      <c r="W673" s="158"/>
      <c r="X673" s="159" t="str">
        <f t="shared" si="184"/>
        <v/>
      </c>
      <c r="Y673" s="20"/>
      <c r="Z673" s="20"/>
      <c r="AA673" s="160">
        <f t="shared" si="177"/>
        <v>0</v>
      </c>
      <c r="AB673" s="160">
        <f t="shared" si="178"/>
        <v>0</v>
      </c>
      <c r="AC673" s="20">
        <f t="shared" si="179"/>
        <v>0</v>
      </c>
      <c r="AR673" s="205">
        <f t="shared" si="185"/>
        <v>0</v>
      </c>
      <c r="AS673" s="205">
        <f t="shared" si="186"/>
        <v>0</v>
      </c>
      <c r="AT673" s="205">
        <f t="shared" si="187"/>
        <v>0</v>
      </c>
      <c r="AU673" s="205">
        <f t="shared" si="188"/>
        <v>0</v>
      </c>
      <c r="AV673" s="205">
        <f t="shared" si="189"/>
        <v>0</v>
      </c>
      <c r="AW673" s="205">
        <f t="shared" si="190"/>
        <v>0</v>
      </c>
      <c r="AX673" s="205">
        <f t="shared" si="191"/>
        <v>0</v>
      </c>
    </row>
    <row r="674" spans="1:50" ht="15.75" hidden="1" customHeight="1" outlineLevel="1">
      <c r="A674" s="8" t="s">
        <v>61</v>
      </c>
      <c r="B674" s="216">
        <v>663</v>
      </c>
      <c r="C674" s="284"/>
      <c r="D674" s="285"/>
      <c r="E674" s="285"/>
      <c r="F674" s="286"/>
      <c r="G674" s="301">
        <v>0</v>
      </c>
      <c r="H674" s="287">
        <v>0.1</v>
      </c>
      <c r="I674" s="288"/>
      <c r="J674" s="223">
        <f t="shared" si="180"/>
        <v>0</v>
      </c>
      <c r="K674" s="286"/>
      <c r="L674" s="286"/>
      <c r="M674" s="215"/>
      <c r="N674" s="278">
        <f t="shared" si="181"/>
        <v>663</v>
      </c>
      <c r="O674" s="289" t="str">
        <f t="shared" si="182"/>
        <v/>
      </c>
      <c r="P674" s="290">
        <f t="shared" si="176"/>
        <v>0</v>
      </c>
      <c r="Q674" s="291">
        <v>0.1</v>
      </c>
      <c r="R674" s="292"/>
      <c r="S674" s="292"/>
      <c r="T674" s="292"/>
      <c r="U674" s="293" t="str">
        <f t="shared" si="183"/>
        <v/>
      </c>
      <c r="V674" s="294"/>
      <c r="W674" s="158"/>
      <c r="X674" s="159" t="str">
        <f t="shared" si="184"/>
        <v/>
      </c>
      <c r="Y674" s="20"/>
      <c r="Z674" s="20"/>
      <c r="AA674" s="160">
        <f t="shared" si="177"/>
        <v>0</v>
      </c>
      <c r="AB674" s="160">
        <f t="shared" si="178"/>
        <v>0</v>
      </c>
      <c r="AC674" s="20">
        <f t="shared" si="179"/>
        <v>0</v>
      </c>
      <c r="AR674" s="205">
        <f t="shared" si="185"/>
        <v>0</v>
      </c>
      <c r="AS674" s="205">
        <f t="shared" si="186"/>
        <v>0</v>
      </c>
      <c r="AT674" s="205">
        <f t="shared" si="187"/>
        <v>0</v>
      </c>
      <c r="AU674" s="205">
        <f t="shared" si="188"/>
        <v>0</v>
      </c>
      <c r="AV674" s="205">
        <f t="shared" si="189"/>
        <v>0</v>
      </c>
      <c r="AW674" s="205">
        <f t="shared" si="190"/>
        <v>0</v>
      </c>
      <c r="AX674" s="205">
        <f t="shared" si="191"/>
        <v>0</v>
      </c>
    </row>
    <row r="675" spans="1:50" ht="15.75" hidden="1" customHeight="1" outlineLevel="1">
      <c r="A675" s="8" t="s">
        <v>61</v>
      </c>
      <c r="B675" s="216">
        <v>664</v>
      </c>
      <c r="C675" s="284"/>
      <c r="D675" s="285"/>
      <c r="E675" s="285"/>
      <c r="F675" s="286"/>
      <c r="G675" s="301">
        <v>0</v>
      </c>
      <c r="H675" s="287">
        <v>0.1</v>
      </c>
      <c r="I675" s="288"/>
      <c r="J675" s="223">
        <f t="shared" si="180"/>
        <v>0</v>
      </c>
      <c r="K675" s="286"/>
      <c r="L675" s="286"/>
      <c r="M675" s="215"/>
      <c r="N675" s="278">
        <f t="shared" si="181"/>
        <v>664</v>
      </c>
      <c r="O675" s="289" t="str">
        <f t="shared" si="182"/>
        <v/>
      </c>
      <c r="P675" s="290">
        <f t="shared" si="176"/>
        <v>0</v>
      </c>
      <c r="Q675" s="291">
        <v>0.1</v>
      </c>
      <c r="R675" s="292"/>
      <c r="S675" s="292"/>
      <c r="T675" s="292"/>
      <c r="U675" s="293" t="str">
        <f t="shared" si="183"/>
        <v/>
      </c>
      <c r="V675" s="294"/>
      <c r="W675" s="158"/>
      <c r="X675" s="159" t="str">
        <f t="shared" si="184"/>
        <v/>
      </c>
      <c r="Y675" s="20"/>
      <c r="Z675" s="20"/>
      <c r="AA675" s="160">
        <f t="shared" si="177"/>
        <v>0</v>
      </c>
      <c r="AB675" s="160">
        <f t="shared" si="178"/>
        <v>0</v>
      </c>
      <c r="AC675" s="20">
        <f t="shared" si="179"/>
        <v>0</v>
      </c>
      <c r="AR675" s="205">
        <f t="shared" si="185"/>
        <v>0</v>
      </c>
      <c r="AS675" s="205">
        <f t="shared" si="186"/>
        <v>0</v>
      </c>
      <c r="AT675" s="205">
        <f t="shared" si="187"/>
        <v>0</v>
      </c>
      <c r="AU675" s="205">
        <f t="shared" si="188"/>
        <v>0</v>
      </c>
      <c r="AV675" s="205">
        <f t="shared" si="189"/>
        <v>0</v>
      </c>
      <c r="AW675" s="205">
        <f t="shared" si="190"/>
        <v>0</v>
      </c>
      <c r="AX675" s="205">
        <f t="shared" si="191"/>
        <v>0</v>
      </c>
    </row>
    <row r="676" spans="1:50" ht="15.75" hidden="1" customHeight="1" outlineLevel="1">
      <c r="A676" s="8" t="s">
        <v>61</v>
      </c>
      <c r="B676" s="216">
        <v>665</v>
      </c>
      <c r="C676" s="284"/>
      <c r="D676" s="285"/>
      <c r="E676" s="285"/>
      <c r="F676" s="286"/>
      <c r="G676" s="301">
        <v>0</v>
      </c>
      <c r="H676" s="287">
        <v>0.1</v>
      </c>
      <c r="I676" s="288"/>
      <c r="J676" s="223">
        <f t="shared" si="180"/>
        <v>0</v>
      </c>
      <c r="K676" s="286"/>
      <c r="L676" s="286"/>
      <c r="M676" s="215"/>
      <c r="N676" s="278">
        <f t="shared" si="181"/>
        <v>665</v>
      </c>
      <c r="O676" s="289" t="str">
        <f t="shared" si="182"/>
        <v/>
      </c>
      <c r="P676" s="290">
        <f t="shared" si="176"/>
        <v>0</v>
      </c>
      <c r="Q676" s="291">
        <v>0.1</v>
      </c>
      <c r="R676" s="292"/>
      <c r="S676" s="292"/>
      <c r="T676" s="292"/>
      <c r="U676" s="293" t="str">
        <f t="shared" si="183"/>
        <v/>
      </c>
      <c r="V676" s="294"/>
      <c r="W676" s="158"/>
      <c r="X676" s="159" t="str">
        <f t="shared" si="184"/>
        <v/>
      </c>
      <c r="Y676" s="20"/>
      <c r="Z676" s="20"/>
      <c r="AA676" s="160">
        <f t="shared" si="177"/>
        <v>0</v>
      </c>
      <c r="AB676" s="160">
        <f t="shared" si="178"/>
        <v>0</v>
      </c>
      <c r="AC676" s="20">
        <f t="shared" si="179"/>
        <v>0</v>
      </c>
      <c r="AR676" s="205">
        <f t="shared" si="185"/>
        <v>0</v>
      </c>
      <c r="AS676" s="205">
        <f t="shared" si="186"/>
        <v>0</v>
      </c>
      <c r="AT676" s="205">
        <f t="shared" si="187"/>
        <v>0</v>
      </c>
      <c r="AU676" s="205">
        <f t="shared" si="188"/>
        <v>0</v>
      </c>
      <c r="AV676" s="205">
        <f t="shared" si="189"/>
        <v>0</v>
      </c>
      <c r="AW676" s="205">
        <f t="shared" si="190"/>
        <v>0</v>
      </c>
      <c r="AX676" s="205">
        <f t="shared" si="191"/>
        <v>0</v>
      </c>
    </row>
    <row r="677" spans="1:50" ht="15.75" hidden="1" customHeight="1" outlineLevel="1">
      <c r="A677" s="8" t="s">
        <v>61</v>
      </c>
      <c r="B677" s="216">
        <v>666</v>
      </c>
      <c r="C677" s="284"/>
      <c r="D677" s="285"/>
      <c r="E677" s="285"/>
      <c r="F677" s="286"/>
      <c r="G677" s="301">
        <v>0</v>
      </c>
      <c r="H677" s="287">
        <v>0.1</v>
      </c>
      <c r="I677" s="288"/>
      <c r="J677" s="223">
        <f t="shared" si="180"/>
        <v>0</v>
      </c>
      <c r="K677" s="286"/>
      <c r="L677" s="286"/>
      <c r="M677" s="215"/>
      <c r="N677" s="278">
        <f t="shared" si="181"/>
        <v>666</v>
      </c>
      <c r="O677" s="289" t="str">
        <f t="shared" si="182"/>
        <v/>
      </c>
      <c r="P677" s="290">
        <f t="shared" si="176"/>
        <v>0</v>
      </c>
      <c r="Q677" s="291">
        <v>0.1</v>
      </c>
      <c r="R677" s="292"/>
      <c r="S677" s="292"/>
      <c r="T677" s="292"/>
      <c r="U677" s="293" t="str">
        <f t="shared" si="183"/>
        <v/>
      </c>
      <c r="V677" s="294"/>
      <c r="W677" s="158"/>
      <c r="X677" s="159" t="str">
        <f t="shared" si="184"/>
        <v/>
      </c>
      <c r="Y677" s="20"/>
      <c r="Z677" s="20"/>
      <c r="AA677" s="160">
        <f t="shared" si="177"/>
        <v>0</v>
      </c>
      <c r="AB677" s="160">
        <f t="shared" si="178"/>
        <v>0</v>
      </c>
      <c r="AC677" s="20">
        <f t="shared" si="179"/>
        <v>0</v>
      </c>
      <c r="AR677" s="205">
        <f t="shared" si="185"/>
        <v>0</v>
      </c>
      <c r="AS677" s="205">
        <f t="shared" si="186"/>
        <v>0</v>
      </c>
      <c r="AT677" s="205">
        <f t="shared" si="187"/>
        <v>0</v>
      </c>
      <c r="AU677" s="205">
        <f t="shared" si="188"/>
        <v>0</v>
      </c>
      <c r="AV677" s="205">
        <f t="shared" si="189"/>
        <v>0</v>
      </c>
      <c r="AW677" s="205">
        <f t="shared" si="190"/>
        <v>0</v>
      </c>
      <c r="AX677" s="205">
        <f t="shared" si="191"/>
        <v>0</v>
      </c>
    </row>
    <row r="678" spans="1:50" ht="15.75" hidden="1" customHeight="1" outlineLevel="1">
      <c r="A678" s="8" t="s">
        <v>61</v>
      </c>
      <c r="B678" s="216">
        <v>667</v>
      </c>
      <c r="C678" s="284"/>
      <c r="D678" s="285"/>
      <c r="E678" s="285"/>
      <c r="F678" s="286"/>
      <c r="G678" s="301">
        <v>0</v>
      </c>
      <c r="H678" s="287">
        <v>0.1</v>
      </c>
      <c r="I678" s="288"/>
      <c r="J678" s="223">
        <f t="shared" si="180"/>
        <v>0</v>
      </c>
      <c r="K678" s="286"/>
      <c r="L678" s="286"/>
      <c r="M678" s="215"/>
      <c r="N678" s="278">
        <f t="shared" si="181"/>
        <v>667</v>
      </c>
      <c r="O678" s="289" t="str">
        <f t="shared" si="182"/>
        <v/>
      </c>
      <c r="P678" s="290">
        <f t="shared" si="176"/>
        <v>0</v>
      </c>
      <c r="Q678" s="291">
        <v>0.1</v>
      </c>
      <c r="R678" s="292"/>
      <c r="S678" s="292"/>
      <c r="T678" s="292"/>
      <c r="U678" s="293" t="str">
        <f t="shared" si="183"/>
        <v/>
      </c>
      <c r="V678" s="294"/>
      <c r="W678" s="158"/>
      <c r="X678" s="159" t="str">
        <f t="shared" si="184"/>
        <v/>
      </c>
      <c r="Y678" s="20"/>
      <c r="Z678" s="20"/>
      <c r="AA678" s="160">
        <f t="shared" si="177"/>
        <v>0</v>
      </c>
      <c r="AB678" s="160">
        <f t="shared" si="178"/>
        <v>0</v>
      </c>
      <c r="AC678" s="20">
        <f t="shared" si="179"/>
        <v>0</v>
      </c>
      <c r="AR678" s="205">
        <f t="shared" si="185"/>
        <v>0</v>
      </c>
      <c r="AS678" s="205">
        <f t="shared" si="186"/>
        <v>0</v>
      </c>
      <c r="AT678" s="205">
        <f t="shared" si="187"/>
        <v>0</v>
      </c>
      <c r="AU678" s="205">
        <f t="shared" si="188"/>
        <v>0</v>
      </c>
      <c r="AV678" s="205">
        <f t="shared" si="189"/>
        <v>0</v>
      </c>
      <c r="AW678" s="205">
        <f t="shared" si="190"/>
        <v>0</v>
      </c>
      <c r="AX678" s="205">
        <f t="shared" si="191"/>
        <v>0</v>
      </c>
    </row>
    <row r="679" spans="1:50" ht="15.75" hidden="1" customHeight="1" outlineLevel="1">
      <c r="A679" s="8" t="s">
        <v>61</v>
      </c>
      <c r="B679" s="216">
        <v>668</v>
      </c>
      <c r="C679" s="284"/>
      <c r="D679" s="285"/>
      <c r="E679" s="285"/>
      <c r="F679" s="286"/>
      <c r="G679" s="301">
        <v>0</v>
      </c>
      <c r="H679" s="287">
        <v>0.1</v>
      </c>
      <c r="I679" s="288"/>
      <c r="J679" s="223">
        <f t="shared" si="180"/>
        <v>0</v>
      </c>
      <c r="K679" s="286"/>
      <c r="L679" s="286"/>
      <c r="M679" s="215"/>
      <c r="N679" s="278">
        <f t="shared" si="181"/>
        <v>668</v>
      </c>
      <c r="O679" s="289" t="str">
        <f t="shared" si="182"/>
        <v/>
      </c>
      <c r="P679" s="290">
        <f t="shared" si="176"/>
        <v>0</v>
      </c>
      <c r="Q679" s="291">
        <v>0.1</v>
      </c>
      <c r="R679" s="292"/>
      <c r="S679" s="292"/>
      <c r="T679" s="292"/>
      <c r="U679" s="293" t="str">
        <f t="shared" si="183"/>
        <v/>
      </c>
      <c r="V679" s="294"/>
      <c r="W679" s="158"/>
      <c r="X679" s="159" t="str">
        <f t="shared" si="184"/>
        <v/>
      </c>
      <c r="Y679" s="20"/>
      <c r="Z679" s="20"/>
      <c r="AA679" s="160">
        <f t="shared" si="177"/>
        <v>0</v>
      </c>
      <c r="AB679" s="160">
        <f t="shared" si="178"/>
        <v>0</v>
      </c>
      <c r="AC679" s="20">
        <f t="shared" si="179"/>
        <v>0</v>
      </c>
      <c r="AR679" s="205">
        <f t="shared" si="185"/>
        <v>0</v>
      </c>
      <c r="AS679" s="205">
        <f t="shared" si="186"/>
        <v>0</v>
      </c>
      <c r="AT679" s="205">
        <f t="shared" si="187"/>
        <v>0</v>
      </c>
      <c r="AU679" s="205">
        <f t="shared" si="188"/>
        <v>0</v>
      </c>
      <c r="AV679" s="205">
        <f t="shared" si="189"/>
        <v>0</v>
      </c>
      <c r="AW679" s="205">
        <f t="shared" si="190"/>
        <v>0</v>
      </c>
      <c r="AX679" s="205">
        <f t="shared" si="191"/>
        <v>0</v>
      </c>
    </row>
    <row r="680" spans="1:50" ht="15.75" hidden="1" customHeight="1" outlineLevel="1">
      <c r="A680" s="8" t="s">
        <v>61</v>
      </c>
      <c r="B680" s="216">
        <v>669</v>
      </c>
      <c r="C680" s="284"/>
      <c r="D680" s="285"/>
      <c r="E680" s="285"/>
      <c r="F680" s="286"/>
      <c r="G680" s="301">
        <v>0</v>
      </c>
      <c r="H680" s="287">
        <v>0.1</v>
      </c>
      <c r="I680" s="288"/>
      <c r="J680" s="223">
        <f t="shared" si="180"/>
        <v>0</v>
      </c>
      <c r="K680" s="286"/>
      <c r="L680" s="286"/>
      <c r="M680" s="215"/>
      <c r="N680" s="278">
        <f t="shared" si="181"/>
        <v>669</v>
      </c>
      <c r="O680" s="289" t="str">
        <f t="shared" si="182"/>
        <v/>
      </c>
      <c r="P680" s="290">
        <f t="shared" si="176"/>
        <v>0</v>
      </c>
      <c r="Q680" s="291">
        <v>0.1</v>
      </c>
      <c r="R680" s="292"/>
      <c r="S680" s="292"/>
      <c r="T680" s="292"/>
      <c r="U680" s="293" t="str">
        <f t="shared" si="183"/>
        <v/>
      </c>
      <c r="V680" s="294"/>
      <c r="W680" s="158"/>
      <c r="X680" s="159" t="str">
        <f t="shared" si="184"/>
        <v/>
      </c>
      <c r="Y680" s="20"/>
      <c r="Z680" s="20"/>
      <c r="AA680" s="160">
        <f t="shared" si="177"/>
        <v>0</v>
      </c>
      <c r="AB680" s="160">
        <f t="shared" si="178"/>
        <v>0</v>
      </c>
      <c r="AC680" s="20">
        <f t="shared" si="179"/>
        <v>0</v>
      </c>
      <c r="AR680" s="205">
        <f t="shared" si="185"/>
        <v>0</v>
      </c>
      <c r="AS680" s="205">
        <f t="shared" si="186"/>
        <v>0</v>
      </c>
      <c r="AT680" s="205">
        <f t="shared" si="187"/>
        <v>0</v>
      </c>
      <c r="AU680" s="205">
        <f t="shared" si="188"/>
        <v>0</v>
      </c>
      <c r="AV680" s="205">
        <f t="shared" si="189"/>
        <v>0</v>
      </c>
      <c r="AW680" s="205">
        <f t="shared" si="190"/>
        <v>0</v>
      </c>
      <c r="AX680" s="205">
        <f t="shared" si="191"/>
        <v>0</v>
      </c>
    </row>
    <row r="681" spans="1:50" ht="15.75" hidden="1" customHeight="1" outlineLevel="1">
      <c r="A681" s="8" t="s">
        <v>61</v>
      </c>
      <c r="B681" s="216">
        <v>670</v>
      </c>
      <c r="C681" s="284"/>
      <c r="D681" s="285"/>
      <c r="E681" s="285"/>
      <c r="F681" s="286"/>
      <c r="G681" s="301">
        <v>0</v>
      </c>
      <c r="H681" s="287">
        <v>0.1</v>
      </c>
      <c r="I681" s="288"/>
      <c r="J681" s="223">
        <f t="shared" si="180"/>
        <v>0</v>
      </c>
      <c r="K681" s="286"/>
      <c r="L681" s="286"/>
      <c r="M681" s="215"/>
      <c r="N681" s="278">
        <f t="shared" si="181"/>
        <v>670</v>
      </c>
      <c r="O681" s="289" t="str">
        <f t="shared" si="182"/>
        <v/>
      </c>
      <c r="P681" s="290">
        <f t="shared" si="176"/>
        <v>0</v>
      </c>
      <c r="Q681" s="291">
        <v>0.1</v>
      </c>
      <c r="R681" s="292"/>
      <c r="S681" s="292"/>
      <c r="T681" s="292"/>
      <c r="U681" s="293" t="str">
        <f t="shared" si="183"/>
        <v/>
      </c>
      <c r="V681" s="294"/>
      <c r="W681" s="158"/>
      <c r="X681" s="159" t="str">
        <f t="shared" si="184"/>
        <v/>
      </c>
      <c r="Y681" s="20"/>
      <c r="Z681" s="20"/>
      <c r="AA681" s="160">
        <f t="shared" si="177"/>
        <v>0</v>
      </c>
      <c r="AB681" s="160">
        <f t="shared" si="178"/>
        <v>0</v>
      </c>
      <c r="AC681" s="20">
        <f t="shared" si="179"/>
        <v>0</v>
      </c>
      <c r="AR681" s="205">
        <f t="shared" si="185"/>
        <v>0</v>
      </c>
      <c r="AS681" s="205">
        <f t="shared" si="186"/>
        <v>0</v>
      </c>
      <c r="AT681" s="205">
        <f t="shared" si="187"/>
        <v>0</v>
      </c>
      <c r="AU681" s="205">
        <f t="shared" si="188"/>
        <v>0</v>
      </c>
      <c r="AV681" s="205">
        <f t="shared" si="189"/>
        <v>0</v>
      </c>
      <c r="AW681" s="205">
        <f t="shared" si="190"/>
        <v>0</v>
      </c>
      <c r="AX681" s="205">
        <f t="shared" si="191"/>
        <v>0</v>
      </c>
    </row>
    <row r="682" spans="1:50" ht="15.75" hidden="1" customHeight="1" outlineLevel="1">
      <c r="A682" s="8" t="s">
        <v>61</v>
      </c>
      <c r="B682" s="216">
        <v>671</v>
      </c>
      <c r="C682" s="284"/>
      <c r="D682" s="285"/>
      <c r="E682" s="285"/>
      <c r="F682" s="286"/>
      <c r="G682" s="301">
        <v>0</v>
      </c>
      <c r="H682" s="287">
        <v>0.1</v>
      </c>
      <c r="I682" s="288"/>
      <c r="J682" s="223">
        <f t="shared" si="180"/>
        <v>0</v>
      </c>
      <c r="K682" s="286"/>
      <c r="L682" s="286"/>
      <c r="M682" s="215"/>
      <c r="N682" s="278">
        <f t="shared" si="181"/>
        <v>671</v>
      </c>
      <c r="O682" s="289" t="str">
        <f t="shared" si="182"/>
        <v/>
      </c>
      <c r="P682" s="290">
        <f t="shared" si="176"/>
        <v>0</v>
      </c>
      <c r="Q682" s="291">
        <v>0.1</v>
      </c>
      <c r="R682" s="292"/>
      <c r="S682" s="292"/>
      <c r="T682" s="292"/>
      <c r="U682" s="293" t="str">
        <f t="shared" si="183"/>
        <v/>
      </c>
      <c r="V682" s="294"/>
      <c r="W682" s="158"/>
      <c r="X682" s="159" t="str">
        <f t="shared" si="184"/>
        <v/>
      </c>
      <c r="Y682" s="20"/>
      <c r="Z682" s="20"/>
      <c r="AA682" s="160">
        <f t="shared" si="177"/>
        <v>0</v>
      </c>
      <c r="AB682" s="160">
        <f t="shared" si="178"/>
        <v>0</v>
      </c>
      <c r="AC682" s="20">
        <f t="shared" si="179"/>
        <v>0</v>
      </c>
      <c r="AR682" s="205">
        <f t="shared" si="185"/>
        <v>0</v>
      </c>
      <c r="AS682" s="205">
        <f t="shared" si="186"/>
        <v>0</v>
      </c>
      <c r="AT682" s="205">
        <f t="shared" si="187"/>
        <v>0</v>
      </c>
      <c r="AU682" s="205">
        <f t="shared" si="188"/>
        <v>0</v>
      </c>
      <c r="AV682" s="205">
        <f t="shared" si="189"/>
        <v>0</v>
      </c>
      <c r="AW682" s="205">
        <f t="shared" si="190"/>
        <v>0</v>
      </c>
      <c r="AX682" s="205">
        <f t="shared" si="191"/>
        <v>0</v>
      </c>
    </row>
    <row r="683" spans="1:50" ht="15.75" hidden="1" customHeight="1" outlineLevel="1">
      <c r="A683" s="8" t="s">
        <v>61</v>
      </c>
      <c r="B683" s="216">
        <v>672</v>
      </c>
      <c r="C683" s="284"/>
      <c r="D683" s="285"/>
      <c r="E683" s="285"/>
      <c r="F683" s="286"/>
      <c r="G683" s="301">
        <v>0</v>
      </c>
      <c r="H683" s="287">
        <v>0.1</v>
      </c>
      <c r="I683" s="288"/>
      <c r="J683" s="223">
        <f t="shared" si="180"/>
        <v>0</v>
      </c>
      <c r="K683" s="286"/>
      <c r="L683" s="286"/>
      <c r="M683" s="215"/>
      <c r="N683" s="278">
        <f t="shared" si="181"/>
        <v>672</v>
      </c>
      <c r="O683" s="289" t="str">
        <f t="shared" si="182"/>
        <v/>
      </c>
      <c r="P683" s="290">
        <f t="shared" si="176"/>
        <v>0</v>
      </c>
      <c r="Q683" s="291">
        <v>0.1</v>
      </c>
      <c r="R683" s="292"/>
      <c r="S683" s="292"/>
      <c r="T683" s="292"/>
      <c r="U683" s="293" t="str">
        <f t="shared" si="183"/>
        <v/>
      </c>
      <c r="V683" s="294"/>
      <c r="W683" s="158"/>
      <c r="X683" s="159" t="str">
        <f t="shared" si="184"/>
        <v/>
      </c>
      <c r="Y683" s="20"/>
      <c r="Z683" s="20"/>
      <c r="AA683" s="160">
        <f t="shared" si="177"/>
        <v>0</v>
      </c>
      <c r="AB683" s="160">
        <f t="shared" si="178"/>
        <v>0</v>
      </c>
      <c r="AC683" s="20">
        <f t="shared" si="179"/>
        <v>0</v>
      </c>
      <c r="AR683" s="205">
        <f t="shared" si="185"/>
        <v>0</v>
      </c>
      <c r="AS683" s="205">
        <f t="shared" si="186"/>
        <v>0</v>
      </c>
      <c r="AT683" s="205">
        <f t="shared" si="187"/>
        <v>0</v>
      </c>
      <c r="AU683" s="205">
        <f t="shared" si="188"/>
        <v>0</v>
      </c>
      <c r="AV683" s="205">
        <f t="shared" si="189"/>
        <v>0</v>
      </c>
      <c r="AW683" s="205">
        <f t="shared" si="190"/>
        <v>0</v>
      </c>
      <c r="AX683" s="205">
        <f t="shared" si="191"/>
        <v>0</v>
      </c>
    </row>
    <row r="684" spans="1:50" ht="15.75" hidden="1" customHeight="1" outlineLevel="1">
      <c r="A684" s="8" t="s">
        <v>61</v>
      </c>
      <c r="B684" s="216">
        <v>673</v>
      </c>
      <c r="C684" s="284"/>
      <c r="D684" s="285"/>
      <c r="E684" s="285"/>
      <c r="F684" s="286"/>
      <c r="G684" s="301">
        <v>0</v>
      </c>
      <c r="H684" s="287">
        <v>0.1</v>
      </c>
      <c r="I684" s="288"/>
      <c r="J684" s="223">
        <f t="shared" si="180"/>
        <v>0</v>
      </c>
      <c r="K684" s="286"/>
      <c r="L684" s="286"/>
      <c r="M684" s="215"/>
      <c r="N684" s="278">
        <f t="shared" si="181"/>
        <v>673</v>
      </c>
      <c r="O684" s="289" t="str">
        <f t="shared" si="182"/>
        <v/>
      </c>
      <c r="P684" s="290">
        <f t="shared" si="176"/>
        <v>0</v>
      </c>
      <c r="Q684" s="291">
        <v>0.1</v>
      </c>
      <c r="R684" s="292"/>
      <c r="S684" s="292"/>
      <c r="T684" s="292"/>
      <c r="U684" s="293" t="str">
        <f t="shared" si="183"/>
        <v/>
      </c>
      <c r="V684" s="294"/>
      <c r="W684" s="158"/>
      <c r="X684" s="159" t="str">
        <f t="shared" si="184"/>
        <v/>
      </c>
      <c r="Y684" s="20"/>
      <c r="Z684" s="20"/>
      <c r="AA684" s="160">
        <f t="shared" si="177"/>
        <v>0</v>
      </c>
      <c r="AB684" s="160">
        <f t="shared" si="178"/>
        <v>0</v>
      </c>
      <c r="AC684" s="20">
        <f t="shared" si="179"/>
        <v>0</v>
      </c>
      <c r="AR684" s="205">
        <f t="shared" si="185"/>
        <v>0</v>
      </c>
      <c r="AS684" s="205">
        <f t="shared" si="186"/>
        <v>0</v>
      </c>
      <c r="AT684" s="205">
        <f t="shared" si="187"/>
        <v>0</v>
      </c>
      <c r="AU684" s="205">
        <f t="shared" si="188"/>
        <v>0</v>
      </c>
      <c r="AV684" s="205">
        <f t="shared" si="189"/>
        <v>0</v>
      </c>
      <c r="AW684" s="205">
        <f t="shared" si="190"/>
        <v>0</v>
      </c>
      <c r="AX684" s="205">
        <f t="shared" si="191"/>
        <v>0</v>
      </c>
    </row>
    <row r="685" spans="1:50" ht="15.75" hidden="1" customHeight="1" outlineLevel="1">
      <c r="A685" s="8" t="s">
        <v>61</v>
      </c>
      <c r="B685" s="216">
        <v>674</v>
      </c>
      <c r="C685" s="284"/>
      <c r="D685" s="285"/>
      <c r="E685" s="285"/>
      <c r="F685" s="286"/>
      <c r="G685" s="301">
        <v>0</v>
      </c>
      <c r="H685" s="287">
        <v>0.1</v>
      </c>
      <c r="I685" s="288"/>
      <c r="J685" s="223">
        <f t="shared" si="180"/>
        <v>0</v>
      </c>
      <c r="K685" s="286"/>
      <c r="L685" s="286"/>
      <c r="M685" s="215"/>
      <c r="N685" s="278">
        <f t="shared" si="181"/>
        <v>674</v>
      </c>
      <c r="O685" s="289" t="str">
        <f t="shared" si="182"/>
        <v/>
      </c>
      <c r="P685" s="290">
        <f t="shared" si="176"/>
        <v>0</v>
      </c>
      <c r="Q685" s="291">
        <v>0.1</v>
      </c>
      <c r="R685" s="292"/>
      <c r="S685" s="292"/>
      <c r="T685" s="292"/>
      <c r="U685" s="293" t="str">
        <f t="shared" si="183"/>
        <v/>
      </c>
      <c r="V685" s="294"/>
      <c r="W685" s="158"/>
      <c r="X685" s="159" t="str">
        <f t="shared" si="184"/>
        <v/>
      </c>
      <c r="Y685" s="20"/>
      <c r="Z685" s="20"/>
      <c r="AA685" s="160">
        <f t="shared" si="177"/>
        <v>0</v>
      </c>
      <c r="AB685" s="160">
        <f t="shared" si="178"/>
        <v>0</v>
      </c>
      <c r="AC685" s="20">
        <f t="shared" si="179"/>
        <v>0</v>
      </c>
      <c r="AR685" s="205">
        <f t="shared" si="185"/>
        <v>0</v>
      </c>
      <c r="AS685" s="205">
        <f t="shared" si="186"/>
        <v>0</v>
      </c>
      <c r="AT685" s="205">
        <f t="shared" si="187"/>
        <v>0</v>
      </c>
      <c r="AU685" s="205">
        <f t="shared" si="188"/>
        <v>0</v>
      </c>
      <c r="AV685" s="205">
        <f t="shared" si="189"/>
        <v>0</v>
      </c>
      <c r="AW685" s="205">
        <f t="shared" si="190"/>
        <v>0</v>
      </c>
      <c r="AX685" s="205">
        <f t="shared" si="191"/>
        <v>0</v>
      </c>
    </row>
    <row r="686" spans="1:50" ht="15.75" hidden="1" customHeight="1" outlineLevel="1">
      <c r="A686" s="8" t="s">
        <v>61</v>
      </c>
      <c r="B686" s="216">
        <v>675</v>
      </c>
      <c r="C686" s="284"/>
      <c r="D686" s="285"/>
      <c r="E686" s="285"/>
      <c r="F686" s="286"/>
      <c r="G686" s="301">
        <v>0</v>
      </c>
      <c r="H686" s="287">
        <v>0.1</v>
      </c>
      <c r="I686" s="288"/>
      <c r="J686" s="223">
        <f t="shared" si="180"/>
        <v>0</v>
      </c>
      <c r="K686" s="286"/>
      <c r="L686" s="286"/>
      <c r="M686" s="215"/>
      <c r="N686" s="278">
        <f t="shared" si="181"/>
        <v>675</v>
      </c>
      <c r="O686" s="289" t="str">
        <f t="shared" si="182"/>
        <v/>
      </c>
      <c r="P686" s="290">
        <f t="shared" si="176"/>
        <v>0</v>
      </c>
      <c r="Q686" s="291">
        <v>0.1</v>
      </c>
      <c r="R686" s="292"/>
      <c r="S686" s="292"/>
      <c r="T686" s="292"/>
      <c r="U686" s="293" t="str">
        <f t="shared" si="183"/>
        <v/>
      </c>
      <c r="V686" s="294"/>
      <c r="W686" s="158"/>
      <c r="X686" s="159" t="str">
        <f t="shared" si="184"/>
        <v/>
      </c>
      <c r="Y686" s="20"/>
      <c r="Z686" s="20"/>
      <c r="AA686" s="160">
        <f t="shared" si="177"/>
        <v>0</v>
      </c>
      <c r="AB686" s="160">
        <f t="shared" si="178"/>
        <v>0</v>
      </c>
      <c r="AC686" s="20">
        <f t="shared" si="179"/>
        <v>0</v>
      </c>
      <c r="AR686" s="205">
        <f t="shared" si="185"/>
        <v>0</v>
      </c>
      <c r="AS686" s="205">
        <f t="shared" si="186"/>
        <v>0</v>
      </c>
      <c r="AT686" s="205">
        <f t="shared" si="187"/>
        <v>0</v>
      </c>
      <c r="AU686" s="205">
        <f t="shared" si="188"/>
        <v>0</v>
      </c>
      <c r="AV686" s="205">
        <f t="shared" si="189"/>
        <v>0</v>
      </c>
      <c r="AW686" s="205">
        <f t="shared" si="190"/>
        <v>0</v>
      </c>
      <c r="AX686" s="205">
        <f t="shared" si="191"/>
        <v>0</v>
      </c>
    </row>
    <row r="687" spans="1:50" ht="15.75" hidden="1" customHeight="1" outlineLevel="1">
      <c r="A687" s="8" t="s">
        <v>61</v>
      </c>
      <c r="B687" s="216">
        <v>676</v>
      </c>
      <c r="C687" s="284"/>
      <c r="D687" s="285"/>
      <c r="E687" s="285"/>
      <c r="F687" s="286"/>
      <c r="G687" s="301">
        <v>0</v>
      </c>
      <c r="H687" s="287">
        <v>0.1</v>
      </c>
      <c r="I687" s="288"/>
      <c r="J687" s="223">
        <f t="shared" si="180"/>
        <v>0</v>
      </c>
      <c r="K687" s="286"/>
      <c r="L687" s="286"/>
      <c r="M687" s="215"/>
      <c r="N687" s="278">
        <f t="shared" si="181"/>
        <v>676</v>
      </c>
      <c r="O687" s="289" t="str">
        <f t="shared" si="182"/>
        <v/>
      </c>
      <c r="P687" s="290">
        <f t="shared" si="176"/>
        <v>0</v>
      </c>
      <c r="Q687" s="291">
        <v>0.1</v>
      </c>
      <c r="R687" s="292"/>
      <c r="S687" s="292"/>
      <c r="T687" s="292"/>
      <c r="U687" s="293" t="str">
        <f t="shared" si="183"/>
        <v/>
      </c>
      <c r="V687" s="294"/>
      <c r="W687" s="158"/>
      <c r="X687" s="159" t="str">
        <f t="shared" si="184"/>
        <v/>
      </c>
      <c r="Y687" s="20"/>
      <c r="Z687" s="20"/>
      <c r="AA687" s="160">
        <f t="shared" si="177"/>
        <v>0</v>
      </c>
      <c r="AB687" s="160">
        <f t="shared" si="178"/>
        <v>0</v>
      </c>
      <c r="AC687" s="20">
        <f t="shared" si="179"/>
        <v>0</v>
      </c>
      <c r="AR687" s="205">
        <f t="shared" si="185"/>
        <v>0</v>
      </c>
      <c r="AS687" s="205">
        <f t="shared" si="186"/>
        <v>0</v>
      </c>
      <c r="AT687" s="205">
        <f t="shared" si="187"/>
        <v>0</v>
      </c>
      <c r="AU687" s="205">
        <f t="shared" si="188"/>
        <v>0</v>
      </c>
      <c r="AV687" s="205">
        <f t="shared" si="189"/>
        <v>0</v>
      </c>
      <c r="AW687" s="205">
        <f t="shared" si="190"/>
        <v>0</v>
      </c>
      <c r="AX687" s="205">
        <f t="shared" si="191"/>
        <v>0</v>
      </c>
    </row>
    <row r="688" spans="1:50" ht="15.75" hidden="1" customHeight="1" outlineLevel="1">
      <c r="A688" s="8" t="s">
        <v>61</v>
      </c>
      <c r="B688" s="216">
        <v>677</v>
      </c>
      <c r="C688" s="284"/>
      <c r="D688" s="285"/>
      <c r="E688" s="285"/>
      <c r="F688" s="286"/>
      <c r="G688" s="301">
        <v>0</v>
      </c>
      <c r="H688" s="287">
        <v>0.1</v>
      </c>
      <c r="I688" s="288"/>
      <c r="J688" s="223">
        <f t="shared" si="180"/>
        <v>0</v>
      </c>
      <c r="K688" s="286"/>
      <c r="L688" s="286"/>
      <c r="M688" s="215"/>
      <c r="N688" s="278">
        <f t="shared" si="181"/>
        <v>677</v>
      </c>
      <c r="O688" s="289" t="str">
        <f t="shared" si="182"/>
        <v/>
      </c>
      <c r="P688" s="290">
        <f t="shared" si="176"/>
        <v>0</v>
      </c>
      <c r="Q688" s="291">
        <v>0.1</v>
      </c>
      <c r="R688" s="292"/>
      <c r="S688" s="292"/>
      <c r="T688" s="292"/>
      <c r="U688" s="293" t="str">
        <f t="shared" si="183"/>
        <v/>
      </c>
      <c r="V688" s="294"/>
      <c r="W688" s="158"/>
      <c r="X688" s="159" t="str">
        <f t="shared" si="184"/>
        <v/>
      </c>
      <c r="Y688" s="20"/>
      <c r="Z688" s="20"/>
      <c r="AA688" s="160">
        <f t="shared" si="177"/>
        <v>0</v>
      </c>
      <c r="AB688" s="160">
        <f t="shared" si="178"/>
        <v>0</v>
      </c>
      <c r="AC688" s="20">
        <f t="shared" si="179"/>
        <v>0</v>
      </c>
      <c r="AR688" s="205">
        <f t="shared" si="185"/>
        <v>0</v>
      </c>
      <c r="AS688" s="205">
        <f t="shared" si="186"/>
        <v>0</v>
      </c>
      <c r="AT688" s="205">
        <f t="shared" si="187"/>
        <v>0</v>
      </c>
      <c r="AU688" s="205">
        <f t="shared" si="188"/>
        <v>0</v>
      </c>
      <c r="AV688" s="205">
        <f t="shared" si="189"/>
        <v>0</v>
      </c>
      <c r="AW688" s="205">
        <f t="shared" si="190"/>
        <v>0</v>
      </c>
      <c r="AX688" s="205">
        <f t="shared" si="191"/>
        <v>0</v>
      </c>
    </row>
    <row r="689" spans="1:50" ht="15.75" hidden="1" customHeight="1" outlineLevel="1">
      <c r="A689" s="8" t="s">
        <v>61</v>
      </c>
      <c r="B689" s="216">
        <v>678</v>
      </c>
      <c r="C689" s="284"/>
      <c r="D689" s="285"/>
      <c r="E689" s="285"/>
      <c r="F689" s="286"/>
      <c r="G689" s="301">
        <v>0</v>
      </c>
      <c r="H689" s="287">
        <v>0.1</v>
      </c>
      <c r="I689" s="288"/>
      <c r="J689" s="223">
        <f t="shared" si="180"/>
        <v>0</v>
      </c>
      <c r="K689" s="286"/>
      <c r="L689" s="286"/>
      <c r="M689" s="215"/>
      <c r="N689" s="278">
        <f t="shared" si="181"/>
        <v>678</v>
      </c>
      <c r="O689" s="289" t="str">
        <f t="shared" si="182"/>
        <v/>
      </c>
      <c r="P689" s="290">
        <f t="shared" si="176"/>
        <v>0</v>
      </c>
      <c r="Q689" s="291">
        <v>0.1</v>
      </c>
      <c r="R689" s="292"/>
      <c r="S689" s="292"/>
      <c r="T689" s="292"/>
      <c r="U689" s="293" t="str">
        <f t="shared" si="183"/>
        <v/>
      </c>
      <c r="V689" s="294"/>
      <c r="W689" s="158"/>
      <c r="X689" s="159" t="str">
        <f t="shared" si="184"/>
        <v/>
      </c>
      <c r="Y689" s="20"/>
      <c r="Z689" s="20"/>
      <c r="AA689" s="160">
        <f t="shared" si="177"/>
        <v>0</v>
      </c>
      <c r="AB689" s="160">
        <f t="shared" si="178"/>
        <v>0</v>
      </c>
      <c r="AC689" s="20">
        <f t="shared" si="179"/>
        <v>0</v>
      </c>
      <c r="AR689" s="205">
        <f t="shared" si="185"/>
        <v>0</v>
      </c>
      <c r="AS689" s="205">
        <f t="shared" si="186"/>
        <v>0</v>
      </c>
      <c r="AT689" s="205">
        <f t="shared" si="187"/>
        <v>0</v>
      </c>
      <c r="AU689" s="205">
        <f t="shared" si="188"/>
        <v>0</v>
      </c>
      <c r="AV689" s="205">
        <f t="shared" si="189"/>
        <v>0</v>
      </c>
      <c r="AW689" s="205">
        <f t="shared" si="190"/>
        <v>0</v>
      </c>
      <c r="AX689" s="205">
        <f t="shared" si="191"/>
        <v>0</v>
      </c>
    </row>
    <row r="690" spans="1:50" ht="15.75" hidden="1" customHeight="1" outlineLevel="1">
      <c r="A690" s="8" t="s">
        <v>61</v>
      </c>
      <c r="B690" s="216">
        <v>679</v>
      </c>
      <c r="C690" s="284"/>
      <c r="D690" s="285"/>
      <c r="E690" s="285"/>
      <c r="F690" s="286"/>
      <c r="G690" s="301">
        <v>0</v>
      </c>
      <c r="H690" s="287">
        <v>0.1</v>
      </c>
      <c r="I690" s="288"/>
      <c r="J690" s="223">
        <f t="shared" si="180"/>
        <v>0</v>
      </c>
      <c r="K690" s="286"/>
      <c r="L690" s="286"/>
      <c r="M690" s="215"/>
      <c r="N690" s="278">
        <f t="shared" si="181"/>
        <v>679</v>
      </c>
      <c r="O690" s="289" t="str">
        <f t="shared" si="182"/>
        <v/>
      </c>
      <c r="P690" s="290">
        <f t="shared" si="176"/>
        <v>0</v>
      </c>
      <c r="Q690" s="291">
        <v>0.1</v>
      </c>
      <c r="R690" s="292"/>
      <c r="S690" s="292"/>
      <c r="T690" s="292"/>
      <c r="U690" s="293" t="str">
        <f t="shared" si="183"/>
        <v/>
      </c>
      <c r="V690" s="294"/>
      <c r="W690" s="158"/>
      <c r="X690" s="159" t="str">
        <f t="shared" si="184"/>
        <v/>
      </c>
      <c r="Y690" s="20"/>
      <c r="Z690" s="20"/>
      <c r="AA690" s="160">
        <f t="shared" si="177"/>
        <v>0</v>
      </c>
      <c r="AB690" s="160">
        <f t="shared" si="178"/>
        <v>0</v>
      </c>
      <c r="AC690" s="20">
        <f t="shared" si="179"/>
        <v>0</v>
      </c>
      <c r="AR690" s="205">
        <f t="shared" si="185"/>
        <v>0</v>
      </c>
      <c r="AS690" s="205">
        <f t="shared" si="186"/>
        <v>0</v>
      </c>
      <c r="AT690" s="205">
        <f t="shared" si="187"/>
        <v>0</v>
      </c>
      <c r="AU690" s="205">
        <f t="shared" si="188"/>
        <v>0</v>
      </c>
      <c r="AV690" s="205">
        <f t="shared" si="189"/>
        <v>0</v>
      </c>
      <c r="AW690" s="205">
        <f t="shared" si="190"/>
        <v>0</v>
      </c>
      <c r="AX690" s="205">
        <f t="shared" si="191"/>
        <v>0</v>
      </c>
    </row>
    <row r="691" spans="1:50" ht="15.75" hidden="1" customHeight="1" outlineLevel="1">
      <c r="A691" s="8" t="s">
        <v>61</v>
      </c>
      <c r="B691" s="216">
        <v>680</v>
      </c>
      <c r="C691" s="284"/>
      <c r="D691" s="285"/>
      <c r="E691" s="285"/>
      <c r="F691" s="286"/>
      <c r="G691" s="301">
        <v>0</v>
      </c>
      <c r="H691" s="287">
        <v>0.1</v>
      </c>
      <c r="I691" s="288"/>
      <c r="J691" s="223">
        <f t="shared" si="180"/>
        <v>0</v>
      </c>
      <c r="K691" s="286"/>
      <c r="L691" s="286"/>
      <c r="M691" s="215"/>
      <c r="N691" s="278">
        <f t="shared" si="181"/>
        <v>680</v>
      </c>
      <c r="O691" s="289" t="str">
        <f t="shared" si="182"/>
        <v/>
      </c>
      <c r="P691" s="290">
        <f t="shared" si="176"/>
        <v>0</v>
      </c>
      <c r="Q691" s="291">
        <v>0.1</v>
      </c>
      <c r="R691" s="292"/>
      <c r="S691" s="292"/>
      <c r="T691" s="292"/>
      <c r="U691" s="293" t="str">
        <f t="shared" si="183"/>
        <v/>
      </c>
      <c r="V691" s="294"/>
      <c r="W691" s="158"/>
      <c r="X691" s="159" t="str">
        <f t="shared" si="184"/>
        <v/>
      </c>
      <c r="Y691" s="20"/>
      <c r="Z691" s="20"/>
      <c r="AA691" s="160">
        <f t="shared" si="177"/>
        <v>0</v>
      </c>
      <c r="AB691" s="160">
        <f t="shared" si="178"/>
        <v>0</v>
      </c>
      <c r="AC691" s="20">
        <f t="shared" si="179"/>
        <v>0</v>
      </c>
      <c r="AR691" s="205">
        <f t="shared" si="185"/>
        <v>0</v>
      </c>
      <c r="AS691" s="205">
        <f t="shared" si="186"/>
        <v>0</v>
      </c>
      <c r="AT691" s="205">
        <f t="shared" si="187"/>
        <v>0</v>
      </c>
      <c r="AU691" s="205">
        <f t="shared" si="188"/>
        <v>0</v>
      </c>
      <c r="AV691" s="205">
        <f t="shared" si="189"/>
        <v>0</v>
      </c>
      <c r="AW691" s="205">
        <f t="shared" si="190"/>
        <v>0</v>
      </c>
      <c r="AX691" s="205">
        <f t="shared" si="191"/>
        <v>0</v>
      </c>
    </row>
    <row r="692" spans="1:50" ht="15.75" hidden="1" customHeight="1" outlineLevel="1">
      <c r="A692" s="8" t="s">
        <v>61</v>
      </c>
      <c r="B692" s="216">
        <v>681</v>
      </c>
      <c r="C692" s="284"/>
      <c r="D692" s="285"/>
      <c r="E692" s="285"/>
      <c r="F692" s="286"/>
      <c r="G692" s="301">
        <v>0</v>
      </c>
      <c r="H692" s="287">
        <v>0.1</v>
      </c>
      <c r="I692" s="288"/>
      <c r="J692" s="223">
        <f t="shared" si="180"/>
        <v>0</v>
      </c>
      <c r="K692" s="286"/>
      <c r="L692" s="286"/>
      <c r="M692" s="215"/>
      <c r="N692" s="278">
        <f t="shared" si="181"/>
        <v>681</v>
      </c>
      <c r="O692" s="289" t="str">
        <f t="shared" si="182"/>
        <v/>
      </c>
      <c r="P692" s="290">
        <f t="shared" si="176"/>
        <v>0</v>
      </c>
      <c r="Q692" s="291">
        <v>0.1</v>
      </c>
      <c r="R692" s="292"/>
      <c r="S692" s="292"/>
      <c r="T692" s="292"/>
      <c r="U692" s="293" t="str">
        <f t="shared" si="183"/>
        <v/>
      </c>
      <c r="V692" s="294"/>
      <c r="W692" s="158"/>
      <c r="X692" s="159" t="str">
        <f t="shared" si="184"/>
        <v/>
      </c>
      <c r="Y692" s="20"/>
      <c r="Z692" s="20"/>
      <c r="AA692" s="160">
        <f t="shared" si="177"/>
        <v>0</v>
      </c>
      <c r="AB692" s="160">
        <f t="shared" si="178"/>
        <v>0</v>
      </c>
      <c r="AC692" s="20">
        <f t="shared" si="179"/>
        <v>0</v>
      </c>
      <c r="AR692" s="205">
        <f t="shared" si="185"/>
        <v>0</v>
      </c>
      <c r="AS692" s="205">
        <f t="shared" si="186"/>
        <v>0</v>
      </c>
      <c r="AT692" s="205">
        <f t="shared" si="187"/>
        <v>0</v>
      </c>
      <c r="AU692" s="205">
        <f t="shared" si="188"/>
        <v>0</v>
      </c>
      <c r="AV692" s="205">
        <f t="shared" si="189"/>
        <v>0</v>
      </c>
      <c r="AW692" s="205">
        <f t="shared" si="190"/>
        <v>0</v>
      </c>
      <c r="AX692" s="205">
        <f t="shared" si="191"/>
        <v>0</v>
      </c>
    </row>
    <row r="693" spans="1:50" ht="15.75" hidden="1" customHeight="1" outlineLevel="1">
      <c r="A693" s="8" t="s">
        <v>61</v>
      </c>
      <c r="B693" s="216">
        <v>682</v>
      </c>
      <c r="C693" s="284"/>
      <c r="D693" s="285"/>
      <c r="E693" s="285"/>
      <c r="F693" s="286"/>
      <c r="G693" s="301">
        <v>0</v>
      </c>
      <c r="H693" s="287">
        <v>0.1</v>
      </c>
      <c r="I693" s="288"/>
      <c r="J693" s="223">
        <f t="shared" si="180"/>
        <v>0</v>
      </c>
      <c r="K693" s="286"/>
      <c r="L693" s="286"/>
      <c r="M693" s="215"/>
      <c r="N693" s="278">
        <f t="shared" si="181"/>
        <v>682</v>
      </c>
      <c r="O693" s="289" t="str">
        <f t="shared" si="182"/>
        <v/>
      </c>
      <c r="P693" s="290">
        <f t="shared" si="176"/>
        <v>0</v>
      </c>
      <c r="Q693" s="291">
        <v>0.1</v>
      </c>
      <c r="R693" s="292"/>
      <c r="S693" s="292"/>
      <c r="T693" s="292"/>
      <c r="U693" s="293" t="str">
        <f t="shared" si="183"/>
        <v/>
      </c>
      <c r="V693" s="294"/>
      <c r="W693" s="158"/>
      <c r="X693" s="159" t="str">
        <f t="shared" si="184"/>
        <v/>
      </c>
      <c r="Y693" s="20"/>
      <c r="Z693" s="20"/>
      <c r="AA693" s="160">
        <f t="shared" si="177"/>
        <v>0</v>
      </c>
      <c r="AB693" s="160">
        <f t="shared" si="178"/>
        <v>0</v>
      </c>
      <c r="AC693" s="20">
        <f t="shared" si="179"/>
        <v>0</v>
      </c>
      <c r="AR693" s="205">
        <f t="shared" si="185"/>
        <v>0</v>
      </c>
      <c r="AS693" s="205">
        <f t="shared" si="186"/>
        <v>0</v>
      </c>
      <c r="AT693" s="205">
        <f t="shared" si="187"/>
        <v>0</v>
      </c>
      <c r="AU693" s="205">
        <f t="shared" si="188"/>
        <v>0</v>
      </c>
      <c r="AV693" s="205">
        <f t="shared" si="189"/>
        <v>0</v>
      </c>
      <c r="AW693" s="205">
        <f t="shared" si="190"/>
        <v>0</v>
      </c>
      <c r="AX693" s="205">
        <f t="shared" si="191"/>
        <v>0</v>
      </c>
    </row>
    <row r="694" spans="1:50" ht="15.75" hidden="1" customHeight="1" outlineLevel="1">
      <c r="A694" s="8" t="s">
        <v>61</v>
      </c>
      <c r="B694" s="216">
        <v>683</v>
      </c>
      <c r="C694" s="284"/>
      <c r="D694" s="285"/>
      <c r="E694" s="285"/>
      <c r="F694" s="286"/>
      <c r="G694" s="301">
        <v>0</v>
      </c>
      <c r="H694" s="287">
        <v>0.1</v>
      </c>
      <c r="I694" s="288"/>
      <c r="J694" s="223">
        <f t="shared" si="180"/>
        <v>0</v>
      </c>
      <c r="K694" s="286"/>
      <c r="L694" s="286"/>
      <c r="M694" s="215"/>
      <c r="N694" s="278">
        <f t="shared" si="181"/>
        <v>683</v>
      </c>
      <c r="O694" s="289" t="str">
        <f t="shared" si="182"/>
        <v/>
      </c>
      <c r="P694" s="290">
        <f t="shared" si="176"/>
        <v>0</v>
      </c>
      <c r="Q694" s="291">
        <v>0.1</v>
      </c>
      <c r="R694" s="292"/>
      <c r="S694" s="292"/>
      <c r="T694" s="292"/>
      <c r="U694" s="293" t="str">
        <f t="shared" si="183"/>
        <v/>
      </c>
      <c r="V694" s="294"/>
      <c r="W694" s="158"/>
      <c r="X694" s="159" t="str">
        <f t="shared" si="184"/>
        <v/>
      </c>
      <c r="Y694" s="20"/>
      <c r="Z694" s="20"/>
      <c r="AA694" s="160">
        <f t="shared" si="177"/>
        <v>0</v>
      </c>
      <c r="AB694" s="160">
        <f t="shared" si="178"/>
        <v>0</v>
      </c>
      <c r="AC694" s="20">
        <f t="shared" si="179"/>
        <v>0</v>
      </c>
      <c r="AR694" s="205">
        <f t="shared" si="185"/>
        <v>0</v>
      </c>
      <c r="AS694" s="205">
        <f t="shared" si="186"/>
        <v>0</v>
      </c>
      <c r="AT694" s="205">
        <f t="shared" si="187"/>
        <v>0</v>
      </c>
      <c r="AU694" s="205">
        <f t="shared" si="188"/>
        <v>0</v>
      </c>
      <c r="AV694" s="205">
        <f t="shared" si="189"/>
        <v>0</v>
      </c>
      <c r="AW694" s="205">
        <f t="shared" si="190"/>
        <v>0</v>
      </c>
      <c r="AX694" s="205">
        <f t="shared" si="191"/>
        <v>0</v>
      </c>
    </row>
    <row r="695" spans="1:50" ht="15.75" hidden="1" customHeight="1" outlineLevel="1">
      <c r="A695" s="8" t="s">
        <v>61</v>
      </c>
      <c r="B695" s="216">
        <v>684</v>
      </c>
      <c r="C695" s="284"/>
      <c r="D695" s="285"/>
      <c r="E695" s="285"/>
      <c r="F695" s="286"/>
      <c r="G695" s="301">
        <v>0</v>
      </c>
      <c r="H695" s="287">
        <v>0.1</v>
      </c>
      <c r="I695" s="288"/>
      <c r="J695" s="223">
        <f t="shared" si="180"/>
        <v>0</v>
      </c>
      <c r="K695" s="286"/>
      <c r="L695" s="286"/>
      <c r="M695" s="215"/>
      <c r="N695" s="278">
        <f t="shared" si="181"/>
        <v>684</v>
      </c>
      <c r="O695" s="289" t="str">
        <f t="shared" si="182"/>
        <v/>
      </c>
      <c r="P695" s="290">
        <f t="shared" si="176"/>
        <v>0</v>
      </c>
      <c r="Q695" s="291">
        <v>0.1</v>
      </c>
      <c r="R695" s="292"/>
      <c r="S695" s="292"/>
      <c r="T695" s="292"/>
      <c r="U695" s="293" t="str">
        <f t="shared" si="183"/>
        <v/>
      </c>
      <c r="V695" s="294"/>
      <c r="W695" s="158"/>
      <c r="X695" s="159" t="str">
        <f t="shared" si="184"/>
        <v/>
      </c>
      <c r="Y695" s="20"/>
      <c r="Z695" s="20"/>
      <c r="AA695" s="160">
        <f t="shared" si="177"/>
        <v>0</v>
      </c>
      <c r="AB695" s="160">
        <f t="shared" si="178"/>
        <v>0</v>
      </c>
      <c r="AC695" s="20">
        <f t="shared" si="179"/>
        <v>0</v>
      </c>
      <c r="AR695" s="205">
        <f t="shared" si="185"/>
        <v>0</v>
      </c>
      <c r="AS695" s="205">
        <f t="shared" si="186"/>
        <v>0</v>
      </c>
      <c r="AT695" s="205">
        <f t="shared" si="187"/>
        <v>0</v>
      </c>
      <c r="AU695" s="205">
        <f t="shared" si="188"/>
        <v>0</v>
      </c>
      <c r="AV695" s="205">
        <f t="shared" si="189"/>
        <v>0</v>
      </c>
      <c r="AW695" s="205">
        <f t="shared" si="190"/>
        <v>0</v>
      </c>
      <c r="AX695" s="205">
        <f t="shared" si="191"/>
        <v>0</v>
      </c>
    </row>
    <row r="696" spans="1:50" ht="15.75" hidden="1" customHeight="1" outlineLevel="1">
      <c r="A696" s="8" t="s">
        <v>61</v>
      </c>
      <c r="B696" s="216">
        <v>685</v>
      </c>
      <c r="C696" s="284"/>
      <c r="D696" s="285"/>
      <c r="E696" s="285"/>
      <c r="F696" s="286"/>
      <c r="G696" s="301">
        <v>0</v>
      </c>
      <c r="H696" s="287">
        <v>0.1</v>
      </c>
      <c r="I696" s="288"/>
      <c r="J696" s="223">
        <f t="shared" si="180"/>
        <v>0</v>
      </c>
      <c r="K696" s="286"/>
      <c r="L696" s="286"/>
      <c r="M696" s="215"/>
      <c r="N696" s="278">
        <f t="shared" si="181"/>
        <v>685</v>
      </c>
      <c r="O696" s="289" t="str">
        <f t="shared" si="182"/>
        <v/>
      </c>
      <c r="P696" s="290">
        <f t="shared" si="176"/>
        <v>0</v>
      </c>
      <c r="Q696" s="291">
        <v>0.1</v>
      </c>
      <c r="R696" s="292"/>
      <c r="S696" s="292"/>
      <c r="T696" s="292"/>
      <c r="U696" s="293" t="str">
        <f t="shared" si="183"/>
        <v/>
      </c>
      <c r="V696" s="294"/>
      <c r="W696" s="158"/>
      <c r="X696" s="159" t="str">
        <f t="shared" si="184"/>
        <v/>
      </c>
      <c r="Y696" s="20"/>
      <c r="Z696" s="20"/>
      <c r="AA696" s="160">
        <f t="shared" si="177"/>
        <v>0</v>
      </c>
      <c r="AB696" s="160">
        <f t="shared" si="178"/>
        <v>0</v>
      </c>
      <c r="AC696" s="20">
        <f t="shared" si="179"/>
        <v>0</v>
      </c>
      <c r="AR696" s="205">
        <f t="shared" si="185"/>
        <v>0</v>
      </c>
      <c r="AS696" s="205">
        <f t="shared" si="186"/>
        <v>0</v>
      </c>
      <c r="AT696" s="205">
        <f t="shared" si="187"/>
        <v>0</v>
      </c>
      <c r="AU696" s="205">
        <f t="shared" si="188"/>
        <v>0</v>
      </c>
      <c r="AV696" s="205">
        <f t="shared" si="189"/>
        <v>0</v>
      </c>
      <c r="AW696" s="205">
        <f t="shared" si="190"/>
        <v>0</v>
      </c>
      <c r="AX696" s="205">
        <f t="shared" si="191"/>
        <v>0</v>
      </c>
    </row>
    <row r="697" spans="1:50" ht="15.75" hidden="1" customHeight="1" outlineLevel="1">
      <c r="A697" s="8" t="s">
        <v>61</v>
      </c>
      <c r="B697" s="216">
        <v>686</v>
      </c>
      <c r="C697" s="284"/>
      <c r="D697" s="285"/>
      <c r="E697" s="285"/>
      <c r="F697" s="286"/>
      <c r="G697" s="301">
        <v>0</v>
      </c>
      <c r="H697" s="287">
        <v>0.1</v>
      </c>
      <c r="I697" s="288"/>
      <c r="J697" s="223">
        <f t="shared" si="180"/>
        <v>0</v>
      </c>
      <c r="K697" s="286"/>
      <c r="L697" s="286"/>
      <c r="M697" s="215"/>
      <c r="N697" s="278">
        <f t="shared" si="181"/>
        <v>686</v>
      </c>
      <c r="O697" s="289" t="str">
        <f t="shared" si="182"/>
        <v/>
      </c>
      <c r="P697" s="290">
        <f t="shared" si="176"/>
        <v>0</v>
      </c>
      <c r="Q697" s="291">
        <v>0.1</v>
      </c>
      <c r="R697" s="292"/>
      <c r="S697" s="292"/>
      <c r="T697" s="292"/>
      <c r="U697" s="293" t="str">
        <f t="shared" si="183"/>
        <v/>
      </c>
      <c r="V697" s="294"/>
      <c r="W697" s="158"/>
      <c r="X697" s="159" t="str">
        <f t="shared" si="184"/>
        <v/>
      </c>
      <c r="Y697" s="20"/>
      <c r="Z697" s="20"/>
      <c r="AA697" s="160">
        <f t="shared" si="177"/>
        <v>0</v>
      </c>
      <c r="AB697" s="160">
        <f t="shared" si="178"/>
        <v>0</v>
      </c>
      <c r="AC697" s="20">
        <f t="shared" si="179"/>
        <v>0</v>
      </c>
      <c r="AR697" s="205">
        <f t="shared" si="185"/>
        <v>0</v>
      </c>
      <c r="AS697" s="205">
        <f t="shared" si="186"/>
        <v>0</v>
      </c>
      <c r="AT697" s="205">
        <f t="shared" si="187"/>
        <v>0</v>
      </c>
      <c r="AU697" s="205">
        <f t="shared" si="188"/>
        <v>0</v>
      </c>
      <c r="AV697" s="205">
        <f t="shared" si="189"/>
        <v>0</v>
      </c>
      <c r="AW697" s="205">
        <f t="shared" si="190"/>
        <v>0</v>
      </c>
      <c r="AX697" s="205">
        <f t="shared" si="191"/>
        <v>0</v>
      </c>
    </row>
    <row r="698" spans="1:50" ht="15.75" hidden="1" customHeight="1" outlineLevel="1">
      <c r="A698" s="8" t="s">
        <v>61</v>
      </c>
      <c r="B698" s="216">
        <v>687</v>
      </c>
      <c r="C698" s="284"/>
      <c r="D698" s="285"/>
      <c r="E698" s="285"/>
      <c r="F698" s="286"/>
      <c r="G698" s="301">
        <v>0</v>
      </c>
      <c r="H698" s="287">
        <v>0.1</v>
      </c>
      <c r="I698" s="288"/>
      <c r="J698" s="223">
        <f t="shared" si="180"/>
        <v>0</v>
      </c>
      <c r="K698" s="286"/>
      <c r="L698" s="286"/>
      <c r="M698" s="215"/>
      <c r="N698" s="278">
        <f t="shared" si="181"/>
        <v>687</v>
      </c>
      <c r="O698" s="289" t="str">
        <f t="shared" si="182"/>
        <v/>
      </c>
      <c r="P698" s="290">
        <f t="shared" si="176"/>
        <v>0</v>
      </c>
      <c r="Q698" s="291">
        <v>0.1</v>
      </c>
      <c r="R698" s="292"/>
      <c r="S698" s="292"/>
      <c r="T698" s="292"/>
      <c r="U698" s="293" t="str">
        <f t="shared" si="183"/>
        <v/>
      </c>
      <c r="V698" s="294"/>
      <c r="W698" s="158"/>
      <c r="X698" s="159" t="str">
        <f t="shared" si="184"/>
        <v/>
      </c>
      <c r="Y698" s="20"/>
      <c r="Z698" s="20"/>
      <c r="AA698" s="160">
        <f t="shared" si="177"/>
        <v>0</v>
      </c>
      <c r="AB698" s="160">
        <f t="shared" si="178"/>
        <v>0</v>
      </c>
      <c r="AC698" s="20">
        <f t="shared" si="179"/>
        <v>0</v>
      </c>
      <c r="AR698" s="205">
        <f t="shared" si="185"/>
        <v>0</v>
      </c>
      <c r="AS698" s="205">
        <f t="shared" si="186"/>
        <v>0</v>
      </c>
      <c r="AT698" s="205">
        <f t="shared" si="187"/>
        <v>0</v>
      </c>
      <c r="AU698" s="205">
        <f t="shared" si="188"/>
        <v>0</v>
      </c>
      <c r="AV698" s="205">
        <f t="shared" si="189"/>
        <v>0</v>
      </c>
      <c r="AW698" s="205">
        <f t="shared" si="190"/>
        <v>0</v>
      </c>
      <c r="AX698" s="205">
        <f t="shared" si="191"/>
        <v>0</v>
      </c>
    </row>
    <row r="699" spans="1:50" ht="15.75" hidden="1" customHeight="1" outlineLevel="1">
      <c r="A699" s="8" t="s">
        <v>61</v>
      </c>
      <c r="B699" s="216">
        <v>688</v>
      </c>
      <c r="C699" s="284"/>
      <c r="D699" s="285"/>
      <c r="E699" s="285"/>
      <c r="F699" s="286"/>
      <c r="G699" s="301">
        <v>0</v>
      </c>
      <c r="H699" s="287">
        <v>0.1</v>
      </c>
      <c r="I699" s="288"/>
      <c r="J699" s="223">
        <f t="shared" si="180"/>
        <v>0</v>
      </c>
      <c r="K699" s="286"/>
      <c r="L699" s="286"/>
      <c r="M699" s="215"/>
      <c r="N699" s="278">
        <f t="shared" si="181"/>
        <v>688</v>
      </c>
      <c r="O699" s="289" t="str">
        <f t="shared" si="182"/>
        <v/>
      </c>
      <c r="P699" s="290">
        <f t="shared" si="176"/>
        <v>0</v>
      </c>
      <c r="Q699" s="291">
        <v>0.1</v>
      </c>
      <c r="R699" s="292"/>
      <c r="S699" s="292"/>
      <c r="T699" s="292"/>
      <c r="U699" s="293" t="str">
        <f t="shared" si="183"/>
        <v/>
      </c>
      <c r="V699" s="294"/>
      <c r="W699" s="158"/>
      <c r="X699" s="159" t="str">
        <f t="shared" si="184"/>
        <v/>
      </c>
      <c r="Y699" s="20"/>
      <c r="Z699" s="20"/>
      <c r="AA699" s="160">
        <f t="shared" si="177"/>
        <v>0</v>
      </c>
      <c r="AB699" s="160">
        <f t="shared" si="178"/>
        <v>0</v>
      </c>
      <c r="AC699" s="20">
        <f t="shared" si="179"/>
        <v>0</v>
      </c>
      <c r="AR699" s="205">
        <f t="shared" si="185"/>
        <v>0</v>
      </c>
      <c r="AS699" s="205">
        <f t="shared" si="186"/>
        <v>0</v>
      </c>
      <c r="AT699" s="205">
        <f t="shared" si="187"/>
        <v>0</v>
      </c>
      <c r="AU699" s="205">
        <f t="shared" si="188"/>
        <v>0</v>
      </c>
      <c r="AV699" s="205">
        <f t="shared" si="189"/>
        <v>0</v>
      </c>
      <c r="AW699" s="205">
        <f t="shared" si="190"/>
        <v>0</v>
      </c>
      <c r="AX699" s="205">
        <f t="shared" si="191"/>
        <v>0</v>
      </c>
    </row>
    <row r="700" spans="1:50" ht="15.75" hidden="1" customHeight="1" outlineLevel="1">
      <c r="A700" s="8" t="s">
        <v>61</v>
      </c>
      <c r="B700" s="216">
        <v>689</v>
      </c>
      <c r="C700" s="284"/>
      <c r="D700" s="285"/>
      <c r="E700" s="285"/>
      <c r="F700" s="286"/>
      <c r="G700" s="301">
        <v>0</v>
      </c>
      <c r="H700" s="287">
        <v>0.1</v>
      </c>
      <c r="I700" s="288"/>
      <c r="J700" s="223">
        <f t="shared" si="180"/>
        <v>0</v>
      </c>
      <c r="K700" s="286"/>
      <c r="L700" s="286"/>
      <c r="M700" s="215"/>
      <c r="N700" s="278">
        <f t="shared" si="181"/>
        <v>689</v>
      </c>
      <c r="O700" s="289" t="str">
        <f t="shared" si="182"/>
        <v/>
      </c>
      <c r="P700" s="290">
        <f t="shared" si="176"/>
        <v>0</v>
      </c>
      <c r="Q700" s="291">
        <v>0.1</v>
      </c>
      <c r="R700" s="292"/>
      <c r="S700" s="292"/>
      <c r="T700" s="292"/>
      <c r="U700" s="293" t="str">
        <f t="shared" si="183"/>
        <v/>
      </c>
      <c r="V700" s="294"/>
      <c r="W700" s="158"/>
      <c r="X700" s="159" t="str">
        <f t="shared" si="184"/>
        <v/>
      </c>
      <c r="Y700" s="20"/>
      <c r="Z700" s="20"/>
      <c r="AA700" s="160">
        <f t="shared" si="177"/>
        <v>0</v>
      </c>
      <c r="AB700" s="160">
        <f t="shared" si="178"/>
        <v>0</v>
      </c>
      <c r="AC700" s="20">
        <f t="shared" si="179"/>
        <v>0</v>
      </c>
      <c r="AR700" s="205">
        <f t="shared" si="185"/>
        <v>0</v>
      </c>
      <c r="AS700" s="205">
        <f t="shared" si="186"/>
        <v>0</v>
      </c>
      <c r="AT700" s="205">
        <f t="shared" si="187"/>
        <v>0</v>
      </c>
      <c r="AU700" s="205">
        <f t="shared" si="188"/>
        <v>0</v>
      </c>
      <c r="AV700" s="205">
        <f t="shared" si="189"/>
        <v>0</v>
      </c>
      <c r="AW700" s="205">
        <f t="shared" si="190"/>
        <v>0</v>
      </c>
      <c r="AX700" s="205">
        <f t="shared" si="191"/>
        <v>0</v>
      </c>
    </row>
    <row r="701" spans="1:50" ht="15.75" hidden="1" customHeight="1" outlineLevel="1">
      <c r="A701" s="8" t="s">
        <v>61</v>
      </c>
      <c r="B701" s="216">
        <v>690</v>
      </c>
      <c r="C701" s="284"/>
      <c r="D701" s="285"/>
      <c r="E701" s="285"/>
      <c r="F701" s="286"/>
      <c r="G701" s="301">
        <v>0</v>
      </c>
      <c r="H701" s="287">
        <v>0.1</v>
      </c>
      <c r="I701" s="288"/>
      <c r="J701" s="223">
        <f t="shared" si="180"/>
        <v>0</v>
      </c>
      <c r="K701" s="286"/>
      <c r="L701" s="286"/>
      <c r="M701" s="215"/>
      <c r="N701" s="278">
        <f t="shared" si="181"/>
        <v>690</v>
      </c>
      <c r="O701" s="289" t="str">
        <f t="shared" si="182"/>
        <v/>
      </c>
      <c r="P701" s="290">
        <f t="shared" si="176"/>
        <v>0</v>
      </c>
      <c r="Q701" s="291">
        <v>0.1</v>
      </c>
      <c r="R701" s="292"/>
      <c r="S701" s="292"/>
      <c r="T701" s="292"/>
      <c r="U701" s="293" t="str">
        <f t="shared" si="183"/>
        <v/>
      </c>
      <c r="V701" s="294"/>
      <c r="W701" s="158"/>
      <c r="X701" s="159" t="str">
        <f t="shared" si="184"/>
        <v/>
      </c>
      <c r="Y701" s="20"/>
      <c r="Z701" s="20"/>
      <c r="AA701" s="160">
        <f t="shared" si="177"/>
        <v>0</v>
      </c>
      <c r="AB701" s="160">
        <f t="shared" si="178"/>
        <v>0</v>
      </c>
      <c r="AC701" s="20">
        <f t="shared" si="179"/>
        <v>0</v>
      </c>
      <c r="AR701" s="205">
        <f t="shared" si="185"/>
        <v>0</v>
      </c>
      <c r="AS701" s="205">
        <f t="shared" si="186"/>
        <v>0</v>
      </c>
      <c r="AT701" s="205">
        <f t="shared" si="187"/>
        <v>0</v>
      </c>
      <c r="AU701" s="205">
        <f t="shared" si="188"/>
        <v>0</v>
      </c>
      <c r="AV701" s="205">
        <f t="shared" si="189"/>
        <v>0</v>
      </c>
      <c r="AW701" s="205">
        <f t="shared" si="190"/>
        <v>0</v>
      </c>
      <c r="AX701" s="205">
        <f t="shared" si="191"/>
        <v>0</v>
      </c>
    </row>
    <row r="702" spans="1:50" ht="15.75" hidden="1" customHeight="1" outlineLevel="1">
      <c r="A702" s="8" t="s">
        <v>61</v>
      </c>
      <c r="B702" s="216">
        <v>691</v>
      </c>
      <c r="C702" s="284"/>
      <c r="D702" s="285"/>
      <c r="E702" s="285"/>
      <c r="F702" s="286"/>
      <c r="G702" s="301">
        <v>0</v>
      </c>
      <c r="H702" s="287">
        <v>0.1</v>
      </c>
      <c r="I702" s="288"/>
      <c r="J702" s="223">
        <f t="shared" si="180"/>
        <v>0</v>
      </c>
      <c r="K702" s="286"/>
      <c r="L702" s="286"/>
      <c r="M702" s="215"/>
      <c r="N702" s="278">
        <f t="shared" si="181"/>
        <v>691</v>
      </c>
      <c r="O702" s="289" t="str">
        <f t="shared" si="182"/>
        <v/>
      </c>
      <c r="P702" s="290">
        <f t="shared" si="176"/>
        <v>0</v>
      </c>
      <c r="Q702" s="291">
        <v>0.1</v>
      </c>
      <c r="R702" s="292"/>
      <c r="S702" s="292"/>
      <c r="T702" s="292"/>
      <c r="U702" s="293" t="str">
        <f t="shared" si="183"/>
        <v/>
      </c>
      <c r="V702" s="294"/>
      <c r="W702" s="158"/>
      <c r="X702" s="159" t="str">
        <f t="shared" si="184"/>
        <v/>
      </c>
      <c r="Y702" s="20"/>
      <c r="Z702" s="20"/>
      <c r="AA702" s="160">
        <f t="shared" si="177"/>
        <v>0</v>
      </c>
      <c r="AB702" s="160">
        <f t="shared" si="178"/>
        <v>0</v>
      </c>
      <c r="AC702" s="20">
        <f t="shared" si="179"/>
        <v>0</v>
      </c>
      <c r="AR702" s="205">
        <f t="shared" si="185"/>
        <v>0</v>
      </c>
      <c r="AS702" s="205">
        <f t="shared" si="186"/>
        <v>0</v>
      </c>
      <c r="AT702" s="205">
        <f t="shared" si="187"/>
        <v>0</v>
      </c>
      <c r="AU702" s="205">
        <f t="shared" si="188"/>
        <v>0</v>
      </c>
      <c r="AV702" s="205">
        <f t="shared" si="189"/>
        <v>0</v>
      </c>
      <c r="AW702" s="205">
        <f t="shared" si="190"/>
        <v>0</v>
      </c>
      <c r="AX702" s="205">
        <f t="shared" si="191"/>
        <v>0</v>
      </c>
    </row>
    <row r="703" spans="1:50" ht="15.75" hidden="1" customHeight="1" outlineLevel="1">
      <c r="A703" s="8" t="s">
        <v>61</v>
      </c>
      <c r="B703" s="216">
        <v>692</v>
      </c>
      <c r="C703" s="284"/>
      <c r="D703" s="285"/>
      <c r="E703" s="285"/>
      <c r="F703" s="286"/>
      <c r="G703" s="301">
        <v>0</v>
      </c>
      <c r="H703" s="287">
        <v>0.1</v>
      </c>
      <c r="I703" s="288"/>
      <c r="J703" s="223">
        <f t="shared" si="180"/>
        <v>0</v>
      </c>
      <c r="K703" s="286"/>
      <c r="L703" s="286"/>
      <c r="M703" s="215"/>
      <c r="N703" s="278">
        <f t="shared" si="181"/>
        <v>692</v>
      </c>
      <c r="O703" s="289" t="str">
        <f t="shared" si="182"/>
        <v/>
      </c>
      <c r="P703" s="290">
        <f t="shared" si="176"/>
        <v>0</v>
      </c>
      <c r="Q703" s="291">
        <v>0.1</v>
      </c>
      <c r="R703" s="292"/>
      <c r="S703" s="292"/>
      <c r="T703" s="292"/>
      <c r="U703" s="293" t="str">
        <f t="shared" si="183"/>
        <v/>
      </c>
      <c r="V703" s="294"/>
      <c r="W703" s="158"/>
      <c r="X703" s="159" t="str">
        <f t="shared" si="184"/>
        <v/>
      </c>
      <c r="Y703" s="20"/>
      <c r="Z703" s="20"/>
      <c r="AA703" s="160">
        <f t="shared" si="177"/>
        <v>0</v>
      </c>
      <c r="AB703" s="160">
        <f t="shared" si="178"/>
        <v>0</v>
      </c>
      <c r="AC703" s="20">
        <f t="shared" si="179"/>
        <v>0</v>
      </c>
      <c r="AR703" s="205">
        <f t="shared" si="185"/>
        <v>0</v>
      </c>
      <c r="AS703" s="205">
        <f t="shared" si="186"/>
        <v>0</v>
      </c>
      <c r="AT703" s="205">
        <f t="shared" si="187"/>
        <v>0</v>
      </c>
      <c r="AU703" s="205">
        <f t="shared" si="188"/>
        <v>0</v>
      </c>
      <c r="AV703" s="205">
        <f t="shared" si="189"/>
        <v>0</v>
      </c>
      <c r="AW703" s="205">
        <f t="shared" si="190"/>
        <v>0</v>
      </c>
      <c r="AX703" s="205">
        <f t="shared" si="191"/>
        <v>0</v>
      </c>
    </row>
    <row r="704" spans="1:50" ht="15.75" hidden="1" customHeight="1" outlineLevel="1">
      <c r="A704" s="8" t="s">
        <v>61</v>
      </c>
      <c r="B704" s="216">
        <v>693</v>
      </c>
      <c r="C704" s="284"/>
      <c r="D704" s="285"/>
      <c r="E704" s="285"/>
      <c r="F704" s="286"/>
      <c r="G704" s="301">
        <v>0</v>
      </c>
      <c r="H704" s="287">
        <v>0.1</v>
      </c>
      <c r="I704" s="288"/>
      <c r="J704" s="223">
        <f t="shared" si="180"/>
        <v>0</v>
      </c>
      <c r="K704" s="286"/>
      <c r="L704" s="286"/>
      <c r="M704" s="215"/>
      <c r="N704" s="278">
        <f t="shared" si="181"/>
        <v>693</v>
      </c>
      <c r="O704" s="289" t="str">
        <f t="shared" si="182"/>
        <v/>
      </c>
      <c r="P704" s="290">
        <f t="shared" ref="P704:P767" si="192">IF($H704=$Q704,$J704-$AA704-$AB704-$S704,ROUNDDOWN(($G704-$I704)/(1+$Q704),0)-$AA704-$AB704-$S704)</f>
        <v>0</v>
      </c>
      <c r="Q704" s="291">
        <v>0.1</v>
      </c>
      <c r="R704" s="292"/>
      <c r="S704" s="292"/>
      <c r="T704" s="292"/>
      <c r="U704" s="293" t="str">
        <f t="shared" si="183"/>
        <v/>
      </c>
      <c r="V704" s="294"/>
      <c r="W704" s="158"/>
      <c r="X704" s="159" t="str">
        <f t="shared" si="184"/>
        <v/>
      </c>
      <c r="Y704" s="20"/>
      <c r="Z704" s="20"/>
      <c r="AA704" s="160">
        <f t="shared" ref="AA704:AA767" si="193">IFERROR(ROUNDDOWN(R704/(1+$Q704),0),0)</f>
        <v>0</v>
      </c>
      <c r="AB704" s="160">
        <f t="shared" ref="AB704:AB767" si="194">IFERROR(ROUNDDOWN(T704/(1+$Q704),0),0)</f>
        <v>0</v>
      </c>
      <c r="AC704" s="20">
        <f t="shared" ref="AC704:AC767" si="195">IF($H704&gt;=$Q704,0,$J704-$P704-$R704-$S704-$T704)</f>
        <v>0</v>
      </c>
      <c r="AR704" s="205">
        <f t="shared" si="185"/>
        <v>0</v>
      </c>
      <c r="AS704" s="205">
        <f t="shared" si="186"/>
        <v>0</v>
      </c>
      <c r="AT704" s="205">
        <f t="shared" si="187"/>
        <v>0</v>
      </c>
      <c r="AU704" s="205">
        <f t="shared" si="188"/>
        <v>0</v>
      </c>
      <c r="AV704" s="205">
        <f t="shared" si="189"/>
        <v>0</v>
      </c>
      <c r="AW704" s="205">
        <f t="shared" si="190"/>
        <v>0</v>
      </c>
      <c r="AX704" s="205">
        <f t="shared" si="191"/>
        <v>0</v>
      </c>
    </row>
    <row r="705" spans="1:50" ht="15.75" hidden="1" customHeight="1" outlineLevel="1">
      <c r="A705" s="8" t="s">
        <v>61</v>
      </c>
      <c r="B705" s="216">
        <v>694</v>
      </c>
      <c r="C705" s="284"/>
      <c r="D705" s="285"/>
      <c r="E705" s="285"/>
      <c r="F705" s="286"/>
      <c r="G705" s="301">
        <v>0</v>
      </c>
      <c r="H705" s="287">
        <v>0.1</v>
      </c>
      <c r="I705" s="288"/>
      <c r="J705" s="223">
        <f t="shared" si="180"/>
        <v>0</v>
      </c>
      <c r="K705" s="286"/>
      <c r="L705" s="286"/>
      <c r="M705" s="215"/>
      <c r="N705" s="278">
        <f t="shared" si="181"/>
        <v>694</v>
      </c>
      <c r="O705" s="289" t="str">
        <f t="shared" si="182"/>
        <v/>
      </c>
      <c r="P705" s="290">
        <f t="shared" si="192"/>
        <v>0</v>
      </c>
      <c r="Q705" s="291">
        <v>0.1</v>
      </c>
      <c r="R705" s="292"/>
      <c r="S705" s="292"/>
      <c r="T705" s="292"/>
      <c r="U705" s="293" t="str">
        <f t="shared" si="183"/>
        <v/>
      </c>
      <c r="V705" s="294"/>
      <c r="W705" s="158"/>
      <c r="X705" s="159" t="str">
        <f t="shared" si="184"/>
        <v/>
      </c>
      <c r="Y705" s="20"/>
      <c r="Z705" s="20"/>
      <c r="AA705" s="160">
        <f t="shared" si="193"/>
        <v>0</v>
      </c>
      <c r="AB705" s="160">
        <f t="shared" si="194"/>
        <v>0</v>
      </c>
      <c r="AC705" s="20">
        <f t="shared" si="195"/>
        <v>0</v>
      </c>
      <c r="AR705" s="205">
        <f t="shared" si="185"/>
        <v>0</v>
      </c>
      <c r="AS705" s="205">
        <f t="shared" si="186"/>
        <v>0</v>
      </c>
      <c r="AT705" s="205">
        <f t="shared" si="187"/>
        <v>0</v>
      </c>
      <c r="AU705" s="205">
        <f t="shared" si="188"/>
        <v>0</v>
      </c>
      <c r="AV705" s="205">
        <f t="shared" si="189"/>
        <v>0</v>
      </c>
      <c r="AW705" s="205">
        <f t="shared" si="190"/>
        <v>0</v>
      </c>
      <c r="AX705" s="205">
        <f t="shared" si="191"/>
        <v>0</v>
      </c>
    </row>
    <row r="706" spans="1:50" ht="15.75" hidden="1" customHeight="1" outlineLevel="1">
      <c r="A706" s="8" t="s">
        <v>61</v>
      </c>
      <c r="B706" s="216">
        <v>695</v>
      </c>
      <c r="C706" s="284"/>
      <c r="D706" s="285"/>
      <c r="E706" s="285"/>
      <c r="F706" s="286"/>
      <c r="G706" s="301">
        <v>0</v>
      </c>
      <c r="H706" s="287">
        <v>0.1</v>
      </c>
      <c r="I706" s="288"/>
      <c r="J706" s="223">
        <f t="shared" si="180"/>
        <v>0</v>
      </c>
      <c r="K706" s="286"/>
      <c r="L706" s="286"/>
      <c r="M706" s="215"/>
      <c r="N706" s="278">
        <f t="shared" si="181"/>
        <v>695</v>
      </c>
      <c r="O706" s="289" t="str">
        <f t="shared" si="182"/>
        <v/>
      </c>
      <c r="P706" s="290">
        <f t="shared" si="192"/>
        <v>0</v>
      </c>
      <c r="Q706" s="291">
        <v>0.1</v>
      </c>
      <c r="R706" s="292"/>
      <c r="S706" s="292"/>
      <c r="T706" s="292"/>
      <c r="U706" s="293" t="str">
        <f t="shared" si="183"/>
        <v/>
      </c>
      <c r="V706" s="294"/>
      <c r="W706" s="158"/>
      <c r="X706" s="159" t="str">
        <f t="shared" si="184"/>
        <v/>
      </c>
      <c r="Y706" s="20"/>
      <c r="Z706" s="20"/>
      <c r="AA706" s="160">
        <f t="shared" si="193"/>
        <v>0</v>
      </c>
      <c r="AB706" s="160">
        <f t="shared" si="194"/>
        <v>0</v>
      </c>
      <c r="AC706" s="20">
        <f t="shared" si="195"/>
        <v>0</v>
      </c>
      <c r="AR706" s="205">
        <f t="shared" si="185"/>
        <v>0</v>
      </c>
      <c r="AS706" s="205">
        <f t="shared" si="186"/>
        <v>0</v>
      </c>
      <c r="AT706" s="205">
        <f t="shared" si="187"/>
        <v>0</v>
      </c>
      <c r="AU706" s="205">
        <f t="shared" si="188"/>
        <v>0</v>
      </c>
      <c r="AV706" s="205">
        <f t="shared" si="189"/>
        <v>0</v>
      </c>
      <c r="AW706" s="205">
        <f t="shared" si="190"/>
        <v>0</v>
      </c>
      <c r="AX706" s="205">
        <f t="shared" si="191"/>
        <v>0</v>
      </c>
    </row>
    <row r="707" spans="1:50" ht="15.75" hidden="1" customHeight="1" outlineLevel="1">
      <c r="A707" s="8" t="s">
        <v>61</v>
      </c>
      <c r="B707" s="216">
        <v>696</v>
      </c>
      <c r="C707" s="284"/>
      <c r="D707" s="285"/>
      <c r="E707" s="285"/>
      <c r="F707" s="286"/>
      <c r="G707" s="301">
        <v>0</v>
      </c>
      <c r="H707" s="287">
        <v>0.1</v>
      </c>
      <c r="I707" s="288"/>
      <c r="J707" s="223">
        <f t="shared" si="180"/>
        <v>0</v>
      </c>
      <c r="K707" s="286"/>
      <c r="L707" s="286"/>
      <c r="M707" s="215"/>
      <c r="N707" s="278">
        <f t="shared" si="181"/>
        <v>696</v>
      </c>
      <c r="O707" s="289" t="str">
        <f t="shared" si="182"/>
        <v/>
      </c>
      <c r="P707" s="290">
        <f t="shared" si="192"/>
        <v>0</v>
      </c>
      <c r="Q707" s="291">
        <v>0.1</v>
      </c>
      <c r="R707" s="292"/>
      <c r="S707" s="292"/>
      <c r="T707" s="292"/>
      <c r="U707" s="293" t="str">
        <f t="shared" si="183"/>
        <v/>
      </c>
      <c r="V707" s="294"/>
      <c r="W707" s="158"/>
      <c r="X707" s="159" t="str">
        <f t="shared" si="184"/>
        <v/>
      </c>
      <c r="Y707" s="20"/>
      <c r="Z707" s="20"/>
      <c r="AA707" s="160">
        <f t="shared" si="193"/>
        <v>0</v>
      </c>
      <c r="AB707" s="160">
        <f t="shared" si="194"/>
        <v>0</v>
      </c>
      <c r="AC707" s="20">
        <f t="shared" si="195"/>
        <v>0</v>
      </c>
      <c r="AR707" s="205">
        <f t="shared" si="185"/>
        <v>0</v>
      </c>
      <c r="AS707" s="205">
        <f t="shared" si="186"/>
        <v>0</v>
      </c>
      <c r="AT707" s="205">
        <f t="shared" si="187"/>
        <v>0</v>
      </c>
      <c r="AU707" s="205">
        <f t="shared" si="188"/>
        <v>0</v>
      </c>
      <c r="AV707" s="205">
        <f t="shared" si="189"/>
        <v>0</v>
      </c>
      <c r="AW707" s="205">
        <f t="shared" si="190"/>
        <v>0</v>
      </c>
      <c r="AX707" s="205">
        <f t="shared" si="191"/>
        <v>0</v>
      </c>
    </row>
    <row r="708" spans="1:50" ht="15.75" hidden="1" customHeight="1" outlineLevel="1">
      <c r="A708" s="8" t="s">
        <v>61</v>
      </c>
      <c r="B708" s="216">
        <v>697</v>
      </c>
      <c r="C708" s="284"/>
      <c r="D708" s="285"/>
      <c r="E708" s="285"/>
      <c r="F708" s="286"/>
      <c r="G708" s="301">
        <v>0</v>
      </c>
      <c r="H708" s="287">
        <v>0.1</v>
      </c>
      <c r="I708" s="288"/>
      <c r="J708" s="223">
        <f t="shared" si="180"/>
        <v>0</v>
      </c>
      <c r="K708" s="286"/>
      <c r="L708" s="286"/>
      <c r="M708" s="215"/>
      <c r="N708" s="278">
        <f t="shared" si="181"/>
        <v>697</v>
      </c>
      <c r="O708" s="289" t="str">
        <f t="shared" si="182"/>
        <v/>
      </c>
      <c r="P708" s="290">
        <f t="shared" si="192"/>
        <v>0</v>
      </c>
      <c r="Q708" s="291">
        <v>0.1</v>
      </c>
      <c r="R708" s="292"/>
      <c r="S708" s="292"/>
      <c r="T708" s="292"/>
      <c r="U708" s="293" t="str">
        <f t="shared" si="183"/>
        <v/>
      </c>
      <c r="V708" s="294"/>
      <c r="W708" s="158"/>
      <c r="X708" s="159" t="str">
        <f t="shared" si="184"/>
        <v/>
      </c>
      <c r="Y708" s="20"/>
      <c r="Z708" s="20"/>
      <c r="AA708" s="160">
        <f t="shared" si="193"/>
        <v>0</v>
      </c>
      <c r="AB708" s="160">
        <f t="shared" si="194"/>
        <v>0</v>
      </c>
      <c r="AC708" s="20">
        <f t="shared" si="195"/>
        <v>0</v>
      </c>
      <c r="AR708" s="205">
        <f t="shared" si="185"/>
        <v>0</v>
      </c>
      <c r="AS708" s="205">
        <f t="shared" si="186"/>
        <v>0</v>
      </c>
      <c r="AT708" s="205">
        <f t="shared" si="187"/>
        <v>0</v>
      </c>
      <c r="AU708" s="205">
        <f t="shared" si="188"/>
        <v>0</v>
      </c>
      <c r="AV708" s="205">
        <f t="shared" si="189"/>
        <v>0</v>
      </c>
      <c r="AW708" s="205">
        <f t="shared" si="190"/>
        <v>0</v>
      </c>
      <c r="AX708" s="205">
        <f t="shared" si="191"/>
        <v>0</v>
      </c>
    </row>
    <row r="709" spans="1:50" ht="15.75" hidden="1" customHeight="1" outlineLevel="1">
      <c r="A709" s="8" t="s">
        <v>61</v>
      </c>
      <c r="B709" s="216">
        <v>698</v>
      </c>
      <c r="C709" s="284"/>
      <c r="D709" s="285"/>
      <c r="E709" s="285"/>
      <c r="F709" s="286"/>
      <c r="G709" s="301">
        <v>0</v>
      </c>
      <c r="H709" s="287">
        <v>0.1</v>
      </c>
      <c r="I709" s="288"/>
      <c r="J709" s="223">
        <f t="shared" si="180"/>
        <v>0</v>
      </c>
      <c r="K709" s="286"/>
      <c r="L709" s="286"/>
      <c r="M709" s="215"/>
      <c r="N709" s="278">
        <f t="shared" si="181"/>
        <v>698</v>
      </c>
      <c r="O709" s="289" t="str">
        <f t="shared" si="182"/>
        <v/>
      </c>
      <c r="P709" s="290">
        <f t="shared" si="192"/>
        <v>0</v>
      </c>
      <c r="Q709" s="291">
        <v>0.1</v>
      </c>
      <c r="R709" s="292"/>
      <c r="S709" s="292"/>
      <c r="T709" s="292"/>
      <c r="U709" s="293" t="str">
        <f t="shared" si="183"/>
        <v/>
      </c>
      <c r="V709" s="294"/>
      <c r="W709" s="158"/>
      <c r="X709" s="159" t="str">
        <f t="shared" si="184"/>
        <v/>
      </c>
      <c r="Y709" s="20"/>
      <c r="Z709" s="20"/>
      <c r="AA709" s="160">
        <f t="shared" si="193"/>
        <v>0</v>
      </c>
      <c r="AB709" s="160">
        <f t="shared" si="194"/>
        <v>0</v>
      </c>
      <c r="AC709" s="20">
        <f t="shared" si="195"/>
        <v>0</v>
      </c>
      <c r="AR709" s="205">
        <f t="shared" si="185"/>
        <v>0</v>
      </c>
      <c r="AS709" s="205">
        <f t="shared" si="186"/>
        <v>0</v>
      </c>
      <c r="AT709" s="205">
        <f t="shared" si="187"/>
        <v>0</v>
      </c>
      <c r="AU709" s="205">
        <f t="shared" si="188"/>
        <v>0</v>
      </c>
      <c r="AV709" s="205">
        <f t="shared" si="189"/>
        <v>0</v>
      </c>
      <c r="AW709" s="205">
        <f t="shared" si="190"/>
        <v>0</v>
      </c>
      <c r="AX709" s="205">
        <f t="shared" si="191"/>
        <v>0</v>
      </c>
    </row>
    <row r="710" spans="1:50" ht="15.75" hidden="1" customHeight="1" outlineLevel="1">
      <c r="A710" s="8" t="s">
        <v>61</v>
      </c>
      <c r="B710" s="216">
        <v>699</v>
      </c>
      <c r="C710" s="284"/>
      <c r="D710" s="285"/>
      <c r="E710" s="285"/>
      <c r="F710" s="286"/>
      <c r="G710" s="301">
        <v>0</v>
      </c>
      <c r="H710" s="287">
        <v>0.1</v>
      </c>
      <c r="I710" s="288"/>
      <c r="J710" s="223">
        <f t="shared" si="180"/>
        <v>0</v>
      </c>
      <c r="K710" s="286"/>
      <c r="L710" s="286"/>
      <c r="M710" s="215"/>
      <c r="N710" s="278">
        <f t="shared" si="181"/>
        <v>699</v>
      </c>
      <c r="O710" s="289" t="str">
        <f t="shared" si="182"/>
        <v/>
      </c>
      <c r="P710" s="290">
        <f t="shared" si="192"/>
        <v>0</v>
      </c>
      <c r="Q710" s="291">
        <v>0.1</v>
      </c>
      <c r="R710" s="292"/>
      <c r="S710" s="292"/>
      <c r="T710" s="292"/>
      <c r="U710" s="293" t="str">
        <f t="shared" si="183"/>
        <v/>
      </c>
      <c r="V710" s="294"/>
      <c r="W710" s="158"/>
      <c r="X710" s="159" t="str">
        <f t="shared" si="184"/>
        <v/>
      </c>
      <c r="Y710" s="20"/>
      <c r="Z710" s="20"/>
      <c r="AA710" s="160">
        <f t="shared" si="193"/>
        <v>0</v>
      </c>
      <c r="AB710" s="160">
        <f t="shared" si="194"/>
        <v>0</v>
      </c>
      <c r="AC710" s="20">
        <f t="shared" si="195"/>
        <v>0</v>
      </c>
      <c r="AR710" s="205">
        <f t="shared" si="185"/>
        <v>0</v>
      </c>
      <c r="AS710" s="205">
        <f t="shared" si="186"/>
        <v>0</v>
      </c>
      <c r="AT710" s="205">
        <f t="shared" si="187"/>
        <v>0</v>
      </c>
      <c r="AU710" s="205">
        <f t="shared" si="188"/>
        <v>0</v>
      </c>
      <c r="AV710" s="205">
        <f t="shared" si="189"/>
        <v>0</v>
      </c>
      <c r="AW710" s="205">
        <f t="shared" si="190"/>
        <v>0</v>
      </c>
      <c r="AX710" s="205">
        <f t="shared" si="191"/>
        <v>0</v>
      </c>
    </row>
    <row r="711" spans="1:50" ht="15.75" hidden="1" customHeight="1" outlineLevel="1">
      <c r="A711" s="8" t="s">
        <v>61</v>
      </c>
      <c r="B711" s="216">
        <v>700</v>
      </c>
      <c r="C711" s="284"/>
      <c r="D711" s="285"/>
      <c r="E711" s="285"/>
      <c r="F711" s="286"/>
      <c r="G711" s="301">
        <v>0</v>
      </c>
      <c r="H711" s="287">
        <v>0.1</v>
      </c>
      <c r="I711" s="288"/>
      <c r="J711" s="223">
        <f t="shared" si="180"/>
        <v>0</v>
      </c>
      <c r="K711" s="286"/>
      <c r="L711" s="286"/>
      <c r="M711" s="215"/>
      <c r="N711" s="278">
        <f t="shared" si="181"/>
        <v>700</v>
      </c>
      <c r="O711" s="289" t="str">
        <f t="shared" si="182"/>
        <v/>
      </c>
      <c r="P711" s="290">
        <f t="shared" si="192"/>
        <v>0</v>
      </c>
      <c r="Q711" s="291">
        <v>0.1</v>
      </c>
      <c r="R711" s="292"/>
      <c r="S711" s="292"/>
      <c r="T711" s="292"/>
      <c r="U711" s="293" t="str">
        <f t="shared" si="183"/>
        <v/>
      </c>
      <c r="V711" s="294"/>
      <c r="W711" s="158"/>
      <c r="X711" s="159" t="str">
        <f t="shared" si="184"/>
        <v/>
      </c>
      <c r="Y711" s="20"/>
      <c r="Z711" s="20"/>
      <c r="AA711" s="160">
        <f t="shared" si="193"/>
        <v>0</v>
      </c>
      <c r="AB711" s="160">
        <f t="shared" si="194"/>
        <v>0</v>
      </c>
      <c r="AC711" s="20">
        <f t="shared" si="195"/>
        <v>0</v>
      </c>
      <c r="AR711" s="205">
        <f t="shared" si="185"/>
        <v>0</v>
      </c>
      <c r="AS711" s="205">
        <f t="shared" si="186"/>
        <v>0</v>
      </c>
      <c r="AT711" s="205">
        <f t="shared" si="187"/>
        <v>0</v>
      </c>
      <c r="AU711" s="205">
        <f t="shared" si="188"/>
        <v>0</v>
      </c>
      <c r="AV711" s="205">
        <f t="shared" si="189"/>
        <v>0</v>
      </c>
      <c r="AW711" s="205">
        <f t="shared" si="190"/>
        <v>0</v>
      </c>
      <c r="AX711" s="205">
        <f t="shared" si="191"/>
        <v>0</v>
      </c>
    </row>
    <row r="712" spans="1:50" ht="15.75" hidden="1" customHeight="1" outlineLevel="1">
      <c r="A712" s="8" t="s">
        <v>61</v>
      </c>
      <c r="B712" s="216">
        <v>701</v>
      </c>
      <c r="C712" s="284"/>
      <c r="D712" s="285"/>
      <c r="E712" s="285"/>
      <c r="F712" s="286"/>
      <c r="G712" s="301">
        <v>0</v>
      </c>
      <c r="H712" s="287">
        <v>0.1</v>
      </c>
      <c r="I712" s="288"/>
      <c r="J712" s="223">
        <f t="shared" si="180"/>
        <v>0</v>
      </c>
      <c r="K712" s="286"/>
      <c r="L712" s="286"/>
      <c r="M712" s="215"/>
      <c r="N712" s="278">
        <f t="shared" si="181"/>
        <v>701</v>
      </c>
      <c r="O712" s="289" t="str">
        <f t="shared" si="182"/>
        <v/>
      </c>
      <c r="P712" s="290">
        <f t="shared" si="192"/>
        <v>0</v>
      </c>
      <c r="Q712" s="291">
        <v>0.1</v>
      </c>
      <c r="R712" s="292"/>
      <c r="S712" s="292"/>
      <c r="T712" s="292"/>
      <c r="U712" s="293" t="str">
        <f t="shared" si="183"/>
        <v/>
      </c>
      <c r="V712" s="294"/>
      <c r="W712" s="158"/>
      <c r="X712" s="159" t="str">
        <f t="shared" si="184"/>
        <v/>
      </c>
      <c r="Y712" s="20"/>
      <c r="Z712" s="20"/>
      <c r="AA712" s="160">
        <f t="shared" si="193"/>
        <v>0</v>
      </c>
      <c r="AB712" s="160">
        <f t="shared" si="194"/>
        <v>0</v>
      </c>
      <c r="AC712" s="20">
        <f t="shared" si="195"/>
        <v>0</v>
      </c>
      <c r="AR712" s="205">
        <f t="shared" si="185"/>
        <v>0</v>
      </c>
      <c r="AS712" s="205">
        <f t="shared" si="186"/>
        <v>0</v>
      </c>
      <c r="AT712" s="205">
        <f t="shared" si="187"/>
        <v>0</v>
      </c>
      <c r="AU712" s="205">
        <f t="shared" si="188"/>
        <v>0</v>
      </c>
      <c r="AV712" s="205">
        <f t="shared" si="189"/>
        <v>0</v>
      </c>
      <c r="AW712" s="205">
        <f t="shared" si="190"/>
        <v>0</v>
      </c>
      <c r="AX712" s="205">
        <f t="shared" si="191"/>
        <v>0</v>
      </c>
    </row>
    <row r="713" spans="1:50" ht="15.75" hidden="1" customHeight="1" outlineLevel="1">
      <c r="A713" s="8" t="s">
        <v>61</v>
      </c>
      <c r="B713" s="216">
        <v>702</v>
      </c>
      <c r="C713" s="284"/>
      <c r="D713" s="285"/>
      <c r="E713" s="285"/>
      <c r="F713" s="286"/>
      <c r="G713" s="301">
        <v>0</v>
      </c>
      <c r="H713" s="287">
        <v>0.1</v>
      </c>
      <c r="I713" s="288"/>
      <c r="J713" s="223">
        <f t="shared" si="180"/>
        <v>0</v>
      </c>
      <c r="K713" s="286"/>
      <c r="L713" s="286"/>
      <c r="M713" s="215"/>
      <c r="N713" s="278">
        <f t="shared" si="181"/>
        <v>702</v>
      </c>
      <c r="O713" s="289" t="str">
        <f t="shared" si="182"/>
        <v/>
      </c>
      <c r="P713" s="290">
        <f t="shared" si="192"/>
        <v>0</v>
      </c>
      <c r="Q713" s="291">
        <v>0.1</v>
      </c>
      <c r="R713" s="292"/>
      <c r="S713" s="292"/>
      <c r="T713" s="292"/>
      <c r="U713" s="293" t="str">
        <f t="shared" si="183"/>
        <v/>
      </c>
      <c r="V713" s="294"/>
      <c r="W713" s="158"/>
      <c r="X713" s="159" t="str">
        <f t="shared" si="184"/>
        <v/>
      </c>
      <c r="Y713" s="20"/>
      <c r="Z713" s="20"/>
      <c r="AA713" s="160">
        <f t="shared" si="193"/>
        <v>0</v>
      </c>
      <c r="AB713" s="160">
        <f t="shared" si="194"/>
        <v>0</v>
      </c>
      <c r="AC713" s="20">
        <f t="shared" si="195"/>
        <v>0</v>
      </c>
      <c r="AR713" s="205">
        <f t="shared" si="185"/>
        <v>0</v>
      </c>
      <c r="AS713" s="205">
        <f t="shared" si="186"/>
        <v>0</v>
      </c>
      <c r="AT713" s="205">
        <f t="shared" si="187"/>
        <v>0</v>
      </c>
      <c r="AU713" s="205">
        <f t="shared" si="188"/>
        <v>0</v>
      </c>
      <c r="AV713" s="205">
        <f t="shared" si="189"/>
        <v>0</v>
      </c>
      <c r="AW713" s="205">
        <f t="shared" si="190"/>
        <v>0</v>
      </c>
      <c r="AX713" s="205">
        <f t="shared" si="191"/>
        <v>0</v>
      </c>
    </row>
    <row r="714" spans="1:50" ht="15.75" hidden="1" customHeight="1" outlineLevel="1">
      <c r="A714" s="8" t="s">
        <v>61</v>
      </c>
      <c r="B714" s="216">
        <v>703</v>
      </c>
      <c r="C714" s="284"/>
      <c r="D714" s="285"/>
      <c r="E714" s="285"/>
      <c r="F714" s="286"/>
      <c r="G714" s="301">
        <v>0</v>
      </c>
      <c r="H714" s="287">
        <v>0.1</v>
      </c>
      <c r="I714" s="288"/>
      <c r="J714" s="223">
        <f t="shared" si="180"/>
        <v>0</v>
      </c>
      <c r="K714" s="286"/>
      <c r="L714" s="286"/>
      <c r="M714" s="215"/>
      <c r="N714" s="278">
        <f t="shared" si="181"/>
        <v>703</v>
      </c>
      <c r="O714" s="289" t="str">
        <f t="shared" si="182"/>
        <v/>
      </c>
      <c r="P714" s="290">
        <f t="shared" si="192"/>
        <v>0</v>
      </c>
      <c r="Q714" s="291">
        <v>0.1</v>
      </c>
      <c r="R714" s="292"/>
      <c r="S714" s="292"/>
      <c r="T714" s="292"/>
      <c r="U714" s="293" t="str">
        <f t="shared" si="183"/>
        <v/>
      </c>
      <c r="V714" s="294"/>
      <c r="W714" s="158"/>
      <c r="X714" s="159" t="str">
        <f t="shared" si="184"/>
        <v/>
      </c>
      <c r="Y714" s="20"/>
      <c r="Z714" s="20"/>
      <c r="AA714" s="160">
        <f t="shared" si="193"/>
        <v>0</v>
      </c>
      <c r="AB714" s="160">
        <f t="shared" si="194"/>
        <v>0</v>
      </c>
      <c r="AC714" s="20">
        <f t="shared" si="195"/>
        <v>0</v>
      </c>
      <c r="AR714" s="205">
        <f t="shared" si="185"/>
        <v>0</v>
      </c>
      <c r="AS714" s="205">
        <f t="shared" si="186"/>
        <v>0</v>
      </c>
      <c r="AT714" s="205">
        <f t="shared" si="187"/>
        <v>0</v>
      </c>
      <c r="AU714" s="205">
        <f t="shared" si="188"/>
        <v>0</v>
      </c>
      <c r="AV714" s="205">
        <f t="shared" si="189"/>
        <v>0</v>
      </c>
      <c r="AW714" s="205">
        <f t="shared" si="190"/>
        <v>0</v>
      </c>
      <c r="AX714" s="205">
        <f t="shared" si="191"/>
        <v>0</v>
      </c>
    </row>
    <row r="715" spans="1:50" ht="15.75" hidden="1" customHeight="1" outlineLevel="1">
      <c r="A715" s="8" t="s">
        <v>61</v>
      </c>
      <c r="B715" s="216">
        <v>704</v>
      </c>
      <c r="C715" s="284"/>
      <c r="D715" s="285"/>
      <c r="E715" s="285"/>
      <c r="F715" s="286"/>
      <c r="G715" s="301">
        <v>0</v>
      </c>
      <c r="H715" s="287">
        <v>0.1</v>
      </c>
      <c r="I715" s="288"/>
      <c r="J715" s="223">
        <f t="shared" ref="J715:J778" si="196">ROUNDDOWN((G715-I715)/(1+H715),0)</f>
        <v>0</v>
      </c>
      <c r="K715" s="286"/>
      <c r="L715" s="286"/>
      <c r="M715" s="215"/>
      <c r="N715" s="278">
        <f t="shared" ref="N715:N778" si="197">$B715</f>
        <v>704</v>
      </c>
      <c r="O715" s="289" t="str">
        <f t="shared" ref="O715:O778" si="198">IF($C715="","",C715)</f>
        <v/>
      </c>
      <c r="P715" s="290">
        <f t="shared" si="192"/>
        <v>0</v>
      </c>
      <c r="Q715" s="291">
        <v>0.1</v>
      </c>
      <c r="R715" s="292"/>
      <c r="S715" s="292"/>
      <c r="T715" s="292"/>
      <c r="U715" s="293" t="str">
        <f t="shared" ref="U715:U778" si="199">IF($G715=0,"","未確認")</f>
        <v/>
      </c>
      <c r="V715" s="294"/>
      <c r="W715" s="158"/>
      <c r="X715" s="159" t="str">
        <f t="shared" ref="X715:X778" si="200">IF(W715="","","No."&amp;N715&amp;"："&amp;W715&amp;IF(U715="OK","",IF(U715="対象外","（"&amp;TEXT($G715-$I715,"#,##0")&amp;"円/"&amp;V715&amp;"）","（"&amp;TEXT(R715+S715,"#,##0")&amp;"円/"&amp;V715&amp;"）")))</f>
        <v/>
      </c>
      <c r="Y715" s="20"/>
      <c r="Z715" s="20"/>
      <c r="AA715" s="160">
        <f t="shared" si="193"/>
        <v>0</v>
      </c>
      <c r="AB715" s="160">
        <f t="shared" si="194"/>
        <v>0</v>
      </c>
      <c r="AC715" s="20">
        <f t="shared" si="195"/>
        <v>0</v>
      </c>
      <c r="AR715" s="205">
        <f t="shared" ref="AR715:AR778" si="201">IF(C715="",IF(OR(D715&lt;&gt;"",E715&lt;&gt;"",F715&lt;&gt;"",K715&lt;&gt;"",G715&lt;&gt;0)=TRUE,1,0),0)</f>
        <v>0</v>
      </c>
      <c r="AS715" s="205">
        <f t="shared" ref="AS715:AS778" si="202">IF(D715="",IF(OR(C715&lt;&gt;"",E715&lt;&gt;"",F715&lt;&gt;"",K715&lt;&gt;"",G715&lt;&gt;0)=TRUE,1,0),0)</f>
        <v>0</v>
      </c>
      <c r="AT715" s="205">
        <f t="shared" ref="AT715:AT778" si="203">IF(E715="",IF(OR(C715&lt;&gt;"",D715&lt;&gt;"",F715&lt;&gt;"",K715&lt;&gt;"",G715&lt;&gt;0)=TRUE,1,0),0)</f>
        <v>0</v>
      </c>
      <c r="AU715" s="205">
        <f t="shared" ref="AU715:AU778" si="204">IF(F715="",IF(OR(C715&lt;&gt;"",D715&lt;&gt;"",E715&lt;&gt;"",K715&lt;&gt;"",G715&lt;&gt;0)=TRUE,1,0),0)</f>
        <v>0</v>
      </c>
      <c r="AV715" s="205">
        <f t="shared" ref="AV715:AV778" si="205">IF(K715="",IF(OR(C715&lt;&gt;"",D715&lt;&gt;"",E715&lt;&gt;"",F715&lt;&gt;"",G715&lt;&gt;0)=TRUE,1,0),0)</f>
        <v>0</v>
      </c>
      <c r="AW715" s="205">
        <f t="shared" ref="AW715:AW778" si="206">IF(G715=0,IF(OR(C715&lt;&gt;"",D715&lt;&gt;"",E715&lt;&gt;"",F715&lt;&gt;"",K715&lt;&gt;"",G715&lt;&gt;0)=TRUE,1,0),0)</f>
        <v>0</v>
      </c>
      <c r="AX715" s="205">
        <f t="shared" ref="AX715:AX778" si="207">IF(OR(E715="その他",COUNTIF(E715,"*(詳細備考)*")),1,0)</f>
        <v>0</v>
      </c>
    </row>
    <row r="716" spans="1:50" ht="15.75" hidden="1" customHeight="1" outlineLevel="1">
      <c r="A716" s="8" t="s">
        <v>61</v>
      </c>
      <c r="B716" s="216">
        <v>705</v>
      </c>
      <c r="C716" s="284"/>
      <c r="D716" s="285"/>
      <c r="E716" s="285"/>
      <c r="F716" s="286"/>
      <c r="G716" s="301">
        <v>0</v>
      </c>
      <c r="H716" s="287">
        <v>0.1</v>
      </c>
      <c r="I716" s="288"/>
      <c r="J716" s="223">
        <f t="shared" si="196"/>
        <v>0</v>
      </c>
      <c r="K716" s="286"/>
      <c r="L716" s="286"/>
      <c r="M716" s="215"/>
      <c r="N716" s="278">
        <f t="shared" si="197"/>
        <v>705</v>
      </c>
      <c r="O716" s="289" t="str">
        <f t="shared" si="198"/>
        <v/>
      </c>
      <c r="P716" s="290">
        <f t="shared" si="192"/>
        <v>0</v>
      </c>
      <c r="Q716" s="291">
        <v>0.1</v>
      </c>
      <c r="R716" s="292"/>
      <c r="S716" s="292"/>
      <c r="T716" s="292"/>
      <c r="U716" s="293" t="str">
        <f t="shared" si="199"/>
        <v/>
      </c>
      <c r="V716" s="294"/>
      <c r="W716" s="158"/>
      <c r="X716" s="159" t="str">
        <f t="shared" si="200"/>
        <v/>
      </c>
      <c r="Y716" s="20"/>
      <c r="Z716" s="20"/>
      <c r="AA716" s="160">
        <f t="shared" si="193"/>
        <v>0</v>
      </c>
      <c r="AB716" s="160">
        <f t="shared" si="194"/>
        <v>0</v>
      </c>
      <c r="AC716" s="20">
        <f t="shared" si="195"/>
        <v>0</v>
      </c>
      <c r="AR716" s="205">
        <f t="shared" si="201"/>
        <v>0</v>
      </c>
      <c r="AS716" s="205">
        <f t="shared" si="202"/>
        <v>0</v>
      </c>
      <c r="AT716" s="205">
        <f t="shared" si="203"/>
        <v>0</v>
      </c>
      <c r="AU716" s="205">
        <f t="shared" si="204"/>
        <v>0</v>
      </c>
      <c r="AV716" s="205">
        <f t="shared" si="205"/>
        <v>0</v>
      </c>
      <c r="AW716" s="205">
        <f t="shared" si="206"/>
        <v>0</v>
      </c>
      <c r="AX716" s="205">
        <f t="shared" si="207"/>
        <v>0</v>
      </c>
    </row>
    <row r="717" spans="1:50" ht="15.75" hidden="1" customHeight="1" outlineLevel="1">
      <c r="A717" s="8" t="s">
        <v>61</v>
      </c>
      <c r="B717" s="216">
        <v>706</v>
      </c>
      <c r="C717" s="284"/>
      <c r="D717" s="285"/>
      <c r="E717" s="285"/>
      <c r="F717" s="286"/>
      <c r="G717" s="301">
        <v>0</v>
      </c>
      <c r="H717" s="287">
        <v>0.1</v>
      </c>
      <c r="I717" s="288"/>
      <c r="J717" s="223">
        <f t="shared" si="196"/>
        <v>0</v>
      </c>
      <c r="K717" s="286"/>
      <c r="L717" s="286"/>
      <c r="M717" s="215"/>
      <c r="N717" s="278">
        <f t="shared" si="197"/>
        <v>706</v>
      </c>
      <c r="O717" s="289" t="str">
        <f t="shared" si="198"/>
        <v/>
      </c>
      <c r="P717" s="290">
        <f t="shared" si="192"/>
        <v>0</v>
      </c>
      <c r="Q717" s="291">
        <v>0.1</v>
      </c>
      <c r="R717" s="292"/>
      <c r="S717" s="292"/>
      <c r="T717" s="292"/>
      <c r="U717" s="293" t="str">
        <f t="shared" si="199"/>
        <v/>
      </c>
      <c r="V717" s="294"/>
      <c r="W717" s="158"/>
      <c r="X717" s="159" t="str">
        <f t="shared" si="200"/>
        <v/>
      </c>
      <c r="Y717" s="20"/>
      <c r="Z717" s="20"/>
      <c r="AA717" s="160">
        <f t="shared" si="193"/>
        <v>0</v>
      </c>
      <c r="AB717" s="160">
        <f t="shared" si="194"/>
        <v>0</v>
      </c>
      <c r="AC717" s="20">
        <f t="shared" si="195"/>
        <v>0</v>
      </c>
      <c r="AR717" s="205">
        <f t="shared" si="201"/>
        <v>0</v>
      </c>
      <c r="AS717" s="205">
        <f t="shared" si="202"/>
        <v>0</v>
      </c>
      <c r="AT717" s="205">
        <f t="shared" si="203"/>
        <v>0</v>
      </c>
      <c r="AU717" s="205">
        <f t="shared" si="204"/>
        <v>0</v>
      </c>
      <c r="AV717" s="205">
        <f t="shared" si="205"/>
        <v>0</v>
      </c>
      <c r="AW717" s="205">
        <f t="shared" si="206"/>
        <v>0</v>
      </c>
      <c r="AX717" s="205">
        <f t="shared" si="207"/>
        <v>0</v>
      </c>
    </row>
    <row r="718" spans="1:50" ht="15.75" hidden="1" customHeight="1" outlineLevel="1">
      <c r="A718" s="8" t="s">
        <v>61</v>
      </c>
      <c r="B718" s="216">
        <v>707</v>
      </c>
      <c r="C718" s="284"/>
      <c r="D718" s="285"/>
      <c r="E718" s="285"/>
      <c r="F718" s="286"/>
      <c r="G718" s="301">
        <v>0</v>
      </c>
      <c r="H718" s="287">
        <v>0.1</v>
      </c>
      <c r="I718" s="288"/>
      <c r="J718" s="223">
        <f t="shared" si="196"/>
        <v>0</v>
      </c>
      <c r="K718" s="286"/>
      <c r="L718" s="286"/>
      <c r="M718" s="215"/>
      <c r="N718" s="278">
        <f t="shared" si="197"/>
        <v>707</v>
      </c>
      <c r="O718" s="289" t="str">
        <f t="shared" si="198"/>
        <v/>
      </c>
      <c r="P718" s="290">
        <f t="shared" si="192"/>
        <v>0</v>
      </c>
      <c r="Q718" s="291">
        <v>0.1</v>
      </c>
      <c r="R718" s="292"/>
      <c r="S718" s="292"/>
      <c r="T718" s="292"/>
      <c r="U718" s="293" t="str">
        <f t="shared" si="199"/>
        <v/>
      </c>
      <c r="V718" s="294"/>
      <c r="W718" s="158"/>
      <c r="X718" s="159" t="str">
        <f t="shared" si="200"/>
        <v/>
      </c>
      <c r="Y718" s="20"/>
      <c r="Z718" s="20"/>
      <c r="AA718" s="160">
        <f t="shared" si="193"/>
        <v>0</v>
      </c>
      <c r="AB718" s="160">
        <f t="shared" si="194"/>
        <v>0</v>
      </c>
      <c r="AC718" s="20">
        <f t="shared" si="195"/>
        <v>0</v>
      </c>
      <c r="AR718" s="205">
        <f t="shared" si="201"/>
        <v>0</v>
      </c>
      <c r="AS718" s="205">
        <f t="shared" si="202"/>
        <v>0</v>
      </c>
      <c r="AT718" s="205">
        <f t="shared" si="203"/>
        <v>0</v>
      </c>
      <c r="AU718" s="205">
        <f t="shared" si="204"/>
        <v>0</v>
      </c>
      <c r="AV718" s="205">
        <f t="shared" si="205"/>
        <v>0</v>
      </c>
      <c r="AW718" s="205">
        <f t="shared" si="206"/>
        <v>0</v>
      </c>
      <c r="AX718" s="205">
        <f t="shared" si="207"/>
        <v>0</v>
      </c>
    </row>
    <row r="719" spans="1:50" ht="15.75" hidden="1" customHeight="1" outlineLevel="1">
      <c r="A719" s="8" t="s">
        <v>61</v>
      </c>
      <c r="B719" s="216">
        <v>708</v>
      </c>
      <c r="C719" s="284"/>
      <c r="D719" s="285"/>
      <c r="E719" s="285"/>
      <c r="F719" s="286"/>
      <c r="G719" s="301">
        <v>0</v>
      </c>
      <c r="H719" s="287">
        <v>0.1</v>
      </c>
      <c r="I719" s="288"/>
      <c r="J719" s="223">
        <f t="shared" si="196"/>
        <v>0</v>
      </c>
      <c r="K719" s="286"/>
      <c r="L719" s="286"/>
      <c r="M719" s="215"/>
      <c r="N719" s="278">
        <f t="shared" si="197"/>
        <v>708</v>
      </c>
      <c r="O719" s="289" t="str">
        <f t="shared" si="198"/>
        <v/>
      </c>
      <c r="P719" s="290">
        <f t="shared" si="192"/>
        <v>0</v>
      </c>
      <c r="Q719" s="291">
        <v>0.1</v>
      </c>
      <c r="R719" s="292"/>
      <c r="S719" s="292"/>
      <c r="T719" s="292"/>
      <c r="U719" s="293" t="str">
        <f t="shared" si="199"/>
        <v/>
      </c>
      <c r="V719" s="294"/>
      <c r="W719" s="158"/>
      <c r="X719" s="159" t="str">
        <f t="shared" si="200"/>
        <v/>
      </c>
      <c r="Y719" s="20"/>
      <c r="Z719" s="20"/>
      <c r="AA719" s="160">
        <f t="shared" si="193"/>
        <v>0</v>
      </c>
      <c r="AB719" s="160">
        <f t="shared" si="194"/>
        <v>0</v>
      </c>
      <c r="AC719" s="20">
        <f t="shared" si="195"/>
        <v>0</v>
      </c>
      <c r="AR719" s="205">
        <f t="shared" si="201"/>
        <v>0</v>
      </c>
      <c r="AS719" s="205">
        <f t="shared" si="202"/>
        <v>0</v>
      </c>
      <c r="AT719" s="205">
        <f t="shared" si="203"/>
        <v>0</v>
      </c>
      <c r="AU719" s="205">
        <f t="shared" si="204"/>
        <v>0</v>
      </c>
      <c r="AV719" s="205">
        <f t="shared" si="205"/>
        <v>0</v>
      </c>
      <c r="AW719" s="205">
        <f t="shared" si="206"/>
        <v>0</v>
      </c>
      <c r="AX719" s="205">
        <f t="shared" si="207"/>
        <v>0</v>
      </c>
    </row>
    <row r="720" spans="1:50" ht="15.75" hidden="1" customHeight="1" outlineLevel="1">
      <c r="A720" s="8" t="s">
        <v>61</v>
      </c>
      <c r="B720" s="216">
        <v>709</v>
      </c>
      <c r="C720" s="284"/>
      <c r="D720" s="285"/>
      <c r="E720" s="285"/>
      <c r="F720" s="286"/>
      <c r="G720" s="301">
        <v>0</v>
      </c>
      <c r="H720" s="287">
        <v>0.1</v>
      </c>
      <c r="I720" s="288"/>
      <c r="J720" s="223">
        <f t="shared" si="196"/>
        <v>0</v>
      </c>
      <c r="K720" s="286"/>
      <c r="L720" s="286"/>
      <c r="M720" s="215"/>
      <c r="N720" s="278">
        <f t="shared" si="197"/>
        <v>709</v>
      </c>
      <c r="O720" s="289" t="str">
        <f t="shared" si="198"/>
        <v/>
      </c>
      <c r="P720" s="290">
        <f t="shared" si="192"/>
        <v>0</v>
      </c>
      <c r="Q720" s="291">
        <v>0.1</v>
      </c>
      <c r="R720" s="292"/>
      <c r="S720" s="292"/>
      <c r="T720" s="292"/>
      <c r="U720" s="293" t="str">
        <f t="shared" si="199"/>
        <v/>
      </c>
      <c r="V720" s="294"/>
      <c r="W720" s="158"/>
      <c r="X720" s="159" t="str">
        <f t="shared" si="200"/>
        <v/>
      </c>
      <c r="Y720" s="20"/>
      <c r="Z720" s="20"/>
      <c r="AA720" s="160">
        <f t="shared" si="193"/>
        <v>0</v>
      </c>
      <c r="AB720" s="160">
        <f t="shared" si="194"/>
        <v>0</v>
      </c>
      <c r="AC720" s="20">
        <f t="shared" si="195"/>
        <v>0</v>
      </c>
      <c r="AR720" s="205">
        <f t="shared" si="201"/>
        <v>0</v>
      </c>
      <c r="AS720" s="205">
        <f t="shared" si="202"/>
        <v>0</v>
      </c>
      <c r="AT720" s="205">
        <f t="shared" si="203"/>
        <v>0</v>
      </c>
      <c r="AU720" s="205">
        <f t="shared" si="204"/>
        <v>0</v>
      </c>
      <c r="AV720" s="205">
        <f t="shared" si="205"/>
        <v>0</v>
      </c>
      <c r="AW720" s="205">
        <f t="shared" si="206"/>
        <v>0</v>
      </c>
      <c r="AX720" s="205">
        <f t="shared" si="207"/>
        <v>0</v>
      </c>
    </row>
    <row r="721" spans="1:50" ht="15.75" hidden="1" customHeight="1" outlineLevel="1">
      <c r="A721" s="8" t="s">
        <v>61</v>
      </c>
      <c r="B721" s="216">
        <v>710</v>
      </c>
      <c r="C721" s="284"/>
      <c r="D721" s="285"/>
      <c r="E721" s="285"/>
      <c r="F721" s="286"/>
      <c r="G721" s="301">
        <v>0</v>
      </c>
      <c r="H721" s="287">
        <v>0.1</v>
      </c>
      <c r="I721" s="288"/>
      <c r="J721" s="223">
        <f t="shared" si="196"/>
        <v>0</v>
      </c>
      <c r="K721" s="286"/>
      <c r="L721" s="286"/>
      <c r="M721" s="215"/>
      <c r="N721" s="278">
        <f t="shared" si="197"/>
        <v>710</v>
      </c>
      <c r="O721" s="289" t="str">
        <f t="shared" si="198"/>
        <v/>
      </c>
      <c r="P721" s="290">
        <f t="shared" si="192"/>
        <v>0</v>
      </c>
      <c r="Q721" s="291">
        <v>0.1</v>
      </c>
      <c r="R721" s="292"/>
      <c r="S721" s="292"/>
      <c r="T721" s="292"/>
      <c r="U721" s="293" t="str">
        <f t="shared" si="199"/>
        <v/>
      </c>
      <c r="V721" s="294"/>
      <c r="W721" s="158"/>
      <c r="X721" s="159" t="str">
        <f t="shared" si="200"/>
        <v/>
      </c>
      <c r="Y721" s="20"/>
      <c r="Z721" s="20"/>
      <c r="AA721" s="160">
        <f t="shared" si="193"/>
        <v>0</v>
      </c>
      <c r="AB721" s="160">
        <f t="shared" si="194"/>
        <v>0</v>
      </c>
      <c r="AC721" s="20">
        <f t="shared" si="195"/>
        <v>0</v>
      </c>
      <c r="AR721" s="205">
        <f t="shared" si="201"/>
        <v>0</v>
      </c>
      <c r="AS721" s="205">
        <f t="shared" si="202"/>
        <v>0</v>
      </c>
      <c r="AT721" s="205">
        <f t="shared" si="203"/>
        <v>0</v>
      </c>
      <c r="AU721" s="205">
        <f t="shared" si="204"/>
        <v>0</v>
      </c>
      <c r="AV721" s="205">
        <f t="shared" si="205"/>
        <v>0</v>
      </c>
      <c r="AW721" s="205">
        <f t="shared" si="206"/>
        <v>0</v>
      </c>
      <c r="AX721" s="205">
        <f t="shared" si="207"/>
        <v>0</v>
      </c>
    </row>
    <row r="722" spans="1:50" ht="15.75" hidden="1" customHeight="1" outlineLevel="1">
      <c r="A722" s="8" t="s">
        <v>61</v>
      </c>
      <c r="B722" s="216">
        <v>711</v>
      </c>
      <c r="C722" s="284"/>
      <c r="D722" s="285"/>
      <c r="E722" s="285"/>
      <c r="F722" s="286"/>
      <c r="G722" s="301">
        <v>0</v>
      </c>
      <c r="H722" s="287">
        <v>0.1</v>
      </c>
      <c r="I722" s="288"/>
      <c r="J722" s="223">
        <f t="shared" si="196"/>
        <v>0</v>
      </c>
      <c r="K722" s="286"/>
      <c r="L722" s="286"/>
      <c r="M722" s="215"/>
      <c r="N722" s="278">
        <f t="shared" si="197"/>
        <v>711</v>
      </c>
      <c r="O722" s="289" t="str">
        <f t="shared" si="198"/>
        <v/>
      </c>
      <c r="P722" s="290">
        <f t="shared" si="192"/>
        <v>0</v>
      </c>
      <c r="Q722" s="291">
        <v>0.1</v>
      </c>
      <c r="R722" s="292"/>
      <c r="S722" s="292"/>
      <c r="T722" s="292"/>
      <c r="U722" s="293" t="str">
        <f t="shared" si="199"/>
        <v/>
      </c>
      <c r="V722" s="294"/>
      <c r="W722" s="158"/>
      <c r="X722" s="159" t="str">
        <f t="shared" si="200"/>
        <v/>
      </c>
      <c r="Y722" s="20"/>
      <c r="Z722" s="20"/>
      <c r="AA722" s="160">
        <f t="shared" si="193"/>
        <v>0</v>
      </c>
      <c r="AB722" s="160">
        <f t="shared" si="194"/>
        <v>0</v>
      </c>
      <c r="AC722" s="20">
        <f t="shared" si="195"/>
        <v>0</v>
      </c>
      <c r="AR722" s="205">
        <f t="shared" si="201"/>
        <v>0</v>
      </c>
      <c r="AS722" s="205">
        <f t="shared" si="202"/>
        <v>0</v>
      </c>
      <c r="AT722" s="205">
        <f t="shared" si="203"/>
        <v>0</v>
      </c>
      <c r="AU722" s="205">
        <f t="shared" si="204"/>
        <v>0</v>
      </c>
      <c r="AV722" s="205">
        <f t="shared" si="205"/>
        <v>0</v>
      </c>
      <c r="AW722" s="205">
        <f t="shared" si="206"/>
        <v>0</v>
      </c>
      <c r="AX722" s="205">
        <f t="shared" si="207"/>
        <v>0</v>
      </c>
    </row>
    <row r="723" spans="1:50" ht="15.75" hidden="1" customHeight="1" outlineLevel="1">
      <c r="A723" s="8" t="s">
        <v>61</v>
      </c>
      <c r="B723" s="216">
        <v>712</v>
      </c>
      <c r="C723" s="284"/>
      <c r="D723" s="285"/>
      <c r="E723" s="285"/>
      <c r="F723" s="286"/>
      <c r="G723" s="301">
        <v>0</v>
      </c>
      <c r="H723" s="287">
        <v>0.1</v>
      </c>
      <c r="I723" s="288"/>
      <c r="J723" s="223">
        <f t="shared" si="196"/>
        <v>0</v>
      </c>
      <c r="K723" s="286"/>
      <c r="L723" s="286"/>
      <c r="M723" s="215"/>
      <c r="N723" s="278">
        <f t="shared" si="197"/>
        <v>712</v>
      </c>
      <c r="O723" s="289" t="str">
        <f t="shared" si="198"/>
        <v/>
      </c>
      <c r="P723" s="290">
        <f t="shared" si="192"/>
        <v>0</v>
      </c>
      <c r="Q723" s="291">
        <v>0.1</v>
      </c>
      <c r="R723" s="292"/>
      <c r="S723" s="292"/>
      <c r="T723" s="292"/>
      <c r="U723" s="293" t="str">
        <f t="shared" si="199"/>
        <v/>
      </c>
      <c r="V723" s="294"/>
      <c r="W723" s="158"/>
      <c r="X723" s="159" t="str">
        <f t="shared" si="200"/>
        <v/>
      </c>
      <c r="Y723" s="20"/>
      <c r="Z723" s="20"/>
      <c r="AA723" s="160">
        <f t="shared" si="193"/>
        <v>0</v>
      </c>
      <c r="AB723" s="160">
        <f t="shared" si="194"/>
        <v>0</v>
      </c>
      <c r="AC723" s="20">
        <f t="shared" si="195"/>
        <v>0</v>
      </c>
      <c r="AR723" s="205">
        <f t="shared" si="201"/>
        <v>0</v>
      </c>
      <c r="AS723" s="205">
        <f t="shared" si="202"/>
        <v>0</v>
      </c>
      <c r="AT723" s="205">
        <f t="shared" si="203"/>
        <v>0</v>
      </c>
      <c r="AU723" s="205">
        <f t="shared" si="204"/>
        <v>0</v>
      </c>
      <c r="AV723" s="205">
        <f t="shared" si="205"/>
        <v>0</v>
      </c>
      <c r="AW723" s="205">
        <f t="shared" si="206"/>
        <v>0</v>
      </c>
      <c r="AX723" s="205">
        <f t="shared" si="207"/>
        <v>0</v>
      </c>
    </row>
    <row r="724" spans="1:50" ht="15.75" hidden="1" customHeight="1" outlineLevel="1">
      <c r="A724" s="8" t="s">
        <v>61</v>
      </c>
      <c r="B724" s="216">
        <v>713</v>
      </c>
      <c r="C724" s="284"/>
      <c r="D724" s="285"/>
      <c r="E724" s="285"/>
      <c r="F724" s="286"/>
      <c r="G724" s="301">
        <v>0</v>
      </c>
      <c r="H724" s="287">
        <v>0.1</v>
      </c>
      <c r="I724" s="288"/>
      <c r="J724" s="223">
        <f t="shared" si="196"/>
        <v>0</v>
      </c>
      <c r="K724" s="286"/>
      <c r="L724" s="286"/>
      <c r="M724" s="215"/>
      <c r="N724" s="278">
        <f t="shared" si="197"/>
        <v>713</v>
      </c>
      <c r="O724" s="289" t="str">
        <f t="shared" si="198"/>
        <v/>
      </c>
      <c r="P724" s="290">
        <f t="shared" si="192"/>
        <v>0</v>
      </c>
      <c r="Q724" s="291">
        <v>0.1</v>
      </c>
      <c r="R724" s="292"/>
      <c r="S724" s="292"/>
      <c r="T724" s="292"/>
      <c r="U724" s="293" t="str">
        <f t="shared" si="199"/>
        <v/>
      </c>
      <c r="V724" s="294"/>
      <c r="W724" s="158"/>
      <c r="X724" s="159" t="str">
        <f t="shared" si="200"/>
        <v/>
      </c>
      <c r="Y724" s="20"/>
      <c r="Z724" s="20"/>
      <c r="AA724" s="160">
        <f t="shared" si="193"/>
        <v>0</v>
      </c>
      <c r="AB724" s="160">
        <f t="shared" si="194"/>
        <v>0</v>
      </c>
      <c r="AC724" s="20">
        <f t="shared" si="195"/>
        <v>0</v>
      </c>
      <c r="AR724" s="205">
        <f t="shared" si="201"/>
        <v>0</v>
      </c>
      <c r="AS724" s="205">
        <f t="shared" si="202"/>
        <v>0</v>
      </c>
      <c r="AT724" s="205">
        <f t="shared" si="203"/>
        <v>0</v>
      </c>
      <c r="AU724" s="205">
        <f t="shared" si="204"/>
        <v>0</v>
      </c>
      <c r="AV724" s="205">
        <f t="shared" si="205"/>
        <v>0</v>
      </c>
      <c r="AW724" s="205">
        <f t="shared" si="206"/>
        <v>0</v>
      </c>
      <c r="AX724" s="205">
        <f t="shared" si="207"/>
        <v>0</v>
      </c>
    </row>
    <row r="725" spans="1:50" ht="15.75" hidden="1" customHeight="1" outlineLevel="1">
      <c r="A725" s="8" t="s">
        <v>61</v>
      </c>
      <c r="B725" s="216">
        <v>714</v>
      </c>
      <c r="C725" s="284"/>
      <c r="D725" s="285"/>
      <c r="E725" s="285"/>
      <c r="F725" s="286"/>
      <c r="G725" s="301">
        <v>0</v>
      </c>
      <c r="H725" s="287">
        <v>0.1</v>
      </c>
      <c r="I725" s="288"/>
      <c r="J725" s="223">
        <f t="shared" si="196"/>
        <v>0</v>
      </c>
      <c r="K725" s="286"/>
      <c r="L725" s="286"/>
      <c r="M725" s="215"/>
      <c r="N725" s="278">
        <f t="shared" si="197"/>
        <v>714</v>
      </c>
      <c r="O725" s="289" t="str">
        <f t="shared" si="198"/>
        <v/>
      </c>
      <c r="P725" s="290">
        <f t="shared" si="192"/>
        <v>0</v>
      </c>
      <c r="Q725" s="291">
        <v>0.1</v>
      </c>
      <c r="R725" s="292"/>
      <c r="S725" s="292"/>
      <c r="T725" s="292"/>
      <c r="U725" s="293" t="str">
        <f t="shared" si="199"/>
        <v/>
      </c>
      <c r="V725" s="294"/>
      <c r="W725" s="158"/>
      <c r="X725" s="159" t="str">
        <f t="shared" si="200"/>
        <v/>
      </c>
      <c r="Y725" s="20"/>
      <c r="Z725" s="20"/>
      <c r="AA725" s="160">
        <f t="shared" si="193"/>
        <v>0</v>
      </c>
      <c r="AB725" s="160">
        <f t="shared" si="194"/>
        <v>0</v>
      </c>
      <c r="AC725" s="20">
        <f t="shared" si="195"/>
        <v>0</v>
      </c>
      <c r="AR725" s="205">
        <f t="shared" si="201"/>
        <v>0</v>
      </c>
      <c r="AS725" s="205">
        <f t="shared" si="202"/>
        <v>0</v>
      </c>
      <c r="AT725" s="205">
        <f t="shared" si="203"/>
        <v>0</v>
      </c>
      <c r="AU725" s="205">
        <f t="shared" si="204"/>
        <v>0</v>
      </c>
      <c r="AV725" s="205">
        <f t="shared" si="205"/>
        <v>0</v>
      </c>
      <c r="AW725" s="205">
        <f t="shared" si="206"/>
        <v>0</v>
      </c>
      <c r="AX725" s="205">
        <f t="shared" si="207"/>
        <v>0</v>
      </c>
    </row>
    <row r="726" spans="1:50" ht="15.75" hidden="1" customHeight="1" outlineLevel="1">
      <c r="A726" s="8" t="s">
        <v>61</v>
      </c>
      <c r="B726" s="216">
        <v>715</v>
      </c>
      <c r="C726" s="284"/>
      <c r="D726" s="285"/>
      <c r="E726" s="285"/>
      <c r="F726" s="286"/>
      <c r="G726" s="301">
        <v>0</v>
      </c>
      <c r="H726" s="287">
        <v>0.1</v>
      </c>
      <c r="I726" s="288"/>
      <c r="J726" s="223">
        <f t="shared" si="196"/>
        <v>0</v>
      </c>
      <c r="K726" s="286"/>
      <c r="L726" s="286"/>
      <c r="M726" s="215"/>
      <c r="N726" s="278">
        <f t="shared" si="197"/>
        <v>715</v>
      </c>
      <c r="O726" s="289" t="str">
        <f t="shared" si="198"/>
        <v/>
      </c>
      <c r="P726" s="290">
        <f t="shared" si="192"/>
        <v>0</v>
      </c>
      <c r="Q726" s="291">
        <v>0.1</v>
      </c>
      <c r="R726" s="292"/>
      <c r="S726" s="292"/>
      <c r="T726" s="292"/>
      <c r="U726" s="293" t="str">
        <f t="shared" si="199"/>
        <v/>
      </c>
      <c r="V726" s="294"/>
      <c r="W726" s="158"/>
      <c r="X726" s="159" t="str">
        <f t="shared" si="200"/>
        <v/>
      </c>
      <c r="Y726" s="20"/>
      <c r="Z726" s="20"/>
      <c r="AA726" s="160">
        <f t="shared" si="193"/>
        <v>0</v>
      </c>
      <c r="AB726" s="160">
        <f t="shared" si="194"/>
        <v>0</v>
      </c>
      <c r="AC726" s="20">
        <f t="shared" si="195"/>
        <v>0</v>
      </c>
      <c r="AR726" s="205">
        <f t="shared" si="201"/>
        <v>0</v>
      </c>
      <c r="AS726" s="205">
        <f t="shared" si="202"/>
        <v>0</v>
      </c>
      <c r="AT726" s="205">
        <f t="shared" si="203"/>
        <v>0</v>
      </c>
      <c r="AU726" s="205">
        <f t="shared" si="204"/>
        <v>0</v>
      </c>
      <c r="AV726" s="205">
        <f t="shared" si="205"/>
        <v>0</v>
      </c>
      <c r="AW726" s="205">
        <f t="shared" si="206"/>
        <v>0</v>
      </c>
      <c r="AX726" s="205">
        <f t="shared" si="207"/>
        <v>0</v>
      </c>
    </row>
    <row r="727" spans="1:50" ht="15.75" hidden="1" customHeight="1" outlineLevel="1">
      <c r="A727" s="8" t="s">
        <v>61</v>
      </c>
      <c r="B727" s="216">
        <v>716</v>
      </c>
      <c r="C727" s="284"/>
      <c r="D727" s="285"/>
      <c r="E727" s="285"/>
      <c r="F727" s="286"/>
      <c r="G727" s="301">
        <v>0</v>
      </c>
      <c r="H727" s="287">
        <v>0.1</v>
      </c>
      <c r="I727" s="288"/>
      <c r="J727" s="223">
        <f t="shared" si="196"/>
        <v>0</v>
      </c>
      <c r="K727" s="286"/>
      <c r="L727" s="286"/>
      <c r="M727" s="215"/>
      <c r="N727" s="278">
        <f t="shared" si="197"/>
        <v>716</v>
      </c>
      <c r="O727" s="289" t="str">
        <f t="shared" si="198"/>
        <v/>
      </c>
      <c r="P727" s="290">
        <f t="shared" si="192"/>
        <v>0</v>
      </c>
      <c r="Q727" s="291">
        <v>0.1</v>
      </c>
      <c r="R727" s="292"/>
      <c r="S727" s="292"/>
      <c r="T727" s="292"/>
      <c r="U727" s="293" t="str">
        <f t="shared" si="199"/>
        <v/>
      </c>
      <c r="V727" s="294"/>
      <c r="W727" s="158"/>
      <c r="X727" s="159" t="str">
        <f t="shared" si="200"/>
        <v/>
      </c>
      <c r="Y727" s="20"/>
      <c r="Z727" s="20"/>
      <c r="AA727" s="160">
        <f t="shared" si="193"/>
        <v>0</v>
      </c>
      <c r="AB727" s="160">
        <f t="shared" si="194"/>
        <v>0</v>
      </c>
      <c r="AC727" s="20">
        <f t="shared" si="195"/>
        <v>0</v>
      </c>
      <c r="AR727" s="205">
        <f t="shared" si="201"/>
        <v>0</v>
      </c>
      <c r="AS727" s="205">
        <f t="shared" si="202"/>
        <v>0</v>
      </c>
      <c r="AT727" s="205">
        <f t="shared" si="203"/>
        <v>0</v>
      </c>
      <c r="AU727" s="205">
        <f t="shared" si="204"/>
        <v>0</v>
      </c>
      <c r="AV727" s="205">
        <f t="shared" si="205"/>
        <v>0</v>
      </c>
      <c r="AW727" s="205">
        <f t="shared" si="206"/>
        <v>0</v>
      </c>
      <c r="AX727" s="205">
        <f t="shared" si="207"/>
        <v>0</v>
      </c>
    </row>
    <row r="728" spans="1:50" ht="15.75" hidden="1" customHeight="1" outlineLevel="1">
      <c r="A728" s="8" t="s">
        <v>61</v>
      </c>
      <c r="B728" s="216">
        <v>717</v>
      </c>
      <c r="C728" s="284"/>
      <c r="D728" s="285"/>
      <c r="E728" s="285"/>
      <c r="F728" s="286"/>
      <c r="G728" s="301">
        <v>0</v>
      </c>
      <c r="H728" s="287">
        <v>0.1</v>
      </c>
      <c r="I728" s="288"/>
      <c r="J728" s="223">
        <f t="shared" si="196"/>
        <v>0</v>
      </c>
      <c r="K728" s="286"/>
      <c r="L728" s="286"/>
      <c r="M728" s="215"/>
      <c r="N728" s="278">
        <f t="shared" si="197"/>
        <v>717</v>
      </c>
      <c r="O728" s="289" t="str">
        <f t="shared" si="198"/>
        <v/>
      </c>
      <c r="P728" s="290">
        <f t="shared" si="192"/>
        <v>0</v>
      </c>
      <c r="Q728" s="291">
        <v>0.1</v>
      </c>
      <c r="R728" s="292"/>
      <c r="S728" s="292"/>
      <c r="T728" s="292"/>
      <c r="U728" s="293" t="str">
        <f t="shared" si="199"/>
        <v/>
      </c>
      <c r="V728" s="294"/>
      <c r="W728" s="158"/>
      <c r="X728" s="159" t="str">
        <f t="shared" si="200"/>
        <v/>
      </c>
      <c r="Y728" s="20"/>
      <c r="Z728" s="20"/>
      <c r="AA728" s="160">
        <f t="shared" si="193"/>
        <v>0</v>
      </c>
      <c r="AB728" s="160">
        <f t="shared" si="194"/>
        <v>0</v>
      </c>
      <c r="AC728" s="20">
        <f t="shared" si="195"/>
        <v>0</v>
      </c>
      <c r="AR728" s="205">
        <f t="shared" si="201"/>
        <v>0</v>
      </c>
      <c r="AS728" s="205">
        <f t="shared" si="202"/>
        <v>0</v>
      </c>
      <c r="AT728" s="205">
        <f t="shared" si="203"/>
        <v>0</v>
      </c>
      <c r="AU728" s="205">
        <f t="shared" si="204"/>
        <v>0</v>
      </c>
      <c r="AV728" s="205">
        <f t="shared" si="205"/>
        <v>0</v>
      </c>
      <c r="AW728" s="205">
        <f t="shared" si="206"/>
        <v>0</v>
      </c>
      <c r="AX728" s="205">
        <f t="shared" si="207"/>
        <v>0</v>
      </c>
    </row>
    <row r="729" spans="1:50" ht="15.75" hidden="1" customHeight="1" outlineLevel="1">
      <c r="A729" s="8" t="s">
        <v>61</v>
      </c>
      <c r="B729" s="216">
        <v>718</v>
      </c>
      <c r="C729" s="284"/>
      <c r="D729" s="285"/>
      <c r="E729" s="285"/>
      <c r="F729" s="286"/>
      <c r="G729" s="301">
        <v>0</v>
      </c>
      <c r="H729" s="287">
        <v>0.1</v>
      </c>
      <c r="I729" s="288"/>
      <c r="J729" s="223">
        <f t="shared" si="196"/>
        <v>0</v>
      </c>
      <c r="K729" s="286"/>
      <c r="L729" s="286"/>
      <c r="M729" s="215"/>
      <c r="N729" s="278">
        <f t="shared" si="197"/>
        <v>718</v>
      </c>
      <c r="O729" s="289" t="str">
        <f t="shared" si="198"/>
        <v/>
      </c>
      <c r="P729" s="290">
        <f t="shared" si="192"/>
        <v>0</v>
      </c>
      <c r="Q729" s="291">
        <v>0.1</v>
      </c>
      <c r="R729" s="292"/>
      <c r="S729" s="292"/>
      <c r="T729" s="292"/>
      <c r="U729" s="293" t="str">
        <f t="shared" si="199"/>
        <v/>
      </c>
      <c r="V729" s="294"/>
      <c r="W729" s="158"/>
      <c r="X729" s="159" t="str">
        <f t="shared" si="200"/>
        <v/>
      </c>
      <c r="Y729" s="20"/>
      <c r="Z729" s="20"/>
      <c r="AA729" s="160">
        <f t="shared" si="193"/>
        <v>0</v>
      </c>
      <c r="AB729" s="160">
        <f t="shared" si="194"/>
        <v>0</v>
      </c>
      <c r="AC729" s="20">
        <f t="shared" si="195"/>
        <v>0</v>
      </c>
      <c r="AR729" s="205">
        <f t="shared" si="201"/>
        <v>0</v>
      </c>
      <c r="AS729" s="205">
        <f t="shared" si="202"/>
        <v>0</v>
      </c>
      <c r="AT729" s="205">
        <f t="shared" si="203"/>
        <v>0</v>
      </c>
      <c r="AU729" s="205">
        <f t="shared" si="204"/>
        <v>0</v>
      </c>
      <c r="AV729" s="205">
        <f t="shared" si="205"/>
        <v>0</v>
      </c>
      <c r="AW729" s="205">
        <f t="shared" si="206"/>
        <v>0</v>
      </c>
      <c r="AX729" s="205">
        <f t="shared" si="207"/>
        <v>0</v>
      </c>
    </row>
    <row r="730" spans="1:50" ht="15.75" hidden="1" customHeight="1" outlineLevel="1">
      <c r="A730" s="8" t="s">
        <v>61</v>
      </c>
      <c r="B730" s="216">
        <v>719</v>
      </c>
      <c r="C730" s="284"/>
      <c r="D730" s="285"/>
      <c r="E730" s="285"/>
      <c r="F730" s="286"/>
      <c r="G730" s="301">
        <v>0</v>
      </c>
      <c r="H730" s="287">
        <v>0.1</v>
      </c>
      <c r="I730" s="288"/>
      <c r="J730" s="223">
        <f t="shared" si="196"/>
        <v>0</v>
      </c>
      <c r="K730" s="286"/>
      <c r="L730" s="286"/>
      <c r="M730" s="215"/>
      <c r="N730" s="278">
        <f t="shared" si="197"/>
        <v>719</v>
      </c>
      <c r="O730" s="289" t="str">
        <f t="shared" si="198"/>
        <v/>
      </c>
      <c r="P730" s="290">
        <f t="shared" si="192"/>
        <v>0</v>
      </c>
      <c r="Q730" s="291">
        <v>0.1</v>
      </c>
      <c r="R730" s="292"/>
      <c r="S730" s="292"/>
      <c r="T730" s="292"/>
      <c r="U730" s="293" t="str">
        <f t="shared" si="199"/>
        <v/>
      </c>
      <c r="V730" s="294"/>
      <c r="W730" s="158"/>
      <c r="X730" s="159" t="str">
        <f t="shared" si="200"/>
        <v/>
      </c>
      <c r="Y730" s="20"/>
      <c r="Z730" s="20"/>
      <c r="AA730" s="160">
        <f t="shared" si="193"/>
        <v>0</v>
      </c>
      <c r="AB730" s="160">
        <f t="shared" si="194"/>
        <v>0</v>
      </c>
      <c r="AC730" s="20">
        <f t="shared" si="195"/>
        <v>0</v>
      </c>
      <c r="AR730" s="205">
        <f t="shared" si="201"/>
        <v>0</v>
      </c>
      <c r="AS730" s="205">
        <f t="shared" si="202"/>
        <v>0</v>
      </c>
      <c r="AT730" s="205">
        <f t="shared" si="203"/>
        <v>0</v>
      </c>
      <c r="AU730" s="205">
        <f t="shared" si="204"/>
        <v>0</v>
      </c>
      <c r="AV730" s="205">
        <f t="shared" si="205"/>
        <v>0</v>
      </c>
      <c r="AW730" s="205">
        <f t="shared" si="206"/>
        <v>0</v>
      </c>
      <c r="AX730" s="205">
        <f t="shared" si="207"/>
        <v>0</v>
      </c>
    </row>
    <row r="731" spans="1:50" ht="15.75" hidden="1" customHeight="1" outlineLevel="1">
      <c r="A731" s="8" t="s">
        <v>61</v>
      </c>
      <c r="B731" s="216">
        <v>720</v>
      </c>
      <c r="C731" s="284"/>
      <c r="D731" s="285"/>
      <c r="E731" s="285"/>
      <c r="F731" s="286"/>
      <c r="G731" s="301">
        <v>0</v>
      </c>
      <c r="H731" s="287">
        <v>0.1</v>
      </c>
      <c r="I731" s="288"/>
      <c r="J731" s="223">
        <f t="shared" si="196"/>
        <v>0</v>
      </c>
      <c r="K731" s="286"/>
      <c r="L731" s="286"/>
      <c r="M731" s="215"/>
      <c r="N731" s="278">
        <f t="shared" si="197"/>
        <v>720</v>
      </c>
      <c r="O731" s="289" t="str">
        <f t="shared" si="198"/>
        <v/>
      </c>
      <c r="P731" s="290">
        <f t="shared" si="192"/>
        <v>0</v>
      </c>
      <c r="Q731" s="291">
        <v>0.1</v>
      </c>
      <c r="R731" s="292"/>
      <c r="S731" s="292"/>
      <c r="T731" s="292"/>
      <c r="U731" s="293" t="str">
        <f t="shared" si="199"/>
        <v/>
      </c>
      <c r="V731" s="294"/>
      <c r="W731" s="158"/>
      <c r="X731" s="159" t="str">
        <f t="shared" si="200"/>
        <v/>
      </c>
      <c r="Y731" s="20"/>
      <c r="Z731" s="20"/>
      <c r="AA731" s="160">
        <f t="shared" si="193"/>
        <v>0</v>
      </c>
      <c r="AB731" s="160">
        <f t="shared" si="194"/>
        <v>0</v>
      </c>
      <c r="AC731" s="20">
        <f t="shared" si="195"/>
        <v>0</v>
      </c>
      <c r="AR731" s="205">
        <f t="shared" si="201"/>
        <v>0</v>
      </c>
      <c r="AS731" s="205">
        <f t="shared" si="202"/>
        <v>0</v>
      </c>
      <c r="AT731" s="205">
        <f t="shared" si="203"/>
        <v>0</v>
      </c>
      <c r="AU731" s="205">
        <f t="shared" si="204"/>
        <v>0</v>
      </c>
      <c r="AV731" s="205">
        <f t="shared" si="205"/>
        <v>0</v>
      </c>
      <c r="AW731" s="205">
        <f t="shared" si="206"/>
        <v>0</v>
      </c>
      <c r="AX731" s="205">
        <f t="shared" si="207"/>
        <v>0</v>
      </c>
    </row>
    <row r="732" spans="1:50" ht="15.75" hidden="1" customHeight="1" outlineLevel="1">
      <c r="A732" s="8" t="s">
        <v>61</v>
      </c>
      <c r="B732" s="216">
        <v>721</v>
      </c>
      <c r="C732" s="284"/>
      <c r="D732" s="285"/>
      <c r="E732" s="285"/>
      <c r="F732" s="286"/>
      <c r="G732" s="301">
        <v>0</v>
      </c>
      <c r="H732" s="287">
        <v>0.1</v>
      </c>
      <c r="I732" s="288"/>
      <c r="J732" s="223">
        <f t="shared" si="196"/>
        <v>0</v>
      </c>
      <c r="K732" s="286"/>
      <c r="L732" s="286"/>
      <c r="M732" s="215"/>
      <c r="N732" s="278">
        <f t="shared" si="197"/>
        <v>721</v>
      </c>
      <c r="O732" s="289" t="str">
        <f t="shared" si="198"/>
        <v/>
      </c>
      <c r="P732" s="290">
        <f t="shared" si="192"/>
        <v>0</v>
      </c>
      <c r="Q732" s="291">
        <v>0.1</v>
      </c>
      <c r="R732" s="292"/>
      <c r="S732" s="292"/>
      <c r="T732" s="292"/>
      <c r="U732" s="293" t="str">
        <f t="shared" si="199"/>
        <v/>
      </c>
      <c r="V732" s="294"/>
      <c r="W732" s="158"/>
      <c r="X732" s="159" t="str">
        <f t="shared" si="200"/>
        <v/>
      </c>
      <c r="Y732" s="20"/>
      <c r="Z732" s="20"/>
      <c r="AA732" s="160">
        <f t="shared" si="193"/>
        <v>0</v>
      </c>
      <c r="AB732" s="160">
        <f t="shared" si="194"/>
        <v>0</v>
      </c>
      <c r="AC732" s="20">
        <f t="shared" si="195"/>
        <v>0</v>
      </c>
      <c r="AR732" s="205">
        <f t="shared" si="201"/>
        <v>0</v>
      </c>
      <c r="AS732" s="205">
        <f t="shared" si="202"/>
        <v>0</v>
      </c>
      <c r="AT732" s="205">
        <f t="shared" si="203"/>
        <v>0</v>
      </c>
      <c r="AU732" s="205">
        <f t="shared" si="204"/>
        <v>0</v>
      </c>
      <c r="AV732" s="205">
        <f t="shared" si="205"/>
        <v>0</v>
      </c>
      <c r="AW732" s="205">
        <f t="shared" si="206"/>
        <v>0</v>
      </c>
      <c r="AX732" s="205">
        <f t="shared" si="207"/>
        <v>0</v>
      </c>
    </row>
    <row r="733" spans="1:50" ht="15.75" hidden="1" customHeight="1" outlineLevel="1">
      <c r="A733" s="8" t="s">
        <v>61</v>
      </c>
      <c r="B733" s="216">
        <v>722</v>
      </c>
      <c r="C733" s="284"/>
      <c r="D733" s="285"/>
      <c r="E733" s="285"/>
      <c r="F733" s="286"/>
      <c r="G733" s="301">
        <v>0</v>
      </c>
      <c r="H733" s="287">
        <v>0.1</v>
      </c>
      <c r="I733" s="288"/>
      <c r="J733" s="223">
        <f t="shared" si="196"/>
        <v>0</v>
      </c>
      <c r="K733" s="286"/>
      <c r="L733" s="286"/>
      <c r="M733" s="215"/>
      <c r="N733" s="278">
        <f t="shared" si="197"/>
        <v>722</v>
      </c>
      <c r="O733" s="289" t="str">
        <f t="shared" si="198"/>
        <v/>
      </c>
      <c r="P733" s="290">
        <f t="shared" si="192"/>
        <v>0</v>
      </c>
      <c r="Q733" s="291">
        <v>0.1</v>
      </c>
      <c r="R733" s="292"/>
      <c r="S733" s="292"/>
      <c r="T733" s="292"/>
      <c r="U733" s="293" t="str">
        <f t="shared" si="199"/>
        <v/>
      </c>
      <c r="V733" s="294"/>
      <c r="W733" s="158"/>
      <c r="X733" s="159" t="str">
        <f t="shared" si="200"/>
        <v/>
      </c>
      <c r="Y733" s="20"/>
      <c r="Z733" s="20"/>
      <c r="AA733" s="160">
        <f t="shared" si="193"/>
        <v>0</v>
      </c>
      <c r="AB733" s="160">
        <f t="shared" si="194"/>
        <v>0</v>
      </c>
      <c r="AC733" s="20">
        <f t="shared" si="195"/>
        <v>0</v>
      </c>
      <c r="AR733" s="205">
        <f t="shared" si="201"/>
        <v>0</v>
      </c>
      <c r="AS733" s="205">
        <f t="shared" si="202"/>
        <v>0</v>
      </c>
      <c r="AT733" s="205">
        <f t="shared" si="203"/>
        <v>0</v>
      </c>
      <c r="AU733" s="205">
        <f t="shared" si="204"/>
        <v>0</v>
      </c>
      <c r="AV733" s="205">
        <f t="shared" si="205"/>
        <v>0</v>
      </c>
      <c r="AW733" s="205">
        <f t="shared" si="206"/>
        <v>0</v>
      </c>
      <c r="AX733" s="205">
        <f t="shared" si="207"/>
        <v>0</v>
      </c>
    </row>
    <row r="734" spans="1:50" ht="15.75" hidden="1" customHeight="1" outlineLevel="1">
      <c r="A734" s="8" t="s">
        <v>61</v>
      </c>
      <c r="B734" s="216">
        <v>723</v>
      </c>
      <c r="C734" s="284"/>
      <c r="D734" s="285"/>
      <c r="E734" s="285"/>
      <c r="F734" s="286"/>
      <c r="G734" s="301">
        <v>0</v>
      </c>
      <c r="H734" s="287">
        <v>0.1</v>
      </c>
      <c r="I734" s="288"/>
      <c r="J734" s="223">
        <f t="shared" si="196"/>
        <v>0</v>
      </c>
      <c r="K734" s="286"/>
      <c r="L734" s="286"/>
      <c r="M734" s="215"/>
      <c r="N734" s="278">
        <f t="shared" si="197"/>
        <v>723</v>
      </c>
      <c r="O734" s="289" t="str">
        <f t="shared" si="198"/>
        <v/>
      </c>
      <c r="P734" s="290">
        <f t="shared" si="192"/>
        <v>0</v>
      </c>
      <c r="Q734" s="291">
        <v>0.1</v>
      </c>
      <c r="R734" s="292"/>
      <c r="S734" s="292"/>
      <c r="T734" s="292"/>
      <c r="U734" s="293" t="str">
        <f t="shared" si="199"/>
        <v/>
      </c>
      <c r="V734" s="294"/>
      <c r="W734" s="158"/>
      <c r="X734" s="159" t="str">
        <f t="shared" si="200"/>
        <v/>
      </c>
      <c r="Y734" s="20"/>
      <c r="Z734" s="20"/>
      <c r="AA734" s="160">
        <f t="shared" si="193"/>
        <v>0</v>
      </c>
      <c r="AB734" s="160">
        <f t="shared" si="194"/>
        <v>0</v>
      </c>
      <c r="AC734" s="20">
        <f t="shared" si="195"/>
        <v>0</v>
      </c>
      <c r="AR734" s="205">
        <f t="shared" si="201"/>
        <v>0</v>
      </c>
      <c r="AS734" s="205">
        <f t="shared" si="202"/>
        <v>0</v>
      </c>
      <c r="AT734" s="205">
        <f t="shared" si="203"/>
        <v>0</v>
      </c>
      <c r="AU734" s="205">
        <f t="shared" si="204"/>
        <v>0</v>
      </c>
      <c r="AV734" s="205">
        <f t="shared" si="205"/>
        <v>0</v>
      </c>
      <c r="AW734" s="205">
        <f t="shared" si="206"/>
        <v>0</v>
      </c>
      <c r="AX734" s="205">
        <f t="shared" si="207"/>
        <v>0</v>
      </c>
    </row>
    <row r="735" spans="1:50" ht="15.75" hidden="1" customHeight="1" outlineLevel="1">
      <c r="A735" s="8" t="s">
        <v>61</v>
      </c>
      <c r="B735" s="216">
        <v>724</v>
      </c>
      <c r="C735" s="284"/>
      <c r="D735" s="285"/>
      <c r="E735" s="285"/>
      <c r="F735" s="286"/>
      <c r="G735" s="301">
        <v>0</v>
      </c>
      <c r="H735" s="287">
        <v>0.1</v>
      </c>
      <c r="I735" s="288"/>
      <c r="J735" s="223">
        <f t="shared" si="196"/>
        <v>0</v>
      </c>
      <c r="K735" s="286"/>
      <c r="L735" s="286"/>
      <c r="M735" s="215"/>
      <c r="N735" s="278">
        <f t="shared" si="197"/>
        <v>724</v>
      </c>
      <c r="O735" s="289" t="str">
        <f t="shared" si="198"/>
        <v/>
      </c>
      <c r="P735" s="290">
        <f t="shared" si="192"/>
        <v>0</v>
      </c>
      <c r="Q735" s="291">
        <v>0.1</v>
      </c>
      <c r="R735" s="292"/>
      <c r="S735" s="292"/>
      <c r="T735" s="292"/>
      <c r="U735" s="293" t="str">
        <f t="shared" si="199"/>
        <v/>
      </c>
      <c r="V735" s="294"/>
      <c r="W735" s="158"/>
      <c r="X735" s="159" t="str">
        <f t="shared" si="200"/>
        <v/>
      </c>
      <c r="Y735" s="20"/>
      <c r="Z735" s="20"/>
      <c r="AA735" s="160">
        <f t="shared" si="193"/>
        <v>0</v>
      </c>
      <c r="AB735" s="160">
        <f t="shared" si="194"/>
        <v>0</v>
      </c>
      <c r="AC735" s="20">
        <f t="shared" si="195"/>
        <v>0</v>
      </c>
      <c r="AR735" s="205">
        <f t="shared" si="201"/>
        <v>0</v>
      </c>
      <c r="AS735" s="205">
        <f t="shared" si="202"/>
        <v>0</v>
      </c>
      <c r="AT735" s="205">
        <f t="shared" si="203"/>
        <v>0</v>
      </c>
      <c r="AU735" s="205">
        <f t="shared" si="204"/>
        <v>0</v>
      </c>
      <c r="AV735" s="205">
        <f t="shared" si="205"/>
        <v>0</v>
      </c>
      <c r="AW735" s="205">
        <f t="shared" si="206"/>
        <v>0</v>
      </c>
      <c r="AX735" s="205">
        <f t="shared" si="207"/>
        <v>0</v>
      </c>
    </row>
    <row r="736" spans="1:50" ht="15.75" hidden="1" customHeight="1" outlineLevel="1">
      <c r="A736" s="8" t="s">
        <v>61</v>
      </c>
      <c r="B736" s="216">
        <v>725</v>
      </c>
      <c r="C736" s="284"/>
      <c r="D736" s="285"/>
      <c r="E736" s="285"/>
      <c r="F736" s="286"/>
      <c r="G736" s="301">
        <v>0</v>
      </c>
      <c r="H736" s="287">
        <v>0.1</v>
      </c>
      <c r="I736" s="288"/>
      <c r="J736" s="223">
        <f t="shared" si="196"/>
        <v>0</v>
      </c>
      <c r="K736" s="286"/>
      <c r="L736" s="286"/>
      <c r="M736" s="215"/>
      <c r="N736" s="278">
        <f t="shared" si="197"/>
        <v>725</v>
      </c>
      <c r="O736" s="289" t="str">
        <f t="shared" si="198"/>
        <v/>
      </c>
      <c r="P736" s="290">
        <f t="shared" si="192"/>
        <v>0</v>
      </c>
      <c r="Q736" s="291">
        <v>0.1</v>
      </c>
      <c r="R736" s="292"/>
      <c r="S736" s="292"/>
      <c r="T736" s="292"/>
      <c r="U736" s="293" t="str">
        <f t="shared" si="199"/>
        <v/>
      </c>
      <c r="V736" s="294"/>
      <c r="W736" s="158"/>
      <c r="X736" s="159" t="str">
        <f t="shared" si="200"/>
        <v/>
      </c>
      <c r="Y736" s="20"/>
      <c r="Z736" s="20"/>
      <c r="AA736" s="160">
        <f t="shared" si="193"/>
        <v>0</v>
      </c>
      <c r="AB736" s="160">
        <f t="shared" si="194"/>
        <v>0</v>
      </c>
      <c r="AC736" s="20">
        <f t="shared" si="195"/>
        <v>0</v>
      </c>
      <c r="AR736" s="205">
        <f t="shared" si="201"/>
        <v>0</v>
      </c>
      <c r="AS736" s="205">
        <f t="shared" si="202"/>
        <v>0</v>
      </c>
      <c r="AT736" s="205">
        <f t="shared" si="203"/>
        <v>0</v>
      </c>
      <c r="AU736" s="205">
        <f t="shared" si="204"/>
        <v>0</v>
      </c>
      <c r="AV736" s="205">
        <f t="shared" si="205"/>
        <v>0</v>
      </c>
      <c r="AW736" s="205">
        <f t="shared" si="206"/>
        <v>0</v>
      </c>
      <c r="AX736" s="205">
        <f t="shared" si="207"/>
        <v>0</v>
      </c>
    </row>
    <row r="737" spans="1:50" ht="15.75" hidden="1" customHeight="1" outlineLevel="1">
      <c r="A737" s="8" t="s">
        <v>61</v>
      </c>
      <c r="B737" s="216">
        <v>726</v>
      </c>
      <c r="C737" s="284"/>
      <c r="D737" s="285"/>
      <c r="E737" s="285"/>
      <c r="F737" s="286"/>
      <c r="G737" s="301">
        <v>0</v>
      </c>
      <c r="H737" s="287">
        <v>0.1</v>
      </c>
      <c r="I737" s="288"/>
      <c r="J737" s="223">
        <f t="shared" si="196"/>
        <v>0</v>
      </c>
      <c r="K737" s="286"/>
      <c r="L737" s="286"/>
      <c r="M737" s="215"/>
      <c r="N737" s="278">
        <f t="shared" si="197"/>
        <v>726</v>
      </c>
      <c r="O737" s="289" t="str">
        <f t="shared" si="198"/>
        <v/>
      </c>
      <c r="P737" s="290">
        <f t="shared" si="192"/>
        <v>0</v>
      </c>
      <c r="Q737" s="291">
        <v>0.1</v>
      </c>
      <c r="R737" s="292"/>
      <c r="S737" s="292"/>
      <c r="T737" s="292"/>
      <c r="U737" s="293" t="str">
        <f t="shared" si="199"/>
        <v/>
      </c>
      <c r="V737" s="294"/>
      <c r="W737" s="158"/>
      <c r="X737" s="159" t="str">
        <f t="shared" si="200"/>
        <v/>
      </c>
      <c r="Y737" s="20"/>
      <c r="Z737" s="20"/>
      <c r="AA737" s="160">
        <f t="shared" si="193"/>
        <v>0</v>
      </c>
      <c r="AB737" s="160">
        <f t="shared" si="194"/>
        <v>0</v>
      </c>
      <c r="AC737" s="20">
        <f t="shared" si="195"/>
        <v>0</v>
      </c>
      <c r="AR737" s="205">
        <f t="shared" si="201"/>
        <v>0</v>
      </c>
      <c r="AS737" s="205">
        <f t="shared" si="202"/>
        <v>0</v>
      </c>
      <c r="AT737" s="205">
        <f t="shared" si="203"/>
        <v>0</v>
      </c>
      <c r="AU737" s="205">
        <f t="shared" si="204"/>
        <v>0</v>
      </c>
      <c r="AV737" s="205">
        <f t="shared" si="205"/>
        <v>0</v>
      </c>
      <c r="AW737" s="205">
        <f t="shared" si="206"/>
        <v>0</v>
      </c>
      <c r="AX737" s="205">
        <f t="shared" si="207"/>
        <v>0</v>
      </c>
    </row>
    <row r="738" spans="1:50" ht="15.75" hidden="1" customHeight="1" outlineLevel="1">
      <c r="A738" s="8" t="s">
        <v>61</v>
      </c>
      <c r="B738" s="216">
        <v>727</v>
      </c>
      <c r="C738" s="284"/>
      <c r="D738" s="285"/>
      <c r="E738" s="285"/>
      <c r="F738" s="286"/>
      <c r="G738" s="301">
        <v>0</v>
      </c>
      <c r="H738" s="287">
        <v>0.1</v>
      </c>
      <c r="I738" s="288"/>
      <c r="J738" s="223">
        <f t="shared" si="196"/>
        <v>0</v>
      </c>
      <c r="K738" s="286"/>
      <c r="L738" s="286"/>
      <c r="M738" s="215"/>
      <c r="N738" s="278">
        <f t="shared" si="197"/>
        <v>727</v>
      </c>
      <c r="O738" s="289" t="str">
        <f t="shared" si="198"/>
        <v/>
      </c>
      <c r="P738" s="290">
        <f t="shared" si="192"/>
        <v>0</v>
      </c>
      <c r="Q738" s="291">
        <v>0.1</v>
      </c>
      <c r="R738" s="292"/>
      <c r="S738" s="292"/>
      <c r="T738" s="292"/>
      <c r="U738" s="293" t="str">
        <f t="shared" si="199"/>
        <v/>
      </c>
      <c r="V738" s="294"/>
      <c r="W738" s="158"/>
      <c r="X738" s="159" t="str">
        <f t="shared" si="200"/>
        <v/>
      </c>
      <c r="Y738" s="20"/>
      <c r="Z738" s="20"/>
      <c r="AA738" s="160">
        <f t="shared" si="193"/>
        <v>0</v>
      </c>
      <c r="AB738" s="160">
        <f t="shared" si="194"/>
        <v>0</v>
      </c>
      <c r="AC738" s="20">
        <f t="shared" si="195"/>
        <v>0</v>
      </c>
      <c r="AR738" s="205">
        <f t="shared" si="201"/>
        <v>0</v>
      </c>
      <c r="AS738" s="205">
        <f t="shared" si="202"/>
        <v>0</v>
      </c>
      <c r="AT738" s="205">
        <f t="shared" si="203"/>
        <v>0</v>
      </c>
      <c r="AU738" s="205">
        <f t="shared" si="204"/>
        <v>0</v>
      </c>
      <c r="AV738" s="205">
        <f t="shared" si="205"/>
        <v>0</v>
      </c>
      <c r="AW738" s="205">
        <f t="shared" si="206"/>
        <v>0</v>
      </c>
      <c r="AX738" s="205">
        <f t="shared" si="207"/>
        <v>0</v>
      </c>
    </row>
    <row r="739" spans="1:50" ht="15.75" hidden="1" customHeight="1" outlineLevel="1">
      <c r="A739" s="8" t="s">
        <v>61</v>
      </c>
      <c r="B739" s="216">
        <v>728</v>
      </c>
      <c r="C739" s="284"/>
      <c r="D739" s="285"/>
      <c r="E739" s="285"/>
      <c r="F739" s="286"/>
      <c r="G739" s="301">
        <v>0</v>
      </c>
      <c r="H739" s="287">
        <v>0.1</v>
      </c>
      <c r="I739" s="288"/>
      <c r="J739" s="223">
        <f t="shared" si="196"/>
        <v>0</v>
      </c>
      <c r="K739" s="286"/>
      <c r="L739" s="286"/>
      <c r="M739" s="215"/>
      <c r="N739" s="278">
        <f t="shared" si="197"/>
        <v>728</v>
      </c>
      <c r="O739" s="289" t="str">
        <f t="shared" si="198"/>
        <v/>
      </c>
      <c r="P739" s="290">
        <f t="shared" si="192"/>
        <v>0</v>
      </c>
      <c r="Q739" s="291">
        <v>0.1</v>
      </c>
      <c r="R739" s="292"/>
      <c r="S739" s="292"/>
      <c r="T739" s="292"/>
      <c r="U739" s="293" t="str">
        <f t="shared" si="199"/>
        <v/>
      </c>
      <c r="V739" s="294"/>
      <c r="W739" s="158"/>
      <c r="X739" s="159" t="str">
        <f t="shared" si="200"/>
        <v/>
      </c>
      <c r="Y739" s="20"/>
      <c r="Z739" s="20"/>
      <c r="AA739" s="160">
        <f t="shared" si="193"/>
        <v>0</v>
      </c>
      <c r="AB739" s="160">
        <f t="shared" si="194"/>
        <v>0</v>
      </c>
      <c r="AC739" s="20">
        <f t="shared" si="195"/>
        <v>0</v>
      </c>
      <c r="AR739" s="205">
        <f t="shared" si="201"/>
        <v>0</v>
      </c>
      <c r="AS739" s="205">
        <f t="shared" si="202"/>
        <v>0</v>
      </c>
      <c r="AT739" s="205">
        <f t="shared" si="203"/>
        <v>0</v>
      </c>
      <c r="AU739" s="205">
        <f t="shared" si="204"/>
        <v>0</v>
      </c>
      <c r="AV739" s="205">
        <f t="shared" si="205"/>
        <v>0</v>
      </c>
      <c r="AW739" s="205">
        <f t="shared" si="206"/>
        <v>0</v>
      </c>
      <c r="AX739" s="205">
        <f t="shared" si="207"/>
        <v>0</v>
      </c>
    </row>
    <row r="740" spans="1:50" ht="15.75" hidden="1" customHeight="1" outlineLevel="1">
      <c r="A740" s="8" t="s">
        <v>61</v>
      </c>
      <c r="B740" s="216">
        <v>729</v>
      </c>
      <c r="C740" s="284"/>
      <c r="D740" s="285"/>
      <c r="E740" s="285"/>
      <c r="F740" s="286"/>
      <c r="G740" s="301">
        <v>0</v>
      </c>
      <c r="H740" s="287">
        <v>0.1</v>
      </c>
      <c r="I740" s="288"/>
      <c r="J740" s="223">
        <f t="shared" si="196"/>
        <v>0</v>
      </c>
      <c r="K740" s="286"/>
      <c r="L740" s="286"/>
      <c r="M740" s="215"/>
      <c r="N740" s="278">
        <f t="shared" si="197"/>
        <v>729</v>
      </c>
      <c r="O740" s="289" t="str">
        <f t="shared" si="198"/>
        <v/>
      </c>
      <c r="P740" s="290">
        <f t="shared" si="192"/>
        <v>0</v>
      </c>
      <c r="Q740" s="291">
        <v>0.1</v>
      </c>
      <c r="R740" s="292"/>
      <c r="S740" s="292"/>
      <c r="T740" s="292"/>
      <c r="U740" s="293" t="str">
        <f t="shared" si="199"/>
        <v/>
      </c>
      <c r="V740" s="294"/>
      <c r="W740" s="158"/>
      <c r="X740" s="159" t="str">
        <f t="shared" si="200"/>
        <v/>
      </c>
      <c r="Y740" s="20"/>
      <c r="Z740" s="20"/>
      <c r="AA740" s="160">
        <f t="shared" si="193"/>
        <v>0</v>
      </c>
      <c r="AB740" s="160">
        <f t="shared" si="194"/>
        <v>0</v>
      </c>
      <c r="AC740" s="20">
        <f t="shared" si="195"/>
        <v>0</v>
      </c>
      <c r="AR740" s="205">
        <f t="shared" si="201"/>
        <v>0</v>
      </c>
      <c r="AS740" s="205">
        <f t="shared" si="202"/>
        <v>0</v>
      </c>
      <c r="AT740" s="205">
        <f t="shared" si="203"/>
        <v>0</v>
      </c>
      <c r="AU740" s="205">
        <f t="shared" si="204"/>
        <v>0</v>
      </c>
      <c r="AV740" s="205">
        <f t="shared" si="205"/>
        <v>0</v>
      </c>
      <c r="AW740" s="205">
        <f t="shared" si="206"/>
        <v>0</v>
      </c>
      <c r="AX740" s="205">
        <f t="shared" si="207"/>
        <v>0</v>
      </c>
    </row>
    <row r="741" spans="1:50" ht="15.75" hidden="1" customHeight="1" outlineLevel="1">
      <c r="A741" s="8" t="s">
        <v>61</v>
      </c>
      <c r="B741" s="216">
        <v>730</v>
      </c>
      <c r="C741" s="284"/>
      <c r="D741" s="285"/>
      <c r="E741" s="285"/>
      <c r="F741" s="286"/>
      <c r="G741" s="301">
        <v>0</v>
      </c>
      <c r="H741" s="287">
        <v>0.1</v>
      </c>
      <c r="I741" s="288"/>
      <c r="J741" s="223">
        <f t="shared" si="196"/>
        <v>0</v>
      </c>
      <c r="K741" s="286"/>
      <c r="L741" s="286"/>
      <c r="M741" s="215"/>
      <c r="N741" s="278">
        <f t="shared" si="197"/>
        <v>730</v>
      </c>
      <c r="O741" s="289" t="str">
        <f t="shared" si="198"/>
        <v/>
      </c>
      <c r="P741" s="290">
        <f t="shared" si="192"/>
        <v>0</v>
      </c>
      <c r="Q741" s="291">
        <v>0.1</v>
      </c>
      <c r="R741" s="292"/>
      <c r="S741" s="292"/>
      <c r="T741" s="292"/>
      <c r="U741" s="293" t="str">
        <f t="shared" si="199"/>
        <v/>
      </c>
      <c r="V741" s="294"/>
      <c r="W741" s="158"/>
      <c r="X741" s="159" t="str">
        <f t="shared" si="200"/>
        <v/>
      </c>
      <c r="Y741" s="20"/>
      <c r="Z741" s="20"/>
      <c r="AA741" s="160">
        <f t="shared" si="193"/>
        <v>0</v>
      </c>
      <c r="AB741" s="160">
        <f t="shared" si="194"/>
        <v>0</v>
      </c>
      <c r="AC741" s="20">
        <f t="shared" si="195"/>
        <v>0</v>
      </c>
      <c r="AR741" s="205">
        <f t="shared" si="201"/>
        <v>0</v>
      </c>
      <c r="AS741" s="205">
        <f t="shared" si="202"/>
        <v>0</v>
      </c>
      <c r="AT741" s="205">
        <f t="shared" si="203"/>
        <v>0</v>
      </c>
      <c r="AU741" s="205">
        <f t="shared" si="204"/>
        <v>0</v>
      </c>
      <c r="AV741" s="205">
        <f t="shared" si="205"/>
        <v>0</v>
      </c>
      <c r="AW741" s="205">
        <f t="shared" si="206"/>
        <v>0</v>
      </c>
      <c r="AX741" s="205">
        <f t="shared" si="207"/>
        <v>0</v>
      </c>
    </row>
    <row r="742" spans="1:50" ht="15.75" hidden="1" customHeight="1" outlineLevel="1">
      <c r="A742" s="8" t="s">
        <v>61</v>
      </c>
      <c r="B742" s="216">
        <v>731</v>
      </c>
      <c r="C742" s="284"/>
      <c r="D742" s="285"/>
      <c r="E742" s="285"/>
      <c r="F742" s="286"/>
      <c r="G742" s="301">
        <v>0</v>
      </c>
      <c r="H742" s="287">
        <v>0.1</v>
      </c>
      <c r="I742" s="288"/>
      <c r="J742" s="223">
        <f t="shared" si="196"/>
        <v>0</v>
      </c>
      <c r="K742" s="286"/>
      <c r="L742" s="286"/>
      <c r="M742" s="215"/>
      <c r="N742" s="278">
        <f t="shared" si="197"/>
        <v>731</v>
      </c>
      <c r="O742" s="289" t="str">
        <f t="shared" si="198"/>
        <v/>
      </c>
      <c r="P742" s="290">
        <f t="shared" si="192"/>
        <v>0</v>
      </c>
      <c r="Q742" s="291">
        <v>0.1</v>
      </c>
      <c r="R742" s="292"/>
      <c r="S742" s="292"/>
      <c r="T742" s="292"/>
      <c r="U742" s="293" t="str">
        <f t="shared" si="199"/>
        <v/>
      </c>
      <c r="V742" s="294"/>
      <c r="W742" s="158"/>
      <c r="X742" s="159" t="str">
        <f t="shared" si="200"/>
        <v/>
      </c>
      <c r="Y742" s="20"/>
      <c r="Z742" s="20"/>
      <c r="AA742" s="160">
        <f t="shared" si="193"/>
        <v>0</v>
      </c>
      <c r="AB742" s="160">
        <f t="shared" si="194"/>
        <v>0</v>
      </c>
      <c r="AC742" s="20">
        <f t="shared" si="195"/>
        <v>0</v>
      </c>
      <c r="AR742" s="205">
        <f t="shared" si="201"/>
        <v>0</v>
      </c>
      <c r="AS742" s="205">
        <f t="shared" si="202"/>
        <v>0</v>
      </c>
      <c r="AT742" s="205">
        <f t="shared" si="203"/>
        <v>0</v>
      </c>
      <c r="AU742" s="205">
        <f t="shared" si="204"/>
        <v>0</v>
      </c>
      <c r="AV742" s="205">
        <f t="shared" si="205"/>
        <v>0</v>
      </c>
      <c r="AW742" s="205">
        <f t="shared" si="206"/>
        <v>0</v>
      </c>
      <c r="AX742" s="205">
        <f t="shared" si="207"/>
        <v>0</v>
      </c>
    </row>
    <row r="743" spans="1:50" ht="15.75" hidden="1" customHeight="1" outlineLevel="1">
      <c r="A743" s="8" t="s">
        <v>61</v>
      </c>
      <c r="B743" s="216">
        <v>732</v>
      </c>
      <c r="C743" s="284"/>
      <c r="D743" s="285"/>
      <c r="E743" s="285"/>
      <c r="F743" s="286"/>
      <c r="G743" s="301">
        <v>0</v>
      </c>
      <c r="H743" s="287">
        <v>0.1</v>
      </c>
      <c r="I743" s="288"/>
      <c r="J743" s="223">
        <f t="shared" si="196"/>
        <v>0</v>
      </c>
      <c r="K743" s="286"/>
      <c r="L743" s="286"/>
      <c r="M743" s="215"/>
      <c r="N743" s="278">
        <f t="shared" si="197"/>
        <v>732</v>
      </c>
      <c r="O743" s="289" t="str">
        <f t="shared" si="198"/>
        <v/>
      </c>
      <c r="P743" s="290">
        <f t="shared" si="192"/>
        <v>0</v>
      </c>
      <c r="Q743" s="291">
        <v>0.1</v>
      </c>
      <c r="R743" s="292"/>
      <c r="S743" s="292"/>
      <c r="T743" s="292"/>
      <c r="U743" s="293" t="str">
        <f t="shared" si="199"/>
        <v/>
      </c>
      <c r="V743" s="294"/>
      <c r="W743" s="158"/>
      <c r="X743" s="159" t="str">
        <f t="shared" si="200"/>
        <v/>
      </c>
      <c r="Y743" s="20"/>
      <c r="Z743" s="20"/>
      <c r="AA743" s="160">
        <f t="shared" si="193"/>
        <v>0</v>
      </c>
      <c r="AB743" s="160">
        <f t="shared" si="194"/>
        <v>0</v>
      </c>
      <c r="AC743" s="20">
        <f t="shared" si="195"/>
        <v>0</v>
      </c>
      <c r="AR743" s="205">
        <f t="shared" si="201"/>
        <v>0</v>
      </c>
      <c r="AS743" s="205">
        <f t="shared" si="202"/>
        <v>0</v>
      </c>
      <c r="AT743" s="205">
        <f t="shared" si="203"/>
        <v>0</v>
      </c>
      <c r="AU743" s="205">
        <f t="shared" si="204"/>
        <v>0</v>
      </c>
      <c r="AV743" s="205">
        <f t="shared" si="205"/>
        <v>0</v>
      </c>
      <c r="AW743" s="205">
        <f t="shared" si="206"/>
        <v>0</v>
      </c>
      <c r="AX743" s="205">
        <f t="shared" si="207"/>
        <v>0</v>
      </c>
    </row>
    <row r="744" spans="1:50" ht="15.75" hidden="1" customHeight="1" outlineLevel="1">
      <c r="A744" s="8" t="s">
        <v>61</v>
      </c>
      <c r="B744" s="216">
        <v>733</v>
      </c>
      <c r="C744" s="284"/>
      <c r="D744" s="285"/>
      <c r="E744" s="285"/>
      <c r="F744" s="286"/>
      <c r="G744" s="301">
        <v>0</v>
      </c>
      <c r="H744" s="287">
        <v>0.1</v>
      </c>
      <c r="I744" s="288"/>
      <c r="J744" s="223">
        <f t="shared" si="196"/>
        <v>0</v>
      </c>
      <c r="K744" s="286"/>
      <c r="L744" s="286"/>
      <c r="M744" s="215"/>
      <c r="N744" s="278">
        <f t="shared" si="197"/>
        <v>733</v>
      </c>
      <c r="O744" s="289" t="str">
        <f t="shared" si="198"/>
        <v/>
      </c>
      <c r="P744" s="290">
        <f t="shared" si="192"/>
        <v>0</v>
      </c>
      <c r="Q744" s="291">
        <v>0.1</v>
      </c>
      <c r="R744" s="292"/>
      <c r="S744" s="292"/>
      <c r="T744" s="292"/>
      <c r="U744" s="293" t="str">
        <f t="shared" si="199"/>
        <v/>
      </c>
      <c r="V744" s="294"/>
      <c r="W744" s="158"/>
      <c r="X744" s="159" t="str">
        <f t="shared" si="200"/>
        <v/>
      </c>
      <c r="Y744" s="20"/>
      <c r="Z744" s="20"/>
      <c r="AA744" s="160">
        <f t="shared" si="193"/>
        <v>0</v>
      </c>
      <c r="AB744" s="160">
        <f t="shared" si="194"/>
        <v>0</v>
      </c>
      <c r="AC744" s="20">
        <f t="shared" si="195"/>
        <v>0</v>
      </c>
      <c r="AR744" s="205">
        <f t="shared" si="201"/>
        <v>0</v>
      </c>
      <c r="AS744" s="205">
        <f t="shared" si="202"/>
        <v>0</v>
      </c>
      <c r="AT744" s="205">
        <f t="shared" si="203"/>
        <v>0</v>
      </c>
      <c r="AU744" s="205">
        <f t="shared" si="204"/>
        <v>0</v>
      </c>
      <c r="AV744" s="205">
        <f t="shared" si="205"/>
        <v>0</v>
      </c>
      <c r="AW744" s="205">
        <f t="shared" si="206"/>
        <v>0</v>
      </c>
      <c r="AX744" s="205">
        <f t="shared" si="207"/>
        <v>0</v>
      </c>
    </row>
    <row r="745" spans="1:50" ht="15.75" hidden="1" customHeight="1" outlineLevel="1">
      <c r="A745" s="8" t="s">
        <v>61</v>
      </c>
      <c r="B745" s="216">
        <v>734</v>
      </c>
      <c r="C745" s="284"/>
      <c r="D745" s="285"/>
      <c r="E745" s="285"/>
      <c r="F745" s="286"/>
      <c r="G745" s="301">
        <v>0</v>
      </c>
      <c r="H745" s="287">
        <v>0.1</v>
      </c>
      <c r="I745" s="288"/>
      <c r="J745" s="223">
        <f t="shared" si="196"/>
        <v>0</v>
      </c>
      <c r="K745" s="286"/>
      <c r="L745" s="286"/>
      <c r="M745" s="215"/>
      <c r="N745" s="278">
        <f t="shared" si="197"/>
        <v>734</v>
      </c>
      <c r="O745" s="289" t="str">
        <f t="shared" si="198"/>
        <v/>
      </c>
      <c r="P745" s="290">
        <f t="shared" si="192"/>
        <v>0</v>
      </c>
      <c r="Q745" s="291">
        <v>0.1</v>
      </c>
      <c r="R745" s="292"/>
      <c r="S745" s="292"/>
      <c r="T745" s="292"/>
      <c r="U745" s="293" t="str">
        <f t="shared" si="199"/>
        <v/>
      </c>
      <c r="V745" s="294"/>
      <c r="W745" s="158"/>
      <c r="X745" s="159" t="str">
        <f t="shared" si="200"/>
        <v/>
      </c>
      <c r="Y745" s="20"/>
      <c r="Z745" s="20"/>
      <c r="AA745" s="160">
        <f t="shared" si="193"/>
        <v>0</v>
      </c>
      <c r="AB745" s="160">
        <f t="shared" si="194"/>
        <v>0</v>
      </c>
      <c r="AC745" s="20">
        <f t="shared" si="195"/>
        <v>0</v>
      </c>
      <c r="AR745" s="205">
        <f t="shared" si="201"/>
        <v>0</v>
      </c>
      <c r="AS745" s="205">
        <f t="shared" si="202"/>
        <v>0</v>
      </c>
      <c r="AT745" s="205">
        <f t="shared" si="203"/>
        <v>0</v>
      </c>
      <c r="AU745" s="205">
        <f t="shared" si="204"/>
        <v>0</v>
      </c>
      <c r="AV745" s="205">
        <f t="shared" si="205"/>
        <v>0</v>
      </c>
      <c r="AW745" s="205">
        <f t="shared" si="206"/>
        <v>0</v>
      </c>
      <c r="AX745" s="205">
        <f t="shared" si="207"/>
        <v>0</v>
      </c>
    </row>
    <row r="746" spans="1:50" ht="15.75" hidden="1" customHeight="1" outlineLevel="1">
      <c r="A746" s="8" t="s">
        <v>61</v>
      </c>
      <c r="B746" s="216">
        <v>735</v>
      </c>
      <c r="C746" s="284"/>
      <c r="D746" s="285"/>
      <c r="E746" s="285"/>
      <c r="F746" s="286"/>
      <c r="G746" s="301">
        <v>0</v>
      </c>
      <c r="H746" s="287">
        <v>0.1</v>
      </c>
      <c r="I746" s="288"/>
      <c r="J746" s="223">
        <f t="shared" si="196"/>
        <v>0</v>
      </c>
      <c r="K746" s="286"/>
      <c r="L746" s="286"/>
      <c r="M746" s="215"/>
      <c r="N746" s="278">
        <f t="shared" si="197"/>
        <v>735</v>
      </c>
      <c r="O746" s="289" t="str">
        <f t="shared" si="198"/>
        <v/>
      </c>
      <c r="P746" s="290">
        <f t="shared" si="192"/>
        <v>0</v>
      </c>
      <c r="Q746" s="291">
        <v>0.1</v>
      </c>
      <c r="R746" s="292"/>
      <c r="S746" s="292"/>
      <c r="T746" s="292"/>
      <c r="U746" s="293" t="str">
        <f t="shared" si="199"/>
        <v/>
      </c>
      <c r="V746" s="294"/>
      <c r="W746" s="158"/>
      <c r="X746" s="159" t="str">
        <f t="shared" si="200"/>
        <v/>
      </c>
      <c r="Y746" s="20"/>
      <c r="Z746" s="20"/>
      <c r="AA746" s="160">
        <f t="shared" si="193"/>
        <v>0</v>
      </c>
      <c r="AB746" s="160">
        <f t="shared" si="194"/>
        <v>0</v>
      </c>
      <c r="AC746" s="20">
        <f t="shared" si="195"/>
        <v>0</v>
      </c>
      <c r="AR746" s="205">
        <f t="shared" si="201"/>
        <v>0</v>
      </c>
      <c r="AS746" s="205">
        <f t="shared" si="202"/>
        <v>0</v>
      </c>
      <c r="AT746" s="205">
        <f t="shared" si="203"/>
        <v>0</v>
      </c>
      <c r="AU746" s="205">
        <f t="shared" si="204"/>
        <v>0</v>
      </c>
      <c r="AV746" s="205">
        <f t="shared" si="205"/>
        <v>0</v>
      </c>
      <c r="AW746" s="205">
        <f t="shared" si="206"/>
        <v>0</v>
      </c>
      <c r="AX746" s="205">
        <f t="shared" si="207"/>
        <v>0</v>
      </c>
    </row>
    <row r="747" spans="1:50" ht="15.75" hidden="1" customHeight="1" outlineLevel="1">
      <c r="A747" s="8" t="s">
        <v>61</v>
      </c>
      <c r="B747" s="216">
        <v>736</v>
      </c>
      <c r="C747" s="284"/>
      <c r="D747" s="285"/>
      <c r="E747" s="285"/>
      <c r="F747" s="286"/>
      <c r="G747" s="301">
        <v>0</v>
      </c>
      <c r="H747" s="287">
        <v>0.1</v>
      </c>
      <c r="I747" s="288"/>
      <c r="J747" s="223">
        <f t="shared" si="196"/>
        <v>0</v>
      </c>
      <c r="K747" s="286"/>
      <c r="L747" s="286"/>
      <c r="M747" s="215"/>
      <c r="N747" s="278">
        <f t="shared" si="197"/>
        <v>736</v>
      </c>
      <c r="O747" s="289" t="str">
        <f t="shared" si="198"/>
        <v/>
      </c>
      <c r="P747" s="290">
        <f t="shared" si="192"/>
        <v>0</v>
      </c>
      <c r="Q747" s="291">
        <v>0.1</v>
      </c>
      <c r="R747" s="292"/>
      <c r="S747" s="292"/>
      <c r="T747" s="292"/>
      <c r="U747" s="293" t="str">
        <f t="shared" si="199"/>
        <v/>
      </c>
      <c r="V747" s="294"/>
      <c r="W747" s="158"/>
      <c r="X747" s="159" t="str">
        <f t="shared" si="200"/>
        <v/>
      </c>
      <c r="Y747" s="20"/>
      <c r="Z747" s="20"/>
      <c r="AA747" s="160">
        <f t="shared" si="193"/>
        <v>0</v>
      </c>
      <c r="AB747" s="160">
        <f t="shared" si="194"/>
        <v>0</v>
      </c>
      <c r="AC747" s="20">
        <f t="shared" si="195"/>
        <v>0</v>
      </c>
      <c r="AR747" s="205">
        <f t="shared" si="201"/>
        <v>0</v>
      </c>
      <c r="AS747" s="205">
        <f t="shared" si="202"/>
        <v>0</v>
      </c>
      <c r="AT747" s="205">
        <f t="shared" si="203"/>
        <v>0</v>
      </c>
      <c r="AU747" s="205">
        <f t="shared" si="204"/>
        <v>0</v>
      </c>
      <c r="AV747" s="205">
        <f t="shared" si="205"/>
        <v>0</v>
      </c>
      <c r="AW747" s="205">
        <f t="shared" si="206"/>
        <v>0</v>
      </c>
      <c r="AX747" s="205">
        <f t="shared" si="207"/>
        <v>0</v>
      </c>
    </row>
    <row r="748" spans="1:50" ht="15.75" hidden="1" customHeight="1" outlineLevel="1">
      <c r="A748" s="8" t="s">
        <v>61</v>
      </c>
      <c r="B748" s="216">
        <v>737</v>
      </c>
      <c r="C748" s="284"/>
      <c r="D748" s="285"/>
      <c r="E748" s="285"/>
      <c r="F748" s="286"/>
      <c r="G748" s="301">
        <v>0</v>
      </c>
      <c r="H748" s="287">
        <v>0.1</v>
      </c>
      <c r="I748" s="288"/>
      <c r="J748" s="223">
        <f t="shared" si="196"/>
        <v>0</v>
      </c>
      <c r="K748" s="286"/>
      <c r="L748" s="286"/>
      <c r="M748" s="215"/>
      <c r="N748" s="278">
        <f t="shared" si="197"/>
        <v>737</v>
      </c>
      <c r="O748" s="289" t="str">
        <f t="shared" si="198"/>
        <v/>
      </c>
      <c r="P748" s="290">
        <f t="shared" si="192"/>
        <v>0</v>
      </c>
      <c r="Q748" s="291">
        <v>0.1</v>
      </c>
      <c r="R748" s="292"/>
      <c r="S748" s="292"/>
      <c r="T748" s="292"/>
      <c r="U748" s="293" t="str">
        <f t="shared" si="199"/>
        <v/>
      </c>
      <c r="V748" s="294"/>
      <c r="W748" s="158"/>
      <c r="X748" s="159" t="str">
        <f t="shared" si="200"/>
        <v/>
      </c>
      <c r="Y748" s="20"/>
      <c r="Z748" s="20"/>
      <c r="AA748" s="160">
        <f t="shared" si="193"/>
        <v>0</v>
      </c>
      <c r="AB748" s="160">
        <f t="shared" si="194"/>
        <v>0</v>
      </c>
      <c r="AC748" s="20">
        <f t="shared" si="195"/>
        <v>0</v>
      </c>
      <c r="AR748" s="205">
        <f t="shared" si="201"/>
        <v>0</v>
      </c>
      <c r="AS748" s="205">
        <f t="shared" si="202"/>
        <v>0</v>
      </c>
      <c r="AT748" s="205">
        <f t="shared" si="203"/>
        <v>0</v>
      </c>
      <c r="AU748" s="205">
        <f t="shared" si="204"/>
        <v>0</v>
      </c>
      <c r="AV748" s="205">
        <f t="shared" si="205"/>
        <v>0</v>
      </c>
      <c r="AW748" s="205">
        <f t="shared" si="206"/>
        <v>0</v>
      </c>
      <c r="AX748" s="205">
        <f t="shared" si="207"/>
        <v>0</v>
      </c>
    </row>
    <row r="749" spans="1:50" ht="15.75" hidden="1" customHeight="1" outlineLevel="1">
      <c r="A749" s="8" t="s">
        <v>61</v>
      </c>
      <c r="B749" s="216">
        <v>738</v>
      </c>
      <c r="C749" s="284"/>
      <c r="D749" s="285"/>
      <c r="E749" s="285"/>
      <c r="F749" s="286"/>
      <c r="G749" s="301">
        <v>0</v>
      </c>
      <c r="H749" s="287">
        <v>0.1</v>
      </c>
      <c r="I749" s="288"/>
      <c r="J749" s="223">
        <f t="shared" si="196"/>
        <v>0</v>
      </c>
      <c r="K749" s="286"/>
      <c r="L749" s="286"/>
      <c r="M749" s="215"/>
      <c r="N749" s="278">
        <f t="shared" si="197"/>
        <v>738</v>
      </c>
      <c r="O749" s="289" t="str">
        <f t="shared" si="198"/>
        <v/>
      </c>
      <c r="P749" s="290">
        <f t="shared" si="192"/>
        <v>0</v>
      </c>
      <c r="Q749" s="291">
        <v>0.1</v>
      </c>
      <c r="R749" s="292"/>
      <c r="S749" s="292"/>
      <c r="T749" s="292"/>
      <c r="U749" s="293" t="str">
        <f t="shared" si="199"/>
        <v/>
      </c>
      <c r="V749" s="294"/>
      <c r="W749" s="158"/>
      <c r="X749" s="159" t="str">
        <f t="shared" si="200"/>
        <v/>
      </c>
      <c r="Y749" s="20"/>
      <c r="Z749" s="20"/>
      <c r="AA749" s="160">
        <f t="shared" si="193"/>
        <v>0</v>
      </c>
      <c r="AB749" s="160">
        <f t="shared" si="194"/>
        <v>0</v>
      </c>
      <c r="AC749" s="20">
        <f t="shared" si="195"/>
        <v>0</v>
      </c>
      <c r="AR749" s="205">
        <f t="shared" si="201"/>
        <v>0</v>
      </c>
      <c r="AS749" s="205">
        <f t="shared" si="202"/>
        <v>0</v>
      </c>
      <c r="AT749" s="205">
        <f t="shared" si="203"/>
        <v>0</v>
      </c>
      <c r="AU749" s="205">
        <f t="shared" si="204"/>
        <v>0</v>
      </c>
      <c r="AV749" s="205">
        <f t="shared" si="205"/>
        <v>0</v>
      </c>
      <c r="AW749" s="205">
        <f t="shared" si="206"/>
        <v>0</v>
      </c>
      <c r="AX749" s="205">
        <f t="shared" si="207"/>
        <v>0</v>
      </c>
    </row>
    <row r="750" spans="1:50" ht="15.75" hidden="1" customHeight="1" outlineLevel="1">
      <c r="A750" s="8" t="s">
        <v>61</v>
      </c>
      <c r="B750" s="216">
        <v>739</v>
      </c>
      <c r="C750" s="284"/>
      <c r="D750" s="285"/>
      <c r="E750" s="285"/>
      <c r="F750" s="286"/>
      <c r="G750" s="301">
        <v>0</v>
      </c>
      <c r="H750" s="287">
        <v>0.1</v>
      </c>
      <c r="I750" s="288"/>
      <c r="J750" s="223">
        <f t="shared" si="196"/>
        <v>0</v>
      </c>
      <c r="K750" s="286"/>
      <c r="L750" s="286"/>
      <c r="M750" s="215"/>
      <c r="N750" s="278">
        <f t="shared" si="197"/>
        <v>739</v>
      </c>
      <c r="O750" s="289" t="str">
        <f t="shared" si="198"/>
        <v/>
      </c>
      <c r="P750" s="290">
        <f t="shared" si="192"/>
        <v>0</v>
      </c>
      <c r="Q750" s="291">
        <v>0.1</v>
      </c>
      <c r="R750" s="292"/>
      <c r="S750" s="292"/>
      <c r="T750" s="292"/>
      <c r="U750" s="293" t="str">
        <f t="shared" si="199"/>
        <v/>
      </c>
      <c r="V750" s="294"/>
      <c r="W750" s="158"/>
      <c r="X750" s="159" t="str">
        <f t="shared" si="200"/>
        <v/>
      </c>
      <c r="Y750" s="20"/>
      <c r="Z750" s="20"/>
      <c r="AA750" s="160">
        <f t="shared" si="193"/>
        <v>0</v>
      </c>
      <c r="AB750" s="160">
        <f t="shared" si="194"/>
        <v>0</v>
      </c>
      <c r="AC750" s="20">
        <f t="shared" si="195"/>
        <v>0</v>
      </c>
      <c r="AR750" s="205">
        <f t="shared" si="201"/>
        <v>0</v>
      </c>
      <c r="AS750" s="205">
        <f t="shared" si="202"/>
        <v>0</v>
      </c>
      <c r="AT750" s="205">
        <f t="shared" si="203"/>
        <v>0</v>
      </c>
      <c r="AU750" s="205">
        <f t="shared" si="204"/>
        <v>0</v>
      </c>
      <c r="AV750" s="205">
        <f t="shared" si="205"/>
        <v>0</v>
      </c>
      <c r="AW750" s="205">
        <f t="shared" si="206"/>
        <v>0</v>
      </c>
      <c r="AX750" s="205">
        <f t="shared" si="207"/>
        <v>0</v>
      </c>
    </row>
    <row r="751" spans="1:50" ht="15.75" hidden="1" customHeight="1" outlineLevel="1">
      <c r="A751" s="8" t="s">
        <v>61</v>
      </c>
      <c r="B751" s="216">
        <v>740</v>
      </c>
      <c r="C751" s="284"/>
      <c r="D751" s="285"/>
      <c r="E751" s="285"/>
      <c r="F751" s="286"/>
      <c r="G751" s="301">
        <v>0</v>
      </c>
      <c r="H751" s="287">
        <v>0.1</v>
      </c>
      <c r="I751" s="288"/>
      <c r="J751" s="223">
        <f t="shared" si="196"/>
        <v>0</v>
      </c>
      <c r="K751" s="286"/>
      <c r="L751" s="286"/>
      <c r="M751" s="215"/>
      <c r="N751" s="278">
        <f t="shared" si="197"/>
        <v>740</v>
      </c>
      <c r="O751" s="289" t="str">
        <f t="shared" si="198"/>
        <v/>
      </c>
      <c r="P751" s="290">
        <f t="shared" si="192"/>
        <v>0</v>
      </c>
      <c r="Q751" s="291">
        <v>0.1</v>
      </c>
      <c r="R751" s="292"/>
      <c r="S751" s="292"/>
      <c r="T751" s="292"/>
      <c r="U751" s="293" t="str">
        <f t="shared" si="199"/>
        <v/>
      </c>
      <c r="V751" s="294"/>
      <c r="W751" s="158"/>
      <c r="X751" s="159" t="str">
        <f t="shared" si="200"/>
        <v/>
      </c>
      <c r="Y751" s="20"/>
      <c r="Z751" s="20"/>
      <c r="AA751" s="160">
        <f t="shared" si="193"/>
        <v>0</v>
      </c>
      <c r="AB751" s="160">
        <f t="shared" si="194"/>
        <v>0</v>
      </c>
      <c r="AC751" s="20">
        <f t="shared" si="195"/>
        <v>0</v>
      </c>
      <c r="AR751" s="205">
        <f t="shared" si="201"/>
        <v>0</v>
      </c>
      <c r="AS751" s="205">
        <f t="shared" si="202"/>
        <v>0</v>
      </c>
      <c r="AT751" s="205">
        <f t="shared" si="203"/>
        <v>0</v>
      </c>
      <c r="AU751" s="205">
        <f t="shared" si="204"/>
        <v>0</v>
      </c>
      <c r="AV751" s="205">
        <f t="shared" si="205"/>
        <v>0</v>
      </c>
      <c r="AW751" s="205">
        <f t="shared" si="206"/>
        <v>0</v>
      </c>
      <c r="AX751" s="205">
        <f t="shared" si="207"/>
        <v>0</v>
      </c>
    </row>
    <row r="752" spans="1:50" ht="15.75" hidden="1" customHeight="1" outlineLevel="1">
      <c r="A752" s="8" t="s">
        <v>61</v>
      </c>
      <c r="B752" s="216">
        <v>741</v>
      </c>
      <c r="C752" s="284"/>
      <c r="D752" s="285"/>
      <c r="E752" s="285"/>
      <c r="F752" s="286"/>
      <c r="G752" s="301">
        <v>0</v>
      </c>
      <c r="H752" s="287">
        <v>0.1</v>
      </c>
      <c r="I752" s="288"/>
      <c r="J752" s="223">
        <f t="shared" si="196"/>
        <v>0</v>
      </c>
      <c r="K752" s="286"/>
      <c r="L752" s="286"/>
      <c r="M752" s="215"/>
      <c r="N752" s="278">
        <f t="shared" si="197"/>
        <v>741</v>
      </c>
      <c r="O752" s="289" t="str">
        <f t="shared" si="198"/>
        <v/>
      </c>
      <c r="P752" s="290">
        <f t="shared" si="192"/>
        <v>0</v>
      </c>
      <c r="Q752" s="291">
        <v>0.1</v>
      </c>
      <c r="R752" s="292"/>
      <c r="S752" s="292"/>
      <c r="T752" s="292"/>
      <c r="U752" s="293" t="str">
        <f t="shared" si="199"/>
        <v/>
      </c>
      <c r="V752" s="294"/>
      <c r="W752" s="158"/>
      <c r="X752" s="159" t="str">
        <f t="shared" si="200"/>
        <v/>
      </c>
      <c r="Y752" s="20"/>
      <c r="Z752" s="20"/>
      <c r="AA752" s="160">
        <f t="shared" si="193"/>
        <v>0</v>
      </c>
      <c r="AB752" s="160">
        <f t="shared" si="194"/>
        <v>0</v>
      </c>
      <c r="AC752" s="20">
        <f t="shared" si="195"/>
        <v>0</v>
      </c>
      <c r="AR752" s="205">
        <f t="shared" si="201"/>
        <v>0</v>
      </c>
      <c r="AS752" s="205">
        <f t="shared" si="202"/>
        <v>0</v>
      </c>
      <c r="AT752" s="205">
        <f t="shared" si="203"/>
        <v>0</v>
      </c>
      <c r="AU752" s="205">
        <f t="shared" si="204"/>
        <v>0</v>
      </c>
      <c r="AV752" s="205">
        <f t="shared" si="205"/>
        <v>0</v>
      </c>
      <c r="AW752" s="205">
        <f t="shared" si="206"/>
        <v>0</v>
      </c>
      <c r="AX752" s="205">
        <f t="shared" si="207"/>
        <v>0</v>
      </c>
    </row>
    <row r="753" spans="1:50" ht="15.75" hidden="1" customHeight="1" outlineLevel="1">
      <c r="A753" s="8" t="s">
        <v>61</v>
      </c>
      <c r="B753" s="216">
        <v>742</v>
      </c>
      <c r="C753" s="284"/>
      <c r="D753" s="285"/>
      <c r="E753" s="285"/>
      <c r="F753" s="286"/>
      <c r="G753" s="301">
        <v>0</v>
      </c>
      <c r="H753" s="287">
        <v>0.1</v>
      </c>
      <c r="I753" s="288"/>
      <c r="J753" s="223">
        <f t="shared" si="196"/>
        <v>0</v>
      </c>
      <c r="K753" s="286"/>
      <c r="L753" s="286"/>
      <c r="M753" s="215"/>
      <c r="N753" s="278">
        <f t="shared" si="197"/>
        <v>742</v>
      </c>
      <c r="O753" s="289" t="str">
        <f t="shared" si="198"/>
        <v/>
      </c>
      <c r="P753" s="290">
        <f t="shared" si="192"/>
        <v>0</v>
      </c>
      <c r="Q753" s="291">
        <v>0.1</v>
      </c>
      <c r="R753" s="292"/>
      <c r="S753" s="292"/>
      <c r="T753" s="292"/>
      <c r="U753" s="293" t="str">
        <f t="shared" si="199"/>
        <v/>
      </c>
      <c r="V753" s="294"/>
      <c r="W753" s="158"/>
      <c r="X753" s="159" t="str">
        <f t="shared" si="200"/>
        <v/>
      </c>
      <c r="Y753" s="20"/>
      <c r="Z753" s="20"/>
      <c r="AA753" s="160">
        <f t="shared" si="193"/>
        <v>0</v>
      </c>
      <c r="AB753" s="160">
        <f t="shared" si="194"/>
        <v>0</v>
      </c>
      <c r="AC753" s="20">
        <f t="shared" si="195"/>
        <v>0</v>
      </c>
      <c r="AR753" s="205">
        <f t="shared" si="201"/>
        <v>0</v>
      </c>
      <c r="AS753" s="205">
        <f t="shared" si="202"/>
        <v>0</v>
      </c>
      <c r="AT753" s="205">
        <f t="shared" si="203"/>
        <v>0</v>
      </c>
      <c r="AU753" s="205">
        <f t="shared" si="204"/>
        <v>0</v>
      </c>
      <c r="AV753" s="205">
        <f t="shared" si="205"/>
        <v>0</v>
      </c>
      <c r="AW753" s="205">
        <f t="shared" si="206"/>
        <v>0</v>
      </c>
      <c r="AX753" s="205">
        <f t="shared" si="207"/>
        <v>0</v>
      </c>
    </row>
    <row r="754" spans="1:50" ht="15.75" hidden="1" customHeight="1" outlineLevel="1">
      <c r="A754" s="8" t="s">
        <v>61</v>
      </c>
      <c r="B754" s="216">
        <v>743</v>
      </c>
      <c r="C754" s="284"/>
      <c r="D754" s="285"/>
      <c r="E754" s="285"/>
      <c r="F754" s="286"/>
      <c r="G754" s="301">
        <v>0</v>
      </c>
      <c r="H754" s="287">
        <v>0.1</v>
      </c>
      <c r="I754" s="288"/>
      <c r="J754" s="223">
        <f t="shared" si="196"/>
        <v>0</v>
      </c>
      <c r="K754" s="286"/>
      <c r="L754" s="286"/>
      <c r="M754" s="215"/>
      <c r="N754" s="278">
        <f t="shared" si="197"/>
        <v>743</v>
      </c>
      <c r="O754" s="289" t="str">
        <f t="shared" si="198"/>
        <v/>
      </c>
      <c r="P754" s="290">
        <f t="shared" si="192"/>
        <v>0</v>
      </c>
      <c r="Q754" s="291">
        <v>0.1</v>
      </c>
      <c r="R754" s="292"/>
      <c r="S754" s="292"/>
      <c r="T754" s="292"/>
      <c r="U754" s="293" t="str">
        <f t="shared" si="199"/>
        <v/>
      </c>
      <c r="V754" s="294"/>
      <c r="W754" s="158"/>
      <c r="X754" s="159" t="str">
        <f t="shared" si="200"/>
        <v/>
      </c>
      <c r="Y754" s="20"/>
      <c r="Z754" s="20"/>
      <c r="AA754" s="160">
        <f t="shared" si="193"/>
        <v>0</v>
      </c>
      <c r="AB754" s="160">
        <f t="shared" si="194"/>
        <v>0</v>
      </c>
      <c r="AC754" s="20">
        <f t="shared" si="195"/>
        <v>0</v>
      </c>
      <c r="AR754" s="205">
        <f t="shared" si="201"/>
        <v>0</v>
      </c>
      <c r="AS754" s="205">
        <f t="shared" si="202"/>
        <v>0</v>
      </c>
      <c r="AT754" s="205">
        <f t="shared" si="203"/>
        <v>0</v>
      </c>
      <c r="AU754" s="205">
        <f t="shared" si="204"/>
        <v>0</v>
      </c>
      <c r="AV754" s="205">
        <f t="shared" si="205"/>
        <v>0</v>
      </c>
      <c r="AW754" s="205">
        <f t="shared" si="206"/>
        <v>0</v>
      </c>
      <c r="AX754" s="205">
        <f t="shared" si="207"/>
        <v>0</v>
      </c>
    </row>
    <row r="755" spans="1:50" ht="15.75" hidden="1" customHeight="1" outlineLevel="1">
      <c r="A755" s="8" t="s">
        <v>61</v>
      </c>
      <c r="B755" s="216">
        <v>744</v>
      </c>
      <c r="C755" s="284"/>
      <c r="D755" s="285"/>
      <c r="E755" s="285"/>
      <c r="F755" s="286"/>
      <c r="G755" s="301">
        <v>0</v>
      </c>
      <c r="H755" s="287">
        <v>0.1</v>
      </c>
      <c r="I755" s="288"/>
      <c r="J755" s="223">
        <f t="shared" si="196"/>
        <v>0</v>
      </c>
      <c r="K755" s="286"/>
      <c r="L755" s="286"/>
      <c r="M755" s="215"/>
      <c r="N755" s="278">
        <f t="shared" si="197"/>
        <v>744</v>
      </c>
      <c r="O755" s="289" t="str">
        <f t="shared" si="198"/>
        <v/>
      </c>
      <c r="P755" s="290">
        <f t="shared" si="192"/>
        <v>0</v>
      </c>
      <c r="Q755" s="291">
        <v>0.1</v>
      </c>
      <c r="R755" s="292"/>
      <c r="S755" s="292"/>
      <c r="T755" s="292"/>
      <c r="U755" s="293" t="str">
        <f t="shared" si="199"/>
        <v/>
      </c>
      <c r="V755" s="294"/>
      <c r="W755" s="158"/>
      <c r="X755" s="159" t="str">
        <f t="shared" si="200"/>
        <v/>
      </c>
      <c r="Y755" s="20"/>
      <c r="Z755" s="20"/>
      <c r="AA755" s="160">
        <f t="shared" si="193"/>
        <v>0</v>
      </c>
      <c r="AB755" s="160">
        <f t="shared" si="194"/>
        <v>0</v>
      </c>
      <c r="AC755" s="20">
        <f t="shared" si="195"/>
        <v>0</v>
      </c>
      <c r="AR755" s="205">
        <f t="shared" si="201"/>
        <v>0</v>
      </c>
      <c r="AS755" s="205">
        <f t="shared" si="202"/>
        <v>0</v>
      </c>
      <c r="AT755" s="205">
        <f t="shared" si="203"/>
        <v>0</v>
      </c>
      <c r="AU755" s="205">
        <f t="shared" si="204"/>
        <v>0</v>
      </c>
      <c r="AV755" s="205">
        <f t="shared" si="205"/>
        <v>0</v>
      </c>
      <c r="AW755" s="205">
        <f t="shared" si="206"/>
        <v>0</v>
      </c>
      <c r="AX755" s="205">
        <f t="shared" si="207"/>
        <v>0</v>
      </c>
    </row>
    <row r="756" spans="1:50" ht="15.75" hidden="1" customHeight="1" outlineLevel="1">
      <c r="A756" s="8" t="s">
        <v>61</v>
      </c>
      <c r="B756" s="216">
        <v>745</v>
      </c>
      <c r="C756" s="284"/>
      <c r="D756" s="285"/>
      <c r="E756" s="285"/>
      <c r="F756" s="286"/>
      <c r="G756" s="301">
        <v>0</v>
      </c>
      <c r="H756" s="287">
        <v>0.1</v>
      </c>
      <c r="I756" s="288"/>
      <c r="J756" s="223">
        <f t="shared" si="196"/>
        <v>0</v>
      </c>
      <c r="K756" s="286"/>
      <c r="L756" s="286"/>
      <c r="M756" s="215"/>
      <c r="N756" s="278">
        <f t="shared" si="197"/>
        <v>745</v>
      </c>
      <c r="O756" s="289" t="str">
        <f t="shared" si="198"/>
        <v/>
      </c>
      <c r="P756" s="290">
        <f t="shared" si="192"/>
        <v>0</v>
      </c>
      <c r="Q756" s="291">
        <v>0.1</v>
      </c>
      <c r="R756" s="292"/>
      <c r="S756" s="292"/>
      <c r="T756" s="292"/>
      <c r="U756" s="293" t="str">
        <f t="shared" si="199"/>
        <v/>
      </c>
      <c r="V756" s="294"/>
      <c r="W756" s="158"/>
      <c r="X756" s="159" t="str">
        <f t="shared" si="200"/>
        <v/>
      </c>
      <c r="Y756" s="20"/>
      <c r="Z756" s="20"/>
      <c r="AA756" s="160">
        <f t="shared" si="193"/>
        <v>0</v>
      </c>
      <c r="AB756" s="160">
        <f t="shared" si="194"/>
        <v>0</v>
      </c>
      <c r="AC756" s="20">
        <f t="shared" si="195"/>
        <v>0</v>
      </c>
      <c r="AR756" s="205">
        <f t="shared" si="201"/>
        <v>0</v>
      </c>
      <c r="AS756" s="205">
        <f t="shared" si="202"/>
        <v>0</v>
      </c>
      <c r="AT756" s="205">
        <f t="shared" si="203"/>
        <v>0</v>
      </c>
      <c r="AU756" s="205">
        <f t="shared" si="204"/>
        <v>0</v>
      </c>
      <c r="AV756" s="205">
        <f t="shared" si="205"/>
        <v>0</v>
      </c>
      <c r="AW756" s="205">
        <f t="shared" si="206"/>
        <v>0</v>
      </c>
      <c r="AX756" s="205">
        <f t="shared" si="207"/>
        <v>0</v>
      </c>
    </row>
    <row r="757" spans="1:50" ht="15.75" hidden="1" customHeight="1" outlineLevel="1">
      <c r="A757" s="8" t="s">
        <v>61</v>
      </c>
      <c r="B757" s="216">
        <v>746</v>
      </c>
      <c r="C757" s="284"/>
      <c r="D757" s="285"/>
      <c r="E757" s="285"/>
      <c r="F757" s="286"/>
      <c r="G757" s="301">
        <v>0</v>
      </c>
      <c r="H757" s="287">
        <v>0.1</v>
      </c>
      <c r="I757" s="288"/>
      <c r="J757" s="223">
        <f t="shared" si="196"/>
        <v>0</v>
      </c>
      <c r="K757" s="286"/>
      <c r="L757" s="286"/>
      <c r="M757" s="215"/>
      <c r="N757" s="278">
        <f t="shared" si="197"/>
        <v>746</v>
      </c>
      <c r="O757" s="289" t="str">
        <f t="shared" si="198"/>
        <v/>
      </c>
      <c r="P757" s="290">
        <f t="shared" si="192"/>
        <v>0</v>
      </c>
      <c r="Q757" s="291">
        <v>0.1</v>
      </c>
      <c r="R757" s="292"/>
      <c r="S757" s="292"/>
      <c r="T757" s="292"/>
      <c r="U757" s="293" t="str">
        <f t="shared" si="199"/>
        <v/>
      </c>
      <c r="V757" s="294"/>
      <c r="W757" s="158"/>
      <c r="X757" s="159" t="str">
        <f t="shared" si="200"/>
        <v/>
      </c>
      <c r="Y757" s="20"/>
      <c r="Z757" s="20"/>
      <c r="AA757" s="160">
        <f t="shared" si="193"/>
        <v>0</v>
      </c>
      <c r="AB757" s="160">
        <f t="shared" si="194"/>
        <v>0</v>
      </c>
      <c r="AC757" s="20">
        <f t="shared" si="195"/>
        <v>0</v>
      </c>
      <c r="AR757" s="205">
        <f t="shared" si="201"/>
        <v>0</v>
      </c>
      <c r="AS757" s="205">
        <f t="shared" si="202"/>
        <v>0</v>
      </c>
      <c r="AT757" s="205">
        <f t="shared" si="203"/>
        <v>0</v>
      </c>
      <c r="AU757" s="205">
        <f t="shared" si="204"/>
        <v>0</v>
      </c>
      <c r="AV757" s="205">
        <f t="shared" si="205"/>
        <v>0</v>
      </c>
      <c r="AW757" s="205">
        <f t="shared" si="206"/>
        <v>0</v>
      </c>
      <c r="AX757" s="205">
        <f t="shared" si="207"/>
        <v>0</v>
      </c>
    </row>
    <row r="758" spans="1:50" ht="15.75" hidden="1" customHeight="1" outlineLevel="1">
      <c r="A758" s="8" t="s">
        <v>61</v>
      </c>
      <c r="B758" s="216">
        <v>747</v>
      </c>
      <c r="C758" s="284"/>
      <c r="D758" s="285"/>
      <c r="E758" s="285"/>
      <c r="F758" s="286"/>
      <c r="G758" s="301">
        <v>0</v>
      </c>
      <c r="H758" s="287">
        <v>0.1</v>
      </c>
      <c r="I758" s="288"/>
      <c r="J758" s="223">
        <f t="shared" si="196"/>
        <v>0</v>
      </c>
      <c r="K758" s="286"/>
      <c r="L758" s="286"/>
      <c r="M758" s="215"/>
      <c r="N758" s="278">
        <f t="shared" si="197"/>
        <v>747</v>
      </c>
      <c r="O758" s="289" t="str">
        <f t="shared" si="198"/>
        <v/>
      </c>
      <c r="P758" s="290">
        <f t="shared" si="192"/>
        <v>0</v>
      </c>
      <c r="Q758" s="291">
        <v>0.1</v>
      </c>
      <c r="R758" s="292"/>
      <c r="S758" s="292"/>
      <c r="T758" s="292"/>
      <c r="U758" s="293" t="str">
        <f t="shared" si="199"/>
        <v/>
      </c>
      <c r="V758" s="294"/>
      <c r="W758" s="158"/>
      <c r="X758" s="159" t="str">
        <f t="shared" si="200"/>
        <v/>
      </c>
      <c r="Y758" s="20"/>
      <c r="Z758" s="20"/>
      <c r="AA758" s="160">
        <f t="shared" si="193"/>
        <v>0</v>
      </c>
      <c r="AB758" s="160">
        <f t="shared" si="194"/>
        <v>0</v>
      </c>
      <c r="AC758" s="20">
        <f t="shared" si="195"/>
        <v>0</v>
      </c>
      <c r="AR758" s="205">
        <f t="shared" si="201"/>
        <v>0</v>
      </c>
      <c r="AS758" s="205">
        <f t="shared" si="202"/>
        <v>0</v>
      </c>
      <c r="AT758" s="205">
        <f t="shared" si="203"/>
        <v>0</v>
      </c>
      <c r="AU758" s="205">
        <f t="shared" si="204"/>
        <v>0</v>
      </c>
      <c r="AV758" s="205">
        <f t="shared" si="205"/>
        <v>0</v>
      </c>
      <c r="AW758" s="205">
        <f t="shared" si="206"/>
        <v>0</v>
      </c>
      <c r="AX758" s="205">
        <f t="shared" si="207"/>
        <v>0</v>
      </c>
    </row>
    <row r="759" spans="1:50" ht="15.75" hidden="1" customHeight="1" outlineLevel="1">
      <c r="A759" s="8" t="s">
        <v>61</v>
      </c>
      <c r="B759" s="216">
        <v>748</v>
      </c>
      <c r="C759" s="284"/>
      <c r="D759" s="285"/>
      <c r="E759" s="285"/>
      <c r="F759" s="286"/>
      <c r="G759" s="301">
        <v>0</v>
      </c>
      <c r="H759" s="287">
        <v>0.1</v>
      </c>
      <c r="I759" s="288"/>
      <c r="J759" s="223">
        <f t="shared" si="196"/>
        <v>0</v>
      </c>
      <c r="K759" s="286"/>
      <c r="L759" s="286"/>
      <c r="M759" s="215"/>
      <c r="N759" s="278">
        <f t="shared" si="197"/>
        <v>748</v>
      </c>
      <c r="O759" s="289" t="str">
        <f t="shared" si="198"/>
        <v/>
      </c>
      <c r="P759" s="290">
        <f t="shared" si="192"/>
        <v>0</v>
      </c>
      <c r="Q759" s="291">
        <v>0.1</v>
      </c>
      <c r="R759" s="292"/>
      <c r="S759" s="292"/>
      <c r="T759" s="292"/>
      <c r="U759" s="293" t="str">
        <f t="shared" si="199"/>
        <v/>
      </c>
      <c r="V759" s="294"/>
      <c r="W759" s="158"/>
      <c r="X759" s="159" t="str">
        <f t="shared" si="200"/>
        <v/>
      </c>
      <c r="Y759" s="20"/>
      <c r="Z759" s="20"/>
      <c r="AA759" s="160">
        <f t="shared" si="193"/>
        <v>0</v>
      </c>
      <c r="AB759" s="160">
        <f t="shared" si="194"/>
        <v>0</v>
      </c>
      <c r="AC759" s="20">
        <f t="shared" si="195"/>
        <v>0</v>
      </c>
      <c r="AR759" s="205">
        <f t="shared" si="201"/>
        <v>0</v>
      </c>
      <c r="AS759" s="205">
        <f t="shared" si="202"/>
        <v>0</v>
      </c>
      <c r="AT759" s="205">
        <f t="shared" si="203"/>
        <v>0</v>
      </c>
      <c r="AU759" s="205">
        <f t="shared" si="204"/>
        <v>0</v>
      </c>
      <c r="AV759" s="205">
        <f t="shared" si="205"/>
        <v>0</v>
      </c>
      <c r="AW759" s="205">
        <f t="shared" si="206"/>
        <v>0</v>
      </c>
      <c r="AX759" s="205">
        <f t="shared" si="207"/>
        <v>0</v>
      </c>
    </row>
    <row r="760" spans="1:50" ht="15.75" hidden="1" customHeight="1" outlineLevel="1">
      <c r="A760" s="8" t="s">
        <v>61</v>
      </c>
      <c r="B760" s="216">
        <v>749</v>
      </c>
      <c r="C760" s="284"/>
      <c r="D760" s="285"/>
      <c r="E760" s="285"/>
      <c r="F760" s="286"/>
      <c r="G760" s="301">
        <v>0</v>
      </c>
      <c r="H760" s="287">
        <v>0.1</v>
      </c>
      <c r="I760" s="288"/>
      <c r="J760" s="223">
        <f t="shared" si="196"/>
        <v>0</v>
      </c>
      <c r="K760" s="286"/>
      <c r="L760" s="286"/>
      <c r="M760" s="215"/>
      <c r="N760" s="278">
        <f t="shared" si="197"/>
        <v>749</v>
      </c>
      <c r="O760" s="289" t="str">
        <f t="shared" si="198"/>
        <v/>
      </c>
      <c r="P760" s="290">
        <f t="shared" si="192"/>
        <v>0</v>
      </c>
      <c r="Q760" s="291">
        <v>0.1</v>
      </c>
      <c r="R760" s="292"/>
      <c r="S760" s="292"/>
      <c r="T760" s="292"/>
      <c r="U760" s="293" t="str">
        <f t="shared" si="199"/>
        <v/>
      </c>
      <c r="V760" s="294"/>
      <c r="W760" s="158"/>
      <c r="X760" s="159" t="str">
        <f t="shared" si="200"/>
        <v/>
      </c>
      <c r="Y760" s="20"/>
      <c r="Z760" s="20"/>
      <c r="AA760" s="160">
        <f t="shared" si="193"/>
        <v>0</v>
      </c>
      <c r="AB760" s="160">
        <f t="shared" si="194"/>
        <v>0</v>
      </c>
      <c r="AC760" s="20">
        <f t="shared" si="195"/>
        <v>0</v>
      </c>
      <c r="AR760" s="205">
        <f t="shared" si="201"/>
        <v>0</v>
      </c>
      <c r="AS760" s="205">
        <f t="shared" si="202"/>
        <v>0</v>
      </c>
      <c r="AT760" s="205">
        <f t="shared" si="203"/>
        <v>0</v>
      </c>
      <c r="AU760" s="205">
        <f t="shared" si="204"/>
        <v>0</v>
      </c>
      <c r="AV760" s="205">
        <f t="shared" si="205"/>
        <v>0</v>
      </c>
      <c r="AW760" s="205">
        <f t="shared" si="206"/>
        <v>0</v>
      </c>
      <c r="AX760" s="205">
        <f t="shared" si="207"/>
        <v>0</v>
      </c>
    </row>
    <row r="761" spans="1:50" ht="15.75" hidden="1" customHeight="1" outlineLevel="1">
      <c r="A761" s="8" t="s">
        <v>61</v>
      </c>
      <c r="B761" s="216">
        <v>750</v>
      </c>
      <c r="C761" s="284"/>
      <c r="D761" s="285"/>
      <c r="E761" s="285"/>
      <c r="F761" s="286"/>
      <c r="G761" s="301">
        <v>0</v>
      </c>
      <c r="H761" s="287">
        <v>0.1</v>
      </c>
      <c r="I761" s="288"/>
      <c r="J761" s="223">
        <f t="shared" si="196"/>
        <v>0</v>
      </c>
      <c r="K761" s="286"/>
      <c r="L761" s="286"/>
      <c r="M761" s="215"/>
      <c r="N761" s="278">
        <f t="shared" si="197"/>
        <v>750</v>
      </c>
      <c r="O761" s="289" t="str">
        <f t="shared" si="198"/>
        <v/>
      </c>
      <c r="P761" s="290">
        <f t="shared" si="192"/>
        <v>0</v>
      </c>
      <c r="Q761" s="291">
        <v>0.1</v>
      </c>
      <c r="R761" s="292"/>
      <c r="S761" s="292"/>
      <c r="T761" s="292"/>
      <c r="U761" s="293" t="str">
        <f t="shared" si="199"/>
        <v/>
      </c>
      <c r="V761" s="294"/>
      <c r="W761" s="158"/>
      <c r="X761" s="159" t="str">
        <f t="shared" si="200"/>
        <v/>
      </c>
      <c r="Y761" s="20"/>
      <c r="Z761" s="20"/>
      <c r="AA761" s="160">
        <f t="shared" si="193"/>
        <v>0</v>
      </c>
      <c r="AB761" s="160">
        <f t="shared" si="194"/>
        <v>0</v>
      </c>
      <c r="AC761" s="20">
        <f t="shared" si="195"/>
        <v>0</v>
      </c>
      <c r="AR761" s="205">
        <f t="shared" si="201"/>
        <v>0</v>
      </c>
      <c r="AS761" s="205">
        <f t="shared" si="202"/>
        <v>0</v>
      </c>
      <c r="AT761" s="205">
        <f t="shared" si="203"/>
        <v>0</v>
      </c>
      <c r="AU761" s="205">
        <f t="shared" si="204"/>
        <v>0</v>
      </c>
      <c r="AV761" s="205">
        <f t="shared" si="205"/>
        <v>0</v>
      </c>
      <c r="AW761" s="205">
        <f t="shared" si="206"/>
        <v>0</v>
      </c>
      <c r="AX761" s="205">
        <f t="shared" si="207"/>
        <v>0</v>
      </c>
    </row>
    <row r="762" spans="1:50" ht="15.75" hidden="1" customHeight="1" outlineLevel="1">
      <c r="A762" s="8" t="s">
        <v>61</v>
      </c>
      <c r="B762" s="216">
        <v>751</v>
      </c>
      <c r="C762" s="284"/>
      <c r="D762" s="285"/>
      <c r="E762" s="285"/>
      <c r="F762" s="286"/>
      <c r="G762" s="301">
        <v>0</v>
      </c>
      <c r="H762" s="287">
        <v>0.1</v>
      </c>
      <c r="I762" s="288"/>
      <c r="J762" s="223">
        <f t="shared" si="196"/>
        <v>0</v>
      </c>
      <c r="K762" s="286"/>
      <c r="L762" s="286"/>
      <c r="M762" s="215"/>
      <c r="N762" s="278">
        <f t="shared" si="197"/>
        <v>751</v>
      </c>
      <c r="O762" s="289" t="str">
        <f t="shared" si="198"/>
        <v/>
      </c>
      <c r="P762" s="290">
        <f t="shared" si="192"/>
        <v>0</v>
      </c>
      <c r="Q762" s="291">
        <v>0.1</v>
      </c>
      <c r="R762" s="292"/>
      <c r="S762" s="292"/>
      <c r="T762" s="292"/>
      <c r="U762" s="293" t="str">
        <f t="shared" si="199"/>
        <v/>
      </c>
      <c r="V762" s="294"/>
      <c r="W762" s="158"/>
      <c r="X762" s="159" t="str">
        <f t="shared" si="200"/>
        <v/>
      </c>
      <c r="Y762" s="20"/>
      <c r="Z762" s="20"/>
      <c r="AA762" s="160">
        <f t="shared" si="193"/>
        <v>0</v>
      </c>
      <c r="AB762" s="160">
        <f t="shared" si="194"/>
        <v>0</v>
      </c>
      <c r="AC762" s="20">
        <f t="shared" si="195"/>
        <v>0</v>
      </c>
      <c r="AR762" s="205">
        <f t="shared" si="201"/>
        <v>0</v>
      </c>
      <c r="AS762" s="205">
        <f t="shared" si="202"/>
        <v>0</v>
      </c>
      <c r="AT762" s="205">
        <f t="shared" si="203"/>
        <v>0</v>
      </c>
      <c r="AU762" s="205">
        <f t="shared" si="204"/>
        <v>0</v>
      </c>
      <c r="AV762" s="205">
        <f t="shared" si="205"/>
        <v>0</v>
      </c>
      <c r="AW762" s="205">
        <f t="shared" si="206"/>
        <v>0</v>
      </c>
      <c r="AX762" s="205">
        <f t="shared" si="207"/>
        <v>0</v>
      </c>
    </row>
    <row r="763" spans="1:50" ht="15.75" hidden="1" customHeight="1" outlineLevel="1">
      <c r="A763" s="8" t="s">
        <v>61</v>
      </c>
      <c r="B763" s="216">
        <v>752</v>
      </c>
      <c r="C763" s="284"/>
      <c r="D763" s="285"/>
      <c r="E763" s="285"/>
      <c r="F763" s="286"/>
      <c r="G763" s="301">
        <v>0</v>
      </c>
      <c r="H763" s="287">
        <v>0.1</v>
      </c>
      <c r="I763" s="288"/>
      <c r="J763" s="223">
        <f t="shared" si="196"/>
        <v>0</v>
      </c>
      <c r="K763" s="286"/>
      <c r="L763" s="286"/>
      <c r="M763" s="215"/>
      <c r="N763" s="278">
        <f t="shared" si="197"/>
        <v>752</v>
      </c>
      <c r="O763" s="289" t="str">
        <f t="shared" si="198"/>
        <v/>
      </c>
      <c r="P763" s="290">
        <f t="shared" si="192"/>
        <v>0</v>
      </c>
      <c r="Q763" s="291">
        <v>0.1</v>
      </c>
      <c r="R763" s="292"/>
      <c r="S763" s="292"/>
      <c r="T763" s="292"/>
      <c r="U763" s="293" t="str">
        <f t="shared" si="199"/>
        <v/>
      </c>
      <c r="V763" s="294"/>
      <c r="W763" s="158"/>
      <c r="X763" s="159" t="str">
        <f t="shared" si="200"/>
        <v/>
      </c>
      <c r="Y763" s="20"/>
      <c r="Z763" s="20"/>
      <c r="AA763" s="160">
        <f t="shared" si="193"/>
        <v>0</v>
      </c>
      <c r="AB763" s="160">
        <f t="shared" si="194"/>
        <v>0</v>
      </c>
      <c r="AC763" s="20">
        <f t="shared" si="195"/>
        <v>0</v>
      </c>
      <c r="AR763" s="205">
        <f t="shared" si="201"/>
        <v>0</v>
      </c>
      <c r="AS763" s="205">
        <f t="shared" si="202"/>
        <v>0</v>
      </c>
      <c r="AT763" s="205">
        <f t="shared" si="203"/>
        <v>0</v>
      </c>
      <c r="AU763" s="205">
        <f t="shared" si="204"/>
        <v>0</v>
      </c>
      <c r="AV763" s="205">
        <f t="shared" si="205"/>
        <v>0</v>
      </c>
      <c r="AW763" s="205">
        <f t="shared" si="206"/>
        <v>0</v>
      </c>
      <c r="AX763" s="205">
        <f t="shared" si="207"/>
        <v>0</v>
      </c>
    </row>
    <row r="764" spans="1:50" ht="15.75" hidden="1" customHeight="1" outlineLevel="1">
      <c r="A764" s="8" t="s">
        <v>61</v>
      </c>
      <c r="B764" s="216">
        <v>753</v>
      </c>
      <c r="C764" s="284"/>
      <c r="D764" s="285"/>
      <c r="E764" s="285"/>
      <c r="F764" s="286"/>
      <c r="G764" s="301">
        <v>0</v>
      </c>
      <c r="H764" s="287">
        <v>0.1</v>
      </c>
      <c r="I764" s="288"/>
      <c r="J764" s="223">
        <f t="shared" si="196"/>
        <v>0</v>
      </c>
      <c r="K764" s="286"/>
      <c r="L764" s="286"/>
      <c r="M764" s="215"/>
      <c r="N764" s="278">
        <f t="shared" si="197"/>
        <v>753</v>
      </c>
      <c r="O764" s="289" t="str">
        <f t="shared" si="198"/>
        <v/>
      </c>
      <c r="P764" s="290">
        <f t="shared" si="192"/>
        <v>0</v>
      </c>
      <c r="Q764" s="291">
        <v>0.1</v>
      </c>
      <c r="R764" s="292"/>
      <c r="S764" s="292"/>
      <c r="T764" s="292"/>
      <c r="U764" s="293" t="str">
        <f t="shared" si="199"/>
        <v/>
      </c>
      <c r="V764" s="294"/>
      <c r="W764" s="158"/>
      <c r="X764" s="159" t="str">
        <f t="shared" si="200"/>
        <v/>
      </c>
      <c r="Y764" s="20"/>
      <c r="Z764" s="20"/>
      <c r="AA764" s="160">
        <f t="shared" si="193"/>
        <v>0</v>
      </c>
      <c r="AB764" s="160">
        <f t="shared" si="194"/>
        <v>0</v>
      </c>
      <c r="AC764" s="20">
        <f t="shared" si="195"/>
        <v>0</v>
      </c>
      <c r="AR764" s="205">
        <f t="shared" si="201"/>
        <v>0</v>
      </c>
      <c r="AS764" s="205">
        <f t="shared" si="202"/>
        <v>0</v>
      </c>
      <c r="AT764" s="205">
        <f t="shared" si="203"/>
        <v>0</v>
      </c>
      <c r="AU764" s="205">
        <f t="shared" si="204"/>
        <v>0</v>
      </c>
      <c r="AV764" s="205">
        <f t="shared" si="205"/>
        <v>0</v>
      </c>
      <c r="AW764" s="205">
        <f t="shared" si="206"/>
        <v>0</v>
      </c>
      <c r="AX764" s="205">
        <f t="shared" si="207"/>
        <v>0</v>
      </c>
    </row>
    <row r="765" spans="1:50" ht="15.75" hidden="1" customHeight="1" outlineLevel="1">
      <c r="A765" s="8" t="s">
        <v>61</v>
      </c>
      <c r="B765" s="216">
        <v>754</v>
      </c>
      <c r="C765" s="284"/>
      <c r="D765" s="285"/>
      <c r="E765" s="285"/>
      <c r="F765" s="286"/>
      <c r="G765" s="301">
        <v>0</v>
      </c>
      <c r="H765" s="287">
        <v>0.1</v>
      </c>
      <c r="I765" s="288"/>
      <c r="J765" s="223">
        <f t="shared" si="196"/>
        <v>0</v>
      </c>
      <c r="K765" s="286"/>
      <c r="L765" s="286"/>
      <c r="M765" s="215"/>
      <c r="N765" s="278">
        <f t="shared" si="197"/>
        <v>754</v>
      </c>
      <c r="O765" s="289" t="str">
        <f t="shared" si="198"/>
        <v/>
      </c>
      <c r="P765" s="290">
        <f t="shared" si="192"/>
        <v>0</v>
      </c>
      <c r="Q765" s="291">
        <v>0.1</v>
      </c>
      <c r="R765" s="292"/>
      <c r="S765" s="292"/>
      <c r="T765" s="292"/>
      <c r="U765" s="293" t="str">
        <f t="shared" si="199"/>
        <v/>
      </c>
      <c r="V765" s="294"/>
      <c r="W765" s="158"/>
      <c r="X765" s="159" t="str">
        <f t="shared" si="200"/>
        <v/>
      </c>
      <c r="Y765" s="20"/>
      <c r="Z765" s="20"/>
      <c r="AA765" s="160">
        <f t="shared" si="193"/>
        <v>0</v>
      </c>
      <c r="AB765" s="160">
        <f t="shared" si="194"/>
        <v>0</v>
      </c>
      <c r="AC765" s="20">
        <f t="shared" si="195"/>
        <v>0</v>
      </c>
      <c r="AR765" s="205">
        <f t="shared" si="201"/>
        <v>0</v>
      </c>
      <c r="AS765" s="205">
        <f t="shared" si="202"/>
        <v>0</v>
      </c>
      <c r="AT765" s="205">
        <f t="shared" si="203"/>
        <v>0</v>
      </c>
      <c r="AU765" s="205">
        <f t="shared" si="204"/>
        <v>0</v>
      </c>
      <c r="AV765" s="205">
        <f t="shared" si="205"/>
        <v>0</v>
      </c>
      <c r="AW765" s="205">
        <f t="shared" si="206"/>
        <v>0</v>
      </c>
      <c r="AX765" s="205">
        <f t="shared" si="207"/>
        <v>0</v>
      </c>
    </row>
    <row r="766" spans="1:50" ht="15.75" hidden="1" customHeight="1" outlineLevel="1">
      <c r="A766" s="8" t="s">
        <v>61</v>
      </c>
      <c r="B766" s="216">
        <v>755</v>
      </c>
      <c r="C766" s="284"/>
      <c r="D766" s="285"/>
      <c r="E766" s="285"/>
      <c r="F766" s="286"/>
      <c r="G766" s="301">
        <v>0</v>
      </c>
      <c r="H766" s="287">
        <v>0.1</v>
      </c>
      <c r="I766" s="288"/>
      <c r="J766" s="223">
        <f t="shared" si="196"/>
        <v>0</v>
      </c>
      <c r="K766" s="286"/>
      <c r="L766" s="286"/>
      <c r="M766" s="215"/>
      <c r="N766" s="278">
        <f t="shared" si="197"/>
        <v>755</v>
      </c>
      <c r="O766" s="289" t="str">
        <f t="shared" si="198"/>
        <v/>
      </c>
      <c r="P766" s="290">
        <f t="shared" si="192"/>
        <v>0</v>
      </c>
      <c r="Q766" s="291">
        <v>0.1</v>
      </c>
      <c r="R766" s="292"/>
      <c r="S766" s="292"/>
      <c r="T766" s="292"/>
      <c r="U766" s="293" t="str">
        <f t="shared" si="199"/>
        <v/>
      </c>
      <c r="V766" s="294"/>
      <c r="W766" s="158"/>
      <c r="X766" s="159" t="str">
        <f t="shared" si="200"/>
        <v/>
      </c>
      <c r="Y766" s="20"/>
      <c r="Z766" s="20"/>
      <c r="AA766" s="160">
        <f t="shared" si="193"/>
        <v>0</v>
      </c>
      <c r="AB766" s="160">
        <f t="shared" si="194"/>
        <v>0</v>
      </c>
      <c r="AC766" s="20">
        <f t="shared" si="195"/>
        <v>0</v>
      </c>
      <c r="AR766" s="205">
        <f t="shared" si="201"/>
        <v>0</v>
      </c>
      <c r="AS766" s="205">
        <f t="shared" si="202"/>
        <v>0</v>
      </c>
      <c r="AT766" s="205">
        <f t="shared" si="203"/>
        <v>0</v>
      </c>
      <c r="AU766" s="205">
        <f t="shared" si="204"/>
        <v>0</v>
      </c>
      <c r="AV766" s="205">
        <f t="shared" si="205"/>
        <v>0</v>
      </c>
      <c r="AW766" s="205">
        <f t="shared" si="206"/>
        <v>0</v>
      </c>
      <c r="AX766" s="205">
        <f t="shared" si="207"/>
        <v>0</v>
      </c>
    </row>
    <row r="767" spans="1:50" ht="15.75" hidden="1" customHeight="1" outlineLevel="1">
      <c r="A767" s="8" t="s">
        <v>61</v>
      </c>
      <c r="B767" s="216">
        <v>756</v>
      </c>
      <c r="C767" s="284"/>
      <c r="D767" s="285"/>
      <c r="E767" s="285"/>
      <c r="F767" s="286"/>
      <c r="G767" s="301">
        <v>0</v>
      </c>
      <c r="H767" s="287">
        <v>0.1</v>
      </c>
      <c r="I767" s="288"/>
      <c r="J767" s="223">
        <f t="shared" si="196"/>
        <v>0</v>
      </c>
      <c r="K767" s="286"/>
      <c r="L767" s="286"/>
      <c r="M767" s="215"/>
      <c r="N767" s="278">
        <f t="shared" si="197"/>
        <v>756</v>
      </c>
      <c r="O767" s="289" t="str">
        <f t="shared" si="198"/>
        <v/>
      </c>
      <c r="P767" s="290">
        <f t="shared" si="192"/>
        <v>0</v>
      </c>
      <c r="Q767" s="291">
        <v>0.1</v>
      </c>
      <c r="R767" s="292"/>
      <c r="S767" s="292"/>
      <c r="T767" s="292"/>
      <c r="U767" s="293" t="str">
        <f t="shared" si="199"/>
        <v/>
      </c>
      <c r="V767" s="294"/>
      <c r="W767" s="158"/>
      <c r="X767" s="159" t="str">
        <f t="shared" si="200"/>
        <v/>
      </c>
      <c r="Y767" s="20"/>
      <c r="Z767" s="20"/>
      <c r="AA767" s="160">
        <f t="shared" si="193"/>
        <v>0</v>
      </c>
      <c r="AB767" s="160">
        <f t="shared" si="194"/>
        <v>0</v>
      </c>
      <c r="AC767" s="20">
        <f t="shared" si="195"/>
        <v>0</v>
      </c>
      <c r="AR767" s="205">
        <f t="shared" si="201"/>
        <v>0</v>
      </c>
      <c r="AS767" s="205">
        <f t="shared" si="202"/>
        <v>0</v>
      </c>
      <c r="AT767" s="205">
        <f t="shared" si="203"/>
        <v>0</v>
      </c>
      <c r="AU767" s="205">
        <f t="shared" si="204"/>
        <v>0</v>
      </c>
      <c r="AV767" s="205">
        <f t="shared" si="205"/>
        <v>0</v>
      </c>
      <c r="AW767" s="205">
        <f t="shared" si="206"/>
        <v>0</v>
      </c>
      <c r="AX767" s="205">
        <f t="shared" si="207"/>
        <v>0</v>
      </c>
    </row>
    <row r="768" spans="1:50" ht="15.75" hidden="1" customHeight="1" outlineLevel="1">
      <c r="A768" s="8" t="s">
        <v>61</v>
      </c>
      <c r="B768" s="216">
        <v>757</v>
      </c>
      <c r="C768" s="284"/>
      <c r="D768" s="285"/>
      <c r="E768" s="285"/>
      <c r="F768" s="286"/>
      <c r="G768" s="301">
        <v>0</v>
      </c>
      <c r="H768" s="287">
        <v>0.1</v>
      </c>
      <c r="I768" s="288"/>
      <c r="J768" s="223">
        <f t="shared" si="196"/>
        <v>0</v>
      </c>
      <c r="K768" s="286"/>
      <c r="L768" s="286"/>
      <c r="M768" s="215"/>
      <c r="N768" s="278">
        <f t="shared" si="197"/>
        <v>757</v>
      </c>
      <c r="O768" s="289" t="str">
        <f t="shared" si="198"/>
        <v/>
      </c>
      <c r="P768" s="290">
        <f t="shared" ref="P768:P831" si="208">IF($H768=$Q768,$J768-$AA768-$AB768-$S768,ROUNDDOWN(($G768-$I768)/(1+$Q768),0)-$AA768-$AB768-$S768)</f>
        <v>0</v>
      </c>
      <c r="Q768" s="291">
        <v>0.1</v>
      </c>
      <c r="R768" s="292"/>
      <c r="S768" s="292"/>
      <c r="T768" s="292"/>
      <c r="U768" s="293" t="str">
        <f t="shared" si="199"/>
        <v/>
      </c>
      <c r="V768" s="294"/>
      <c r="W768" s="158"/>
      <c r="X768" s="159" t="str">
        <f t="shared" si="200"/>
        <v/>
      </c>
      <c r="Y768" s="20"/>
      <c r="Z768" s="20"/>
      <c r="AA768" s="160">
        <f t="shared" ref="AA768:AA831" si="209">IFERROR(ROUNDDOWN(R768/(1+$Q768),0),0)</f>
        <v>0</v>
      </c>
      <c r="AB768" s="160">
        <f t="shared" ref="AB768:AB831" si="210">IFERROR(ROUNDDOWN(T768/(1+$Q768),0),0)</f>
        <v>0</v>
      </c>
      <c r="AC768" s="20">
        <f t="shared" ref="AC768:AC831" si="211">IF($H768&gt;=$Q768,0,$J768-$P768-$R768-$S768-$T768)</f>
        <v>0</v>
      </c>
      <c r="AR768" s="205">
        <f t="shared" si="201"/>
        <v>0</v>
      </c>
      <c r="AS768" s="205">
        <f t="shared" si="202"/>
        <v>0</v>
      </c>
      <c r="AT768" s="205">
        <f t="shared" si="203"/>
        <v>0</v>
      </c>
      <c r="AU768" s="205">
        <f t="shared" si="204"/>
        <v>0</v>
      </c>
      <c r="AV768" s="205">
        <f t="shared" si="205"/>
        <v>0</v>
      </c>
      <c r="AW768" s="205">
        <f t="shared" si="206"/>
        <v>0</v>
      </c>
      <c r="AX768" s="205">
        <f t="shared" si="207"/>
        <v>0</v>
      </c>
    </row>
    <row r="769" spans="1:50" ht="15.75" hidden="1" customHeight="1" outlineLevel="1">
      <c r="A769" s="8" t="s">
        <v>61</v>
      </c>
      <c r="B769" s="216">
        <v>758</v>
      </c>
      <c r="C769" s="284"/>
      <c r="D769" s="285"/>
      <c r="E769" s="285"/>
      <c r="F769" s="286"/>
      <c r="G769" s="301">
        <v>0</v>
      </c>
      <c r="H769" s="287">
        <v>0.1</v>
      </c>
      <c r="I769" s="288"/>
      <c r="J769" s="223">
        <f t="shared" si="196"/>
        <v>0</v>
      </c>
      <c r="K769" s="286"/>
      <c r="L769" s="286"/>
      <c r="M769" s="215"/>
      <c r="N769" s="278">
        <f t="shared" si="197"/>
        <v>758</v>
      </c>
      <c r="O769" s="289" t="str">
        <f t="shared" si="198"/>
        <v/>
      </c>
      <c r="P769" s="290">
        <f t="shared" si="208"/>
        <v>0</v>
      </c>
      <c r="Q769" s="291">
        <v>0.1</v>
      </c>
      <c r="R769" s="292"/>
      <c r="S769" s="292"/>
      <c r="T769" s="292"/>
      <c r="U769" s="293" t="str">
        <f t="shared" si="199"/>
        <v/>
      </c>
      <c r="V769" s="294"/>
      <c r="W769" s="158"/>
      <c r="X769" s="159" t="str">
        <f t="shared" si="200"/>
        <v/>
      </c>
      <c r="Y769" s="20"/>
      <c r="Z769" s="20"/>
      <c r="AA769" s="160">
        <f t="shared" si="209"/>
        <v>0</v>
      </c>
      <c r="AB769" s="160">
        <f t="shared" si="210"/>
        <v>0</v>
      </c>
      <c r="AC769" s="20">
        <f t="shared" si="211"/>
        <v>0</v>
      </c>
      <c r="AR769" s="205">
        <f t="shared" si="201"/>
        <v>0</v>
      </c>
      <c r="AS769" s="205">
        <f t="shared" si="202"/>
        <v>0</v>
      </c>
      <c r="AT769" s="205">
        <f t="shared" si="203"/>
        <v>0</v>
      </c>
      <c r="AU769" s="205">
        <f t="shared" si="204"/>
        <v>0</v>
      </c>
      <c r="AV769" s="205">
        <f t="shared" si="205"/>
        <v>0</v>
      </c>
      <c r="AW769" s="205">
        <f t="shared" si="206"/>
        <v>0</v>
      </c>
      <c r="AX769" s="205">
        <f t="shared" si="207"/>
        <v>0</v>
      </c>
    </row>
    <row r="770" spans="1:50" ht="15.75" hidden="1" customHeight="1" outlineLevel="1">
      <c r="A770" s="8" t="s">
        <v>61</v>
      </c>
      <c r="B770" s="216">
        <v>759</v>
      </c>
      <c r="C770" s="284"/>
      <c r="D770" s="285"/>
      <c r="E770" s="285"/>
      <c r="F770" s="286"/>
      <c r="G770" s="301">
        <v>0</v>
      </c>
      <c r="H770" s="287">
        <v>0.1</v>
      </c>
      <c r="I770" s="288"/>
      <c r="J770" s="223">
        <f t="shared" si="196"/>
        <v>0</v>
      </c>
      <c r="K770" s="286"/>
      <c r="L770" s="286"/>
      <c r="M770" s="215"/>
      <c r="N770" s="278">
        <f t="shared" si="197"/>
        <v>759</v>
      </c>
      <c r="O770" s="289" t="str">
        <f t="shared" si="198"/>
        <v/>
      </c>
      <c r="P770" s="290">
        <f t="shared" si="208"/>
        <v>0</v>
      </c>
      <c r="Q770" s="291">
        <v>0.1</v>
      </c>
      <c r="R770" s="292"/>
      <c r="S770" s="292"/>
      <c r="T770" s="292"/>
      <c r="U770" s="293" t="str">
        <f t="shared" si="199"/>
        <v/>
      </c>
      <c r="V770" s="294"/>
      <c r="W770" s="158"/>
      <c r="X770" s="159" t="str">
        <f t="shared" si="200"/>
        <v/>
      </c>
      <c r="Y770" s="20"/>
      <c r="Z770" s="20"/>
      <c r="AA770" s="160">
        <f t="shared" si="209"/>
        <v>0</v>
      </c>
      <c r="AB770" s="160">
        <f t="shared" si="210"/>
        <v>0</v>
      </c>
      <c r="AC770" s="20">
        <f t="shared" si="211"/>
        <v>0</v>
      </c>
      <c r="AR770" s="205">
        <f t="shared" si="201"/>
        <v>0</v>
      </c>
      <c r="AS770" s="205">
        <f t="shared" si="202"/>
        <v>0</v>
      </c>
      <c r="AT770" s="205">
        <f t="shared" si="203"/>
        <v>0</v>
      </c>
      <c r="AU770" s="205">
        <f t="shared" si="204"/>
        <v>0</v>
      </c>
      <c r="AV770" s="205">
        <f t="shared" si="205"/>
        <v>0</v>
      </c>
      <c r="AW770" s="205">
        <f t="shared" si="206"/>
        <v>0</v>
      </c>
      <c r="AX770" s="205">
        <f t="shared" si="207"/>
        <v>0</v>
      </c>
    </row>
    <row r="771" spans="1:50" ht="15.75" hidden="1" customHeight="1" outlineLevel="1">
      <c r="A771" s="8" t="s">
        <v>61</v>
      </c>
      <c r="B771" s="216">
        <v>760</v>
      </c>
      <c r="C771" s="284"/>
      <c r="D771" s="285"/>
      <c r="E771" s="285"/>
      <c r="F771" s="286"/>
      <c r="G771" s="301">
        <v>0</v>
      </c>
      <c r="H771" s="287">
        <v>0.1</v>
      </c>
      <c r="I771" s="288"/>
      <c r="J771" s="223">
        <f t="shared" si="196"/>
        <v>0</v>
      </c>
      <c r="K771" s="286"/>
      <c r="L771" s="286"/>
      <c r="M771" s="215"/>
      <c r="N771" s="278">
        <f t="shared" si="197"/>
        <v>760</v>
      </c>
      <c r="O771" s="289" t="str">
        <f t="shared" si="198"/>
        <v/>
      </c>
      <c r="P771" s="290">
        <f t="shared" si="208"/>
        <v>0</v>
      </c>
      <c r="Q771" s="291">
        <v>0.1</v>
      </c>
      <c r="R771" s="292"/>
      <c r="S771" s="292"/>
      <c r="T771" s="292"/>
      <c r="U771" s="293" t="str">
        <f t="shared" si="199"/>
        <v/>
      </c>
      <c r="V771" s="294"/>
      <c r="W771" s="158"/>
      <c r="X771" s="159" t="str">
        <f t="shared" si="200"/>
        <v/>
      </c>
      <c r="Y771" s="20"/>
      <c r="Z771" s="20"/>
      <c r="AA771" s="160">
        <f t="shared" si="209"/>
        <v>0</v>
      </c>
      <c r="AB771" s="160">
        <f t="shared" si="210"/>
        <v>0</v>
      </c>
      <c r="AC771" s="20">
        <f t="shared" si="211"/>
        <v>0</v>
      </c>
      <c r="AR771" s="205">
        <f t="shared" si="201"/>
        <v>0</v>
      </c>
      <c r="AS771" s="205">
        <f t="shared" si="202"/>
        <v>0</v>
      </c>
      <c r="AT771" s="205">
        <f t="shared" si="203"/>
        <v>0</v>
      </c>
      <c r="AU771" s="205">
        <f t="shared" si="204"/>
        <v>0</v>
      </c>
      <c r="AV771" s="205">
        <f t="shared" si="205"/>
        <v>0</v>
      </c>
      <c r="AW771" s="205">
        <f t="shared" si="206"/>
        <v>0</v>
      </c>
      <c r="AX771" s="205">
        <f t="shared" si="207"/>
        <v>0</v>
      </c>
    </row>
    <row r="772" spans="1:50" ht="15.75" hidden="1" customHeight="1" outlineLevel="1">
      <c r="A772" s="8" t="s">
        <v>61</v>
      </c>
      <c r="B772" s="216">
        <v>761</v>
      </c>
      <c r="C772" s="284"/>
      <c r="D772" s="285"/>
      <c r="E772" s="285"/>
      <c r="F772" s="286"/>
      <c r="G772" s="301">
        <v>0</v>
      </c>
      <c r="H772" s="287">
        <v>0.1</v>
      </c>
      <c r="I772" s="288"/>
      <c r="J772" s="223">
        <f t="shared" si="196"/>
        <v>0</v>
      </c>
      <c r="K772" s="286"/>
      <c r="L772" s="286"/>
      <c r="M772" s="215"/>
      <c r="N772" s="278">
        <f t="shared" si="197"/>
        <v>761</v>
      </c>
      <c r="O772" s="289" t="str">
        <f t="shared" si="198"/>
        <v/>
      </c>
      <c r="P772" s="290">
        <f t="shared" si="208"/>
        <v>0</v>
      </c>
      <c r="Q772" s="291">
        <v>0.1</v>
      </c>
      <c r="R772" s="292"/>
      <c r="S772" s="292"/>
      <c r="T772" s="292"/>
      <c r="U772" s="293" t="str">
        <f t="shared" si="199"/>
        <v/>
      </c>
      <c r="V772" s="294"/>
      <c r="W772" s="158"/>
      <c r="X772" s="159" t="str">
        <f t="shared" si="200"/>
        <v/>
      </c>
      <c r="Y772" s="20"/>
      <c r="Z772" s="20"/>
      <c r="AA772" s="160">
        <f t="shared" si="209"/>
        <v>0</v>
      </c>
      <c r="AB772" s="160">
        <f t="shared" si="210"/>
        <v>0</v>
      </c>
      <c r="AC772" s="20">
        <f t="shared" si="211"/>
        <v>0</v>
      </c>
      <c r="AR772" s="205">
        <f t="shared" si="201"/>
        <v>0</v>
      </c>
      <c r="AS772" s="205">
        <f t="shared" si="202"/>
        <v>0</v>
      </c>
      <c r="AT772" s="205">
        <f t="shared" si="203"/>
        <v>0</v>
      </c>
      <c r="AU772" s="205">
        <f t="shared" si="204"/>
        <v>0</v>
      </c>
      <c r="AV772" s="205">
        <f t="shared" si="205"/>
        <v>0</v>
      </c>
      <c r="AW772" s="205">
        <f t="shared" si="206"/>
        <v>0</v>
      </c>
      <c r="AX772" s="205">
        <f t="shared" si="207"/>
        <v>0</v>
      </c>
    </row>
    <row r="773" spans="1:50" ht="15.75" hidden="1" customHeight="1" outlineLevel="1">
      <c r="A773" s="8" t="s">
        <v>61</v>
      </c>
      <c r="B773" s="216">
        <v>762</v>
      </c>
      <c r="C773" s="284"/>
      <c r="D773" s="285"/>
      <c r="E773" s="285"/>
      <c r="F773" s="286"/>
      <c r="G773" s="301">
        <v>0</v>
      </c>
      <c r="H773" s="287">
        <v>0.1</v>
      </c>
      <c r="I773" s="288"/>
      <c r="J773" s="223">
        <f t="shared" si="196"/>
        <v>0</v>
      </c>
      <c r="K773" s="286"/>
      <c r="L773" s="286"/>
      <c r="M773" s="215"/>
      <c r="N773" s="278">
        <f t="shared" si="197"/>
        <v>762</v>
      </c>
      <c r="O773" s="289" t="str">
        <f t="shared" si="198"/>
        <v/>
      </c>
      <c r="P773" s="290">
        <f t="shared" si="208"/>
        <v>0</v>
      </c>
      <c r="Q773" s="291">
        <v>0.1</v>
      </c>
      <c r="R773" s="292"/>
      <c r="S773" s="292"/>
      <c r="T773" s="292"/>
      <c r="U773" s="293" t="str">
        <f t="shared" si="199"/>
        <v/>
      </c>
      <c r="V773" s="294"/>
      <c r="W773" s="158"/>
      <c r="X773" s="159" t="str">
        <f t="shared" si="200"/>
        <v/>
      </c>
      <c r="Y773" s="20"/>
      <c r="Z773" s="20"/>
      <c r="AA773" s="160">
        <f t="shared" si="209"/>
        <v>0</v>
      </c>
      <c r="AB773" s="160">
        <f t="shared" si="210"/>
        <v>0</v>
      </c>
      <c r="AC773" s="20">
        <f t="shared" si="211"/>
        <v>0</v>
      </c>
      <c r="AR773" s="205">
        <f t="shared" si="201"/>
        <v>0</v>
      </c>
      <c r="AS773" s="205">
        <f t="shared" si="202"/>
        <v>0</v>
      </c>
      <c r="AT773" s="205">
        <f t="shared" si="203"/>
        <v>0</v>
      </c>
      <c r="AU773" s="205">
        <f t="shared" si="204"/>
        <v>0</v>
      </c>
      <c r="AV773" s="205">
        <f t="shared" si="205"/>
        <v>0</v>
      </c>
      <c r="AW773" s="205">
        <f t="shared" si="206"/>
        <v>0</v>
      </c>
      <c r="AX773" s="205">
        <f t="shared" si="207"/>
        <v>0</v>
      </c>
    </row>
    <row r="774" spans="1:50" ht="15.75" hidden="1" customHeight="1" outlineLevel="1">
      <c r="A774" s="8" t="s">
        <v>61</v>
      </c>
      <c r="B774" s="216">
        <v>763</v>
      </c>
      <c r="C774" s="284"/>
      <c r="D774" s="285"/>
      <c r="E774" s="285"/>
      <c r="F774" s="286"/>
      <c r="G774" s="301">
        <v>0</v>
      </c>
      <c r="H774" s="287">
        <v>0.1</v>
      </c>
      <c r="I774" s="288"/>
      <c r="J774" s="223">
        <f t="shared" si="196"/>
        <v>0</v>
      </c>
      <c r="K774" s="286"/>
      <c r="L774" s="286"/>
      <c r="M774" s="215"/>
      <c r="N774" s="278">
        <f t="shared" si="197"/>
        <v>763</v>
      </c>
      <c r="O774" s="289" t="str">
        <f t="shared" si="198"/>
        <v/>
      </c>
      <c r="P774" s="290">
        <f t="shared" si="208"/>
        <v>0</v>
      </c>
      <c r="Q774" s="291">
        <v>0.1</v>
      </c>
      <c r="R774" s="292"/>
      <c r="S774" s="292"/>
      <c r="T774" s="292"/>
      <c r="U774" s="293" t="str">
        <f t="shared" si="199"/>
        <v/>
      </c>
      <c r="V774" s="294"/>
      <c r="W774" s="158"/>
      <c r="X774" s="159" t="str">
        <f t="shared" si="200"/>
        <v/>
      </c>
      <c r="Y774" s="20"/>
      <c r="Z774" s="20"/>
      <c r="AA774" s="160">
        <f t="shared" si="209"/>
        <v>0</v>
      </c>
      <c r="AB774" s="160">
        <f t="shared" si="210"/>
        <v>0</v>
      </c>
      <c r="AC774" s="20">
        <f t="shared" si="211"/>
        <v>0</v>
      </c>
      <c r="AR774" s="205">
        <f t="shared" si="201"/>
        <v>0</v>
      </c>
      <c r="AS774" s="205">
        <f t="shared" si="202"/>
        <v>0</v>
      </c>
      <c r="AT774" s="205">
        <f t="shared" si="203"/>
        <v>0</v>
      </c>
      <c r="AU774" s="205">
        <f t="shared" si="204"/>
        <v>0</v>
      </c>
      <c r="AV774" s="205">
        <f t="shared" si="205"/>
        <v>0</v>
      </c>
      <c r="AW774" s="205">
        <f t="shared" si="206"/>
        <v>0</v>
      </c>
      <c r="AX774" s="205">
        <f t="shared" si="207"/>
        <v>0</v>
      </c>
    </row>
    <row r="775" spans="1:50" ht="15.75" hidden="1" customHeight="1" outlineLevel="1">
      <c r="A775" s="8" t="s">
        <v>61</v>
      </c>
      <c r="B775" s="216">
        <v>764</v>
      </c>
      <c r="C775" s="284"/>
      <c r="D775" s="285"/>
      <c r="E775" s="285"/>
      <c r="F775" s="286"/>
      <c r="G775" s="301">
        <v>0</v>
      </c>
      <c r="H775" s="287">
        <v>0.1</v>
      </c>
      <c r="I775" s="288"/>
      <c r="J775" s="223">
        <f t="shared" si="196"/>
        <v>0</v>
      </c>
      <c r="K775" s="286"/>
      <c r="L775" s="286"/>
      <c r="M775" s="215"/>
      <c r="N775" s="278">
        <f t="shared" si="197"/>
        <v>764</v>
      </c>
      <c r="O775" s="289" t="str">
        <f t="shared" si="198"/>
        <v/>
      </c>
      <c r="P775" s="290">
        <f t="shared" si="208"/>
        <v>0</v>
      </c>
      <c r="Q775" s="291">
        <v>0.1</v>
      </c>
      <c r="R775" s="292"/>
      <c r="S775" s="292"/>
      <c r="T775" s="292"/>
      <c r="U775" s="293" t="str">
        <f t="shared" si="199"/>
        <v/>
      </c>
      <c r="V775" s="294"/>
      <c r="W775" s="158"/>
      <c r="X775" s="159" t="str">
        <f t="shared" si="200"/>
        <v/>
      </c>
      <c r="Y775" s="20"/>
      <c r="Z775" s="20"/>
      <c r="AA775" s="160">
        <f t="shared" si="209"/>
        <v>0</v>
      </c>
      <c r="AB775" s="160">
        <f t="shared" si="210"/>
        <v>0</v>
      </c>
      <c r="AC775" s="20">
        <f t="shared" si="211"/>
        <v>0</v>
      </c>
      <c r="AR775" s="205">
        <f t="shared" si="201"/>
        <v>0</v>
      </c>
      <c r="AS775" s="205">
        <f t="shared" si="202"/>
        <v>0</v>
      </c>
      <c r="AT775" s="205">
        <f t="shared" si="203"/>
        <v>0</v>
      </c>
      <c r="AU775" s="205">
        <f t="shared" si="204"/>
        <v>0</v>
      </c>
      <c r="AV775" s="205">
        <f t="shared" si="205"/>
        <v>0</v>
      </c>
      <c r="AW775" s="205">
        <f t="shared" si="206"/>
        <v>0</v>
      </c>
      <c r="AX775" s="205">
        <f t="shared" si="207"/>
        <v>0</v>
      </c>
    </row>
    <row r="776" spans="1:50" ht="15.75" hidden="1" customHeight="1" outlineLevel="1">
      <c r="A776" s="8" t="s">
        <v>61</v>
      </c>
      <c r="B776" s="216">
        <v>765</v>
      </c>
      <c r="C776" s="284"/>
      <c r="D776" s="285"/>
      <c r="E776" s="285"/>
      <c r="F776" s="286"/>
      <c r="G776" s="301">
        <v>0</v>
      </c>
      <c r="H776" s="287">
        <v>0.1</v>
      </c>
      <c r="I776" s="288"/>
      <c r="J776" s="223">
        <f t="shared" si="196"/>
        <v>0</v>
      </c>
      <c r="K776" s="286"/>
      <c r="L776" s="286"/>
      <c r="M776" s="215"/>
      <c r="N776" s="278">
        <f t="shared" si="197"/>
        <v>765</v>
      </c>
      <c r="O776" s="289" t="str">
        <f t="shared" si="198"/>
        <v/>
      </c>
      <c r="P776" s="290">
        <f t="shared" si="208"/>
        <v>0</v>
      </c>
      <c r="Q776" s="291">
        <v>0.1</v>
      </c>
      <c r="R776" s="292"/>
      <c r="S776" s="292"/>
      <c r="T776" s="292"/>
      <c r="U776" s="293" t="str">
        <f t="shared" si="199"/>
        <v/>
      </c>
      <c r="V776" s="294"/>
      <c r="W776" s="158"/>
      <c r="X776" s="159" t="str">
        <f t="shared" si="200"/>
        <v/>
      </c>
      <c r="Y776" s="20"/>
      <c r="Z776" s="20"/>
      <c r="AA776" s="160">
        <f t="shared" si="209"/>
        <v>0</v>
      </c>
      <c r="AB776" s="160">
        <f t="shared" si="210"/>
        <v>0</v>
      </c>
      <c r="AC776" s="20">
        <f t="shared" si="211"/>
        <v>0</v>
      </c>
      <c r="AR776" s="205">
        <f t="shared" si="201"/>
        <v>0</v>
      </c>
      <c r="AS776" s="205">
        <f t="shared" si="202"/>
        <v>0</v>
      </c>
      <c r="AT776" s="205">
        <f t="shared" si="203"/>
        <v>0</v>
      </c>
      <c r="AU776" s="205">
        <f t="shared" si="204"/>
        <v>0</v>
      </c>
      <c r="AV776" s="205">
        <f t="shared" si="205"/>
        <v>0</v>
      </c>
      <c r="AW776" s="205">
        <f t="shared" si="206"/>
        <v>0</v>
      </c>
      <c r="AX776" s="205">
        <f t="shared" si="207"/>
        <v>0</v>
      </c>
    </row>
    <row r="777" spans="1:50" ht="15.75" hidden="1" customHeight="1" outlineLevel="1">
      <c r="A777" s="8" t="s">
        <v>61</v>
      </c>
      <c r="B777" s="216">
        <v>766</v>
      </c>
      <c r="C777" s="284"/>
      <c r="D777" s="285"/>
      <c r="E777" s="285"/>
      <c r="F777" s="286"/>
      <c r="G777" s="301">
        <v>0</v>
      </c>
      <c r="H777" s="287">
        <v>0.1</v>
      </c>
      <c r="I777" s="288"/>
      <c r="J777" s="223">
        <f t="shared" si="196"/>
        <v>0</v>
      </c>
      <c r="K777" s="286"/>
      <c r="L777" s="286"/>
      <c r="M777" s="215"/>
      <c r="N777" s="278">
        <f t="shared" si="197"/>
        <v>766</v>
      </c>
      <c r="O777" s="289" t="str">
        <f t="shared" si="198"/>
        <v/>
      </c>
      <c r="P777" s="290">
        <f t="shared" si="208"/>
        <v>0</v>
      </c>
      <c r="Q777" s="291">
        <v>0.1</v>
      </c>
      <c r="R777" s="292"/>
      <c r="S777" s="292"/>
      <c r="T777" s="292"/>
      <c r="U777" s="293" t="str">
        <f t="shared" si="199"/>
        <v/>
      </c>
      <c r="V777" s="294"/>
      <c r="W777" s="158"/>
      <c r="X777" s="159" t="str">
        <f t="shared" si="200"/>
        <v/>
      </c>
      <c r="Y777" s="20"/>
      <c r="Z777" s="20"/>
      <c r="AA777" s="160">
        <f t="shared" si="209"/>
        <v>0</v>
      </c>
      <c r="AB777" s="160">
        <f t="shared" si="210"/>
        <v>0</v>
      </c>
      <c r="AC777" s="20">
        <f t="shared" si="211"/>
        <v>0</v>
      </c>
      <c r="AR777" s="205">
        <f t="shared" si="201"/>
        <v>0</v>
      </c>
      <c r="AS777" s="205">
        <f t="shared" si="202"/>
        <v>0</v>
      </c>
      <c r="AT777" s="205">
        <f t="shared" si="203"/>
        <v>0</v>
      </c>
      <c r="AU777" s="205">
        <f t="shared" si="204"/>
        <v>0</v>
      </c>
      <c r="AV777" s="205">
        <f t="shared" si="205"/>
        <v>0</v>
      </c>
      <c r="AW777" s="205">
        <f t="shared" si="206"/>
        <v>0</v>
      </c>
      <c r="AX777" s="205">
        <f t="shared" si="207"/>
        <v>0</v>
      </c>
    </row>
    <row r="778" spans="1:50" ht="15.75" hidden="1" customHeight="1" outlineLevel="1">
      <c r="A778" s="8" t="s">
        <v>61</v>
      </c>
      <c r="B778" s="216">
        <v>767</v>
      </c>
      <c r="C778" s="284"/>
      <c r="D778" s="285"/>
      <c r="E778" s="285"/>
      <c r="F778" s="286"/>
      <c r="G778" s="301">
        <v>0</v>
      </c>
      <c r="H778" s="287">
        <v>0.1</v>
      </c>
      <c r="I778" s="288"/>
      <c r="J778" s="223">
        <f t="shared" si="196"/>
        <v>0</v>
      </c>
      <c r="K778" s="286"/>
      <c r="L778" s="286"/>
      <c r="M778" s="215"/>
      <c r="N778" s="278">
        <f t="shared" si="197"/>
        <v>767</v>
      </c>
      <c r="O778" s="289" t="str">
        <f t="shared" si="198"/>
        <v/>
      </c>
      <c r="P778" s="290">
        <f t="shared" si="208"/>
        <v>0</v>
      </c>
      <c r="Q778" s="291">
        <v>0.1</v>
      </c>
      <c r="R778" s="292"/>
      <c r="S778" s="292"/>
      <c r="T778" s="292"/>
      <c r="U778" s="293" t="str">
        <f t="shared" si="199"/>
        <v/>
      </c>
      <c r="V778" s="294"/>
      <c r="W778" s="158"/>
      <c r="X778" s="159" t="str">
        <f t="shared" si="200"/>
        <v/>
      </c>
      <c r="Y778" s="20"/>
      <c r="Z778" s="20"/>
      <c r="AA778" s="160">
        <f t="shared" si="209"/>
        <v>0</v>
      </c>
      <c r="AB778" s="160">
        <f t="shared" si="210"/>
        <v>0</v>
      </c>
      <c r="AC778" s="20">
        <f t="shared" si="211"/>
        <v>0</v>
      </c>
      <c r="AR778" s="205">
        <f t="shared" si="201"/>
        <v>0</v>
      </c>
      <c r="AS778" s="205">
        <f t="shared" si="202"/>
        <v>0</v>
      </c>
      <c r="AT778" s="205">
        <f t="shared" si="203"/>
        <v>0</v>
      </c>
      <c r="AU778" s="205">
        <f t="shared" si="204"/>
        <v>0</v>
      </c>
      <c r="AV778" s="205">
        <f t="shared" si="205"/>
        <v>0</v>
      </c>
      <c r="AW778" s="205">
        <f t="shared" si="206"/>
        <v>0</v>
      </c>
      <c r="AX778" s="205">
        <f t="shared" si="207"/>
        <v>0</v>
      </c>
    </row>
    <row r="779" spans="1:50" ht="15.75" hidden="1" customHeight="1" outlineLevel="1">
      <c r="A779" s="8" t="s">
        <v>61</v>
      </c>
      <c r="B779" s="216">
        <v>768</v>
      </c>
      <c r="C779" s="284"/>
      <c r="D779" s="285"/>
      <c r="E779" s="285"/>
      <c r="F779" s="286"/>
      <c r="G779" s="301">
        <v>0</v>
      </c>
      <c r="H779" s="287">
        <v>0.1</v>
      </c>
      <c r="I779" s="288"/>
      <c r="J779" s="223">
        <f t="shared" ref="J779:J842" si="212">ROUNDDOWN((G779-I779)/(1+H779),0)</f>
        <v>0</v>
      </c>
      <c r="K779" s="286"/>
      <c r="L779" s="286"/>
      <c r="M779" s="215"/>
      <c r="N779" s="278">
        <f t="shared" ref="N779:N842" si="213">$B779</f>
        <v>768</v>
      </c>
      <c r="O779" s="289" t="str">
        <f t="shared" ref="O779:O842" si="214">IF($C779="","",C779)</f>
        <v/>
      </c>
      <c r="P779" s="290">
        <f t="shared" si="208"/>
        <v>0</v>
      </c>
      <c r="Q779" s="291">
        <v>0.1</v>
      </c>
      <c r="R779" s="292"/>
      <c r="S779" s="292"/>
      <c r="T779" s="292"/>
      <c r="U779" s="293" t="str">
        <f t="shared" ref="U779:U842" si="215">IF($G779=0,"","未確認")</f>
        <v/>
      </c>
      <c r="V779" s="294"/>
      <c r="W779" s="158"/>
      <c r="X779" s="159" t="str">
        <f t="shared" ref="X779:X842" si="216">IF(W779="","","No."&amp;N779&amp;"："&amp;W779&amp;IF(U779="OK","",IF(U779="対象外","（"&amp;TEXT($G779-$I779,"#,##0")&amp;"円/"&amp;V779&amp;"）","（"&amp;TEXT(R779+S779,"#,##0")&amp;"円/"&amp;V779&amp;"）")))</f>
        <v/>
      </c>
      <c r="Y779" s="20"/>
      <c r="Z779" s="20"/>
      <c r="AA779" s="160">
        <f t="shared" si="209"/>
        <v>0</v>
      </c>
      <c r="AB779" s="160">
        <f t="shared" si="210"/>
        <v>0</v>
      </c>
      <c r="AC779" s="20">
        <f t="shared" si="211"/>
        <v>0</v>
      </c>
      <c r="AR779" s="205">
        <f t="shared" ref="AR779:AR842" si="217">IF(C779="",IF(OR(D779&lt;&gt;"",E779&lt;&gt;"",F779&lt;&gt;"",K779&lt;&gt;"",G779&lt;&gt;0)=TRUE,1,0),0)</f>
        <v>0</v>
      </c>
      <c r="AS779" s="205">
        <f t="shared" ref="AS779:AS842" si="218">IF(D779="",IF(OR(C779&lt;&gt;"",E779&lt;&gt;"",F779&lt;&gt;"",K779&lt;&gt;"",G779&lt;&gt;0)=TRUE,1,0),0)</f>
        <v>0</v>
      </c>
      <c r="AT779" s="205">
        <f t="shared" ref="AT779:AT842" si="219">IF(E779="",IF(OR(C779&lt;&gt;"",D779&lt;&gt;"",F779&lt;&gt;"",K779&lt;&gt;"",G779&lt;&gt;0)=TRUE,1,0),0)</f>
        <v>0</v>
      </c>
      <c r="AU779" s="205">
        <f t="shared" ref="AU779:AU842" si="220">IF(F779="",IF(OR(C779&lt;&gt;"",D779&lt;&gt;"",E779&lt;&gt;"",K779&lt;&gt;"",G779&lt;&gt;0)=TRUE,1,0),0)</f>
        <v>0</v>
      </c>
      <c r="AV779" s="205">
        <f t="shared" ref="AV779:AV842" si="221">IF(K779="",IF(OR(C779&lt;&gt;"",D779&lt;&gt;"",E779&lt;&gt;"",F779&lt;&gt;"",G779&lt;&gt;0)=TRUE,1,0),0)</f>
        <v>0</v>
      </c>
      <c r="AW779" s="205">
        <f t="shared" ref="AW779:AW842" si="222">IF(G779=0,IF(OR(C779&lt;&gt;"",D779&lt;&gt;"",E779&lt;&gt;"",F779&lt;&gt;"",K779&lt;&gt;"",G779&lt;&gt;0)=TRUE,1,0),0)</f>
        <v>0</v>
      </c>
      <c r="AX779" s="205">
        <f t="shared" ref="AX779:AX842" si="223">IF(OR(E779="その他",COUNTIF(E779,"*(詳細備考)*")),1,0)</f>
        <v>0</v>
      </c>
    </row>
    <row r="780" spans="1:50" ht="15.75" hidden="1" customHeight="1" outlineLevel="1">
      <c r="A780" s="8" t="s">
        <v>61</v>
      </c>
      <c r="B780" s="216">
        <v>769</v>
      </c>
      <c r="C780" s="284"/>
      <c r="D780" s="285"/>
      <c r="E780" s="285"/>
      <c r="F780" s="286"/>
      <c r="G780" s="301">
        <v>0</v>
      </c>
      <c r="H780" s="287">
        <v>0.1</v>
      </c>
      <c r="I780" s="288"/>
      <c r="J780" s="223">
        <f t="shared" si="212"/>
        <v>0</v>
      </c>
      <c r="K780" s="286"/>
      <c r="L780" s="286"/>
      <c r="M780" s="215"/>
      <c r="N780" s="278">
        <f t="shared" si="213"/>
        <v>769</v>
      </c>
      <c r="O780" s="289" t="str">
        <f t="shared" si="214"/>
        <v/>
      </c>
      <c r="P780" s="290">
        <f t="shared" si="208"/>
        <v>0</v>
      </c>
      <c r="Q780" s="291">
        <v>0.1</v>
      </c>
      <c r="R780" s="292"/>
      <c r="S780" s="292"/>
      <c r="T780" s="292"/>
      <c r="U780" s="293" t="str">
        <f t="shared" si="215"/>
        <v/>
      </c>
      <c r="V780" s="294"/>
      <c r="W780" s="158"/>
      <c r="X780" s="159" t="str">
        <f t="shared" si="216"/>
        <v/>
      </c>
      <c r="Y780" s="20"/>
      <c r="Z780" s="20"/>
      <c r="AA780" s="160">
        <f t="shared" si="209"/>
        <v>0</v>
      </c>
      <c r="AB780" s="160">
        <f t="shared" si="210"/>
        <v>0</v>
      </c>
      <c r="AC780" s="20">
        <f t="shared" si="211"/>
        <v>0</v>
      </c>
      <c r="AR780" s="205">
        <f t="shared" si="217"/>
        <v>0</v>
      </c>
      <c r="AS780" s="205">
        <f t="shared" si="218"/>
        <v>0</v>
      </c>
      <c r="AT780" s="205">
        <f t="shared" si="219"/>
        <v>0</v>
      </c>
      <c r="AU780" s="205">
        <f t="shared" si="220"/>
        <v>0</v>
      </c>
      <c r="AV780" s="205">
        <f t="shared" si="221"/>
        <v>0</v>
      </c>
      <c r="AW780" s="205">
        <f t="shared" si="222"/>
        <v>0</v>
      </c>
      <c r="AX780" s="205">
        <f t="shared" si="223"/>
        <v>0</v>
      </c>
    </row>
    <row r="781" spans="1:50" ht="15.75" hidden="1" customHeight="1" outlineLevel="1">
      <c r="A781" s="8" t="s">
        <v>61</v>
      </c>
      <c r="B781" s="216">
        <v>770</v>
      </c>
      <c r="C781" s="284"/>
      <c r="D781" s="285"/>
      <c r="E781" s="285"/>
      <c r="F781" s="286"/>
      <c r="G781" s="301">
        <v>0</v>
      </c>
      <c r="H781" s="287">
        <v>0.1</v>
      </c>
      <c r="I781" s="288"/>
      <c r="J781" s="223">
        <f t="shared" si="212"/>
        <v>0</v>
      </c>
      <c r="K781" s="286"/>
      <c r="L781" s="286"/>
      <c r="M781" s="215"/>
      <c r="N781" s="278">
        <f t="shared" si="213"/>
        <v>770</v>
      </c>
      <c r="O781" s="289" t="str">
        <f t="shared" si="214"/>
        <v/>
      </c>
      <c r="P781" s="290">
        <f t="shared" si="208"/>
        <v>0</v>
      </c>
      <c r="Q781" s="291">
        <v>0.1</v>
      </c>
      <c r="R781" s="292"/>
      <c r="S781" s="292"/>
      <c r="T781" s="292"/>
      <c r="U781" s="293" t="str">
        <f t="shared" si="215"/>
        <v/>
      </c>
      <c r="V781" s="294"/>
      <c r="W781" s="158"/>
      <c r="X781" s="159" t="str">
        <f t="shared" si="216"/>
        <v/>
      </c>
      <c r="Y781" s="20"/>
      <c r="Z781" s="20"/>
      <c r="AA781" s="160">
        <f t="shared" si="209"/>
        <v>0</v>
      </c>
      <c r="AB781" s="160">
        <f t="shared" si="210"/>
        <v>0</v>
      </c>
      <c r="AC781" s="20">
        <f t="shared" si="211"/>
        <v>0</v>
      </c>
      <c r="AR781" s="205">
        <f t="shared" si="217"/>
        <v>0</v>
      </c>
      <c r="AS781" s="205">
        <f t="shared" si="218"/>
        <v>0</v>
      </c>
      <c r="AT781" s="205">
        <f t="shared" si="219"/>
        <v>0</v>
      </c>
      <c r="AU781" s="205">
        <f t="shared" si="220"/>
        <v>0</v>
      </c>
      <c r="AV781" s="205">
        <f t="shared" si="221"/>
        <v>0</v>
      </c>
      <c r="AW781" s="205">
        <f t="shared" si="222"/>
        <v>0</v>
      </c>
      <c r="AX781" s="205">
        <f t="shared" si="223"/>
        <v>0</v>
      </c>
    </row>
    <row r="782" spans="1:50" ht="15.75" hidden="1" customHeight="1" outlineLevel="1">
      <c r="A782" s="8" t="s">
        <v>61</v>
      </c>
      <c r="B782" s="216">
        <v>771</v>
      </c>
      <c r="C782" s="284"/>
      <c r="D782" s="285"/>
      <c r="E782" s="285"/>
      <c r="F782" s="286"/>
      <c r="G782" s="301">
        <v>0</v>
      </c>
      <c r="H782" s="287">
        <v>0.1</v>
      </c>
      <c r="I782" s="288"/>
      <c r="J782" s="223">
        <f t="shared" si="212"/>
        <v>0</v>
      </c>
      <c r="K782" s="286"/>
      <c r="L782" s="286"/>
      <c r="M782" s="215"/>
      <c r="N782" s="278">
        <f t="shared" si="213"/>
        <v>771</v>
      </c>
      <c r="O782" s="289" t="str">
        <f t="shared" si="214"/>
        <v/>
      </c>
      <c r="P782" s="290">
        <f t="shared" si="208"/>
        <v>0</v>
      </c>
      <c r="Q782" s="291">
        <v>0.1</v>
      </c>
      <c r="R782" s="292"/>
      <c r="S782" s="292"/>
      <c r="T782" s="292"/>
      <c r="U782" s="293" t="str">
        <f t="shared" si="215"/>
        <v/>
      </c>
      <c r="V782" s="294"/>
      <c r="W782" s="158"/>
      <c r="X782" s="159" t="str">
        <f t="shared" si="216"/>
        <v/>
      </c>
      <c r="Y782" s="20"/>
      <c r="Z782" s="20"/>
      <c r="AA782" s="160">
        <f t="shared" si="209"/>
        <v>0</v>
      </c>
      <c r="AB782" s="160">
        <f t="shared" si="210"/>
        <v>0</v>
      </c>
      <c r="AC782" s="20">
        <f t="shared" si="211"/>
        <v>0</v>
      </c>
      <c r="AR782" s="205">
        <f t="shared" si="217"/>
        <v>0</v>
      </c>
      <c r="AS782" s="205">
        <f t="shared" si="218"/>
        <v>0</v>
      </c>
      <c r="AT782" s="205">
        <f t="shared" si="219"/>
        <v>0</v>
      </c>
      <c r="AU782" s="205">
        <f t="shared" si="220"/>
        <v>0</v>
      </c>
      <c r="AV782" s="205">
        <f t="shared" si="221"/>
        <v>0</v>
      </c>
      <c r="AW782" s="205">
        <f t="shared" si="222"/>
        <v>0</v>
      </c>
      <c r="AX782" s="205">
        <f t="shared" si="223"/>
        <v>0</v>
      </c>
    </row>
    <row r="783" spans="1:50" ht="15.75" hidden="1" customHeight="1" outlineLevel="1">
      <c r="A783" s="8" t="s">
        <v>61</v>
      </c>
      <c r="B783" s="216">
        <v>772</v>
      </c>
      <c r="C783" s="284"/>
      <c r="D783" s="285"/>
      <c r="E783" s="285"/>
      <c r="F783" s="286"/>
      <c r="G783" s="301">
        <v>0</v>
      </c>
      <c r="H783" s="287">
        <v>0.1</v>
      </c>
      <c r="I783" s="288"/>
      <c r="J783" s="223">
        <f t="shared" si="212"/>
        <v>0</v>
      </c>
      <c r="K783" s="286"/>
      <c r="L783" s="286"/>
      <c r="M783" s="215"/>
      <c r="N783" s="278">
        <f t="shared" si="213"/>
        <v>772</v>
      </c>
      <c r="O783" s="289" t="str">
        <f t="shared" si="214"/>
        <v/>
      </c>
      <c r="P783" s="290">
        <f t="shared" si="208"/>
        <v>0</v>
      </c>
      <c r="Q783" s="291">
        <v>0.1</v>
      </c>
      <c r="R783" s="292"/>
      <c r="S783" s="292"/>
      <c r="T783" s="292"/>
      <c r="U783" s="293" t="str">
        <f t="shared" si="215"/>
        <v/>
      </c>
      <c r="V783" s="294"/>
      <c r="W783" s="158"/>
      <c r="X783" s="159" t="str">
        <f t="shared" si="216"/>
        <v/>
      </c>
      <c r="Y783" s="20"/>
      <c r="Z783" s="20"/>
      <c r="AA783" s="160">
        <f t="shared" si="209"/>
        <v>0</v>
      </c>
      <c r="AB783" s="160">
        <f t="shared" si="210"/>
        <v>0</v>
      </c>
      <c r="AC783" s="20">
        <f t="shared" si="211"/>
        <v>0</v>
      </c>
      <c r="AR783" s="205">
        <f t="shared" si="217"/>
        <v>0</v>
      </c>
      <c r="AS783" s="205">
        <f t="shared" si="218"/>
        <v>0</v>
      </c>
      <c r="AT783" s="205">
        <f t="shared" si="219"/>
        <v>0</v>
      </c>
      <c r="AU783" s="205">
        <f t="shared" si="220"/>
        <v>0</v>
      </c>
      <c r="AV783" s="205">
        <f t="shared" si="221"/>
        <v>0</v>
      </c>
      <c r="AW783" s="205">
        <f t="shared" si="222"/>
        <v>0</v>
      </c>
      <c r="AX783" s="205">
        <f t="shared" si="223"/>
        <v>0</v>
      </c>
    </row>
    <row r="784" spans="1:50" ht="15.75" hidden="1" customHeight="1" outlineLevel="1">
      <c r="A784" s="8" t="s">
        <v>61</v>
      </c>
      <c r="B784" s="216">
        <v>773</v>
      </c>
      <c r="C784" s="284"/>
      <c r="D784" s="285"/>
      <c r="E784" s="285"/>
      <c r="F784" s="286"/>
      <c r="G784" s="301">
        <v>0</v>
      </c>
      <c r="H784" s="287">
        <v>0.1</v>
      </c>
      <c r="I784" s="288"/>
      <c r="J784" s="223">
        <f t="shared" si="212"/>
        <v>0</v>
      </c>
      <c r="K784" s="286"/>
      <c r="L784" s="286"/>
      <c r="M784" s="215"/>
      <c r="N784" s="278">
        <f t="shared" si="213"/>
        <v>773</v>
      </c>
      <c r="O784" s="289" t="str">
        <f t="shared" si="214"/>
        <v/>
      </c>
      <c r="P784" s="290">
        <f t="shared" si="208"/>
        <v>0</v>
      </c>
      <c r="Q784" s="291">
        <v>0.1</v>
      </c>
      <c r="R784" s="292"/>
      <c r="S784" s="292"/>
      <c r="T784" s="292"/>
      <c r="U784" s="293" t="str">
        <f t="shared" si="215"/>
        <v/>
      </c>
      <c r="V784" s="294"/>
      <c r="W784" s="158"/>
      <c r="X784" s="159" t="str">
        <f t="shared" si="216"/>
        <v/>
      </c>
      <c r="Y784" s="20"/>
      <c r="Z784" s="20"/>
      <c r="AA784" s="160">
        <f t="shared" si="209"/>
        <v>0</v>
      </c>
      <c r="AB784" s="160">
        <f t="shared" si="210"/>
        <v>0</v>
      </c>
      <c r="AC784" s="20">
        <f t="shared" si="211"/>
        <v>0</v>
      </c>
      <c r="AR784" s="205">
        <f t="shared" si="217"/>
        <v>0</v>
      </c>
      <c r="AS784" s="205">
        <f t="shared" si="218"/>
        <v>0</v>
      </c>
      <c r="AT784" s="205">
        <f t="shared" si="219"/>
        <v>0</v>
      </c>
      <c r="AU784" s="205">
        <f t="shared" si="220"/>
        <v>0</v>
      </c>
      <c r="AV784" s="205">
        <f t="shared" si="221"/>
        <v>0</v>
      </c>
      <c r="AW784" s="205">
        <f t="shared" si="222"/>
        <v>0</v>
      </c>
      <c r="AX784" s="205">
        <f t="shared" si="223"/>
        <v>0</v>
      </c>
    </row>
    <row r="785" spans="1:50" ht="15.75" hidden="1" customHeight="1" outlineLevel="1">
      <c r="A785" s="8" t="s">
        <v>61</v>
      </c>
      <c r="B785" s="216">
        <v>774</v>
      </c>
      <c r="C785" s="284"/>
      <c r="D785" s="285"/>
      <c r="E785" s="285"/>
      <c r="F785" s="286"/>
      <c r="G785" s="301">
        <v>0</v>
      </c>
      <c r="H785" s="287">
        <v>0.1</v>
      </c>
      <c r="I785" s="288"/>
      <c r="J785" s="223">
        <f t="shared" si="212"/>
        <v>0</v>
      </c>
      <c r="K785" s="286"/>
      <c r="L785" s="286"/>
      <c r="M785" s="215"/>
      <c r="N785" s="278">
        <f t="shared" si="213"/>
        <v>774</v>
      </c>
      <c r="O785" s="289" t="str">
        <f t="shared" si="214"/>
        <v/>
      </c>
      <c r="P785" s="290">
        <f t="shared" si="208"/>
        <v>0</v>
      </c>
      <c r="Q785" s="291">
        <v>0.1</v>
      </c>
      <c r="R785" s="292"/>
      <c r="S785" s="292"/>
      <c r="T785" s="292"/>
      <c r="U785" s="293" t="str">
        <f t="shared" si="215"/>
        <v/>
      </c>
      <c r="V785" s="294"/>
      <c r="W785" s="158"/>
      <c r="X785" s="159" t="str">
        <f t="shared" si="216"/>
        <v/>
      </c>
      <c r="Y785" s="20"/>
      <c r="Z785" s="20"/>
      <c r="AA785" s="160">
        <f t="shared" si="209"/>
        <v>0</v>
      </c>
      <c r="AB785" s="160">
        <f t="shared" si="210"/>
        <v>0</v>
      </c>
      <c r="AC785" s="20">
        <f t="shared" si="211"/>
        <v>0</v>
      </c>
      <c r="AR785" s="205">
        <f t="shared" si="217"/>
        <v>0</v>
      </c>
      <c r="AS785" s="205">
        <f t="shared" si="218"/>
        <v>0</v>
      </c>
      <c r="AT785" s="205">
        <f t="shared" si="219"/>
        <v>0</v>
      </c>
      <c r="AU785" s="205">
        <f t="shared" si="220"/>
        <v>0</v>
      </c>
      <c r="AV785" s="205">
        <f t="shared" si="221"/>
        <v>0</v>
      </c>
      <c r="AW785" s="205">
        <f t="shared" si="222"/>
        <v>0</v>
      </c>
      <c r="AX785" s="205">
        <f t="shared" si="223"/>
        <v>0</v>
      </c>
    </row>
    <row r="786" spans="1:50" ht="15.75" hidden="1" customHeight="1" outlineLevel="1">
      <c r="A786" s="8" t="s">
        <v>61</v>
      </c>
      <c r="B786" s="216">
        <v>775</v>
      </c>
      <c r="C786" s="284"/>
      <c r="D786" s="285"/>
      <c r="E786" s="285"/>
      <c r="F786" s="286"/>
      <c r="G786" s="301">
        <v>0</v>
      </c>
      <c r="H786" s="287">
        <v>0.1</v>
      </c>
      <c r="I786" s="288"/>
      <c r="J786" s="223">
        <f t="shared" si="212"/>
        <v>0</v>
      </c>
      <c r="K786" s="286"/>
      <c r="L786" s="286"/>
      <c r="M786" s="215"/>
      <c r="N786" s="278">
        <f t="shared" si="213"/>
        <v>775</v>
      </c>
      <c r="O786" s="289" t="str">
        <f t="shared" si="214"/>
        <v/>
      </c>
      <c r="P786" s="290">
        <f t="shared" si="208"/>
        <v>0</v>
      </c>
      <c r="Q786" s="291">
        <v>0.1</v>
      </c>
      <c r="R786" s="292"/>
      <c r="S786" s="292"/>
      <c r="T786" s="292"/>
      <c r="U786" s="293" t="str">
        <f t="shared" si="215"/>
        <v/>
      </c>
      <c r="V786" s="294"/>
      <c r="W786" s="158"/>
      <c r="X786" s="159" t="str">
        <f t="shared" si="216"/>
        <v/>
      </c>
      <c r="Y786" s="20"/>
      <c r="Z786" s="20"/>
      <c r="AA786" s="160">
        <f t="shared" si="209"/>
        <v>0</v>
      </c>
      <c r="AB786" s="160">
        <f t="shared" si="210"/>
        <v>0</v>
      </c>
      <c r="AC786" s="20">
        <f t="shared" si="211"/>
        <v>0</v>
      </c>
      <c r="AR786" s="205">
        <f t="shared" si="217"/>
        <v>0</v>
      </c>
      <c r="AS786" s="205">
        <f t="shared" si="218"/>
        <v>0</v>
      </c>
      <c r="AT786" s="205">
        <f t="shared" si="219"/>
        <v>0</v>
      </c>
      <c r="AU786" s="205">
        <f t="shared" si="220"/>
        <v>0</v>
      </c>
      <c r="AV786" s="205">
        <f t="shared" si="221"/>
        <v>0</v>
      </c>
      <c r="AW786" s="205">
        <f t="shared" si="222"/>
        <v>0</v>
      </c>
      <c r="AX786" s="205">
        <f t="shared" si="223"/>
        <v>0</v>
      </c>
    </row>
    <row r="787" spans="1:50" ht="15.75" hidden="1" customHeight="1" outlineLevel="1">
      <c r="A787" s="8" t="s">
        <v>61</v>
      </c>
      <c r="B787" s="216">
        <v>776</v>
      </c>
      <c r="C787" s="284"/>
      <c r="D787" s="285"/>
      <c r="E787" s="285"/>
      <c r="F787" s="286"/>
      <c r="G787" s="301">
        <v>0</v>
      </c>
      <c r="H787" s="287">
        <v>0.1</v>
      </c>
      <c r="I787" s="288"/>
      <c r="J787" s="223">
        <f t="shared" si="212"/>
        <v>0</v>
      </c>
      <c r="K787" s="286"/>
      <c r="L787" s="286"/>
      <c r="M787" s="215"/>
      <c r="N787" s="278">
        <f t="shared" si="213"/>
        <v>776</v>
      </c>
      <c r="O787" s="289" t="str">
        <f t="shared" si="214"/>
        <v/>
      </c>
      <c r="P787" s="290">
        <f t="shared" si="208"/>
        <v>0</v>
      </c>
      <c r="Q787" s="291">
        <v>0.1</v>
      </c>
      <c r="R787" s="292"/>
      <c r="S787" s="292"/>
      <c r="T787" s="292"/>
      <c r="U787" s="293" t="str">
        <f t="shared" si="215"/>
        <v/>
      </c>
      <c r="V787" s="294"/>
      <c r="W787" s="158"/>
      <c r="X787" s="159" t="str">
        <f t="shared" si="216"/>
        <v/>
      </c>
      <c r="Y787" s="20"/>
      <c r="Z787" s="20"/>
      <c r="AA787" s="160">
        <f t="shared" si="209"/>
        <v>0</v>
      </c>
      <c r="AB787" s="160">
        <f t="shared" si="210"/>
        <v>0</v>
      </c>
      <c r="AC787" s="20">
        <f t="shared" si="211"/>
        <v>0</v>
      </c>
      <c r="AR787" s="205">
        <f t="shared" si="217"/>
        <v>0</v>
      </c>
      <c r="AS787" s="205">
        <f t="shared" si="218"/>
        <v>0</v>
      </c>
      <c r="AT787" s="205">
        <f t="shared" si="219"/>
        <v>0</v>
      </c>
      <c r="AU787" s="205">
        <f t="shared" si="220"/>
        <v>0</v>
      </c>
      <c r="AV787" s="205">
        <f t="shared" si="221"/>
        <v>0</v>
      </c>
      <c r="AW787" s="205">
        <f t="shared" si="222"/>
        <v>0</v>
      </c>
      <c r="AX787" s="205">
        <f t="shared" si="223"/>
        <v>0</v>
      </c>
    </row>
    <row r="788" spans="1:50" ht="15.75" hidden="1" customHeight="1" outlineLevel="1">
      <c r="A788" s="8" t="s">
        <v>61</v>
      </c>
      <c r="B788" s="216">
        <v>777</v>
      </c>
      <c r="C788" s="284"/>
      <c r="D788" s="285"/>
      <c r="E788" s="285"/>
      <c r="F788" s="286"/>
      <c r="G788" s="301">
        <v>0</v>
      </c>
      <c r="H788" s="287">
        <v>0.1</v>
      </c>
      <c r="I788" s="288"/>
      <c r="J788" s="223">
        <f t="shared" si="212"/>
        <v>0</v>
      </c>
      <c r="K788" s="286"/>
      <c r="L788" s="286"/>
      <c r="M788" s="215"/>
      <c r="N788" s="278">
        <f t="shared" si="213"/>
        <v>777</v>
      </c>
      <c r="O788" s="289" t="str">
        <f t="shared" si="214"/>
        <v/>
      </c>
      <c r="P788" s="290">
        <f t="shared" si="208"/>
        <v>0</v>
      </c>
      <c r="Q788" s="291">
        <v>0.1</v>
      </c>
      <c r="R788" s="292"/>
      <c r="S788" s="292"/>
      <c r="T788" s="292"/>
      <c r="U788" s="293" t="str">
        <f t="shared" si="215"/>
        <v/>
      </c>
      <c r="V788" s="294"/>
      <c r="W788" s="158"/>
      <c r="X788" s="159" t="str">
        <f t="shared" si="216"/>
        <v/>
      </c>
      <c r="Y788" s="20"/>
      <c r="Z788" s="20"/>
      <c r="AA788" s="160">
        <f t="shared" si="209"/>
        <v>0</v>
      </c>
      <c r="AB788" s="160">
        <f t="shared" si="210"/>
        <v>0</v>
      </c>
      <c r="AC788" s="20">
        <f t="shared" si="211"/>
        <v>0</v>
      </c>
      <c r="AR788" s="205">
        <f t="shared" si="217"/>
        <v>0</v>
      </c>
      <c r="AS788" s="205">
        <f t="shared" si="218"/>
        <v>0</v>
      </c>
      <c r="AT788" s="205">
        <f t="shared" si="219"/>
        <v>0</v>
      </c>
      <c r="AU788" s="205">
        <f t="shared" si="220"/>
        <v>0</v>
      </c>
      <c r="AV788" s="205">
        <f t="shared" si="221"/>
        <v>0</v>
      </c>
      <c r="AW788" s="205">
        <f t="shared" si="222"/>
        <v>0</v>
      </c>
      <c r="AX788" s="205">
        <f t="shared" si="223"/>
        <v>0</v>
      </c>
    </row>
    <row r="789" spans="1:50" ht="15.75" hidden="1" customHeight="1" outlineLevel="1">
      <c r="A789" s="8" t="s">
        <v>61</v>
      </c>
      <c r="B789" s="216">
        <v>778</v>
      </c>
      <c r="C789" s="284"/>
      <c r="D789" s="285"/>
      <c r="E789" s="285"/>
      <c r="F789" s="286"/>
      <c r="G789" s="301">
        <v>0</v>
      </c>
      <c r="H789" s="287">
        <v>0.1</v>
      </c>
      <c r="I789" s="288"/>
      <c r="J789" s="223">
        <f t="shared" si="212"/>
        <v>0</v>
      </c>
      <c r="K789" s="286"/>
      <c r="L789" s="286"/>
      <c r="M789" s="215"/>
      <c r="N789" s="278">
        <f t="shared" si="213"/>
        <v>778</v>
      </c>
      <c r="O789" s="289" t="str">
        <f t="shared" si="214"/>
        <v/>
      </c>
      <c r="P789" s="290">
        <f t="shared" si="208"/>
        <v>0</v>
      </c>
      <c r="Q789" s="291">
        <v>0.1</v>
      </c>
      <c r="R789" s="292"/>
      <c r="S789" s="292"/>
      <c r="T789" s="292"/>
      <c r="U789" s="293" t="str">
        <f t="shared" si="215"/>
        <v/>
      </c>
      <c r="V789" s="294"/>
      <c r="W789" s="158"/>
      <c r="X789" s="159" t="str">
        <f t="shared" si="216"/>
        <v/>
      </c>
      <c r="Y789" s="20"/>
      <c r="Z789" s="20"/>
      <c r="AA789" s="160">
        <f t="shared" si="209"/>
        <v>0</v>
      </c>
      <c r="AB789" s="160">
        <f t="shared" si="210"/>
        <v>0</v>
      </c>
      <c r="AC789" s="20">
        <f t="shared" si="211"/>
        <v>0</v>
      </c>
      <c r="AR789" s="205">
        <f t="shared" si="217"/>
        <v>0</v>
      </c>
      <c r="AS789" s="205">
        <f t="shared" si="218"/>
        <v>0</v>
      </c>
      <c r="AT789" s="205">
        <f t="shared" si="219"/>
        <v>0</v>
      </c>
      <c r="AU789" s="205">
        <f t="shared" si="220"/>
        <v>0</v>
      </c>
      <c r="AV789" s="205">
        <f t="shared" si="221"/>
        <v>0</v>
      </c>
      <c r="AW789" s="205">
        <f t="shared" si="222"/>
        <v>0</v>
      </c>
      <c r="AX789" s="205">
        <f t="shared" si="223"/>
        <v>0</v>
      </c>
    </row>
    <row r="790" spans="1:50" ht="15.75" hidden="1" customHeight="1" outlineLevel="1">
      <c r="A790" s="8" t="s">
        <v>61</v>
      </c>
      <c r="B790" s="216">
        <v>779</v>
      </c>
      <c r="C790" s="284"/>
      <c r="D790" s="285"/>
      <c r="E790" s="285"/>
      <c r="F790" s="286"/>
      <c r="G790" s="301">
        <v>0</v>
      </c>
      <c r="H790" s="287">
        <v>0.1</v>
      </c>
      <c r="I790" s="288"/>
      <c r="J790" s="223">
        <f t="shared" si="212"/>
        <v>0</v>
      </c>
      <c r="K790" s="286"/>
      <c r="L790" s="286"/>
      <c r="M790" s="215"/>
      <c r="N790" s="278">
        <f t="shared" si="213"/>
        <v>779</v>
      </c>
      <c r="O790" s="289" t="str">
        <f t="shared" si="214"/>
        <v/>
      </c>
      <c r="P790" s="290">
        <f t="shared" si="208"/>
        <v>0</v>
      </c>
      <c r="Q790" s="291">
        <v>0.1</v>
      </c>
      <c r="R790" s="292"/>
      <c r="S790" s="292"/>
      <c r="T790" s="292"/>
      <c r="U790" s="293" t="str">
        <f t="shared" si="215"/>
        <v/>
      </c>
      <c r="V790" s="294"/>
      <c r="W790" s="158"/>
      <c r="X790" s="159" t="str">
        <f t="shared" si="216"/>
        <v/>
      </c>
      <c r="Y790" s="20"/>
      <c r="Z790" s="20"/>
      <c r="AA790" s="160">
        <f t="shared" si="209"/>
        <v>0</v>
      </c>
      <c r="AB790" s="160">
        <f t="shared" si="210"/>
        <v>0</v>
      </c>
      <c r="AC790" s="20">
        <f t="shared" si="211"/>
        <v>0</v>
      </c>
      <c r="AR790" s="205">
        <f t="shared" si="217"/>
        <v>0</v>
      </c>
      <c r="AS790" s="205">
        <f t="shared" si="218"/>
        <v>0</v>
      </c>
      <c r="AT790" s="205">
        <f t="shared" si="219"/>
        <v>0</v>
      </c>
      <c r="AU790" s="205">
        <f t="shared" si="220"/>
        <v>0</v>
      </c>
      <c r="AV790" s="205">
        <f t="shared" si="221"/>
        <v>0</v>
      </c>
      <c r="AW790" s="205">
        <f t="shared" si="222"/>
        <v>0</v>
      </c>
      <c r="AX790" s="205">
        <f t="shared" si="223"/>
        <v>0</v>
      </c>
    </row>
    <row r="791" spans="1:50" ht="15.75" hidden="1" customHeight="1" outlineLevel="1">
      <c r="A791" s="8" t="s">
        <v>61</v>
      </c>
      <c r="B791" s="216">
        <v>780</v>
      </c>
      <c r="C791" s="284"/>
      <c r="D791" s="285"/>
      <c r="E791" s="285"/>
      <c r="F791" s="286"/>
      <c r="G791" s="301">
        <v>0</v>
      </c>
      <c r="H791" s="287">
        <v>0.1</v>
      </c>
      <c r="I791" s="288"/>
      <c r="J791" s="223">
        <f t="shared" si="212"/>
        <v>0</v>
      </c>
      <c r="K791" s="286"/>
      <c r="L791" s="286"/>
      <c r="M791" s="215"/>
      <c r="N791" s="278">
        <f t="shared" si="213"/>
        <v>780</v>
      </c>
      <c r="O791" s="289" t="str">
        <f t="shared" si="214"/>
        <v/>
      </c>
      <c r="P791" s="290">
        <f t="shared" si="208"/>
        <v>0</v>
      </c>
      <c r="Q791" s="291">
        <v>0.1</v>
      </c>
      <c r="R791" s="292"/>
      <c r="S791" s="292"/>
      <c r="T791" s="292"/>
      <c r="U791" s="293" t="str">
        <f t="shared" si="215"/>
        <v/>
      </c>
      <c r="V791" s="294"/>
      <c r="W791" s="158"/>
      <c r="X791" s="159" t="str">
        <f t="shared" si="216"/>
        <v/>
      </c>
      <c r="Y791" s="20"/>
      <c r="Z791" s="20"/>
      <c r="AA791" s="160">
        <f t="shared" si="209"/>
        <v>0</v>
      </c>
      <c r="AB791" s="160">
        <f t="shared" si="210"/>
        <v>0</v>
      </c>
      <c r="AC791" s="20">
        <f t="shared" si="211"/>
        <v>0</v>
      </c>
      <c r="AR791" s="205">
        <f t="shared" si="217"/>
        <v>0</v>
      </c>
      <c r="AS791" s="205">
        <f t="shared" si="218"/>
        <v>0</v>
      </c>
      <c r="AT791" s="205">
        <f t="shared" si="219"/>
        <v>0</v>
      </c>
      <c r="AU791" s="205">
        <f t="shared" si="220"/>
        <v>0</v>
      </c>
      <c r="AV791" s="205">
        <f t="shared" si="221"/>
        <v>0</v>
      </c>
      <c r="AW791" s="205">
        <f t="shared" si="222"/>
        <v>0</v>
      </c>
      <c r="AX791" s="205">
        <f t="shared" si="223"/>
        <v>0</v>
      </c>
    </row>
    <row r="792" spans="1:50" ht="15.75" hidden="1" customHeight="1" outlineLevel="1">
      <c r="A792" s="8" t="s">
        <v>61</v>
      </c>
      <c r="B792" s="216">
        <v>781</v>
      </c>
      <c r="C792" s="284"/>
      <c r="D792" s="285"/>
      <c r="E792" s="285"/>
      <c r="F792" s="286"/>
      <c r="G792" s="301">
        <v>0</v>
      </c>
      <c r="H792" s="287">
        <v>0.1</v>
      </c>
      <c r="I792" s="288"/>
      <c r="J792" s="223">
        <f t="shared" si="212"/>
        <v>0</v>
      </c>
      <c r="K792" s="286"/>
      <c r="L792" s="286"/>
      <c r="M792" s="215"/>
      <c r="N792" s="278">
        <f t="shared" si="213"/>
        <v>781</v>
      </c>
      <c r="O792" s="289" t="str">
        <f t="shared" si="214"/>
        <v/>
      </c>
      <c r="P792" s="290">
        <f t="shared" si="208"/>
        <v>0</v>
      </c>
      <c r="Q792" s="291">
        <v>0.1</v>
      </c>
      <c r="R792" s="292"/>
      <c r="S792" s="292"/>
      <c r="T792" s="292"/>
      <c r="U792" s="293" t="str">
        <f t="shared" si="215"/>
        <v/>
      </c>
      <c r="V792" s="294"/>
      <c r="W792" s="158"/>
      <c r="X792" s="159" t="str">
        <f t="shared" si="216"/>
        <v/>
      </c>
      <c r="Y792" s="20"/>
      <c r="Z792" s="20"/>
      <c r="AA792" s="160">
        <f t="shared" si="209"/>
        <v>0</v>
      </c>
      <c r="AB792" s="160">
        <f t="shared" si="210"/>
        <v>0</v>
      </c>
      <c r="AC792" s="20">
        <f t="shared" si="211"/>
        <v>0</v>
      </c>
      <c r="AR792" s="205">
        <f t="shared" si="217"/>
        <v>0</v>
      </c>
      <c r="AS792" s="205">
        <f t="shared" si="218"/>
        <v>0</v>
      </c>
      <c r="AT792" s="205">
        <f t="shared" si="219"/>
        <v>0</v>
      </c>
      <c r="AU792" s="205">
        <f t="shared" si="220"/>
        <v>0</v>
      </c>
      <c r="AV792" s="205">
        <f t="shared" si="221"/>
        <v>0</v>
      </c>
      <c r="AW792" s="205">
        <f t="shared" si="222"/>
        <v>0</v>
      </c>
      <c r="AX792" s="205">
        <f t="shared" si="223"/>
        <v>0</v>
      </c>
    </row>
    <row r="793" spans="1:50" ht="15.75" hidden="1" customHeight="1" outlineLevel="1">
      <c r="A793" s="8" t="s">
        <v>61</v>
      </c>
      <c r="B793" s="216">
        <v>782</v>
      </c>
      <c r="C793" s="284"/>
      <c r="D793" s="285"/>
      <c r="E793" s="285"/>
      <c r="F793" s="286"/>
      <c r="G793" s="301">
        <v>0</v>
      </c>
      <c r="H793" s="287">
        <v>0.1</v>
      </c>
      <c r="I793" s="288"/>
      <c r="J793" s="223">
        <f t="shared" si="212"/>
        <v>0</v>
      </c>
      <c r="K793" s="286"/>
      <c r="L793" s="286"/>
      <c r="M793" s="215"/>
      <c r="N793" s="278">
        <f t="shared" si="213"/>
        <v>782</v>
      </c>
      <c r="O793" s="289" t="str">
        <f t="shared" si="214"/>
        <v/>
      </c>
      <c r="P793" s="290">
        <f t="shared" si="208"/>
        <v>0</v>
      </c>
      <c r="Q793" s="291">
        <v>0.1</v>
      </c>
      <c r="R793" s="292"/>
      <c r="S793" s="292"/>
      <c r="T793" s="292"/>
      <c r="U793" s="293" t="str">
        <f t="shared" si="215"/>
        <v/>
      </c>
      <c r="V793" s="294"/>
      <c r="W793" s="158"/>
      <c r="X793" s="159" t="str">
        <f t="shared" si="216"/>
        <v/>
      </c>
      <c r="Y793" s="20"/>
      <c r="Z793" s="20"/>
      <c r="AA793" s="160">
        <f t="shared" si="209"/>
        <v>0</v>
      </c>
      <c r="AB793" s="160">
        <f t="shared" si="210"/>
        <v>0</v>
      </c>
      <c r="AC793" s="20">
        <f t="shared" si="211"/>
        <v>0</v>
      </c>
      <c r="AR793" s="205">
        <f t="shared" si="217"/>
        <v>0</v>
      </c>
      <c r="AS793" s="205">
        <f t="shared" si="218"/>
        <v>0</v>
      </c>
      <c r="AT793" s="205">
        <f t="shared" si="219"/>
        <v>0</v>
      </c>
      <c r="AU793" s="205">
        <f t="shared" si="220"/>
        <v>0</v>
      </c>
      <c r="AV793" s="205">
        <f t="shared" si="221"/>
        <v>0</v>
      </c>
      <c r="AW793" s="205">
        <f t="shared" si="222"/>
        <v>0</v>
      </c>
      <c r="AX793" s="205">
        <f t="shared" si="223"/>
        <v>0</v>
      </c>
    </row>
    <row r="794" spans="1:50" ht="15.75" hidden="1" customHeight="1" outlineLevel="1">
      <c r="A794" s="8" t="s">
        <v>61</v>
      </c>
      <c r="B794" s="216">
        <v>783</v>
      </c>
      <c r="C794" s="284"/>
      <c r="D794" s="285"/>
      <c r="E794" s="285"/>
      <c r="F794" s="286"/>
      <c r="G794" s="301">
        <v>0</v>
      </c>
      <c r="H794" s="287">
        <v>0.1</v>
      </c>
      <c r="I794" s="288"/>
      <c r="J794" s="223">
        <f t="shared" si="212"/>
        <v>0</v>
      </c>
      <c r="K794" s="286"/>
      <c r="L794" s="286"/>
      <c r="M794" s="215"/>
      <c r="N794" s="278">
        <f t="shared" si="213"/>
        <v>783</v>
      </c>
      <c r="O794" s="289" t="str">
        <f t="shared" si="214"/>
        <v/>
      </c>
      <c r="P794" s="290">
        <f t="shared" si="208"/>
        <v>0</v>
      </c>
      <c r="Q794" s="291">
        <v>0.1</v>
      </c>
      <c r="R794" s="292"/>
      <c r="S794" s="292"/>
      <c r="T794" s="292"/>
      <c r="U794" s="293" t="str">
        <f t="shared" si="215"/>
        <v/>
      </c>
      <c r="V794" s="294"/>
      <c r="W794" s="158"/>
      <c r="X794" s="159" t="str">
        <f t="shared" si="216"/>
        <v/>
      </c>
      <c r="Y794" s="20"/>
      <c r="Z794" s="20"/>
      <c r="AA794" s="160">
        <f t="shared" si="209"/>
        <v>0</v>
      </c>
      <c r="AB794" s="160">
        <f t="shared" si="210"/>
        <v>0</v>
      </c>
      <c r="AC794" s="20">
        <f t="shared" si="211"/>
        <v>0</v>
      </c>
      <c r="AR794" s="205">
        <f t="shared" si="217"/>
        <v>0</v>
      </c>
      <c r="AS794" s="205">
        <f t="shared" si="218"/>
        <v>0</v>
      </c>
      <c r="AT794" s="205">
        <f t="shared" si="219"/>
        <v>0</v>
      </c>
      <c r="AU794" s="205">
        <f t="shared" si="220"/>
        <v>0</v>
      </c>
      <c r="AV794" s="205">
        <f t="shared" si="221"/>
        <v>0</v>
      </c>
      <c r="AW794" s="205">
        <f t="shared" si="222"/>
        <v>0</v>
      </c>
      <c r="AX794" s="205">
        <f t="shared" si="223"/>
        <v>0</v>
      </c>
    </row>
    <row r="795" spans="1:50" ht="15.75" hidden="1" customHeight="1" outlineLevel="1">
      <c r="A795" s="8" t="s">
        <v>61</v>
      </c>
      <c r="B795" s="216">
        <v>784</v>
      </c>
      <c r="C795" s="284"/>
      <c r="D795" s="285"/>
      <c r="E795" s="285"/>
      <c r="F795" s="286"/>
      <c r="G795" s="301">
        <v>0</v>
      </c>
      <c r="H795" s="287">
        <v>0.1</v>
      </c>
      <c r="I795" s="288"/>
      <c r="J795" s="223">
        <f t="shared" si="212"/>
        <v>0</v>
      </c>
      <c r="K795" s="286"/>
      <c r="L795" s="286"/>
      <c r="M795" s="215"/>
      <c r="N795" s="278">
        <f t="shared" si="213"/>
        <v>784</v>
      </c>
      <c r="O795" s="289" t="str">
        <f t="shared" si="214"/>
        <v/>
      </c>
      <c r="P795" s="290">
        <f t="shared" si="208"/>
        <v>0</v>
      </c>
      <c r="Q795" s="291">
        <v>0.1</v>
      </c>
      <c r="R795" s="292"/>
      <c r="S795" s="292"/>
      <c r="T795" s="292"/>
      <c r="U795" s="293" t="str">
        <f t="shared" si="215"/>
        <v/>
      </c>
      <c r="V795" s="294"/>
      <c r="W795" s="158"/>
      <c r="X795" s="159" t="str">
        <f t="shared" si="216"/>
        <v/>
      </c>
      <c r="Y795" s="20"/>
      <c r="Z795" s="20"/>
      <c r="AA795" s="160">
        <f t="shared" si="209"/>
        <v>0</v>
      </c>
      <c r="AB795" s="160">
        <f t="shared" si="210"/>
        <v>0</v>
      </c>
      <c r="AC795" s="20">
        <f t="shared" si="211"/>
        <v>0</v>
      </c>
      <c r="AR795" s="205">
        <f t="shared" si="217"/>
        <v>0</v>
      </c>
      <c r="AS795" s="205">
        <f t="shared" si="218"/>
        <v>0</v>
      </c>
      <c r="AT795" s="205">
        <f t="shared" si="219"/>
        <v>0</v>
      </c>
      <c r="AU795" s="205">
        <f t="shared" si="220"/>
        <v>0</v>
      </c>
      <c r="AV795" s="205">
        <f t="shared" si="221"/>
        <v>0</v>
      </c>
      <c r="AW795" s="205">
        <f t="shared" si="222"/>
        <v>0</v>
      </c>
      <c r="AX795" s="205">
        <f t="shared" si="223"/>
        <v>0</v>
      </c>
    </row>
    <row r="796" spans="1:50" ht="15.75" hidden="1" customHeight="1" outlineLevel="1">
      <c r="A796" s="8" t="s">
        <v>61</v>
      </c>
      <c r="B796" s="216">
        <v>785</v>
      </c>
      <c r="C796" s="284"/>
      <c r="D796" s="285"/>
      <c r="E796" s="285"/>
      <c r="F796" s="286"/>
      <c r="G796" s="301">
        <v>0</v>
      </c>
      <c r="H796" s="287">
        <v>0.1</v>
      </c>
      <c r="I796" s="288"/>
      <c r="J796" s="223">
        <f t="shared" si="212"/>
        <v>0</v>
      </c>
      <c r="K796" s="286"/>
      <c r="L796" s="286"/>
      <c r="M796" s="215"/>
      <c r="N796" s="278">
        <f t="shared" si="213"/>
        <v>785</v>
      </c>
      <c r="O796" s="289" t="str">
        <f t="shared" si="214"/>
        <v/>
      </c>
      <c r="P796" s="290">
        <f t="shared" si="208"/>
        <v>0</v>
      </c>
      <c r="Q796" s="291">
        <v>0.1</v>
      </c>
      <c r="R796" s="292"/>
      <c r="S796" s="292"/>
      <c r="T796" s="292"/>
      <c r="U796" s="293" t="str">
        <f t="shared" si="215"/>
        <v/>
      </c>
      <c r="V796" s="294"/>
      <c r="W796" s="158"/>
      <c r="X796" s="159" t="str">
        <f t="shared" si="216"/>
        <v/>
      </c>
      <c r="Y796" s="20"/>
      <c r="Z796" s="20"/>
      <c r="AA796" s="160">
        <f t="shared" si="209"/>
        <v>0</v>
      </c>
      <c r="AB796" s="160">
        <f t="shared" si="210"/>
        <v>0</v>
      </c>
      <c r="AC796" s="20">
        <f t="shared" si="211"/>
        <v>0</v>
      </c>
      <c r="AR796" s="205">
        <f t="shared" si="217"/>
        <v>0</v>
      </c>
      <c r="AS796" s="205">
        <f t="shared" si="218"/>
        <v>0</v>
      </c>
      <c r="AT796" s="205">
        <f t="shared" si="219"/>
        <v>0</v>
      </c>
      <c r="AU796" s="205">
        <f t="shared" si="220"/>
        <v>0</v>
      </c>
      <c r="AV796" s="205">
        <f t="shared" si="221"/>
        <v>0</v>
      </c>
      <c r="AW796" s="205">
        <f t="shared" si="222"/>
        <v>0</v>
      </c>
      <c r="AX796" s="205">
        <f t="shared" si="223"/>
        <v>0</v>
      </c>
    </row>
    <row r="797" spans="1:50" ht="15.75" hidden="1" customHeight="1" outlineLevel="1">
      <c r="A797" s="8" t="s">
        <v>61</v>
      </c>
      <c r="B797" s="216">
        <v>786</v>
      </c>
      <c r="C797" s="284"/>
      <c r="D797" s="285"/>
      <c r="E797" s="285"/>
      <c r="F797" s="286"/>
      <c r="G797" s="301">
        <v>0</v>
      </c>
      <c r="H797" s="287">
        <v>0.1</v>
      </c>
      <c r="I797" s="288"/>
      <c r="J797" s="223">
        <f t="shared" si="212"/>
        <v>0</v>
      </c>
      <c r="K797" s="286"/>
      <c r="L797" s="286"/>
      <c r="M797" s="215"/>
      <c r="N797" s="278">
        <f t="shared" si="213"/>
        <v>786</v>
      </c>
      <c r="O797" s="289" t="str">
        <f t="shared" si="214"/>
        <v/>
      </c>
      <c r="P797" s="290">
        <f t="shared" si="208"/>
        <v>0</v>
      </c>
      <c r="Q797" s="291">
        <v>0.1</v>
      </c>
      <c r="R797" s="292"/>
      <c r="S797" s="292"/>
      <c r="T797" s="292"/>
      <c r="U797" s="293" t="str">
        <f t="shared" si="215"/>
        <v/>
      </c>
      <c r="V797" s="294"/>
      <c r="W797" s="158"/>
      <c r="X797" s="159" t="str">
        <f t="shared" si="216"/>
        <v/>
      </c>
      <c r="Y797" s="20"/>
      <c r="Z797" s="20"/>
      <c r="AA797" s="160">
        <f t="shared" si="209"/>
        <v>0</v>
      </c>
      <c r="AB797" s="160">
        <f t="shared" si="210"/>
        <v>0</v>
      </c>
      <c r="AC797" s="20">
        <f t="shared" si="211"/>
        <v>0</v>
      </c>
      <c r="AR797" s="205">
        <f t="shared" si="217"/>
        <v>0</v>
      </c>
      <c r="AS797" s="205">
        <f t="shared" si="218"/>
        <v>0</v>
      </c>
      <c r="AT797" s="205">
        <f t="shared" si="219"/>
        <v>0</v>
      </c>
      <c r="AU797" s="205">
        <f t="shared" si="220"/>
        <v>0</v>
      </c>
      <c r="AV797" s="205">
        <f t="shared" si="221"/>
        <v>0</v>
      </c>
      <c r="AW797" s="205">
        <f t="shared" si="222"/>
        <v>0</v>
      </c>
      <c r="AX797" s="205">
        <f t="shared" si="223"/>
        <v>0</v>
      </c>
    </row>
    <row r="798" spans="1:50" ht="15.75" hidden="1" customHeight="1" outlineLevel="1">
      <c r="A798" s="8" t="s">
        <v>61</v>
      </c>
      <c r="B798" s="216">
        <v>787</v>
      </c>
      <c r="C798" s="284"/>
      <c r="D798" s="285"/>
      <c r="E798" s="285"/>
      <c r="F798" s="286"/>
      <c r="G798" s="301">
        <v>0</v>
      </c>
      <c r="H798" s="287">
        <v>0.1</v>
      </c>
      <c r="I798" s="288"/>
      <c r="J798" s="223">
        <f t="shared" si="212"/>
        <v>0</v>
      </c>
      <c r="K798" s="286"/>
      <c r="L798" s="286"/>
      <c r="M798" s="215"/>
      <c r="N798" s="278">
        <f t="shared" si="213"/>
        <v>787</v>
      </c>
      <c r="O798" s="289" t="str">
        <f t="shared" si="214"/>
        <v/>
      </c>
      <c r="P798" s="290">
        <f t="shared" si="208"/>
        <v>0</v>
      </c>
      <c r="Q798" s="291">
        <v>0.1</v>
      </c>
      <c r="R798" s="292"/>
      <c r="S798" s="292"/>
      <c r="T798" s="292"/>
      <c r="U798" s="293" t="str">
        <f t="shared" si="215"/>
        <v/>
      </c>
      <c r="V798" s="294"/>
      <c r="W798" s="158"/>
      <c r="X798" s="159" t="str">
        <f t="shared" si="216"/>
        <v/>
      </c>
      <c r="Y798" s="20"/>
      <c r="Z798" s="20"/>
      <c r="AA798" s="160">
        <f t="shared" si="209"/>
        <v>0</v>
      </c>
      <c r="AB798" s="160">
        <f t="shared" si="210"/>
        <v>0</v>
      </c>
      <c r="AC798" s="20">
        <f t="shared" si="211"/>
        <v>0</v>
      </c>
      <c r="AR798" s="205">
        <f t="shared" si="217"/>
        <v>0</v>
      </c>
      <c r="AS798" s="205">
        <f t="shared" si="218"/>
        <v>0</v>
      </c>
      <c r="AT798" s="205">
        <f t="shared" si="219"/>
        <v>0</v>
      </c>
      <c r="AU798" s="205">
        <f t="shared" si="220"/>
        <v>0</v>
      </c>
      <c r="AV798" s="205">
        <f t="shared" si="221"/>
        <v>0</v>
      </c>
      <c r="AW798" s="205">
        <f t="shared" si="222"/>
        <v>0</v>
      </c>
      <c r="AX798" s="205">
        <f t="shared" si="223"/>
        <v>0</v>
      </c>
    </row>
    <row r="799" spans="1:50" ht="15.75" hidden="1" customHeight="1" outlineLevel="1">
      <c r="A799" s="8" t="s">
        <v>61</v>
      </c>
      <c r="B799" s="216">
        <v>788</v>
      </c>
      <c r="C799" s="284"/>
      <c r="D799" s="285"/>
      <c r="E799" s="285"/>
      <c r="F799" s="286"/>
      <c r="G799" s="301">
        <v>0</v>
      </c>
      <c r="H799" s="287">
        <v>0.1</v>
      </c>
      <c r="I799" s="288"/>
      <c r="J799" s="223">
        <f t="shared" si="212"/>
        <v>0</v>
      </c>
      <c r="K799" s="286"/>
      <c r="L799" s="286"/>
      <c r="M799" s="215"/>
      <c r="N799" s="278">
        <f t="shared" si="213"/>
        <v>788</v>
      </c>
      <c r="O799" s="289" t="str">
        <f t="shared" si="214"/>
        <v/>
      </c>
      <c r="P799" s="290">
        <f t="shared" si="208"/>
        <v>0</v>
      </c>
      <c r="Q799" s="291">
        <v>0.1</v>
      </c>
      <c r="R799" s="292"/>
      <c r="S799" s="292"/>
      <c r="T799" s="292"/>
      <c r="U799" s="293" t="str">
        <f t="shared" si="215"/>
        <v/>
      </c>
      <c r="V799" s="294"/>
      <c r="W799" s="158"/>
      <c r="X799" s="159" t="str">
        <f t="shared" si="216"/>
        <v/>
      </c>
      <c r="Y799" s="20"/>
      <c r="Z799" s="20"/>
      <c r="AA799" s="160">
        <f t="shared" si="209"/>
        <v>0</v>
      </c>
      <c r="AB799" s="160">
        <f t="shared" si="210"/>
        <v>0</v>
      </c>
      <c r="AC799" s="20">
        <f t="shared" si="211"/>
        <v>0</v>
      </c>
      <c r="AR799" s="205">
        <f t="shared" si="217"/>
        <v>0</v>
      </c>
      <c r="AS799" s="205">
        <f t="shared" si="218"/>
        <v>0</v>
      </c>
      <c r="AT799" s="205">
        <f t="shared" si="219"/>
        <v>0</v>
      </c>
      <c r="AU799" s="205">
        <f t="shared" si="220"/>
        <v>0</v>
      </c>
      <c r="AV799" s="205">
        <f t="shared" si="221"/>
        <v>0</v>
      </c>
      <c r="AW799" s="205">
        <f t="shared" si="222"/>
        <v>0</v>
      </c>
      <c r="AX799" s="205">
        <f t="shared" si="223"/>
        <v>0</v>
      </c>
    </row>
    <row r="800" spans="1:50" ht="15.75" hidden="1" customHeight="1" outlineLevel="1">
      <c r="A800" s="8" t="s">
        <v>61</v>
      </c>
      <c r="B800" s="216">
        <v>789</v>
      </c>
      <c r="C800" s="284"/>
      <c r="D800" s="285"/>
      <c r="E800" s="285"/>
      <c r="F800" s="286"/>
      <c r="G800" s="301">
        <v>0</v>
      </c>
      <c r="H800" s="287">
        <v>0.1</v>
      </c>
      <c r="I800" s="288"/>
      <c r="J800" s="223">
        <f t="shared" si="212"/>
        <v>0</v>
      </c>
      <c r="K800" s="286"/>
      <c r="L800" s="286"/>
      <c r="M800" s="215"/>
      <c r="N800" s="278">
        <f t="shared" si="213"/>
        <v>789</v>
      </c>
      <c r="O800" s="289" t="str">
        <f t="shared" si="214"/>
        <v/>
      </c>
      <c r="P800" s="290">
        <f t="shared" si="208"/>
        <v>0</v>
      </c>
      <c r="Q800" s="291">
        <v>0.1</v>
      </c>
      <c r="R800" s="292"/>
      <c r="S800" s="292"/>
      <c r="T800" s="292"/>
      <c r="U800" s="293" t="str">
        <f t="shared" si="215"/>
        <v/>
      </c>
      <c r="V800" s="294"/>
      <c r="W800" s="158"/>
      <c r="X800" s="159" t="str">
        <f t="shared" si="216"/>
        <v/>
      </c>
      <c r="Y800" s="20"/>
      <c r="Z800" s="20"/>
      <c r="AA800" s="160">
        <f t="shared" si="209"/>
        <v>0</v>
      </c>
      <c r="AB800" s="160">
        <f t="shared" si="210"/>
        <v>0</v>
      </c>
      <c r="AC800" s="20">
        <f t="shared" si="211"/>
        <v>0</v>
      </c>
      <c r="AR800" s="205">
        <f t="shared" si="217"/>
        <v>0</v>
      </c>
      <c r="AS800" s="205">
        <f t="shared" si="218"/>
        <v>0</v>
      </c>
      <c r="AT800" s="205">
        <f t="shared" si="219"/>
        <v>0</v>
      </c>
      <c r="AU800" s="205">
        <f t="shared" si="220"/>
        <v>0</v>
      </c>
      <c r="AV800" s="205">
        <f t="shared" si="221"/>
        <v>0</v>
      </c>
      <c r="AW800" s="205">
        <f t="shared" si="222"/>
        <v>0</v>
      </c>
      <c r="AX800" s="205">
        <f t="shared" si="223"/>
        <v>0</v>
      </c>
    </row>
    <row r="801" spans="1:50" ht="15.75" hidden="1" customHeight="1" outlineLevel="1">
      <c r="A801" s="8" t="s">
        <v>61</v>
      </c>
      <c r="B801" s="216">
        <v>790</v>
      </c>
      <c r="C801" s="284"/>
      <c r="D801" s="285"/>
      <c r="E801" s="285"/>
      <c r="F801" s="286"/>
      <c r="G801" s="301">
        <v>0</v>
      </c>
      <c r="H801" s="287">
        <v>0.1</v>
      </c>
      <c r="I801" s="288"/>
      <c r="J801" s="223">
        <f t="shared" si="212"/>
        <v>0</v>
      </c>
      <c r="K801" s="286"/>
      <c r="L801" s="286"/>
      <c r="M801" s="215"/>
      <c r="N801" s="278">
        <f t="shared" si="213"/>
        <v>790</v>
      </c>
      <c r="O801" s="289" t="str">
        <f t="shared" si="214"/>
        <v/>
      </c>
      <c r="P801" s="290">
        <f t="shared" si="208"/>
        <v>0</v>
      </c>
      <c r="Q801" s="291">
        <v>0.1</v>
      </c>
      <c r="R801" s="292"/>
      <c r="S801" s="292"/>
      <c r="T801" s="292"/>
      <c r="U801" s="293" t="str">
        <f t="shared" si="215"/>
        <v/>
      </c>
      <c r="V801" s="294"/>
      <c r="W801" s="158"/>
      <c r="X801" s="159" t="str">
        <f t="shared" si="216"/>
        <v/>
      </c>
      <c r="Y801" s="20"/>
      <c r="Z801" s="20"/>
      <c r="AA801" s="160">
        <f t="shared" si="209"/>
        <v>0</v>
      </c>
      <c r="AB801" s="160">
        <f t="shared" si="210"/>
        <v>0</v>
      </c>
      <c r="AC801" s="20">
        <f t="shared" si="211"/>
        <v>0</v>
      </c>
      <c r="AR801" s="205">
        <f t="shared" si="217"/>
        <v>0</v>
      </c>
      <c r="AS801" s="205">
        <f t="shared" si="218"/>
        <v>0</v>
      </c>
      <c r="AT801" s="205">
        <f t="shared" si="219"/>
        <v>0</v>
      </c>
      <c r="AU801" s="205">
        <f t="shared" si="220"/>
        <v>0</v>
      </c>
      <c r="AV801" s="205">
        <f t="shared" si="221"/>
        <v>0</v>
      </c>
      <c r="AW801" s="205">
        <f t="shared" si="222"/>
        <v>0</v>
      </c>
      <c r="AX801" s="205">
        <f t="shared" si="223"/>
        <v>0</v>
      </c>
    </row>
    <row r="802" spans="1:50" ht="15.75" hidden="1" customHeight="1" outlineLevel="1">
      <c r="A802" s="8" t="s">
        <v>61</v>
      </c>
      <c r="B802" s="216">
        <v>791</v>
      </c>
      <c r="C802" s="284"/>
      <c r="D802" s="285"/>
      <c r="E802" s="285"/>
      <c r="F802" s="286"/>
      <c r="G802" s="301">
        <v>0</v>
      </c>
      <c r="H802" s="287">
        <v>0.1</v>
      </c>
      <c r="I802" s="288"/>
      <c r="J802" s="223">
        <f t="shared" si="212"/>
        <v>0</v>
      </c>
      <c r="K802" s="286"/>
      <c r="L802" s="286"/>
      <c r="M802" s="215"/>
      <c r="N802" s="278">
        <f t="shared" si="213"/>
        <v>791</v>
      </c>
      <c r="O802" s="289" t="str">
        <f t="shared" si="214"/>
        <v/>
      </c>
      <c r="P802" s="290">
        <f t="shared" si="208"/>
        <v>0</v>
      </c>
      <c r="Q802" s="291">
        <v>0.1</v>
      </c>
      <c r="R802" s="292"/>
      <c r="S802" s="292"/>
      <c r="T802" s="292"/>
      <c r="U802" s="293" t="str">
        <f t="shared" si="215"/>
        <v/>
      </c>
      <c r="V802" s="294"/>
      <c r="W802" s="158"/>
      <c r="X802" s="159" t="str">
        <f t="shared" si="216"/>
        <v/>
      </c>
      <c r="Y802" s="20"/>
      <c r="Z802" s="20"/>
      <c r="AA802" s="160">
        <f t="shared" si="209"/>
        <v>0</v>
      </c>
      <c r="AB802" s="160">
        <f t="shared" si="210"/>
        <v>0</v>
      </c>
      <c r="AC802" s="20">
        <f t="shared" si="211"/>
        <v>0</v>
      </c>
      <c r="AR802" s="205">
        <f t="shared" si="217"/>
        <v>0</v>
      </c>
      <c r="AS802" s="205">
        <f t="shared" si="218"/>
        <v>0</v>
      </c>
      <c r="AT802" s="205">
        <f t="shared" si="219"/>
        <v>0</v>
      </c>
      <c r="AU802" s="205">
        <f t="shared" si="220"/>
        <v>0</v>
      </c>
      <c r="AV802" s="205">
        <f t="shared" si="221"/>
        <v>0</v>
      </c>
      <c r="AW802" s="205">
        <f t="shared" si="222"/>
        <v>0</v>
      </c>
      <c r="AX802" s="205">
        <f t="shared" si="223"/>
        <v>0</v>
      </c>
    </row>
    <row r="803" spans="1:50" ht="15.75" hidden="1" customHeight="1" outlineLevel="1">
      <c r="A803" s="8" t="s">
        <v>61</v>
      </c>
      <c r="B803" s="216">
        <v>792</v>
      </c>
      <c r="C803" s="284"/>
      <c r="D803" s="285"/>
      <c r="E803" s="285"/>
      <c r="F803" s="286"/>
      <c r="G803" s="301">
        <v>0</v>
      </c>
      <c r="H803" s="287">
        <v>0.1</v>
      </c>
      <c r="I803" s="288"/>
      <c r="J803" s="223">
        <f t="shared" si="212"/>
        <v>0</v>
      </c>
      <c r="K803" s="286"/>
      <c r="L803" s="286"/>
      <c r="M803" s="215"/>
      <c r="N803" s="278">
        <f t="shared" si="213"/>
        <v>792</v>
      </c>
      <c r="O803" s="289" t="str">
        <f t="shared" si="214"/>
        <v/>
      </c>
      <c r="P803" s="290">
        <f t="shared" si="208"/>
        <v>0</v>
      </c>
      <c r="Q803" s="291">
        <v>0.1</v>
      </c>
      <c r="R803" s="292"/>
      <c r="S803" s="292"/>
      <c r="T803" s="292"/>
      <c r="U803" s="293" t="str">
        <f t="shared" si="215"/>
        <v/>
      </c>
      <c r="V803" s="294"/>
      <c r="W803" s="158"/>
      <c r="X803" s="159" t="str">
        <f t="shared" si="216"/>
        <v/>
      </c>
      <c r="Y803" s="20"/>
      <c r="Z803" s="20"/>
      <c r="AA803" s="160">
        <f t="shared" si="209"/>
        <v>0</v>
      </c>
      <c r="AB803" s="160">
        <f t="shared" si="210"/>
        <v>0</v>
      </c>
      <c r="AC803" s="20">
        <f t="shared" si="211"/>
        <v>0</v>
      </c>
      <c r="AR803" s="205">
        <f t="shared" si="217"/>
        <v>0</v>
      </c>
      <c r="AS803" s="205">
        <f t="shared" si="218"/>
        <v>0</v>
      </c>
      <c r="AT803" s="205">
        <f t="shared" si="219"/>
        <v>0</v>
      </c>
      <c r="AU803" s="205">
        <f t="shared" si="220"/>
        <v>0</v>
      </c>
      <c r="AV803" s="205">
        <f t="shared" si="221"/>
        <v>0</v>
      </c>
      <c r="AW803" s="205">
        <f t="shared" si="222"/>
        <v>0</v>
      </c>
      <c r="AX803" s="205">
        <f t="shared" si="223"/>
        <v>0</v>
      </c>
    </row>
    <row r="804" spans="1:50" ht="15.75" hidden="1" customHeight="1" outlineLevel="1">
      <c r="A804" s="8" t="s">
        <v>61</v>
      </c>
      <c r="B804" s="216">
        <v>793</v>
      </c>
      <c r="C804" s="284"/>
      <c r="D804" s="285"/>
      <c r="E804" s="285"/>
      <c r="F804" s="286"/>
      <c r="G804" s="301">
        <v>0</v>
      </c>
      <c r="H804" s="287">
        <v>0.1</v>
      </c>
      <c r="I804" s="288"/>
      <c r="J804" s="223">
        <f t="shared" si="212"/>
        <v>0</v>
      </c>
      <c r="K804" s="286"/>
      <c r="L804" s="286"/>
      <c r="M804" s="215"/>
      <c r="N804" s="278">
        <f t="shared" si="213"/>
        <v>793</v>
      </c>
      <c r="O804" s="289" t="str">
        <f t="shared" si="214"/>
        <v/>
      </c>
      <c r="P804" s="290">
        <f t="shared" si="208"/>
        <v>0</v>
      </c>
      <c r="Q804" s="291">
        <v>0.1</v>
      </c>
      <c r="R804" s="292"/>
      <c r="S804" s="292"/>
      <c r="T804" s="292"/>
      <c r="U804" s="293" t="str">
        <f t="shared" si="215"/>
        <v/>
      </c>
      <c r="V804" s="294"/>
      <c r="W804" s="158"/>
      <c r="X804" s="159" t="str">
        <f t="shared" si="216"/>
        <v/>
      </c>
      <c r="Y804" s="20"/>
      <c r="Z804" s="20"/>
      <c r="AA804" s="160">
        <f t="shared" si="209"/>
        <v>0</v>
      </c>
      <c r="AB804" s="160">
        <f t="shared" si="210"/>
        <v>0</v>
      </c>
      <c r="AC804" s="20">
        <f t="shared" si="211"/>
        <v>0</v>
      </c>
      <c r="AR804" s="205">
        <f t="shared" si="217"/>
        <v>0</v>
      </c>
      <c r="AS804" s="205">
        <f t="shared" si="218"/>
        <v>0</v>
      </c>
      <c r="AT804" s="205">
        <f t="shared" si="219"/>
        <v>0</v>
      </c>
      <c r="AU804" s="205">
        <f t="shared" si="220"/>
        <v>0</v>
      </c>
      <c r="AV804" s="205">
        <f t="shared" si="221"/>
        <v>0</v>
      </c>
      <c r="AW804" s="205">
        <f t="shared" si="222"/>
        <v>0</v>
      </c>
      <c r="AX804" s="205">
        <f t="shared" si="223"/>
        <v>0</v>
      </c>
    </row>
    <row r="805" spans="1:50" ht="15.75" hidden="1" customHeight="1" outlineLevel="1">
      <c r="A805" s="8" t="s">
        <v>61</v>
      </c>
      <c r="B805" s="216">
        <v>794</v>
      </c>
      <c r="C805" s="284"/>
      <c r="D805" s="285"/>
      <c r="E805" s="285"/>
      <c r="F805" s="286"/>
      <c r="G805" s="301">
        <v>0</v>
      </c>
      <c r="H805" s="287">
        <v>0.1</v>
      </c>
      <c r="I805" s="288"/>
      <c r="J805" s="223">
        <f t="shared" si="212"/>
        <v>0</v>
      </c>
      <c r="K805" s="286"/>
      <c r="L805" s="286"/>
      <c r="M805" s="215"/>
      <c r="N805" s="278">
        <f t="shared" si="213"/>
        <v>794</v>
      </c>
      <c r="O805" s="289" t="str">
        <f t="shared" si="214"/>
        <v/>
      </c>
      <c r="P805" s="290">
        <f t="shared" si="208"/>
        <v>0</v>
      </c>
      <c r="Q805" s="291">
        <v>0.1</v>
      </c>
      <c r="R805" s="292"/>
      <c r="S805" s="292"/>
      <c r="T805" s="292"/>
      <c r="U805" s="293" t="str">
        <f t="shared" si="215"/>
        <v/>
      </c>
      <c r="V805" s="294"/>
      <c r="W805" s="158"/>
      <c r="X805" s="159" t="str">
        <f t="shared" si="216"/>
        <v/>
      </c>
      <c r="Y805" s="20"/>
      <c r="Z805" s="20"/>
      <c r="AA805" s="160">
        <f t="shared" si="209"/>
        <v>0</v>
      </c>
      <c r="AB805" s="160">
        <f t="shared" si="210"/>
        <v>0</v>
      </c>
      <c r="AC805" s="20">
        <f t="shared" si="211"/>
        <v>0</v>
      </c>
      <c r="AR805" s="205">
        <f t="shared" si="217"/>
        <v>0</v>
      </c>
      <c r="AS805" s="205">
        <f t="shared" si="218"/>
        <v>0</v>
      </c>
      <c r="AT805" s="205">
        <f t="shared" si="219"/>
        <v>0</v>
      </c>
      <c r="AU805" s="205">
        <f t="shared" si="220"/>
        <v>0</v>
      </c>
      <c r="AV805" s="205">
        <f t="shared" si="221"/>
        <v>0</v>
      </c>
      <c r="AW805" s="205">
        <f t="shared" si="222"/>
        <v>0</v>
      </c>
      <c r="AX805" s="205">
        <f t="shared" si="223"/>
        <v>0</v>
      </c>
    </row>
    <row r="806" spans="1:50" ht="15.75" hidden="1" customHeight="1" outlineLevel="1">
      <c r="A806" s="8" t="s">
        <v>61</v>
      </c>
      <c r="B806" s="216">
        <v>795</v>
      </c>
      <c r="C806" s="284"/>
      <c r="D806" s="285"/>
      <c r="E806" s="285"/>
      <c r="F806" s="286"/>
      <c r="G806" s="301">
        <v>0</v>
      </c>
      <c r="H806" s="287">
        <v>0.1</v>
      </c>
      <c r="I806" s="288"/>
      <c r="J806" s="223">
        <f t="shared" si="212"/>
        <v>0</v>
      </c>
      <c r="K806" s="286"/>
      <c r="L806" s="286"/>
      <c r="M806" s="215"/>
      <c r="N806" s="278">
        <f t="shared" si="213"/>
        <v>795</v>
      </c>
      <c r="O806" s="289" t="str">
        <f t="shared" si="214"/>
        <v/>
      </c>
      <c r="P806" s="290">
        <f t="shared" si="208"/>
        <v>0</v>
      </c>
      <c r="Q806" s="291">
        <v>0.1</v>
      </c>
      <c r="R806" s="292"/>
      <c r="S806" s="292"/>
      <c r="T806" s="292"/>
      <c r="U806" s="293" t="str">
        <f t="shared" si="215"/>
        <v/>
      </c>
      <c r="V806" s="294"/>
      <c r="W806" s="158"/>
      <c r="X806" s="159" t="str">
        <f t="shared" si="216"/>
        <v/>
      </c>
      <c r="Y806" s="20"/>
      <c r="Z806" s="20"/>
      <c r="AA806" s="160">
        <f t="shared" si="209"/>
        <v>0</v>
      </c>
      <c r="AB806" s="160">
        <f t="shared" si="210"/>
        <v>0</v>
      </c>
      <c r="AC806" s="20">
        <f t="shared" si="211"/>
        <v>0</v>
      </c>
      <c r="AR806" s="205">
        <f t="shared" si="217"/>
        <v>0</v>
      </c>
      <c r="AS806" s="205">
        <f t="shared" si="218"/>
        <v>0</v>
      </c>
      <c r="AT806" s="205">
        <f t="shared" si="219"/>
        <v>0</v>
      </c>
      <c r="AU806" s="205">
        <f t="shared" si="220"/>
        <v>0</v>
      </c>
      <c r="AV806" s="205">
        <f t="shared" si="221"/>
        <v>0</v>
      </c>
      <c r="AW806" s="205">
        <f t="shared" si="222"/>
        <v>0</v>
      </c>
      <c r="AX806" s="205">
        <f t="shared" si="223"/>
        <v>0</v>
      </c>
    </row>
    <row r="807" spans="1:50" ht="15.75" hidden="1" customHeight="1" outlineLevel="1">
      <c r="A807" s="8" t="s">
        <v>61</v>
      </c>
      <c r="B807" s="216">
        <v>796</v>
      </c>
      <c r="C807" s="284"/>
      <c r="D807" s="285"/>
      <c r="E807" s="285"/>
      <c r="F807" s="286"/>
      <c r="G807" s="301">
        <v>0</v>
      </c>
      <c r="H807" s="287">
        <v>0.1</v>
      </c>
      <c r="I807" s="288"/>
      <c r="J807" s="223">
        <f t="shared" si="212"/>
        <v>0</v>
      </c>
      <c r="K807" s="286"/>
      <c r="L807" s="286"/>
      <c r="M807" s="215"/>
      <c r="N807" s="278">
        <f t="shared" si="213"/>
        <v>796</v>
      </c>
      <c r="O807" s="289" t="str">
        <f t="shared" si="214"/>
        <v/>
      </c>
      <c r="P807" s="290">
        <f t="shared" si="208"/>
        <v>0</v>
      </c>
      <c r="Q807" s="291">
        <v>0.1</v>
      </c>
      <c r="R807" s="292"/>
      <c r="S807" s="292"/>
      <c r="T807" s="292"/>
      <c r="U807" s="293" t="str">
        <f t="shared" si="215"/>
        <v/>
      </c>
      <c r="V807" s="294"/>
      <c r="W807" s="158"/>
      <c r="X807" s="159" t="str">
        <f t="shared" si="216"/>
        <v/>
      </c>
      <c r="Y807" s="20"/>
      <c r="Z807" s="20"/>
      <c r="AA807" s="160">
        <f t="shared" si="209"/>
        <v>0</v>
      </c>
      <c r="AB807" s="160">
        <f t="shared" si="210"/>
        <v>0</v>
      </c>
      <c r="AC807" s="20">
        <f t="shared" si="211"/>
        <v>0</v>
      </c>
      <c r="AR807" s="205">
        <f t="shared" si="217"/>
        <v>0</v>
      </c>
      <c r="AS807" s="205">
        <f t="shared" si="218"/>
        <v>0</v>
      </c>
      <c r="AT807" s="205">
        <f t="shared" si="219"/>
        <v>0</v>
      </c>
      <c r="AU807" s="205">
        <f t="shared" si="220"/>
        <v>0</v>
      </c>
      <c r="AV807" s="205">
        <f t="shared" si="221"/>
        <v>0</v>
      </c>
      <c r="AW807" s="205">
        <f t="shared" si="222"/>
        <v>0</v>
      </c>
      <c r="AX807" s="205">
        <f t="shared" si="223"/>
        <v>0</v>
      </c>
    </row>
    <row r="808" spans="1:50" ht="15.75" hidden="1" customHeight="1" outlineLevel="1">
      <c r="A808" s="8" t="s">
        <v>61</v>
      </c>
      <c r="B808" s="216">
        <v>797</v>
      </c>
      <c r="C808" s="284"/>
      <c r="D808" s="285"/>
      <c r="E808" s="285"/>
      <c r="F808" s="286"/>
      <c r="G808" s="301">
        <v>0</v>
      </c>
      <c r="H808" s="287">
        <v>0.1</v>
      </c>
      <c r="I808" s="288"/>
      <c r="J808" s="223">
        <f t="shared" si="212"/>
        <v>0</v>
      </c>
      <c r="K808" s="286"/>
      <c r="L808" s="286"/>
      <c r="M808" s="215"/>
      <c r="N808" s="278">
        <f t="shared" si="213"/>
        <v>797</v>
      </c>
      <c r="O808" s="289" t="str">
        <f t="shared" si="214"/>
        <v/>
      </c>
      <c r="P808" s="290">
        <f t="shared" si="208"/>
        <v>0</v>
      </c>
      <c r="Q808" s="291">
        <v>0.1</v>
      </c>
      <c r="R808" s="292"/>
      <c r="S808" s="292"/>
      <c r="T808" s="292"/>
      <c r="U808" s="293" t="str">
        <f t="shared" si="215"/>
        <v/>
      </c>
      <c r="V808" s="294"/>
      <c r="W808" s="158"/>
      <c r="X808" s="159" t="str">
        <f t="shared" si="216"/>
        <v/>
      </c>
      <c r="Y808" s="20"/>
      <c r="Z808" s="20"/>
      <c r="AA808" s="160">
        <f t="shared" si="209"/>
        <v>0</v>
      </c>
      <c r="AB808" s="160">
        <f t="shared" si="210"/>
        <v>0</v>
      </c>
      <c r="AC808" s="20">
        <f t="shared" si="211"/>
        <v>0</v>
      </c>
      <c r="AR808" s="205">
        <f t="shared" si="217"/>
        <v>0</v>
      </c>
      <c r="AS808" s="205">
        <f t="shared" si="218"/>
        <v>0</v>
      </c>
      <c r="AT808" s="205">
        <f t="shared" si="219"/>
        <v>0</v>
      </c>
      <c r="AU808" s="205">
        <f t="shared" si="220"/>
        <v>0</v>
      </c>
      <c r="AV808" s="205">
        <f t="shared" si="221"/>
        <v>0</v>
      </c>
      <c r="AW808" s="205">
        <f t="shared" si="222"/>
        <v>0</v>
      </c>
      <c r="AX808" s="205">
        <f t="shared" si="223"/>
        <v>0</v>
      </c>
    </row>
    <row r="809" spans="1:50" ht="15.75" hidden="1" customHeight="1" outlineLevel="1">
      <c r="A809" s="8" t="s">
        <v>61</v>
      </c>
      <c r="B809" s="216">
        <v>798</v>
      </c>
      <c r="C809" s="284"/>
      <c r="D809" s="285"/>
      <c r="E809" s="285"/>
      <c r="F809" s="286"/>
      <c r="G809" s="301">
        <v>0</v>
      </c>
      <c r="H809" s="287">
        <v>0.1</v>
      </c>
      <c r="I809" s="288"/>
      <c r="J809" s="223">
        <f t="shared" si="212"/>
        <v>0</v>
      </c>
      <c r="K809" s="286"/>
      <c r="L809" s="286"/>
      <c r="M809" s="215"/>
      <c r="N809" s="278">
        <f t="shared" si="213"/>
        <v>798</v>
      </c>
      <c r="O809" s="289" t="str">
        <f t="shared" si="214"/>
        <v/>
      </c>
      <c r="P809" s="290">
        <f t="shared" si="208"/>
        <v>0</v>
      </c>
      <c r="Q809" s="291">
        <v>0.1</v>
      </c>
      <c r="R809" s="292"/>
      <c r="S809" s="292"/>
      <c r="T809" s="292"/>
      <c r="U809" s="293" t="str">
        <f t="shared" si="215"/>
        <v/>
      </c>
      <c r="V809" s="294"/>
      <c r="W809" s="158"/>
      <c r="X809" s="159" t="str">
        <f t="shared" si="216"/>
        <v/>
      </c>
      <c r="Y809" s="20"/>
      <c r="Z809" s="20"/>
      <c r="AA809" s="160">
        <f t="shared" si="209"/>
        <v>0</v>
      </c>
      <c r="AB809" s="160">
        <f t="shared" si="210"/>
        <v>0</v>
      </c>
      <c r="AC809" s="20">
        <f t="shared" si="211"/>
        <v>0</v>
      </c>
      <c r="AR809" s="205">
        <f t="shared" si="217"/>
        <v>0</v>
      </c>
      <c r="AS809" s="205">
        <f t="shared" si="218"/>
        <v>0</v>
      </c>
      <c r="AT809" s="205">
        <f t="shared" si="219"/>
        <v>0</v>
      </c>
      <c r="AU809" s="205">
        <f t="shared" si="220"/>
        <v>0</v>
      </c>
      <c r="AV809" s="205">
        <f t="shared" si="221"/>
        <v>0</v>
      </c>
      <c r="AW809" s="205">
        <f t="shared" si="222"/>
        <v>0</v>
      </c>
      <c r="AX809" s="205">
        <f t="shared" si="223"/>
        <v>0</v>
      </c>
    </row>
    <row r="810" spans="1:50" ht="15.75" hidden="1" customHeight="1" outlineLevel="1">
      <c r="A810" s="8" t="s">
        <v>61</v>
      </c>
      <c r="B810" s="216">
        <v>799</v>
      </c>
      <c r="C810" s="284"/>
      <c r="D810" s="285"/>
      <c r="E810" s="285"/>
      <c r="F810" s="286"/>
      <c r="G810" s="301">
        <v>0</v>
      </c>
      <c r="H810" s="287">
        <v>0.1</v>
      </c>
      <c r="I810" s="288"/>
      <c r="J810" s="223">
        <f t="shared" si="212"/>
        <v>0</v>
      </c>
      <c r="K810" s="286"/>
      <c r="L810" s="286"/>
      <c r="M810" s="215"/>
      <c r="N810" s="278">
        <f t="shared" si="213"/>
        <v>799</v>
      </c>
      <c r="O810" s="289" t="str">
        <f t="shared" si="214"/>
        <v/>
      </c>
      <c r="P810" s="290">
        <f t="shared" si="208"/>
        <v>0</v>
      </c>
      <c r="Q810" s="291">
        <v>0.1</v>
      </c>
      <c r="R810" s="292"/>
      <c r="S810" s="292"/>
      <c r="T810" s="292"/>
      <c r="U810" s="293" t="str">
        <f t="shared" si="215"/>
        <v/>
      </c>
      <c r="V810" s="294"/>
      <c r="W810" s="158"/>
      <c r="X810" s="159" t="str">
        <f t="shared" si="216"/>
        <v/>
      </c>
      <c r="Y810" s="20"/>
      <c r="Z810" s="20"/>
      <c r="AA810" s="160">
        <f t="shared" si="209"/>
        <v>0</v>
      </c>
      <c r="AB810" s="160">
        <f t="shared" si="210"/>
        <v>0</v>
      </c>
      <c r="AC810" s="20">
        <f t="shared" si="211"/>
        <v>0</v>
      </c>
      <c r="AR810" s="205">
        <f t="shared" si="217"/>
        <v>0</v>
      </c>
      <c r="AS810" s="205">
        <f t="shared" si="218"/>
        <v>0</v>
      </c>
      <c r="AT810" s="205">
        <f t="shared" si="219"/>
        <v>0</v>
      </c>
      <c r="AU810" s="205">
        <f t="shared" si="220"/>
        <v>0</v>
      </c>
      <c r="AV810" s="205">
        <f t="shared" si="221"/>
        <v>0</v>
      </c>
      <c r="AW810" s="205">
        <f t="shared" si="222"/>
        <v>0</v>
      </c>
      <c r="AX810" s="205">
        <f t="shared" si="223"/>
        <v>0</v>
      </c>
    </row>
    <row r="811" spans="1:50" ht="15.75" hidden="1" customHeight="1" outlineLevel="1">
      <c r="A811" s="8" t="s">
        <v>61</v>
      </c>
      <c r="B811" s="216">
        <v>800</v>
      </c>
      <c r="C811" s="284"/>
      <c r="D811" s="285"/>
      <c r="E811" s="285"/>
      <c r="F811" s="286"/>
      <c r="G811" s="301">
        <v>0</v>
      </c>
      <c r="H811" s="287">
        <v>0.1</v>
      </c>
      <c r="I811" s="288"/>
      <c r="J811" s="223">
        <f t="shared" si="212"/>
        <v>0</v>
      </c>
      <c r="K811" s="286"/>
      <c r="L811" s="286"/>
      <c r="M811" s="215"/>
      <c r="N811" s="278">
        <f t="shared" si="213"/>
        <v>800</v>
      </c>
      <c r="O811" s="289" t="str">
        <f t="shared" si="214"/>
        <v/>
      </c>
      <c r="P811" s="290">
        <f t="shared" si="208"/>
        <v>0</v>
      </c>
      <c r="Q811" s="291">
        <v>0.1</v>
      </c>
      <c r="R811" s="292"/>
      <c r="S811" s="292"/>
      <c r="T811" s="292"/>
      <c r="U811" s="293" t="str">
        <f t="shared" si="215"/>
        <v/>
      </c>
      <c r="V811" s="294"/>
      <c r="W811" s="158"/>
      <c r="X811" s="159" t="str">
        <f t="shared" si="216"/>
        <v/>
      </c>
      <c r="Y811" s="20"/>
      <c r="Z811" s="20"/>
      <c r="AA811" s="160">
        <f t="shared" si="209"/>
        <v>0</v>
      </c>
      <c r="AB811" s="160">
        <f t="shared" si="210"/>
        <v>0</v>
      </c>
      <c r="AC811" s="20">
        <f t="shared" si="211"/>
        <v>0</v>
      </c>
      <c r="AR811" s="205">
        <f t="shared" si="217"/>
        <v>0</v>
      </c>
      <c r="AS811" s="205">
        <f t="shared" si="218"/>
        <v>0</v>
      </c>
      <c r="AT811" s="205">
        <f t="shared" si="219"/>
        <v>0</v>
      </c>
      <c r="AU811" s="205">
        <f t="shared" si="220"/>
        <v>0</v>
      </c>
      <c r="AV811" s="205">
        <f t="shared" si="221"/>
        <v>0</v>
      </c>
      <c r="AW811" s="205">
        <f t="shared" si="222"/>
        <v>0</v>
      </c>
      <c r="AX811" s="205">
        <f t="shared" si="223"/>
        <v>0</v>
      </c>
    </row>
    <row r="812" spans="1:50" ht="15.75" hidden="1" customHeight="1" outlineLevel="1">
      <c r="A812" s="8" t="s">
        <v>61</v>
      </c>
      <c r="B812" s="216">
        <v>801</v>
      </c>
      <c r="C812" s="284"/>
      <c r="D812" s="285"/>
      <c r="E812" s="285"/>
      <c r="F812" s="286"/>
      <c r="G812" s="301">
        <v>0</v>
      </c>
      <c r="H812" s="287">
        <v>0.1</v>
      </c>
      <c r="I812" s="288"/>
      <c r="J812" s="223">
        <f t="shared" si="212"/>
        <v>0</v>
      </c>
      <c r="K812" s="286"/>
      <c r="L812" s="286"/>
      <c r="M812" s="215"/>
      <c r="N812" s="278">
        <f t="shared" si="213"/>
        <v>801</v>
      </c>
      <c r="O812" s="289" t="str">
        <f t="shared" si="214"/>
        <v/>
      </c>
      <c r="P812" s="290">
        <f t="shared" si="208"/>
        <v>0</v>
      </c>
      <c r="Q812" s="291">
        <v>0.1</v>
      </c>
      <c r="R812" s="292"/>
      <c r="S812" s="292"/>
      <c r="T812" s="292"/>
      <c r="U812" s="293" t="str">
        <f t="shared" si="215"/>
        <v/>
      </c>
      <c r="V812" s="294"/>
      <c r="W812" s="158"/>
      <c r="X812" s="159" t="str">
        <f t="shared" si="216"/>
        <v/>
      </c>
      <c r="Y812" s="20"/>
      <c r="Z812" s="20"/>
      <c r="AA812" s="160">
        <f t="shared" si="209"/>
        <v>0</v>
      </c>
      <c r="AB812" s="160">
        <f t="shared" si="210"/>
        <v>0</v>
      </c>
      <c r="AC812" s="20">
        <f t="shared" si="211"/>
        <v>0</v>
      </c>
      <c r="AR812" s="205">
        <f t="shared" si="217"/>
        <v>0</v>
      </c>
      <c r="AS812" s="205">
        <f t="shared" si="218"/>
        <v>0</v>
      </c>
      <c r="AT812" s="205">
        <f t="shared" si="219"/>
        <v>0</v>
      </c>
      <c r="AU812" s="205">
        <f t="shared" si="220"/>
        <v>0</v>
      </c>
      <c r="AV812" s="205">
        <f t="shared" si="221"/>
        <v>0</v>
      </c>
      <c r="AW812" s="205">
        <f t="shared" si="222"/>
        <v>0</v>
      </c>
      <c r="AX812" s="205">
        <f t="shared" si="223"/>
        <v>0</v>
      </c>
    </row>
    <row r="813" spans="1:50" ht="15.75" hidden="1" customHeight="1" outlineLevel="1">
      <c r="A813" s="8" t="s">
        <v>61</v>
      </c>
      <c r="B813" s="216">
        <v>802</v>
      </c>
      <c r="C813" s="284"/>
      <c r="D813" s="285"/>
      <c r="E813" s="285"/>
      <c r="F813" s="286"/>
      <c r="G813" s="301">
        <v>0</v>
      </c>
      <c r="H813" s="287">
        <v>0.1</v>
      </c>
      <c r="I813" s="288"/>
      <c r="J813" s="223">
        <f t="shared" si="212"/>
        <v>0</v>
      </c>
      <c r="K813" s="286"/>
      <c r="L813" s="286"/>
      <c r="M813" s="215"/>
      <c r="N813" s="278">
        <f t="shared" si="213"/>
        <v>802</v>
      </c>
      <c r="O813" s="289" t="str">
        <f t="shared" si="214"/>
        <v/>
      </c>
      <c r="P813" s="290">
        <f t="shared" si="208"/>
        <v>0</v>
      </c>
      <c r="Q813" s="291">
        <v>0.1</v>
      </c>
      <c r="R813" s="292"/>
      <c r="S813" s="292"/>
      <c r="T813" s="292"/>
      <c r="U813" s="293" t="str">
        <f t="shared" si="215"/>
        <v/>
      </c>
      <c r="V813" s="294"/>
      <c r="W813" s="158"/>
      <c r="X813" s="159" t="str">
        <f t="shared" si="216"/>
        <v/>
      </c>
      <c r="Y813" s="20"/>
      <c r="Z813" s="20"/>
      <c r="AA813" s="160">
        <f t="shared" si="209"/>
        <v>0</v>
      </c>
      <c r="AB813" s="160">
        <f t="shared" si="210"/>
        <v>0</v>
      </c>
      <c r="AC813" s="20">
        <f t="shared" si="211"/>
        <v>0</v>
      </c>
      <c r="AR813" s="205">
        <f t="shared" si="217"/>
        <v>0</v>
      </c>
      <c r="AS813" s="205">
        <f t="shared" si="218"/>
        <v>0</v>
      </c>
      <c r="AT813" s="205">
        <f t="shared" si="219"/>
        <v>0</v>
      </c>
      <c r="AU813" s="205">
        <f t="shared" si="220"/>
        <v>0</v>
      </c>
      <c r="AV813" s="205">
        <f t="shared" si="221"/>
        <v>0</v>
      </c>
      <c r="AW813" s="205">
        <f t="shared" si="222"/>
        <v>0</v>
      </c>
      <c r="AX813" s="205">
        <f t="shared" si="223"/>
        <v>0</v>
      </c>
    </row>
    <row r="814" spans="1:50" ht="15.75" hidden="1" customHeight="1" outlineLevel="1">
      <c r="A814" s="8" t="s">
        <v>61</v>
      </c>
      <c r="B814" s="216">
        <v>803</v>
      </c>
      <c r="C814" s="284"/>
      <c r="D814" s="285"/>
      <c r="E814" s="285"/>
      <c r="F814" s="286"/>
      <c r="G814" s="301">
        <v>0</v>
      </c>
      <c r="H814" s="287">
        <v>0.1</v>
      </c>
      <c r="I814" s="288"/>
      <c r="J814" s="223">
        <f t="shared" si="212"/>
        <v>0</v>
      </c>
      <c r="K814" s="286"/>
      <c r="L814" s="286"/>
      <c r="M814" s="215"/>
      <c r="N814" s="278">
        <f t="shared" si="213"/>
        <v>803</v>
      </c>
      <c r="O814" s="289" t="str">
        <f t="shared" si="214"/>
        <v/>
      </c>
      <c r="P814" s="290">
        <f t="shared" si="208"/>
        <v>0</v>
      </c>
      <c r="Q814" s="291">
        <v>0.1</v>
      </c>
      <c r="R814" s="292"/>
      <c r="S814" s="292"/>
      <c r="T814" s="292"/>
      <c r="U814" s="293" t="str">
        <f t="shared" si="215"/>
        <v/>
      </c>
      <c r="V814" s="294"/>
      <c r="W814" s="158"/>
      <c r="X814" s="159" t="str">
        <f t="shared" si="216"/>
        <v/>
      </c>
      <c r="Y814" s="20"/>
      <c r="Z814" s="20"/>
      <c r="AA814" s="160">
        <f t="shared" si="209"/>
        <v>0</v>
      </c>
      <c r="AB814" s="160">
        <f t="shared" si="210"/>
        <v>0</v>
      </c>
      <c r="AC814" s="20">
        <f t="shared" si="211"/>
        <v>0</v>
      </c>
      <c r="AR814" s="205">
        <f t="shared" si="217"/>
        <v>0</v>
      </c>
      <c r="AS814" s="205">
        <f t="shared" si="218"/>
        <v>0</v>
      </c>
      <c r="AT814" s="205">
        <f t="shared" si="219"/>
        <v>0</v>
      </c>
      <c r="AU814" s="205">
        <f t="shared" si="220"/>
        <v>0</v>
      </c>
      <c r="AV814" s="205">
        <f t="shared" si="221"/>
        <v>0</v>
      </c>
      <c r="AW814" s="205">
        <f t="shared" si="222"/>
        <v>0</v>
      </c>
      <c r="AX814" s="205">
        <f t="shared" si="223"/>
        <v>0</v>
      </c>
    </row>
    <row r="815" spans="1:50" ht="15.75" hidden="1" customHeight="1" outlineLevel="1">
      <c r="A815" s="8" t="s">
        <v>61</v>
      </c>
      <c r="B815" s="216">
        <v>804</v>
      </c>
      <c r="C815" s="284"/>
      <c r="D815" s="285"/>
      <c r="E815" s="285"/>
      <c r="F815" s="286"/>
      <c r="G815" s="301">
        <v>0</v>
      </c>
      <c r="H815" s="287">
        <v>0.1</v>
      </c>
      <c r="I815" s="288"/>
      <c r="J815" s="223">
        <f t="shared" si="212"/>
        <v>0</v>
      </c>
      <c r="K815" s="286"/>
      <c r="L815" s="286"/>
      <c r="M815" s="215"/>
      <c r="N815" s="278">
        <f t="shared" si="213"/>
        <v>804</v>
      </c>
      <c r="O815" s="289" t="str">
        <f t="shared" si="214"/>
        <v/>
      </c>
      <c r="P815" s="290">
        <f t="shared" si="208"/>
        <v>0</v>
      </c>
      <c r="Q815" s="291">
        <v>0.1</v>
      </c>
      <c r="R815" s="292"/>
      <c r="S815" s="292"/>
      <c r="T815" s="292"/>
      <c r="U815" s="293" t="str">
        <f t="shared" si="215"/>
        <v/>
      </c>
      <c r="V815" s="294"/>
      <c r="W815" s="158"/>
      <c r="X815" s="159" t="str">
        <f t="shared" si="216"/>
        <v/>
      </c>
      <c r="Y815" s="20"/>
      <c r="Z815" s="20"/>
      <c r="AA815" s="160">
        <f t="shared" si="209"/>
        <v>0</v>
      </c>
      <c r="AB815" s="160">
        <f t="shared" si="210"/>
        <v>0</v>
      </c>
      <c r="AC815" s="20">
        <f t="shared" si="211"/>
        <v>0</v>
      </c>
      <c r="AR815" s="205">
        <f t="shared" si="217"/>
        <v>0</v>
      </c>
      <c r="AS815" s="205">
        <f t="shared" si="218"/>
        <v>0</v>
      </c>
      <c r="AT815" s="205">
        <f t="shared" si="219"/>
        <v>0</v>
      </c>
      <c r="AU815" s="205">
        <f t="shared" si="220"/>
        <v>0</v>
      </c>
      <c r="AV815" s="205">
        <f t="shared" si="221"/>
        <v>0</v>
      </c>
      <c r="AW815" s="205">
        <f t="shared" si="222"/>
        <v>0</v>
      </c>
      <c r="AX815" s="205">
        <f t="shared" si="223"/>
        <v>0</v>
      </c>
    </row>
    <row r="816" spans="1:50" ht="15.75" hidden="1" customHeight="1" outlineLevel="1">
      <c r="A816" s="8" t="s">
        <v>61</v>
      </c>
      <c r="B816" s="216">
        <v>805</v>
      </c>
      <c r="C816" s="284"/>
      <c r="D816" s="285"/>
      <c r="E816" s="285"/>
      <c r="F816" s="286"/>
      <c r="G816" s="301">
        <v>0</v>
      </c>
      <c r="H816" s="287">
        <v>0.1</v>
      </c>
      <c r="I816" s="288"/>
      <c r="J816" s="223">
        <f t="shared" si="212"/>
        <v>0</v>
      </c>
      <c r="K816" s="286"/>
      <c r="L816" s="286"/>
      <c r="M816" s="215"/>
      <c r="N816" s="278">
        <f t="shared" si="213"/>
        <v>805</v>
      </c>
      <c r="O816" s="289" t="str">
        <f t="shared" si="214"/>
        <v/>
      </c>
      <c r="P816" s="290">
        <f t="shared" si="208"/>
        <v>0</v>
      </c>
      <c r="Q816" s="291">
        <v>0.1</v>
      </c>
      <c r="R816" s="292"/>
      <c r="S816" s="292"/>
      <c r="T816" s="292"/>
      <c r="U816" s="293" t="str">
        <f t="shared" si="215"/>
        <v/>
      </c>
      <c r="V816" s="294"/>
      <c r="W816" s="158"/>
      <c r="X816" s="159" t="str">
        <f t="shared" si="216"/>
        <v/>
      </c>
      <c r="Y816" s="20"/>
      <c r="Z816" s="20"/>
      <c r="AA816" s="160">
        <f t="shared" si="209"/>
        <v>0</v>
      </c>
      <c r="AB816" s="160">
        <f t="shared" si="210"/>
        <v>0</v>
      </c>
      <c r="AC816" s="20">
        <f t="shared" si="211"/>
        <v>0</v>
      </c>
      <c r="AR816" s="205">
        <f t="shared" si="217"/>
        <v>0</v>
      </c>
      <c r="AS816" s="205">
        <f t="shared" si="218"/>
        <v>0</v>
      </c>
      <c r="AT816" s="205">
        <f t="shared" si="219"/>
        <v>0</v>
      </c>
      <c r="AU816" s="205">
        <f t="shared" si="220"/>
        <v>0</v>
      </c>
      <c r="AV816" s="205">
        <f t="shared" si="221"/>
        <v>0</v>
      </c>
      <c r="AW816" s="205">
        <f t="shared" si="222"/>
        <v>0</v>
      </c>
      <c r="AX816" s="205">
        <f t="shared" si="223"/>
        <v>0</v>
      </c>
    </row>
    <row r="817" spans="1:50" ht="15.75" hidden="1" customHeight="1" outlineLevel="1">
      <c r="A817" s="8" t="s">
        <v>61</v>
      </c>
      <c r="B817" s="216">
        <v>806</v>
      </c>
      <c r="C817" s="284"/>
      <c r="D817" s="285"/>
      <c r="E817" s="285"/>
      <c r="F817" s="286"/>
      <c r="G817" s="301">
        <v>0</v>
      </c>
      <c r="H817" s="287">
        <v>0.1</v>
      </c>
      <c r="I817" s="288"/>
      <c r="J817" s="223">
        <f t="shared" si="212"/>
        <v>0</v>
      </c>
      <c r="K817" s="286"/>
      <c r="L817" s="286"/>
      <c r="M817" s="215"/>
      <c r="N817" s="278">
        <f t="shared" si="213"/>
        <v>806</v>
      </c>
      <c r="O817" s="289" t="str">
        <f t="shared" si="214"/>
        <v/>
      </c>
      <c r="P817" s="290">
        <f t="shared" si="208"/>
        <v>0</v>
      </c>
      <c r="Q817" s="291">
        <v>0.1</v>
      </c>
      <c r="R817" s="292"/>
      <c r="S817" s="292"/>
      <c r="T817" s="292"/>
      <c r="U817" s="293" t="str">
        <f t="shared" si="215"/>
        <v/>
      </c>
      <c r="V817" s="294"/>
      <c r="W817" s="158"/>
      <c r="X817" s="159" t="str">
        <f t="shared" si="216"/>
        <v/>
      </c>
      <c r="Y817" s="20"/>
      <c r="Z817" s="20"/>
      <c r="AA817" s="160">
        <f t="shared" si="209"/>
        <v>0</v>
      </c>
      <c r="AB817" s="160">
        <f t="shared" si="210"/>
        <v>0</v>
      </c>
      <c r="AC817" s="20">
        <f t="shared" si="211"/>
        <v>0</v>
      </c>
      <c r="AR817" s="205">
        <f t="shared" si="217"/>
        <v>0</v>
      </c>
      <c r="AS817" s="205">
        <f t="shared" si="218"/>
        <v>0</v>
      </c>
      <c r="AT817" s="205">
        <f t="shared" si="219"/>
        <v>0</v>
      </c>
      <c r="AU817" s="205">
        <f t="shared" si="220"/>
        <v>0</v>
      </c>
      <c r="AV817" s="205">
        <f t="shared" si="221"/>
        <v>0</v>
      </c>
      <c r="AW817" s="205">
        <f t="shared" si="222"/>
        <v>0</v>
      </c>
      <c r="AX817" s="205">
        <f t="shared" si="223"/>
        <v>0</v>
      </c>
    </row>
    <row r="818" spans="1:50" ht="15.75" hidden="1" customHeight="1" outlineLevel="1">
      <c r="A818" s="8" t="s">
        <v>61</v>
      </c>
      <c r="B818" s="216">
        <v>807</v>
      </c>
      <c r="C818" s="284"/>
      <c r="D818" s="285"/>
      <c r="E818" s="285"/>
      <c r="F818" s="286"/>
      <c r="G818" s="301">
        <v>0</v>
      </c>
      <c r="H818" s="287">
        <v>0.1</v>
      </c>
      <c r="I818" s="288"/>
      <c r="J818" s="223">
        <f t="shared" si="212"/>
        <v>0</v>
      </c>
      <c r="K818" s="286"/>
      <c r="L818" s="286"/>
      <c r="M818" s="215"/>
      <c r="N818" s="278">
        <f t="shared" si="213"/>
        <v>807</v>
      </c>
      <c r="O818" s="289" t="str">
        <f t="shared" si="214"/>
        <v/>
      </c>
      <c r="P818" s="290">
        <f t="shared" si="208"/>
        <v>0</v>
      </c>
      <c r="Q818" s="291">
        <v>0.1</v>
      </c>
      <c r="R818" s="292"/>
      <c r="S818" s="292"/>
      <c r="T818" s="292"/>
      <c r="U818" s="293" t="str">
        <f t="shared" si="215"/>
        <v/>
      </c>
      <c r="V818" s="294"/>
      <c r="W818" s="158"/>
      <c r="X818" s="159" t="str">
        <f t="shared" si="216"/>
        <v/>
      </c>
      <c r="Y818" s="20"/>
      <c r="Z818" s="20"/>
      <c r="AA818" s="160">
        <f t="shared" si="209"/>
        <v>0</v>
      </c>
      <c r="AB818" s="160">
        <f t="shared" si="210"/>
        <v>0</v>
      </c>
      <c r="AC818" s="20">
        <f t="shared" si="211"/>
        <v>0</v>
      </c>
      <c r="AR818" s="205">
        <f t="shared" si="217"/>
        <v>0</v>
      </c>
      <c r="AS818" s="205">
        <f t="shared" si="218"/>
        <v>0</v>
      </c>
      <c r="AT818" s="205">
        <f t="shared" si="219"/>
        <v>0</v>
      </c>
      <c r="AU818" s="205">
        <f t="shared" si="220"/>
        <v>0</v>
      </c>
      <c r="AV818" s="205">
        <f t="shared" si="221"/>
        <v>0</v>
      </c>
      <c r="AW818" s="205">
        <f t="shared" si="222"/>
        <v>0</v>
      </c>
      <c r="AX818" s="205">
        <f t="shared" si="223"/>
        <v>0</v>
      </c>
    </row>
    <row r="819" spans="1:50" ht="15.75" hidden="1" customHeight="1" outlineLevel="1">
      <c r="A819" s="8" t="s">
        <v>61</v>
      </c>
      <c r="B819" s="216">
        <v>808</v>
      </c>
      <c r="C819" s="284"/>
      <c r="D819" s="285"/>
      <c r="E819" s="285"/>
      <c r="F819" s="286"/>
      <c r="G819" s="301">
        <v>0</v>
      </c>
      <c r="H819" s="287">
        <v>0.1</v>
      </c>
      <c r="I819" s="288"/>
      <c r="J819" s="223">
        <f t="shared" si="212"/>
        <v>0</v>
      </c>
      <c r="K819" s="286"/>
      <c r="L819" s="286"/>
      <c r="M819" s="215"/>
      <c r="N819" s="278">
        <f t="shared" si="213"/>
        <v>808</v>
      </c>
      <c r="O819" s="289" t="str">
        <f t="shared" si="214"/>
        <v/>
      </c>
      <c r="P819" s="290">
        <f t="shared" si="208"/>
        <v>0</v>
      </c>
      <c r="Q819" s="291">
        <v>0.1</v>
      </c>
      <c r="R819" s="292"/>
      <c r="S819" s="292"/>
      <c r="T819" s="292"/>
      <c r="U819" s="293" t="str">
        <f t="shared" si="215"/>
        <v/>
      </c>
      <c r="V819" s="294"/>
      <c r="W819" s="158"/>
      <c r="X819" s="159" t="str">
        <f t="shared" si="216"/>
        <v/>
      </c>
      <c r="Y819" s="20"/>
      <c r="Z819" s="20"/>
      <c r="AA819" s="160">
        <f t="shared" si="209"/>
        <v>0</v>
      </c>
      <c r="AB819" s="160">
        <f t="shared" si="210"/>
        <v>0</v>
      </c>
      <c r="AC819" s="20">
        <f t="shared" si="211"/>
        <v>0</v>
      </c>
      <c r="AR819" s="205">
        <f t="shared" si="217"/>
        <v>0</v>
      </c>
      <c r="AS819" s="205">
        <f t="shared" si="218"/>
        <v>0</v>
      </c>
      <c r="AT819" s="205">
        <f t="shared" si="219"/>
        <v>0</v>
      </c>
      <c r="AU819" s="205">
        <f t="shared" si="220"/>
        <v>0</v>
      </c>
      <c r="AV819" s="205">
        <f t="shared" si="221"/>
        <v>0</v>
      </c>
      <c r="AW819" s="205">
        <f t="shared" si="222"/>
        <v>0</v>
      </c>
      <c r="AX819" s="205">
        <f t="shared" si="223"/>
        <v>0</v>
      </c>
    </row>
    <row r="820" spans="1:50" ht="15.75" hidden="1" customHeight="1" outlineLevel="1">
      <c r="A820" s="8" t="s">
        <v>61</v>
      </c>
      <c r="B820" s="216">
        <v>809</v>
      </c>
      <c r="C820" s="284"/>
      <c r="D820" s="285"/>
      <c r="E820" s="285"/>
      <c r="F820" s="286"/>
      <c r="G820" s="301">
        <v>0</v>
      </c>
      <c r="H820" s="287">
        <v>0.1</v>
      </c>
      <c r="I820" s="288"/>
      <c r="J820" s="223">
        <f t="shared" si="212"/>
        <v>0</v>
      </c>
      <c r="K820" s="286"/>
      <c r="L820" s="286"/>
      <c r="M820" s="215"/>
      <c r="N820" s="278">
        <f t="shared" si="213"/>
        <v>809</v>
      </c>
      <c r="O820" s="289" t="str">
        <f t="shared" si="214"/>
        <v/>
      </c>
      <c r="P820" s="290">
        <f t="shared" si="208"/>
        <v>0</v>
      </c>
      <c r="Q820" s="291">
        <v>0.1</v>
      </c>
      <c r="R820" s="292"/>
      <c r="S820" s="292"/>
      <c r="T820" s="292"/>
      <c r="U820" s="293" t="str">
        <f t="shared" si="215"/>
        <v/>
      </c>
      <c r="V820" s="294"/>
      <c r="W820" s="158"/>
      <c r="X820" s="159" t="str">
        <f t="shared" si="216"/>
        <v/>
      </c>
      <c r="Y820" s="20"/>
      <c r="Z820" s="20"/>
      <c r="AA820" s="160">
        <f t="shared" si="209"/>
        <v>0</v>
      </c>
      <c r="AB820" s="160">
        <f t="shared" si="210"/>
        <v>0</v>
      </c>
      <c r="AC820" s="20">
        <f t="shared" si="211"/>
        <v>0</v>
      </c>
      <c r="AR820" s="205">
        <f t="shared" si="217"/>
        <v>0</v>
      </c>
      <c r="AS820" s="205">
        <f t="shared" si="218"/>
        <v>0</v>
      </c>
      <c r="AT820" s="205">
        <f t="shared" si="219"/>
        <v>0</v>
      </c>
      <c r="AU820" s="205">
        <f t="shared" si="220"/>
        <v>0</v>
      </c>
      <c r="AV820" s="205">
        <f t="shared" si="221"/>
        <v>0</v>
      </c>
      <c r="AW820" s="205">
        <f t="shared" si="222"/>
        <v>0</v>
      </c>
      <c r="AX820" s="205">
        <f t="shared" si="223"/>
        <v>0</v>
      </c>
    </row>
    <row r="821" spans="1:50" ht="15.75" hidden="1" customHeight="1" outlineLevel="1">
      <c r="A821" s="8" t="s">
        <v>61</v>
      </c>
      <c r="B821" s="216">
        <v>810</v>
      </c>
      <c r="C821" s="284"/>
      <c r="D821" s="285"/>
      <c r="E821" s="285"/>
      <c r="F821" s="286"/>
      <c r="G821" s="301">
        <v>0</v>
      </c>
      <c r="H821" s="287">
        <v>0.1</v>
      </c>
      <c r="I821" s="288"/>
      <c r="J821" s="223">
        <f t="shared" si="212"/>
        <v>0</v>
      </c>
      <c r="K821" s="286"/>
      <c r="L821" s="286"/>
      <c r="M821" s="215"/>
      <c r="N821" s="278">
        <f t="shared" si="213"/>
        <v>810</v>
      </c>
      <c r="O821" s="289" t="str">
        <f t="shared" si="214"/>
        <v/>
      </c>
      <c r="P821" s="290">
        <f t="shared" si="208"/>
        <v>0</v>
      </c>
      <c r="Q821" s="291">
        <v>0.1</v>
      </c>
      <c r="R821" s="292"/>
      <c r="S821" s="292"/>
      <c r="T821" s="292"/>
      <c r="U821" s="293" t="str">
        <f t="shared" si="215"/>
        <v/>
      </c>
      <c r="V821" s="294"/>
      <c r="W821" s="158"/>
      <c r="X821" s="159" t="str">
        <f t="shared" si="216"/>
        <v/>
      </c>
      <c r="Y821" s="20"/>
      <c r="Z821" s="20"/>
      <c r="AA821" s="160">
        <f t="shared" si="209"/>
        <v>0</v>
      </c>
      <c r="AB821" s="160">
        <f t="shared" si="210"/>
        <v>0</v>
      </c>
      <c r="AC821" s="20">
        <f t="shared" si="211"/>
        <v>0</v>
      </c>
      <c r="AR821" s="205">
        <f t="shared" si="217"/>
        <v>0</v>
      </c>
      <c r="AS821" s="205">
        <f t="shared" si="218"/>
        <v>0</v>
      </c>
      <c r="AT821" s="205">
        <f t="shared" si="219"/>
        <v>0</v>
      </c>
      <c r="AU821" s="205">
        <f t="shared" si="220"/>
        <v>0</v>
      </c>
      <c r="AV821" s="205">
        <f t="shared" si="221"/>
        <v>0</v>
      </c>
      <c r="AW821" s="205">
        <f t="shared" si="222"/>
        <v>0</v>
      </c>
      <c r="AX821" s="205">
        <f t="shared" si="223"/>
        <v>0</v>
      </c>
    </row>
    <row r="822" spans="1:50" ht="15.75" hidden="1" customHeight="1" outlineLevel="1">
      <c r="A822" s="8" t="s">
        <v>61</v>
      </c>
      <c r="B822" s="216">
        <v>811</v>
      </c>
      <c r="C822" s="284"/>
      <c r="D822" s="285"/>
      <c r="E822" s="285"/>
      <c r="F822" s="286"/>
      <c r="G822" s="301">
        <v>0</v>
      </c>
      <c r="H822" s="287">
        <v>0.1</v>
      </c>
      <c r="I822" s="288"/>
      <c r="J822" s="223">
        <f t="shared" si="212"/>
        <v>0</v>
      </c>
      <c r="K822" s="286"/>
      <c r="L822" s="286"/>
      <c r="M822" s="215"/>
      <c r="N822" s="278">
        <f t="shared" si="213"/>
        <v>811</v>
      </c>
      <c r="O822" s="289" t="str">
        <f t="shared" si="214"/>
        <v/>
      </c>
      <c r="P822" s="290">
        <f t="shared" si="208"/>
        <v>0</v>
      </c>
      <c r="Q822" s="291">
        <v>0.1</v>
      </c>
      <c r="R822" s="292"/>
      <c r="S822" s="292"/>
      <c r="T822" s="292"/>
      <c r="U822" s="293" t="str">
        <f t="shared" si="215"/>
        <v/>
      </c>
      <c r="V822" s="294"/>
      <c r="W822" s="158"/>
      <c r="X822" s="159" t="str">
        <f t="shared" si="216"/>
        <v/>
      </c>
      <c r="Y822" s="20"/>
      <c r="Z822" s="20"/>
      <c r="AA822" s="160">
        <f t="shared" si="209"/>
        <v>0</v>
      </c>
      <c r="AB822" s="160">
        <f t="shared" si="210"/>
        <v>0</v>
      </c>
      <c r="AC822" s="20">
        <f t="shared" si="211"/>
        <v>0</v>
      </c>
      <c r="AR822" s="205">
        <f t="shared" si="217"/>
        <v>0</v>
      </c>
      <c r="AS822" s="205">
        <f t="shared" si="218"/>
        <v>0</v>
      </c>
      <c r="AT822" s="205">
        <f t="shared" si="219"/>
        <v>0</v>
      </c>
      <c r="AU822" s="205">
        <f t="shared" si="220"/>
        <v>0</v>
      </c>
      <c r="AV822" s="205">
        <f t="shared" si="221"/>
        <v>0</v>
      </c>
      <c r="AW822" s="205">
        <f t="shared" si="222"/>
        <v>0</v>
      </c>
      <c r="AX822" s="205">
        <f t="shared" si="223"/>
        <v>0</v>
      </c>
    </row>
    <row r="823" spans="1:50" ht="15.75" hidden="1" customHeight="1" outlineLevel="1">
      <c r="A823" s="8" t="s">
        <v>61</v>
      </c>
      <c r="B823" s="216">
        <v>812</v>
      </c>
      <c r="C823" s="284"/>
      <c r="D823" s="285"/>
      <c r="E823" s="285"/>
      <c r="F823" s="286"/>
      <c r="G823" s="301">
        <v>0</v>
      </c>
      <c r="H823" s="287">
        <v>0.1</v>
      </c>
      <c r="I823" s="288"/>
      <c r="J823" s="223">
        <f t="shared" si="212"/>
        <v>0</v>
      </c>
      <c r="K823" s="286"/>
      <c r="L823" s="286"/>
      <c r="M823" s="215"/>
      <c r="N823" s="278">
        <f t="shared" si="213"/>
        <v>812</v>
      </c>
      <c r="O823" s="289" t="str">
        <f t="shared" si="214"/>
        <v/>
      </c>
      <c r="P823" s="290">
        <f t="shared" si="208"/>
        <v>0</v>
      </c>
      <c r="Q823" s="291">
        <v>0.1</v>
      </c>
      <c r="R823" s="292"/>
      <c r="S823" s="292"/>
      <c r="T823" s="292"/>
      <c r="U823" s="293" t="str">
        <f t="shared" si="215"/>
        <v/>
      </c>
      <c r="V823" s="294"/>
      <c r="W823" s="158"/>
      <c r="X823" s="159" t="str">
        <f t="shared" si="216"/>
        <v/>
      </c>
      <c r="Y823" s="20"/>
      <c r="Z823" s="20"/>
      <c r="AA823" s="160">
        <f t="shared" si="209"/>
        <v>0</v>
      </c>
      <c r="AB823" s="160">
        <f t="shared" si="210"/>
        <v>0</v>
      </c>
      <c r="AC823" s="20">
        <f t="shared" si="211"/>
        <v>0</v>
      </c>
      <c r="AR823" s="205">
        <f t="shared" si="217"/>
        <v>0</v>
      </c>
      <c r="AS823" s="205">
        <f t="shared" si="218"/>
        <v>0</v>
      </c>
      <c r="AT823" s="205">
        <f t="shared" si="219"/>
        <v>0</v>
      </c>
      <c r="AU823" s="205">
        <f t="shared" si="220"/>
        <v>0</v>
      </c>
      <c r="AV823" s="205">
        <f t="shared" si="221"/>
        <v>0</v>
      </c>
      <c r="AW823" s="205">
        <f t="shared" si="222"/>
        <v>0</v>
      </c>
      <c r="AX823" s="205">
        <f t="shared" si="223"/>
        <v>0</v>
      </c>
    </row>
    <row r="824" spans="1:50" ht="15.75" hidden="1" customHeight="1" outlineLevel="1">
      <c r="A824" s="8" t="s">
        <v>61</v>
      </c>
      <c r="B824" s="216">
        <v>813</v>
      </c>
      <c r="C824" s="284"/>
      <c r="D824" s="285"/>
      <c r="E824" s="285"/>
      <c r="F824" s="286"/>
      <c r="G824" s="301">
        <v>0</v>
      </c>
      <c r="H824" s="287">
        <v>0.1</v>
      </c>
      <c r="I824" s="288"/>
      <c r="J824" s="223">
        <f t="shared" si="212"/>
        <v>0</v>
      </c>
      <c r="K824" s="286"/>
      <c r="L824" s="286"/>
      <c r="M824" s="215"/>
      <c r="N824" s="278">
        <f t="shared" si="213"/>
        <v>813</v>
      </c>
      <c r="O824" s="289" t="str">
        <f t="shared" si="214"/>
        <v/>
      </c>
      <c r="P824" s="290">
        <f t="shared" si="208"/>
        <v>0</v>
      </c>
      <c r="Q824" s="291">
        <v>0.1</v>
      </c>
      <c r="R824" s="292"/>
      <c r="S824" s="292"/>
      <c r="T824" s="292"/>
      <c r="U824" s="293" t="str">
        <f t="shared" si="215"/>
        <v/>
      </c>
      <c r="V824" s="294"/>
      <c r="W824" s="158"/>
      <c r="X824" s="159" t="str">
        <f t="shared" si="216"/>
        <v/>
      </c>
      <c r="Y824" s="20"/>
      <c r="Z824" s="20"/>
      <c r="AA824" s="160">
        <f t="shared" si="209"/>
        <v>0</v>
      </c>
      <c r="AB824" s="160">
        <f t="shared" si="210"/>
        <v>0</v>
      </c>
      <c r="AC824" s="20">
        <f t="shared" si="211"/>
        <v>0</v>
      </c>
      <c r="AR824" s="205">
        <f t="shared" si="217"/>
        <v>0</v>
      </c>
      <c r="AS824" s="205">
        <f t="shared" si="218"/>
        <v>0</v>
      </c>
      <c r="AT824" s="205">
        <f t="shared" si="219"/>
        <v>0</v>
      </c>
      <c r="AU824" s="205">
        <f t="shared" si="220"/>
        <v>0</v>
      </c>
      <c r="AV824" s="205">
        <f t="shared" si="221"/>
        <v>0</v>
      </c>
      <c r="AW824" s="205">
        <f t="shared" si="222"/>
        <v>0</v>
      </c>
      <c r="AX824" s="205">
        <f t="shared" si="223"/>
        <v>0</v>
      </c>
    </row>
    <row r="825" spans="1:50" ht="15.75" hidden="1" customHeight="1" outlineLevel="1">
      <c r="A825" s="8" t="s">
        <v>61</v>
      </c>
      <c r="B825" s="216">
        <v>814</v>
      </c>
      <c r="C825" s="284"/>
      <c r="D825" s="285"/>
      <c r="E825" s="285"/>
      <c r="F825" s="286"/>
      <c r="G825" s="301">
        <v>0</v>
      </c>
      <c r="H825" s="287">
        <v>0.1</v>
      </c>
      <c r="I825" s="288"/>
      <c r="J825" s="223">
        <f t="shared" si="212"/>
        <v>0</v>
      </c>
      <c r="K825" s="286"/>
      <c r="L825" s="286"/>
      <c r="M825" s="215"/>
      <c r="N825" s="278">
        <f t="shared" si="213"/>
        <v>814</v>
      </c>
      <c r="O825" s="289" t="str">
        <f t="shared" si="214"/>
        <v/>
      </c>
      <c r="P825" s="290">
        <f t="shared" si="208"/>
        <v>0</v>
      </c>
      <c r="Q825" s="291">
        <v>0.1</v>
      </c>
      <c r="R825" s="292"/>
      <c r="S825" s="292"/>
      <c r="T825" s="292"/>
      <c r="U825" s="293" t="str">
        <f t="shared" si="215"/>
        <v/>
      </c>
      <c r="V825" s="294"/>
      <c r="W825" s="158"/>
      <c r="X825" s="159" t="str">
        <f t="shared" si="216"/>
        <v/>
      </c>
      <c r="Y825" s="20"/>
      <c r="Z825" s="20"/>
      <c r="AA825" s="160">
        <f t="shared" si="209"/>
        <v>0</v>
      </c>
      <c r="AB825" s="160">
        <f t="shared" si="210"/>
        <v>0</v>
      </c>
      <c r="AC825" s="20">
        <f t="shared" si="211"/>
        <v>0</v>
      </c>
      <c r="AR825" s="205">
        <f t="shared" si="217"/>
        <v>0</v>
      </c>
      <c r="AS825" s="205">
        <f t="shared" si="218"/>
        <v>0</v>
      </c>
      <c r="AT825" s="205">
        <f t="shared" si="219"/>
        <v>0</v>
      </c>
      <c r="AU825" s="205">
        <f t="shared" si="220"/>
        <v>0</v>
      </c>
      <c r="AV825" s="205">
        <f t="shared" si="221"/>
        <v>0</v>
      </c>
      <c r="AW825" s="205">
        <f t="shared" si="222"/>
        <v>0</v>
      </c>
      <c r="AX825" s="205">
        <f t="shared" si="223"/>
        <v>0</v>
      </c>
    </row>
    <row r="826" spans="1:50" ht="15.75" hidden="1" customHeight="1" outlineLevel="1">
      <c r="A826" s="8" t="s">
        <v>61</v>
      </c>
      <c r="B826" s="216">
        <v>815</v>
      </c>
      <c r="C826" s="284"/>
      <c r="D826" s="285"/>
      <c r="E826" s="285"/>
      <c r="F826" s="286"/>
      <c r="G826" s="301">
        <v>0</v>
      </c>
      <c r="H826" s="287">
        <v>0.1</v>
      </c>
      <c r="I826" s="288"/>
      <c r="J826" s="223">
        <f t="shared" si="212"/>
        <v>0</v>
      </c>
      <c r="K826" s="286"/>
      <c r="L826" s="286"/>
      <c r="M826" s="215"/>
      <c r="N826" s="278">
        <f t="shared" si="213"/>
        <v>815</v>
      </c>
      <c r="O826" s="289" t="str">
        <f t="shared" si="214"/>
        <v/>
      </c>
      <c r="P826" s="290">
        <f t="shared" si="208"/>
        <v>0</v>
      </c>
      <c r="Q826" s="291">
        <v>0.1</v>
      </c>
      <c r="R826" s="292"/>
      <c r="S826" s="292"/>
      <c r="T826" s="292"/>
      <c r="U826" s="293" t="str">
        <f t="shared" si="215"/>
        <v/>
      </c>
      <c r="V826" s="294"/>
      <c r="W826" s="158"/>
      <c r="X826" s="159" t="str">
        <f t="shared" si="216"/>
        <v/>
      </c>
      <c r="Y826" s="20"/>
      <c r="Z826" s="20"/>
      <c r="AA826" s="160">
        <f t="shared" si="209"/>
        <v>0</v>
      </c>
      <c r="AB826" s="160">
        <f t="shared" si="210"/>
        <v>0</v>
      </c>
      <c r="AC826" s="20">
        <f t="shared" si="211"/>
        <v>0</v>
      </c>
      <c r="AR826" s="205">
        <f t="shared" si="217"/>
        <v>0</v>
      </c>
      <c r="AS826" s="205">
        <f t="shared" si="218"/>
        <v>0</v>
      </c>
      <c r="AT826" s="205">
        <f t="shared" si="219"/>
        <v>0</v>
      </c>
      <c r="AU826" s="205">
        <f t="shared" si="220"/>
        <v>0</v>
      </c>
      <c r="AV826" s="205">
        <f t="shared" si="221"/>
        <v>0</v>
      </c>
      <c r="AW826" s="205">
        <f t="shared" si="222"/>
        <v>0</v>
      </c>
      <c r="AX826" s="205">
        <f t="shared" si="223"/>
        <v>0</v>
      </c>
    </row>
    <row r="827" spans="1:50" ht="15.75" hidden="1" customHeight="1" outlineLevel="1">
      <c r="A827" s="8" t="s">
        <v>61</v>
      </c>
      <c r="B827" s="216">
        <v>816</v>
      </c>
      <c r="C827" s="284"/>
      <c r="D827" s="285"/>
      <c r="E827" s="285"/>
      <c r="F827" s="286"/>
      <c r="G827" s="301">
        <v>0</v>
      </c>
      <c r="H827" s="287">
        <v>0.1</v>
      </c>
      <c r="I827" s="288"/>
      <c r="J827" s="223">
        <f t="shared" si="212"/>
        <v>0</v>
      </c>
      <c r="K827" s="286"/>
      <c r="L827" s="286"/>
      <c r="M827" s="215"/>
      <c r="N827" s="278">
        <f t="shared" si="213"/>
        <v>816</v>
      </c>
      <c r="O827" s="289" t="str">
        <f t="shared" si="214"/>
        <v/>
      </c>
      <c r="P827" s="290">
        <f t="shared" si="208"/>
        <v>0</v>
      </c>
      <c r="Q827" s="291">
        <v>0.1</v>
      </c>
      <c r="R827" s="292"/>
      <c r="S827" s="292"/>
      <c r="T827" s="292"/>
      <c r="U827" s="293" t="str">
        <f t="shared" si="215"/>
        <v/>
      </c>
      <c r="V827" s="294"/>
      <c r="W827" s="158"/>
      <c r="X827" s="159" t="str">
        <f t="shared" si="216"/>
        <v/>
      </c>
      <c r="Y827" s="20"/>
      <c r="Z827" s="20"/>
      <c r="AA827" s="160">
        <f t="shared" si="209"/>
        <v>0</v>
      </c>
      <c r="AB827" s="160">
        <f t="shared" si="210"/>
        <v>0</v>
      </c>
      <c r="AC827" s="20">
        <f t="shared" si="211"/>
        <v>0</v>
      </c>
      <c r="AR827" s="205">
        <f t="shared" si="217"/>
        <v>0</v>
      </c>
      <c r="AS827" s="205">
        <f t="shared" si="218"/>
        <v>0</v>
      </c>
      <c r="AT827" s="205">
        <f t="shared" si="219"/>
        <v>0</v>
      </c>
      <c r="AU827" s="205">
        <f t="shared" si="220"/>
        <v>0</v>
      </c>
      <c r="AV827" s="205">
        <f t="shared" si="221"/>
        <v>0</v>
      </c>
      <c r="AW827" s="205">
        <f t="shared" si="222"/>
        <v>0</v>
      </c>
      <c r="AX827" s="205">
        <f t="shared" si="223"/>
        <v>0</v>
      </c>
    </row>
    <row r="828" spans="1:50" ht="15.75" hidden="1" customHeight="1" outlineLevel="1">
      <c r="A828" s="8" t="s">
        <v>61</v>
      </c>
      <c r="B828" s="216">
        <v>817</v>
      </c>
      <c r="C828" s="284"/>
      <c r="D828" s="285"/>
      <c r="E828" s="285"/>
      <c r="F828" s="286"/>
      <c r="G828" s="301">
        <v>0</v>
      </c>
      <c r="H828" s="287">
        <v>0.1</v>
      </c>
      <c r="I828" s="288"/>
      <c r="J828" s="223">
        <f t="shared" si="212"/>
        <v>0</v>
      </c>
      <c r="K828" s="286"/>
      <c r="L828" s="286"/>
      <c r="M828" s="215"/>
      <c r="N828" s="278">
        <f t="shared" si="213"/>
        <v>817</v>
      </c>
      <c r="O828" s="289" t="str">
        <f t="shared" si="214"/>
        <v/>
      </c>
      <c r="P828" s="290">
        <f t="shared" si="208"/>
        <v>0</v>
      </c>
      <c r="Q828" s="291">
        <v>0.1</v>
      </c>
      <c r="R828" s="292"/>
      <c r="S828" s="292"/>
      <c r="T828" s="292"/>
      <c r="U828" s="293" t="str">
        <f t="shared" si="215"/>
        <v/>
      </c>
      <c r="V828" s="294"/>
      <c r="W828" s="158"/>
      <c r="X828" s="159" t="str">
        <f t="shared" si="216"/>
        <v/>
      </c>
      <c r="Y828" s="20"/>
      <c r="Z828" s="20"/>
      <c r="AA828" s="160">
        <f t="shared" si="209"/>
        <v>0</v>
      </c>
      <c r="AB828" s="160">
        <f t="shared" si="210"/>
        <v>0</v>
      </c>
      <c r="AC828" s="20">
        <f t="shared" si="211"/>
        <v>0</v>
      </c>
      <c r="AR828" s="205">
        <f t="shared" si="217"/>
        <v>0</v>
      </c>
      <c r="AS828" s="205">
        <f t="shared" si="218"/>
        <v>0</v>
      </c>
      <c r="AT828" s="205">
        <f t="shared" si="219"/>
        <v>0</v>
      </c>
      <c r="AU828" s="205">
        <f t="shared" si="220"/>
        <v>0</v>
      </c>
      <c r="AV828" s="205">
        <f t="shared" si="221"/>
        <v>0</v>
      </c>
      <c r="AW828" s="205">
        <f t="shared" si="222"/>
        <v>0</v>
      </c>
      <c r="AX828" s="205">
        <f t="shared" si="223"/>
        <v>0</v>
      </c>
    </row>
    <row r="829" spans="1:50" ht="15.75" hidden="1" customHeight="1" outlineLevel="1">
      <c r="A829" s="8" t="s">
        <v>61</v>
      </c>
      <c r="B829" s="216">
        <v>818</v>
      </c>
      <c r="C829" s="284"/>
      <c r="D829" s="285"/>
      <c r="E829" s="285"/>
      <c r="F829" s="286"/>
      <c r="G829" s="301">
        <v>0</v>
      </c>
      <c r="H829" s="287">
        <v>0.1</v>
      </c>
      <c r="I829" s="288"/>
      <c r="J829" s="223">
        <f t="shared" si="212"/>
        <v>0</v>
      </c>
      <c r="K829" s="286"/>
      <c r="L829" s="286"/>
      <c r="M829" s="215"/>
      <c r="N829" s="278">
        <f t="shared" si="213"/>
        <v>818</v>
      </c>
      <c r="O829" s="289" t="str">
        <f t="shared" si="214"/>
        <v/>
      </c>
      <c r="P829" s="290">
        <f t="shared" si="208"/>
        <v>0</v>
      </c>
      <c r="Q829" s="291">
        <v>0.1</v>
      </c>
      <c r="R829" s="292"/>
      <c r="S829" s="292"/>
      <c r="T829" s="292"/>
      <c r="U829" s="293" t="str">
        <f t="shared" si="215"/>
        <v/>
      </c>
      <c r="V829" s="294"/>
      <c r="W829" s="158"/>
      <c r="X829" s="159" t="str">
        <f t="shared" si="216"/>
        <v/>
      </c>
      <c r="Y829" s="20"/>
      <c r="Z829" s="20"/>
      <c r="AA829" s="160">
        <f t="shared" si="209"/>
        <v>0</v>
      </c>
      <c r="AB829" s="160">
        <f t="shared" si="210"/>
        <v>0</v>
      </c>
      <c r="AC829" s="20">
        <f t="shared" si="211"/>
        <v>0</v>
      </c>
      <c r="AR829" s="205">
        <f t="shared" si="217"/>
        <v>0</v>
      </c>
      <c r="AS829" s="205">
        <f t="shared" si="218"/>
        <v>0</v>
      </c>
      <c r="AT829" s="205">
        <f t="shared" si="219"/>
        <v>0</v>
      </c>
      <c r="AU829" s="205">
        <f t="shared" si="220"/>
        <v>0</v>
      </c>
      <c r="AV829" s="205">
        <f t="shared" si="221"/>
        <v>0</v>
      </c>
      <c r="AW829" s="205">
        <f t="shared" si="222"/>
        <v>0</v>
      </c>
      <c r="AX829" s="205">
        <f t="shared" si="223"/>
        <v>0</v>
      </c>
    </row>
    <row r="830" spans="1:50" ht="15.75" hidden="1" customHeight="1" outlineLevel="1">
      <c r="A830" s="8" t="s">
        <v>61</v>
      </c>
      <c r="B830" s="216">
        <v>819</v>
      </c>
      <c r="C830" s="284"/>
      <c r="D830" s="285"/>
      <c r="E830" s="285"/>
      <c r="F830" s="286"/>
      <c r="G830" s="301">
        <v>0</v>
      </c>
      <c r="H830" s="287">
        <v>0.1</v>
      </c>
      <c r="I830" s="288"/>
      <c r="J830" s="223">
        <f t="shared" si="212"/>
        <v>0</v>
      </c>
      <c r="K830" s="286"/>
      <c r="L830" s="286"/>
      <c r="M830" s="215"/>
      <c r="N830" s="278">
        <f t="shared" si="213"/>
        <v>819</v>
      </c>
      <c r="O830" s="289" t="str">
        <f t="shared" si="214"/>
        <v/>
      </c>
      <c r="P830" s="290">
        <f t="shared" si="208"/>
        <v>0</v>
      </c>
      <c r="Q830" s="291">
        <v>0.1</v>
      </c>
      <c r="R830" s="292"/>
      <c r="S830" s="292"/>
      <c r="T830" s="292"/>
      <c r="U830" s="293" t="str">
        <f t="shared" si="215"/>
        <v/>
      </c>
      <c r="V830" s="294"/>
      <c r="W830" s="158"/>
      <c r="X830" s="159" t="str">
        <f t="shared" si="216"/>
        <v/>
      </c>
      <c r="Y830" s="20"/>
      <c r="Z830" s="20"/>
      <c r="AA830" s="160">
        <f t="shared" si="209"/>
        <v>0</v>
      </c>
      <c r="AB830" s="160">
        <f t="shared" si="210"/>
        <v>0</v>
      </c>
      <c r="AC830" s="20">
        <f t="shared" si="211"/>
        <v>0</v>
      </c>
      <c r="AR830" s="205">
        <f t="shared" si="217"/>
        <v>0</v>
      </c>
      <c r="AS830" s="205">
        <f t="shared" si="218"/>
        <v>0</v>
      </c>
      <c r="AT830" s="205">
        <f t="shared" si="219"/>
        <v>0</v>
      </c>
      <c r="AU830" s="205">
        <f t="shared" si="220"/>
        <v>0</v>
      </c>
      <c r="AV830" s="205">
        <f t="shared" si="221"/>
        <v>0</v>
      </c>
      <c r="AW830" s="205">
        <f t="shared" si="222"/>
        <v>0</v>
      </c>
      <c r="AX830" s="205">
        <f t="shared" si="223"/>
        <v>0</v>
      </c>
    </row>
    <row r="831" spans="1:50" ht="15.75" hidden="1" customHeight="1" outlineLevel="1">
      <c r="A831" s="8" t="s">
        <v>61</v>
      </c>
      <c r="B831" s="216">
        <v>820</v>
      </c>
      <c r="C831" s="284"/>
      <c r="D831" s="285"/>
      <c r="E831" s="285"/>
      <c r="F831" s="286"/>
      <c r="G831" s="301">
        <v>0</v>
      </c>
      <c r="H831" s="287">
        <v>0.1</v>
      </c>
      <c r="I831" s="288"/>
      <c r="J831" s="223">
        <f t="shared" si="212"/>
        <v>0</v>
      </c>
      <c r="K831" s="286"/>
      <c r="L831" s="286"/>
      <c r="M831" s="215"/>
      <c r="N831" s="278">
        <f t="shared" si="213"/>
        <v>820</v>
      </c>
      <c r="O831" s="289" t="str">
        <f t="shared" si="214"/>
        <v/>
      </c>
      <c r="P831" s="290">
        <f t="shared" si="208"/>
        <v>0</v>
      </c>
      <c r="Q831" s="291">
        <v>0.1</v>
      </c>
      <c r="R831" s="292"/>
      <c r="S831" s="292"/>
      <c r="T831" s="292"/>
      <c r="U831" s="293" t="str">
        <f t="shared" si="215"/>
        <v/>
      </c>
      <c r="V831" s="294"/>
      <c r="W831" s="158"/>
      <c r="X831" s="159" t="str">
        <f t="shared" si="216"/>
        <v/>
      </c>
      <c r="Y831" s="20"/>
      <c r="Z831" s="20"/>
      <c r="AA831" s="160">
        <f t="shared" si="209"/>
        <v>0</v>
      </c>
      <c r="AB831" s="160">
        <f t="shared" si="210"/>
        <v>0</v>
      </c>
      <c r="AC831" s="20">
        <f t="shared" si="211"/>
        <v>0</v>
      </c>
      <c r="AR831" s="205">
        <f t="shared" si="217"/>
        <v>0</v>
      </c>
      <c r="AS831" s="205">
        <f t="shared" si="218"/>
        <v>0</v>
      </c>
      <c r="AT831" s="205">
        <f t="shared" si="219"/>
        <v>0</v>
      </c>
      <c r="AU831" s="205">
        <f t="shared" si="220"/>
        <v>0</v>
      </c>
      <c r="AV831" s="205">
        <f t="shared" si="221"/>
        <v>0</v>
      </c>
      <c r="AW831" s="205">
        <f t="shared" si="222"/>
        <v>0</v>
      </c>
      <c r="AX831" s="205">
        <f t="shared" si="223"/>
        <v>0</v>
      </c>
    </row>
    <row r="832" spans="1:50" ht="15.75" hidden="1" customHeight="1" outlineLevel="1">
      <c r="A832" s="8" t="s">
        <v>61</v>
      </c>
      <c r="B832" s="216">
        <v>821</v>
      </c>
      <c r="C832" s="284"/>
      <c r="D832" s="285"/>
      <c r="E832" s="285"/>
      <c r="F832" s="286"/>
      <c r="G832" s="301">
        <v>0</v>
      </c>
      <c r="H832" s="287">
        <v>0.1</v>
      </c>
      <c r="I832" s="288"/>
      <c r="J832" s="223">
        <f t="shared" si="212"/>
        <v>0</v>
      </c>
      <c r="K832" s="286"/>
      <c r="L832" s="286"/>
      <c r="M832" s="215"/>
      <c r="N832" s="278">
        <f t="shared" si="213"/>
        <v>821</v>
      </c>
      <c r="O832" s="289" t="str">
        <f t="shared" si="214"/>
        <v/>
      </c>
      <c r="P832" s="290">
        <f t="shared" ref="P832:P895" si="224">IF($H832=$Q832,$J832-$AA832-$AB832-$S832,ROUNDDOWN(($G832-$I832)/(1+$Q832),0)-$AA832-$AB832-$S832)</f>
        <v>0</v>
      </c>
      <c r="Q832" s="291">
        <v>0.1</v>
      </c>
      <c r="R832" s="292"/>
      <c r="S832" s="292"/>
      <c r="T832" s="292"/>
      <c r="U832" s="293" t="str">
        <f t="shared" si="215"/>
        <v/>
      </c>
      <c r="V832" s="294"/>
      <c r="W832" s="158"/>
      <c r="X832" s="159" t="str">
        <f t="shared" si="216"/>
        <v/>
      </c>
      <c r="Y832" s="20"/>
      <c r="Z832" s="20"/>
      <c r="AA832" s="160">
        <f t="shared" ref="AA832:AA895" si="225">IFERROR(ROUNDDOWN(R832/(1+$Q832),0),0)</f>
        <v>0</v>
      </c>
      <c r="AB832" s="160">
        <f t="shared" ref="AB832:AB895" si="226">IFERROR(ROUNDDOWN(T832/(1+$Q832),0),0)</f>
        <v>0</v>
      </c>
      <c r="AC832" s="20">
        <f t="shared" ref="AC832:AC895" si="227">IF($H832&gt;=$Q832,0,$J832-$P832-$R832-$S832-$T832)</f>
        <v>0</v>
      </c>
      <c r="AR832" s="205">
        <f t="shared" si="217"/>
        <v>0</v>
      </c>
      <c r="AS832" s="205">
        <f t="shared" si="218"/>
        <v>0</v>
      </c>
      <c r="AT832" s="205">
        <f t="shared" si="219"/>
        <v>0</v>
      </c>
      <c r="AU832" s="205">
        <f t="shared" si="220"/>
        <v>0</v>
      </c>
      <c r="AV832" s="205">
        <f t="shared" si="221"/>
        <v>0</v>
      </c>
      <c r="AW832" s="205">
        <f t="shared" si="222"/>
        <v>0</v>
      </c>
      <c r="AX832" s="205">
        <f t="shared" si="223"/>
        <v>0</v>
      </c>
    </row>
    <row r="833" spans="1:50" ht="15.75" hidden="1" customHeight="1" outlineLevel="1">
      <c r="A833" s="8" t="s">
        <v>61</v>
      </c>
      <c r="B833" s="216">
        <v>822</v>
      </c>
      <c r="C833" s="284"/>
      <c r="D833" s="285"/>
      <c r="E833" s="285"/>
      <c r="F833" s="286"/>
      <c r="G833" s="301">
        <v>0</v>
      </c>
      <c r="H833" s="287">
        <v>0.1</v>
      </c>
      <c r="I833" s="288"/>
      <c r="J833" s="223">
        <f t="shared" si="212"/>
        <v>0</v>
      </c>
      <c r="K833" s="286"/>
      <c r="L833" s="286"/>
      <c r="M833" s="215"/>
      <c r="N833" s="278">
        <f t="shared" si="213"/>
        <v>822</v>
      </c>
      <c r="O833" s="289" t="str">
        <f t="shared" si="214"/>
        <v/>
      </c>
      <c r="P833" s="290">
        <f t="shared" si="224"/>
        <v>0</v>
      </c>
      <c r="Q833" s="291">
        <v>0.1</v>
      </c>
      <c r="R833" s="292"/>
      <c r="S833" s="292"/>
      <c r="T833" s="292"/>
      <c r="U833" s="293" t="str">
        <f t="shared" si="215"/>
        <v/>
      </c>
      <c r="V833" s="294"/>
      <c r="W833" s="158"/>
      <c r="X833" s="159" t="str">
        <f t="shared" si="216"/>
        <v/>
      </c>
      <c r="Y833" s="20"/>
      <c r="Z833" s="20"/>
      <c r="AA833" s="160">
        <f t="shared" si="225"/>
        <v>0</v>
      </c>
      <c r="AB833" s="160">
        <f t="shared" si="226"/>
        <v>0</v>
      </c>
      <c r="AC833" s="20">
        <f t="shared" si="227"/>
        <v>0</v>
      </c>
      <c r="AR833" s="205">
        <f t="shared" si="217"/>
        <v>0</v>
      </c>
      <c r="AS833" s="205">
        <f t="shared" si="218"/>
        <v>0</v>
      </c>
      <c r="AT833" s="205">
        <f t="shared" si="219"/>
        <v>0</v>
      </c>
      <c r="AU833" s="205">
        <f t="shared" si="220"/>
        <v>0</v>
      </c>
      <c r="AV833" s="205">
        <f t="shared" si="221"/>
        <v>0</v>
      </c>
      <c r="AW833" s="205">
        <f t="shared" si="222"/>
        <v>0</v>
      </c>
      <c r="AX833" s="205">
        <f t="shared" si="223"/>
        <v>0</v>
      </c>
    </row>
    <row r="834" spans="1:50" ht="15.75" hidden="1" customHeight="1" outlineLevel="1">
      <c r="A834" s="8" t="s">
        <v>61</v>
      </c>
      <c r="B834" s="216">
        <v>823</v>
      </c>
      <c r="C834" s="284"/>
      <c r="D834" s="285"/>
      <c r="E834" s="285"/>
      <c r="F834" s="286"/>
      <c r="G834" s="301">
        <v>0</v>
      </c>
      <c r="H834" s="287">
        <v>0.1</v>
      </c>
      <c r="I834" s="288"/>
      <c r="J834" s="223">
        <f t="shared" si="212"/>
        <v>0</v>
      </c>
      <c r="K834" s="286"/>
      <c r="L834" s="286"/>
      <c r="M834" s="215"/>
      <c r="N834" s="278">
        <f t="shared" si="213"/>
        <v>823</v>
      </c>
      <c r="O834" s="289" t="str">
        <f t="shared" si="214"/>
        <v/>
      </c>
      <c r="P834" s="290">
        <f t="shared" si="224"/>
        <v>0</v>
      </c>
      <c r="Q834" s="291">
        <v>0.1</v>
      </c>
      <c r="R834" s="292"/>
      <c r="S834" s="292"/>
      <c r="T834" s="292"/>
      <c r="U834" s="293" t="str">
        <f t="shared" si="215"/>
        <v/>
      </c>
      <c r="V834" s="294"/>
      <c r="W834" s="158"/>
      <c r="X834" s="159" t="str">
        <f t="shared" si="216"/>
        <v/>
      </c>
      <c r="Y834" s="20"/>
      <c r="Z834" s="20"/>
      <c r="AA834" s="160">
        <f t="shared" si="225"/>
        <v>0</v>
      </c>
      <c r="AB834" s="160">
        <f t="shared" si="226"/>
        <v>0</v>
      </c>
      <c r="AC834" s="20">
        <f t="shared" si="227"/>
        <v>0</v>
      </c>
      <c r="AR834" s="205">
        <f t="shared" si="217"/>
        <v>0</v>
      </c>
      <c r="AS834" s="205">
        <f t="shared" si="218"/>
        <v>0</v>
      </c>
      <c r="AT834" s="205">
        <f t="shared" si="219"/>
        <v>0</v>
      </c>
      <c r="AU834" s="205">
        <f t="shared" si="220"/>
        <v>0</v>
      </c>
      <c r="AV834" s="205">
        <f t="shared" si="221"/>
        <v>0</v>
      </c>
      <c r="AW834" s="205">
        <f t="shared" si="222"/>
        <v>0</v>
      </c>
      <c r="AX834" s="205">
        <f t="shared" si="223"/>
        <v>0</v>
      </c>
    </row>
    <row r="835" spans="1:50" ht="15.75" hidden="1" customHeight="1" outlineLevel="1">
      <c r="A835" s="8" t="s">
        <v>61</v>
      </c>
      <c r="B835" s="216">
        <v>824</v>
      </c>
      <c r="C835" s="284"/>
      <c r="D835" s="285"/>
      <c r="E835" s="285"/>
      <c r="F835" s="286"/>
      <c r="G835" s="301">
        <v>0</v>
      </c>
      <c r="H835" s="287">
        <v>0.1</v>
      </c>
      <c r="I835" s="288"/>
      <c r="J835" s="223">
        <f t="shared" si="212"/>
        <v>0</v>
      </c>
      <c r="K835" s="286"/>
      <c r="L835" s="286"/>
      <c r="M835" s="215"/>
      <c r="N835" s="278">
        <f t="shared" si="213"/>
        <v>824</v>
      </c>
      <c r="O835" s="289" t="str">
        <f t="shared" si="214"/>
        <v/>
      </c>
      <c r="P835" s="290">
        <f t="shared" si="224"/>
        <v>0</v>
      </c>
      <c r="Q835" s="291">
        <v>0.1</v>
      </c>
      <c r="R835" s="292"/>
      <c r="S835" s="292"/>
      <c r="T835" s="292"/>
      <c r="U835" s="293" t="str">
        <f t="shared" si="215"/>
        <v/>
      </c>
      <c r="V835" s="294"/>
      <c r="W835" s="158"/>
      <c r="X835" s="159" t="str">
        <f t="shared" si="216"/>
        <v/>
      </c>
      <c r="Y835" s="20"/>
      <c r="Z835" s="20"/>
      <c r="AA835" s="160">
        <f t="shared" si="225"/>
        <v>0</v>
      </c>
      <c r="AB835" s="160">
        <f t="shared" si="226"/>
        <v>0</v>
      </c>
      <c r="AC835" s="20">
        <f t="shared" si="227"/>
        <v>0</v>
      </c>
      <c r="AR835" s="205">
        <f t="shared" si="217"/>
        <v>0</v>
      </c>
      <c r="AS835" s="205">
        <f t="shared" si="218"/>
        <v>0</v>
      </c>
      <c r="AT835" s="205">
        <f t="shared" si="219"/>
        <v>0</v>
      </c>
      <c r="AU835" s="205">
        <f t="shared" si="220"/>
        <v>0</v>
      </c>
      <c r="AV835" s="205">
        <f t="shared" si="221"/>
        <v>0</v>
      </c>
      <c r="AW835" s="205">
        <f t="shared" si="222"/>
        <v>0</v>
      </c>
      <c r="AX835" s="205">
        <f t="shared" si="223"/>
        <v>0</v>
      </c>
    </row>
    <row r="836" spans="1:50" ht="15.75" hidden="1" customHeight="1" outlineLevel="1">
      <c r="A836" s="8" t="s">
        <v>61</v>
      </c>
      <c r="B836" s="216">
        <v>825</v>
      </c>
      <c r="C836" s="284"/>
      <c r="D836" s="285"/>
      <c r="E836" s="285"/>
      <c r="F836" s="286"/>
      <c r="G836" s="301">
        <v>0</v>
      </c>
      <c r="H836" s="287">
        <v>0.1</v>
      </c>
      <c r="I836" s="288"/>
      <c r="J836" s="223">
        <f t="shared" si="212"/>
        <v>0</v>
      </c>
      <c r="K836" s="286"/>
      <c r="L836" s="286"/>
      <c r="M836" s="215"/>
      <c r="N836" s="278">
        <f t="shared" si="213"/>
        <v>825</v>
      </c>
      <c r="O836" s="289" t="str">
        <f t="shared" si="214"/>
        <v/>
      </c>
      <c r="P836" s="290">
        <f t="shared" si="224"/>
        <v>0</v>
      </c>
      <c r="Q836" s="291">
        <v>0.1</v>
      </c>
      <c r="R836" s="292"/>
      <c r="S836" s="292"/>
      <c r="T836" s="292"/>
      <c r="U836" s="293" t="str">
        <f t="shared" si="215"/>
        <v/>
      </c>
      <c r="V836" s="294"/>
      <c r="W836" s="158"/>
      <c r="X836" s="159" t="str">
        <f t="shared" si="216"/>
        <v/>
      </c>
      <c r="Y836" s="20"/>
      <c r="Z836" s="20"/>
      <c r="AA836" s="160">
        <f t="shared" si="225"/>
        <v>0</v>
      </c>
      <c r="AB836" s="160">
        <f t="shared" si="226"/>
        <v>0</v>
      </c>
      <c r="AC836" s="20">
        <f t="shared" si="227"/>
        <v>0</v>
      </c>
      <c r="AR836" s="205">
        <f t="shared" si="217"/>
        <v>0</v>
      </c>
      <c r="AS836" s="205">
        <f t="shared" si="218"/>
        <v>0</v>
      </c>
      <c r="AT836" s="205">
        <f t="shared" si="219"/>
        <v>0</v>
      </c>
      <c r="AU836" s="205">
        <f t="shared" si="220"/>
        <v>0</v>
      </c>
      <c r="AV836" s="205">
        <f t="shared" si="221"/>
        <v>0</v>
      </c>
      <c r="AW836" s="205">
        <f t="shared" si="222"/>
        <v>0</v>
      </c>
      <c r="AX836" s="205">
        <f t="shared" si="223"/>
        <v>0</v>
      </c>
    </row>
    <row r="837" spans="1:50" ht="15.75" hidden="1" customHeight="1" outlineLevel="1">
      <c r="A837" s="8" t="s">
        <v>61</v>
      </c>
      <c r="B837" s="216">
        <v>826</v>
      </c>
      <c r="C837" s="284"/>
      <c r="D837" s="285"/>
      <c r="E837" s="285"/>
      <c r="F837" s="286"/>
      <c r="G837" s="301">
        <v>0</v>
      </c>
      <c r="H837" s="287">
        <v>0.1</v>
      </c>
      <c r="I837" s="288"/>
      <c r="J837" s="223">
        <f t="shared" si="212"/>
        <v>0</v>
      </c>
      <c r="K837" s="286"/>
      <c r="L837" s="286"/>
      <c r="M837" s="215"/>
      <c r="N837" s="278">
        <f t="shared" si="213"/>
        <v>826</v>
      </c>
      <c r="O837" s="289" t="str">
        <f t="shared" si="214"/>
        <v/>
      </c>
      <c r="P837" s="290">
        <f t="shared" si="224"/>
        <v>0</v>
      </c>
      <c r="Q837" s="291">
        <v>0.1</v>
      </c>
      <c r="R837" s="292"/>
      <c r="S837" s="292"/>
      <c r="T837" s="292"/>
      <c r="U837" s="293" t="str">
        <f t="shared" si="215"/>
        <v/>
      </c>
      <c r="V837" s="294"/>
      <c r="W837" s="158"/>
      <c r="X837" s="159" t="str">
        <f t="shared" si="216"/>
        <v/>
      </c>
      <c r="Y837" s="20"/>
      <c r="Z837" s="20"/>
      <c r="AA837" s="160">
        <f t="shared" si="225"/>
        <v>0</v>
      </c>
      <c r="AB837" s="160">
        <f t="shared" si="226"/>
        <v>0</v>
      </c>
      <c r="AC837" s="20">
        <f t="shared" si="227"/>
        <v>0</v>
      </c>
      <c r="AR837" s="205">
        <f t="shared" si="217"/>
        <v>0</v>
      </c>
      <c r="AS837" s="205">
        <f t="shared" si="218"/>
        <v>0</v>
      </c>
      <c r="AT837" s="205">
        <f t="shared" si="219"/>
        <v>0</v>
      </c>
      <c r="AU837" s="205">
        <f t="shared" si="220"/>
        <v>0</v>
      </c>
      <c r="AV837" s="205">
        <f t="shared" si="221"/>
        <v>0</v>
      </c>
      <c r="AW837" s="205">
        <f t="shared" si="222"/>
        <v>0</v>
      </c>
      <c r="AX837" s="205">
        <f t="shared" si="223"/>
        <v>0</v>
      </c>
    </row>
    <row r="838" spans="1:50" ht="15.75" hidden="1" customHeight="1" outlineLevel="1">
      <c r="A838" s="8" t="s">
        <v>61</v>
      </c>
      <c r="B838" s="216">
        <v>827</v>
      </c>
      <c r="C838" s="284"/>
      <c r="D838" s="285"/>
      <c r="E838" s="285"/>
      <c r="F838" s="286"/>
      <c r="G838" s="301">
        <v>0</v>
      </c>
      <c r="H838" s="287">
        <v>0.1</v>
      </c>
      <c r="I838" s="288"/>
      <c r="J838" s="223">
        <f t="shared" si="212"/>
        <v>0</v>
      </c>
      <c r="K838" s="286"/>
      <c r="L838" s="286"/>
      <c r="M838" s="215"/>
      <c r="N838" s="278">
        <f t="shared" si="213"/>
        <v>827</v>
      </c>
      <c r="O838" s="289" t="str">
        <f t="shared" si="214"/>
        <v/>
      </c>
      <c r="P838" s="290">
        <f t="shared" si="224"/>
        <v>0</v>
      </c>
      <c r="Q838" s="291">
        <v>0.1</v>
      </c>
      <c r="R838" s="292"/>
      <c r="S838" s="292"/>
      <c r="T838" s="292"/>
      <c r="U838" s="293" t="str">
        <f t="shared" si="215"/>
        <v/>
      </c>
      <c r="V838" s="294"/>
      <c r="W838" s="158"/>
      <c r="X838" s="159" t="str">
        <f t="shared" si="216"/>
        <v/>
      </c>
      <c r="Y838" s="20"/>
      <c r="Z838" s="20"/>
      <c r="AA838" s="160">
        <f t="shared" si="225"/>
        <v>0</v>
      </c>
      <c r="AB838" s="160">
        <f t="shared" si="226"/>
        <v>0</v>
      </c>
      <c r="AC838" s="20">
        <f t="shared" si="227"/>
        <v>0</v>
      </c>
      <c r="AR838" s="205">
        <f t="shared" si="217"/>
        <v>0</v>
      </c>
      <c r="AS838" s="205">
        <f t="shared" si="218"/>
        <v>0</v>
      </c>
      <c r="AT838" s="205">
        <f t="shared" si="219"/>
        <v>0</v>
      </c>
      <c r="AU838" s="205">
        <f t="shared" si="220"/>
        <v>0</v>
      </c>
      <c r="AV838" s="205">
        <f t="shared" si="221"/>
        <v>0</v>
      </c>
      <c r="AW838" s="205">
        <f t="shared" si="222"/>
        <v>0</v>
      </c>
      <c r="AX838" s="205">
        <f t="shared" si="223"/>
        <v>0</v>
      </c>
    </row>
    <row r="839" spans="1:50" ht="15.75" hidden="1" customHeight="1" outlineLevel="1">
      <c r="A839" s="8" t="s">
        <v>61</v>
      </c>
      <c r="B839" s="216">
        <v>828</v>
      </c>
      <c r="C839" s="284"/>
      <c r="D839" s="285"/>
      <c r="E839" s="285"/>
      <c r="F839" s="286"/>
      <c r="G839" s="301">
        <v>0</v>
      </c>
      <c r="H839" s="287">
        <v>0.1</v>
      </c>
      <c r="I839" s="288"/>
      <c r="J839" s="223">
        <f t="shared" si="212"/>
        <v>0</v>
      </c>
      <c r="K839" s="286"/>
      <c r="L839" s="286"/>
      <c r="M839" s="215"/>
      <c r="N839" s="278">
        <f t="shared" si="213"/>
        <v>828</v>
      </c>
      <c r="O839" s="289" t="str">
        <f t="shared" si="214"/>
        <v/>
      </c>
      <c r="P839" s="290">
        <f t="shared" si="224"/>
        <v>0</v>
      </c>
      <c r="Q839" s="291">
        <v>0.1</v>
      </c>
      <c r="R839" s="292"/>
      <c r="S839" s="292"/>
      <c r="T839" s="292"/>
      <c r="U839" s="293" t="str">
        <f t="shared" si="215"/>
        <v/>
      </c>
      <c r="V839" s="294"/>
      <c r="W839" s="158"/>
      <c r="X839" s="159" t="str">
        <f t="shared" si="216"/>
        <v/>
      </c>
      <c r="Y839" s="20"/>
      <c r="Z839" s="20"/>
      <c r="AA839" s="160">
        <f t="shared" si="225"/>
        <v>0</v>
      </c>
      <c r="AB839" s="160">
        <f t="shared" si="226"/>
        <v>0</v>
      </c>
      <c r="AC839" s="20">
        <f t="shared" si="227"/>
        <v>0</v>
      </c>
      <c r="AR839" s="205">
        <f t="shared" si="217"/>
        <v>0</v>
      </c>
      <c r="AS839" s="205">
        <f t="shared" si="218"/>
        <v>0</v>
      </c>
      <c r="AT839" s="205">
        <f t="shared" si="219"/>
        <v>0</v>
      </c>
      <c r="AU839" s="205">
        <f t="shared" si="220"/>
        <v>0</v>
      </c>
      <c r="AV839" s="205">
        <f t="shared" si="221"/>
        <v>0</v>
      </c>
      <c r="AW839" s="205">
        <f t="shared" si="222"/>
        <v>0</v>
      </c>
      <c r="AX839" s="205">
        <f t="shared" si="223"/>
        <v>0</v>
      </c>
    </row>
    <row r="840" spans="1:50" ht="15.75" hidden="1" customHeight="1" outlineLevel="1">
      <c r="A840" s="8" t="s">
        <v>61</v>
      </c>
      <c r="B840" s="216">
        <v>829</v>
      </c>
      <c r="C840" s="284"/>
      <c r="D840" s="285"/>
      <c r="E840" s="285"/>
      <c r="F840" s="286"/>
      <c r="G840" s="301">
        <v>0</v>
      </c>
      <c r="H840" s="287">
        <v>0.1</v>
      </c>
      <c r="I840" s="288"/>
      <c r="J840" s="223">
        <f t="shared" si="212"/>
        <v>0</v>
      </c>
      <c r="K840" s="286"/>
      <c r="L840" s="286"/>
      <c r="M840" s="215"/>
      <c r="N840" s="278">
        <f t="shared" si="213"/>
        <v>829</v>
      </c>
      <c r="O840" s="289" t="str">
        <f t="shared" si="214"/>
        <v/>
      </c>
      <c r="P840" s="290">
        <f t="shared" si="224"/>
        <v>0</v>
      </c>
      <c r="Q840" s="291">
        <v>0.1</v>
      </c>
      <c r="R840" s="292"/>
      <c r="S840" s="292"/>
      <c r="T840" s="292"/>
      <c r="U840" s="293" t="str">
        <f t="shared" si="215"/>
        <v/>
      </c>
      <c r="V840" s="294"/>
      <c r="W840" s="158"/>
      <c r="X840" s="159" t="str">
        <f t="shared" si="216"/>
        <v/>
      </c>
      <c r="Y840" s="20"/>
      <c r="Z840" s="20"/>
      <c r="AA840" s="160">
        <f t="shared" si="225"/>
        <v>0</v>
      </c>
      <c r="AB840" s="160">
        <f t="shared" si="226"/>
        <v>0</v>
      </c>
      <c r="AC840" s="20">
        <f t="shared" si="227"/>
        <v>0</v>
      </c>
      <c r="AR840" s="205">
        <f t="shared" si="217"/>
        <v>0</v>
      </c>
      <c r="AS840" s="205">
        <f t="shared" si="218"/>
        <v>0</v>
      </c>
      <c r="AT840" s="205">
        <f t="shared" si="219"/>
        <v>0</v>
      </c>
      <c r="AU840" s="205">
        <f t="shared" si="220"/>
        <v>0</v>
      </c>
      <c r="AV840" s="205">
        <f t="shared" si="221"/>
        <v>0</v>
      </c>
      <c r="AW840" s="205">
        <f t="shared" si="222"/>
        <v>0</v>
      </c>
      <c r="AX840" s="205">
        <f t="shared" si="223"/>
        <v>0</v>
      </c>
    </row>
    <row r="841" spans="1:50" ht="15.75" hidden="1" customHeight="1" outlineLevel="1">
      <c r="A841" s="8" t="s">
        <v>61</v>
      </c>
      <c r="B841" s="216">
        <v>830</v>
      </c>
      <c r="C841" s="284"/>
      <c r="D841" s="285"/>
      <c r="E841" s="285"/>
      <c r="F841" s="286"/>
      <c r="G841" s="301">
        <v>0</v>
      </c>
      <c r="H841" s="287">
        <v>0.1</v>
      </c>
      <c r="I841" s="288"/>
      <c r="J841" s="223">
        <f t="shared" si="212"/>
        <v>0</v>
      </c>
      <c r="K841" s="286"/>
      <c r="L841" s="286"/>
      <c r="M841" s="215"/>
      <c r="N841" s="278">
        <f t="shared" si="213"/>
        <v>830</v>
      </c>
      <c r="O841" s="289" t="str">
        <f t="shared" si="214"/>
        <v/>
      </c>
      <c r="P841" s="290">
        <f t="shared" si="224"/>
        <v>0</v>
      </c>
      <c r="Q841" s="291">
        <v>0.1</v>
      </c>
      <c r="R841" s="292"/>
      <c r="S841" s="292"/>
      <c r="T841" s="292"/>
      <c r="U841" s="293" t="str">
        <f t="shared" si="215"/>
        <v/>
      </c>
      <c r="V841" s="294"/>
      <c r="W841" s="158"/>
      <c r="X841" s="159" t="str">
        <f t="shared" si="216"/>
        <v/>
      </c>
      <c r="Y841" s="20"/>
      <c r="Z841" s="20"/>
      <c r="AA841" s="160">
        <f t="shared" si="225"/>
        <v>0</v>
      </c>
      <c r="AB841" s="160">
        <f t="shared" si="226"/>
        <v>0</v>
      </c>
      <c r="AC841" s="20">
        <f t="shared" si="227"/>
        <v>0</v>
      </c>
      <c r="AR841" s="205">
        <f t="shared" si="217"/>
        <v>0</v>
      </c>
      <c r="AS841" s="205">
        <f t="shared" si="218"/>
        <v>0</v>
      </c>
      <c r="AT841" s="205">
        <f t="shared" si="219"/>
        <v>0</v>
      </c>
      <c r="AU841" s="205">
        <f t="shared" si="220"/>
        <v>0</v>
      </c>
      <c r="AV841" s="205">
        <f t="shared" si="221"/>
        <v>0</v>
      </c>
      <c r="AW841" s="205">
        <f t="shared" si="222"/>
        <v>0</v>
      </c>
      <c r="AX841" s="205">
        <f t="shared" si="223"/>
        <v>0</v>
      </c>
    </row>
    <row r="842" spans="1:50" ht="15.75" hidden="1" customHeight="1" outlineLevel="1">
      <c r="A842" s="8" t="s">
        <v>61</v>
      </c>
      <c r="B842" s="216">
        <v>831</v>
      </c>
      <c r="C842" s="284"/>
      <c r="D842" s="285"/>
      <c r="E842" s="285"/>
      <c r="F842" s="286"/>
      <c r="G842" s="301">
        <v>0</v>
      </c>
      <c r="H842" s="287">
        <v>0.1</v>
      </c>
      <c r="I842" s="288"/>
      <c r="J842" s="223">
        <f t="shared" si="212"/>
        <v>0</v>
      </c>
      <c r="K842" s="286"/>
      <c r="L842" s="286"/>
      <c r="M842" s="215"/>
      <c r="N842" s="278">
        <f t="shared" si="213"/>
        <v>831</v>
      </c>
      <c r="O842" s="289" t="str">
        <f t="shared" si="214"/>
        <v/>
      </c>
      <c r="P842" s="290">
        <f t="shared" si="224"/>
        <v>0</v>
      </c>
      <c r="Q842" s="291">
        <v>0.1</v>
      </c>
      <c r="R842" s="292"/>
      <c r="S842" s="292"/>
      <c r="T842" s="292"/>
      <c r="U842" s="293" t="str">
        <f t="shared" si="215"/>
        <v/>
      </c>
      <c r="V842" s="294"/>
      <c r="W842" s="158"/>
      <c r="X842" s="159" t="str">
        <f t="shared" si="216"/>
        <v/>
      </c>
      <c r="Y842" s="20"/>
      <c r="Z842" s="20"/>
      <c r="AA842" s="160">
        <f t="shared" si="225"/>
        <v>0</v>
      </c>
      <c r="AB842" s="160">
        <f t="shared" si="226"/>
        <v>0</v>
      </c>
      <c r="AC842" s="20">
        <f t="shared" si="227"/>
        <v>0</v>
      </c>
      <c r="AR842" s="205">
        <f t="shared" si="217"/>
        <v>0</v>
      </c>
      <c r="AS842" s="205">
        <f t="shared" si="218"/>
        <v>0</v>
      </c>
      <c r="AT842" s="205">
        <f t="shared" si="219"/>
        <v>0</v>
      </c>
      <c r="AU842" s="205">
        <f t="shared" si="220"/>
        <v>0</v>
      </c>
      <c r="AV842" s="205">
        <f t="shared" si="221"/>
        <v>0</v>
      </c>
      <c r="AW842" s="205">
        <f t="shared" si="222"/>
        <v>0</v>
      </c>
      <c r="AX842" s="205">
        <f t="shared" si="223"/>
        <v>0</v>
      </c>
    </row>
    <row r="843" spans="1:50" ht="15.75" hidden="1" customHeight="1" outlineLevel="1">
      <c r="A843" s="8" t="s">
        <v>61</v>
      </c>
      <c r="B843" s="216">
        <v>832</v>
      </c>
      <c r="C843" s="284"/>
      <c r="D843" s="285"/>
      <c r="E843" s="285"/>
      <c r="F843" s="286"/>
      <c r="G843" s="301">
        <v>0</v>
      </c>
      <c r="H843" s="287">
        <v>0.1</v>
      </c>
      <c r="I843" s="288"/>
      <c r="J843" s="223">
        <f t="shared" ref="J843:J906" si="228">ROUNDDOWN((G843-I843)/(1+H843),0)</f>
        <v>0</v>
      </c>
      <c r="K843" s="286"/>
      <c r="L843" s="286"/>
      <c r="M843" s="215"/>
      <c r="N843" s="278">
        <f t="shared" ref="N843:N906" si="229">$B843</f>
        <v>832</v>
      </c>
      <c r="O843" s="289" t="str">
        <f t="shared" ref="O843:O906" si="230">IF($C843="","",C843)</f>
        <v/>
      </c>
      <c r="P843" s="290">
        <f t="shared" si="224"/>
        <v>0</v>
      </c>
      <c r="Q843" s="291">
        <v>0.1</v>
      </c>
      <c r="R843" s="292"/>
      <c r="S843" s="292"/>
      <c r="T843" s="292"/>
      <c r="U843" s="293" t="str">
        <f t="shared" ref="U843:U906" si="231">IF($G843=0,"","未確認")</f>
        <v/>
      </c>
      <c r="V843" s="294"/>
      <c r="W843" s="158"/>
      <c r="X843" s="159" t="str">
        <f t="shared" ref="X843:X906" si="232">IF(W843="","","No."&amp;N843&amp;"："&amp;W843&amp;IF(U843="OK","",IF(U843="対象外","（"&amp;TEXT($G843-$I843,"#,##0")&amp;"円/"&amp;V843&amp;"）","（"&amp;TEXT(R843+S843,"#,##0")&amp;"円/"&amp;V843&amp;"）")))</f>
        <v/>
      </c>
      <c r="Y843" s="20"/>
      <c r="Z843" s="20"/>
      <c r="AA843" s="160">
        <f t="shared" si="225"/>
        <v>0</v>
      </c>
      <c r="AB843" s="160">
        <f t="shared" si="226"/>
        <v>0</v>
      </c>
      <c r="AC843" s="20">
        <f t="shared" si="227"/>
        <v>0</v>
      </c>
      <c r="AR843" s="205">
        <f t="shared" ref="AR843:AR906" si="233">IF(C843="",IF(OR(D843&lt;&gt;"",E843&lt;&gt;"",F843&lt;&gt;"",K843&lt;&gt;"",G843&lt;&gt;0)=TRUE,1,0),0)</f>
        <v>0</v>
      </c>
      <c r="AS843" s="205">
        <f t="shared" ref="AS843:AS906" si="234">IF(D843="",IF(OR(C843&lt;&gt;"",E843&lt;&gt;"",F843&lt;&gt;"",K843&lt;&gt;"",G843&lt;&gt;0)=TRUE,1,0),0)</f>
        <v>0</v>
      </c>
      <c r="AT843" s="205">
        <f t="shared" ref="AT843:AT906" si="235">IF(E843="",IF(OR(C843&lt;&gt;"",D843&lt;&gt;"",F843&lt;&gt;"",K843&lt;&gt;"",G843&lt;&gt;0)=TRUE,1,0),0)</f>
        <v>0</v>
      </c>
      <c r="AU843" s="205">
        <f t="shared" ref="AU843:AU906" si="236">IF(F843="",IF(OR(C843&lt;&gt;"",D843&lt;&gt;"",E843&lt;&gt;"",K843&lt;&gt;"",G843&lt;&gt;0)=TRUE,1,0),0)</f>
        <v>0</v>
      </c>
      <c r="AV843" s="205">
        <f t="shared" ref="AV843:AV906" si="237">IF(K843="",IF(OR(C843&lt;&gt;"",D843&lt;&gt;"",E843&lt;&gt;"",F843&lt;&gt;"",G843&lt;&gt;0)=TRUE,1,0),0)</f>
        <v>0</v>
      </c>
      <c r="AW843" s="205">
        <f t="shared" ref="AW843:AW906" si="238">IF(G843=0,IF(OR(C843&lt;&gt;"",D843&lt;&gt;"",E843&lt;&gt;"",F843&lt;&gt;"",K843&lt;&gt;"",G843&lt;&gt;0)=TRUE,1,0),0)</f>
        <v>0</v>
      </c>
      <c r="AX843" s="205">
        <f t="shared" ref="AX843:AX906" si="239">IF(OR(E843="その他",COUNTIF(E843,"*(詳細備考)*")),1,0)</f>
        <v>0</v>
      </c>
    </row>
    <row r="844" spans="1:50" ht="15.75" hidden="1" customHeight="1" outlineLevel="1">
      <c r="A844" s="8" t="s">
        <v>61</v>
      </c>
      <c r="B844" s="216">
        <v>833</v>
      </c>
      <c r="C844" s="284"/>
      <c r="D844" s="285"/>
      <c r="E844" s="285"/>
      <c r="F844" s="286"/>
      <c r="G844" s="301">
        <v>0</v>
      </c>
      <c r="H844" s="287">
        <v>0.1</v>
      </c>
      <c r="I844" s="288"/>
      <c r="J844" s="223">
        <f t="shared" si="228"/>
        <v>0</v>
      </c>
      <c r="K844" s="286"/>
      <c r="L844" s="286"/>
      <c r="M844" s="215"/>
      <c r="N844" s="278">
        <f t="shared" si="229"/>
        <v>833</v>
      </c>
      <c r="O844" s="289" t="str">
        <f t="shared" si="230"/>
        <v/>
      </c>
      <c r="P844" s="290">
        <f t="shared" si="224"/>
        <v>0</v>
      </c>
      <c r="Q844" s="291">
        <v>0.1</v>
      </c>
      <c r="R844" s="292"/>
      <c r="S844" s="292"/>
      <c r="T844" s="292"/>
      <c r="U844" s="293" t="str">
        <f t="shared" si="231"/>
        <v/>
      </c>
      <c r="V844" s="294"/>
      <c r="W844" s="158"/>
      <c r="X844" s="159" t="str">
        <f t="shared" si="232"/>
        <v/>
      </c>
      <c r="Y844" s="20"/>
      <c r="Z844" s="20"/>
      <c r="AA844" s="160">
        <f t="shared" si="225"/>
        <v>0</v>
      </c>
      <c r="AB844" s="160">
        <f t="shared" si="226"/>
        <v>0</v>
      </c>
      <c r="AC844" s="20">
        <f t="shared" si="227"/>
        <v>0</v>
      </c>
      <c r="AR844" s="205">
        <f t="shared" si="233"/>
        <v>0</v>
      </c>
      <c r="AS844" s="205">
        <f t="shared" si="234"/>
        <v>0</v>
      </c>
      <c r="AT844" s="205">
        <f t="shared" si="235"/>
        <v>0</v>
      </c>
      <c r="AU844" s="205">
        <f t="shared" si="236"/>
        <v>0</v>
      </c>
      <c r="AV844" s="205">
        <f t="shared" si="237"/>
        <v>0</v>
      </c>
      <c r="AW844" s="205">
        <f t="shared" si="238"/>
        <v>0</v>
      </c>
      <c r="AX844" s="205">
        <f t="shared" si="239"/>
        <v>0</v>
      </c>
    </row>
    <row r="845" spans="1:50" ht="15.75" hidden="1" customHeight="1" outlineLevel="1">
      <c r="A845" s="8" t="s">
        <v>61</v>
      </c>
      <c r="B845" s="216">
        <v>834</v>
      </c>
      <c r="C845" s="284"/>
      <c r="D845" s="285"/>
      <c r="E845" s="285"/>
      <c r="F845" s="286"/>
      <c r="G845" s="301">
        <v>0</v>
      </c>
      <c r="H845" s="287">
        <v>0.1</v>
      </c>
      <c r="I845" s="288"/>
      <c r="J845" s="223">
        <f t="shared" si="228"/>
        <v>0</v>
      </c>
      <c r="K845" s="286"/>
      <c r="L845" s="286"/>
      <c r="M845" s="215"/>
      <c r="N845" s="278">
        <f t="shared" si="229"/>
        <v>834</v>
      </c>
      <c r="O845" s="289" t="str">
        <f t="shared" si="230"/>
        <v/>
      </c>
      <c r="P845" s="290">
        <f t="shared" si="224"/>
        <v>0</v>
      </c>
      <c r="Q845" s="291">
        <v>0.1</v>
      </c>
      <c r="R845" s="292"/>
      <c r="S845" s="292"/>
      <c r="T845" s="292"/>
      <c r="U845" s="293" t="str">
        <f t="shared" si="231"/>
        <v/>
      </c>
      <c r="V845" s="294"/>
      <c r="W845" s="158"/>
      <c r="X845" s="159" t="str">
        <f t="shared" si="232"/>
        <v/>
      </c>
      <c r="Y845" s="20"/>
      <c r="Z845" s="20"/>
      <c r="AA845" s="160">
        <f t="shared" si="225"/>
        <v>0</v>
      </c>
      <c r="AB845" s="160">
        <f t="shared" si="226"/>
        <v>0</v>
      </c>
      <c r="AC845" s="20">
        <f t="shared" si="227"/>
        <v>0</v>
      </c>
      <c r="AR845" s="205">
        <f t="shared" si="233"/>
        <v>0</v>
      </c>
      <c r="AS845" s="205">
        <f t="shared" si="234"/>
        <v>0</v>
      </c>
      <c r="AT845" s="205">
        <f t="shared" si="235"/>
        <v>0</v>
      </c>
      <c r="AU845" s="205">
        <f t="shared" si="236"/>
        <v>0</v>
      </c>
      <c r="AV845" s="205">
        <f t="shared" si="237"/>
        <v>0</v>
      </c>
      <c r="AW845" s="205">
        <f t="shared" si="238"/>
        <v>0</v>
      </c>
      <c r="AX845" s="205">
        <f t="shared" si="239"/>
        <v>0</v>
      </c>
    </row>
    <row r="846" spans="1:50" ht="15.75" hidden="1" customHeight="1" outlineLevel="1">
      <c r="A846" s="8" t="s">
        <v>61</v>
      </c>
      <c r="B846" s="216">
        <v>835</v>
      </c>
      <c r="C846" s="284"/>
      <c r="D846" s="285"/>
      <c r="E846" s="285"/>
      <c r="F846" s="286"/>
      <c r="G846" s="301">
        <v>0</v>
      </c>
      <c r="H846" s="287">
        <v>0.1</v>
      </c>
      <c r="I846" s="288"/>
      <c r="J846" s="223">
        <f t="shared" si="228"/>
        <v>0</v>
      </c>
      <c r="K846" s="286"/>
      <c r="L846" s="286"/>
      <c r="M846" s="215"/>
      <c r="N846" s="278">
        <f t="shared" si="229"/>
        <v>835</v>
      </c>
      <c r="O846" s="289" t="str">
        <f t="shared" si="230"/>
        <v/>
      </c>
      <c r="P846" s="290">
        <f t="shared" si="224"/>
        <v>0</v>
      </c>
      <c r="Q846" s="291">
        <v>0.1</v>
      </c>
      <c r="R846" s="292"/>
      <c r="S846" s="292"/>
      <c r="T846" s="292"/>
      <c r="U846" s="293" t="str">
        <f t="shared" si="231"/>
        <v/>
      </c>
      <c r="V846" s="294"/>
      <c r="W846" s="158"/>
      <c r="X846" s="159" t="str">
        <f t="shared" si="232"/>
        <v/>
      </c>
      <c r="Y846" s="20"/>
      <c r="Z846" s="20"/>
      <c r="AA846" s="160">
        <f t="shared" si="225"/>
        <v>0</v>
      </c>
      <c r="AB846" s="160">
        <f t="shared" si="226"/>
        <v>0</v>
      </c>
      <c r="AC846" s="20">
        <f t="shared" si="227"/>
        <v>0</v>
      </c>
      <c r="AR846" s="205">
        <f t="shared" si="233"/>
        <v>0</v>
      </c>
      <c r="AS846" s="205">
        <f t="shared" si="234"/>
        <v>0</v>
      </c>
      <c r="AT846" s="205">
        <f t="shared" si="235"/>
        <v>0</v>
      </c>
      <c r="AU846" s="205">
        <f t="shared" si="236"/>
        <v>0</v>
      </c>
      <c r="AV846" s="205">
        <f t="shared" si="237"/>
        <v>0</v>
      </c>
      <c r="AW846" s="205">
        <f t="shared" si="238"/>
        <v>0</v>
      </c>
      <c r="AX846" s="205">
        <f t="shared" si="239"/>
        <v>0</v>
      </c>
    </row>
    <row r="847" spans="1:50" ht="15.75" hidden="1" customHeight="1" outlineLevel="1">
      <c r="A847" s="8" t="s">
        <v>61</v>
      </c>
      <c r="B847" s="216">
        <v>836</v>
      </c>
      <c r="C847" s="284"/>
      <c r="D847" s="285"/>
      <c r="E847" s="285"/>
      <c r="F847" s="286"/>
      <c r="G847" s="301">
        <v>0</v>
      </c>
      <c r="H847" s="287">
        <v>0.1</v>
      </c>
      <c r="I847" s="288"/>
      <c r="J847" s="223">
        <f t="shared" si="228"/>
        <v>0</v>
      </c>
      <c r="K847" s="286"/>
      <c r="L847" s="286"/>
      <c r="M847" s="215"/>
      <c r="N847" s="278">
        <f t="shared" si="229"/>
        <v>836</v>
      </c>
      <c r="O847" s="289" t="str">
        <f t="shared" si="230"/>
        <v/>
      </c>
      <c r="P847" s="290">
        <f t="shared" si="224"/>
        <v>0</v>
      </c>
      <c r="Q847" s="291">
        <v>0.1</v>
      </c>
      <c r="R847" s="292"/>
      <c r="S847" s="292"/>
      <c r="T847" s="292"/>
      <c r="U847" s="293" t="str">
        <f t="shared" si="231"/>
        <v/>
      </c>
      <c r="V847" s="294"/>
      <c r="W847" s="158"/>
      <c r="X847" s="159" t="str">
        <f t="shared" si="232"/>
        <v/>
      </c>
      <c r="Y847" s="20"/>
      <c r="Z847" s="20"/>
      <c r="AA847" s="160">
        <f t="shared" si="225"/>
        <v>0</v>
      </c>
      <c r="AB847" s="160">
        <f t="shared" si="226"/>
        <v>0</v>
      </c>
      <c r="AC847" s="20">
        <f t="shared" si="227"/>
        <v>0</v>
      </c>
      <c r="AR847" s="205">
        <f t="shared" si="233"/>
        <v>0</v>
      </c>
      <c r="AS847" s="205">
        <f t="shared" si="234"/>
        <v>0</v>
      </c>
      <c r="AT847" s="205">
        <f t="shared" si="235"/>
        <v>0</v>
      </c>
      <c r="AU847" s="205">
        <f t="shared" si="236"/>
        <v>0</v>
      </c>
      <c r="AV847" s="205">
        <f t="shared" si="237"/>
        <v>0</v>
      </c>
      <c r="AW847" s="205">
        <f t="shared" si="238"/>
        <v>0</v>
      </c>
      <c r="AX847" s="205">
        <f t="shared" si="239"/>
        <v>0</v>
      </c>
    </row>
    <row r="848" spans="1:50" ht="15.75" hidden="1" customHeight="1" outlineLevel="1">
      <c r="A848" s="8" t="s">
        <v>61</v>
      </c>
      <c r="B848" s="216">
        <v>837</v>
      </c>
      <c r="C848" s="284"/>
      <c r="D848" s="285"/>
      <c r="E848" s="285"/>
      <c r="F848" s="286"/>
      <c r="G848" s="301">
        <v>0</v>
      </c>
      <c r="H848" s="287">
        <v>0.1</v>
      </c>
      <c r="I848" s="288"/>
      <c r="J848" s="223">
        <f t="shared" si="228"/>
        <v>0</v>
      </c>
      <c r="K848" s="286"/>
      <c r="L848" s="286"/>
      <c r="M848" s="215"/>
      <c r="N848" s="278">
        <f t="shared" si="229"/>
        <v>837</v>
      </c>
      <c r="O848" s="289" t="str">
        <f t="shared" si="230"/>
        <v/>
      </c>
      <c r="P848" s="290">
        <f t="shared" si="224"/>
        <v>0</v>
      </c>
      <c r="Q848" s="291">
        <v>0.1</v>
      </c>
      <c r="R848" s="292"/>
      <c r="S848" s="292"/>
      <c r="T848" s="292"/>
      <c r="U848" s="293" t="str">
        <f t="shared" si="231"/>
        <v/>
      </c>
      <c r="V848" s="294"/>
      <c r="W848" s="158"/>
      <c r="X848" s="159" t="str">
        <f t="shared" si="232"/>
        <v/>
      </c>
      <c r="Y848" s="20"/>
      <c r="Z848" s="20"/>
      <c r="AA848" s="160">
        <f t="shared" si="225"/>
        <v>0</v>
      </c>
      <c r="AB848" s="160">
        <f t="shared" si="226"/>
        <v>0</v>
      </c>
      <c r="AC848" s="20">
        <f t="shared" si="227"/>
        <v>0</v>
      </c>
      <c r="AR848" s="205">
        <f t="shared" si="233"/>
        <v>0</v>
      </c>
      <c r="AS848" s="205">
        <f t="shared" si="234"/>
        <v>0</v>
      </c>
      <c r="AT848" s="205">
        <f t="shared" si="235"/>
        <v>0</v>
      </c>
      <c r="AU848" s="205">
        <f t="shared" si="236"/>
        <v>0</v>
      </c>
      <c r="AV848" s="205">
        <f t="shared" si="237"/>
        <v>0</v>
      </c>
      <c r="AW848" s="205">
        <f t="shared" si="238"/>
        <v>0</v>
      </c>
      <c r="AX848" s="205">
        <f t="shared" si="239"/>
        <v>0</v>
      </c>
    </row>
    <row r="849" spans="1:50" ht="15.75" hidden="1" customHeight="1" outlineLevel="1">
      <c r="A849" s="8" t="s">
        <v>61</v>
      </c>
      <c r="B849" s="216">
        <v>838</v>
      </c>
      <c r="C849" s="284"/>
      <c r="D849" s="285"/>
      <c r="E849" s="285"/>
      <c r="F849" s="286"/>
      <c r="G849" s="301">
        <v>0</v>
      </c>
      <c r="H849" s="287">
        <v>0.1</v>
      </c>
      <c r="I849" s="288"/>
      <c r="J849" s="223">
        <f t="shared" si="228"/>
        <v>0</v>
      </c>
      <c r="K849" s="286"/>
      <c r="L849" s="286"/>
      <c r="M849" s="215"/>
      <c r="N849" s="278">
        <f t="shared" si="229"/>
        <v>838</v>
      </c>
      <c r="O849" s="289" t="str">
        <f t="shared" si="230"/>
        <v/>
      </c>
      <c r="P849" s="290">
        <f t="shared" si="224"/>
        <v>0</v>
      </c>
      <c r="Q849" s="291">
        <v>0.1</v>
      </c>
      <c r="R849" s="292"/>
      <c r="S849" s="292"/>
      <c r="T849" s="292"/>
      <c r="U849" s="293" t="str">
        <f t="shared" si="231"/>
        <v/>
      </c>
      <c r="V849" s="294"/>
      <c r="W849" s="158"/>
      <c r="X849" s="159" t="str">
        <f t="shared" si="232"/>
        <v/>
      </c>
      <c r="Y849" s="20"/>
      <c r="Z849" s="20"/>
      <c r="AA849" s="160">
        <f t="shared" si="225"/>
        <v>0</v>
      </c>
      <c r="AB849" s="160">
        <f t="shared" si="226"/>
        <v>0</v>
      </c>
      <c r="AC849" s="20">
        <f t="shared" si="227"/>
        <v>0</v>
      </c>
      <c r="AR849" s="205">
        <f t="shared" si="233"/>
        <v>0</v>
      </c>
      <c r="AS849" s="205">
        <f t="shared" si="234"/>
        <v>0</v>
      </c>
      <c r="AT849" s="205">
        <f t="shared" si="235"/>
        <v>0</v>
      </c>
      <c r="AU849" s="205">
        <f t="shared" si="236"/>
        <v>0</v>
      </c>
      <c r="AV849" s="205">
        <f t="shared" si="237"/>
        <v>0</v>
      </c>
      <c r="AW849" s="205">
        <f t="shared" si="238"/>
        <v>0</v>
      </c>
      <c r="AX849" s="205">
        <f t="shared" si="239"/>
        <v>0</v>
      </c>
    </row>
    <row r="850" spans="1:50" ht="15.75" hidden="1" customHeight="1" outlineLevel="1">
      <c r="A850" s="8" t="s">
        <v>61</v>
      </c>
      <c r="B850" s="216">
        <v>839</v>
      </c>
      <c r="C850" s="284"/>
      <c r="D850" s="285"/>
      <c r="E850" s="285"/>
      <c r="F850" s="286"/>
      <c r="G850" s="301">
        <v>0</v>
      </c>
      <c r="H850" s="287">
        <v>0.1</v>
      </c>
      <c r="I850" s="288"/>
      <c r="J850" s="223">
        <f t="shared" si="228"/>
        <v>0</v>
      </c>
      <c r="K850" s="286"/>
      <c r="L850" s="286"/>
      <c r="M850" s="215"/>
      <c r="N850" s="278">
        <f t="shared" si="229"/>
        <v>839</v>
      </c>
      <c r="O850" s="289" t="str">
        <f t="shared" si="230"/>
        <v/>
      </c>
      <c r="P850" s="290">
        <f t="shared" si="224"/>
        <v>0</v>
      </c>
      <c r="Q850" s="291">
        <v>0.1</v>
      </c>
      <c r="R850" s="292"/>
      <c r="S850" s="292"/>
      <c r="T850" s="292"/>
      <c r="U850" s="293" t="str">
        <f t="shared" si="231"/>
        <v/>
      </c>
      <c r="V850" s="294"/>
      <c r="W850" s="158"/>
      <c r="X850" s="159" t="str">
        <f t="shared" si="232"/>
        <v/>
      </c>
      <c r="Y850" s="20"/>
      <c r="Z850" s="20"/>
      <c r="AA850" s="160">
        <f t="shared" si="225"/>
        <v>0</v>
      </c>
      <c r="AB850" s="160">
        <f t="shared" si="226"/>
        <v>0</v>
      </c>
      <c r="AC850" s="20">
        <f t="shared" si="227"/>
        <v>0</v>
      </c>
      <c r="AR850" s="205">
        <f t="shared" si="233"/>
        <v>0</v>
      </c>
      <c r="AS850" s="205">
        <f t="shared" si="234"/>
        <v>0</v>
      </c>
      <c r="AT850" s="205">
        <f t="shared" si="235"/>
        <v>0</v>
      </c>
      <c r="AU850" s="205">
        <f t="shared" si="236"/>
        <v>0</v>
      </c>
      <c r="AV850" s="205">
        <f t="shared" si="237"/>
        <v>0</v>
      </c>
      <c r="AW850" s="205">
        <f t="shared" si="238"/>
        <v>0</v>
      </c>
      <c r="AX850" s="205">
        <f t="shared" si="239"/>
        <v>0</v>
      </c>
    </row>
    <row r="851" spans="1:50" ht="15.75" hidden="1" customHeight="1" outlineLevel="1">
      <c r="A851" s="8" t="s">
        <v>61</v>
      </c>
      <c r="B851" s="216">
        <v>840</v>
      </c>
      <c r="C851" s="284"/>
      <c r="D851" s="285"/>
      <c r="E851" s="285"/>
      <c r="F851" s="286"/>
      <c r="G851" s="301">
        <v>0</v>
      </c>
      <c r="H851" s="287">
        <v>0.1</v>
      </c>
      <c r="I851" s="288"/>
      <c r="J851" s="223">
        <f t="shared" si="228"/>
        <v>0</v>
      </c>
      <c r="K851" s="286"/>
      <c r="L851" s="286"/>
      <c r="M851" s="215"/>
      <c r="N851" s="278">
        <f t="shared" si="229"/>
        <v>840</v>
      </c>
      <c r="O851" s="289" t="str">
        <f t="shared" si="230"/>
        <v/>
      </c>
      <c r="P851" s="290">
        <f t="shared" si="224"/>
        <v>0</v>
      </c>
      <c r="Q851" s="291">
        <v>0.1</v>
      </c>
      <c r="R851" s="292"/>
      <c r="S851" s="292"/>
      <c r="T851" s="292"/>
      <c r="U851" s="293" t="str">
        <f t="shared" si="231"/>
        <v/>
      </c>
      <c r="V851" s="294"/>
      <c r="W851" s="158"/>
      <c r="X851" s="159" t="str">
        <f t="shared" si="232"/>
        <v/>
      </c>
      <c r="Y851" s="20"/>
      <c r="Z851" s="20"/>
      <c r="AA851" s="160">
        <f t="shared" si="225"/>
        <v>0</v>
      </c>
      <c r="AB851" s="160">
        <f t="shared" si="226"/>
        <v>0</v>
      </c>
      <c r="AC851" s="20">
        <f t="shared" si="227"/>
        <v>0</v>
      </c>
      <c r="AR851" s="205">
        <f t="shared" si="233"/>
        <v>0</v>
      </c>
      <c r="AS851" s="205">
        <f t="shared" si="234"/>
        <v>0</v>
      </c>
      <c r="AT851" s="205">
        <f t="shared" si="235"/>
        <v>0</v>
      </c>
      <c r="AU851" s="205">
        <f t="shared" si="236"/>
        <v>0</v>
      </c>
      <c r="AV851" s="205">
        <f t="shared" si="237"/>
        <v>0</v>
      </c>
      <c r="AW851" s="205">
        <f t="shared" si="238"/>
        <v>0</v>
      </c>
      <c r="AX851" s="205">
        <f t="shared" si="239"/>
        <v>0</v>
      </c>
    </row>
    <row r="852" spans="1:50" ht="15.75" hidden="1" customHeight="1" outlineLevel="1">
      <c r="A852" s="8" t="s">
        <v>61</v>
      </c>
      <c r="B852" s="216">
        <v>841</v>
      </c>
      <c r="C852" s="284"/>
      <c r="D852" s="285"/>
      <c r="E852" s="285"/>
      <c r="F852" s="286"/>
      <c r="G852" s="301">
        <v>0</v>
      </c>
      <c r="H852" s="287">
        <v>0.1</v>
      </c>
      <c r="I852" s="288"/>
      <c r="J852" s="223">
        <f t="shared" si="228"/>
        <v>0</v>
      </c>
      <c r="K852" s="286"/>
      <c r="L852" s="286"/>
      <c r="M852" s="215"/>
      <c r="N852" s="278">
        <f t="shared" si="229"/>
        <v>841</v>
      </c>
      <c r="O852" s="289" t="str">
        <f t="shared" si="230"/>
        <v/>
      </c>
      <c r="P852" s="290">
        <f t="shared" si="224"/>
        <v>0</v>
      </c>
      <c r="Q852" s="291">
        <v>0.1</v>
      </c>
      <c r="R852" s="292"/>
      <c r="S852" s="292"/>
      <c r="T852" s="292"/>
      <c r="U852" s="293" t="str">
        <f t="shared" si="231"/>
        <v/>
      </c>
      <c r="V852" s="294"/>
      <c r="W852" s="158"/>
      <c r="X852" s="159" t="str">
        <f t="shared" si="232"/>
        <v/>
      </c>
      <c r="Y852" s="20"/>
      <c r="Z852" s="20"/>
      <c r="AA852" s="160">
        <f t="shared" si="225"/>
        <v>0</v>
      </c>
      <c r="AB852" s="160">
        <f t="shared" si="226"/>
        <v>0</v>
      </c>
      <c r="AC852" s="20">
        <f t="shared" si="227"/>
        <v>0</v>
      </c>
      <c r="AR852" s="205">
        <f t="shared" si="233"/>
        <v>0</v>
      </c>
      <c r="AS852" s="205">
        <f t="shared" si="234"/>
        <v>0</v>
      </c>
      <c r="AT852" s="205">
        <f t="shared" si="235"/>
        <v>0</v>
      </c>
      <c r="AU852" s="205">
        <f t="shared" si="236"/>
        <v>0</v>
      </c>
      <c r="AV852" s="205">
        <f t="shared" si="237"/>
        <v>0</v>
      </c>
      <c r="AW852" s="205">
        <f t="shared" si="238"/>
        <v>0</v>
      </c>
      <c r="AX852" s="205">
        <f t="shared" si="239"/>
        <v>0</v>
      </c>
    </row>
    <row r="853" spans="1:50" ht="15.75" hidden="1" customHeight="1" outlineLevel="1">
      <c r="A853" s="8" t="s">
        <v>61</v>
      </c>
      <c r="B853" s="216">
        <v>842</v>
      </c>
      <c r="C853" s="284"/>
      <c r="D853" s="285"/>
      <c r="E853" s="285"/>
      <c r="F853" s="286"/>
      <c r="G853" s="301">
        <v>0</v>
      </c>
      <c r="H853" s="287">
        <v>0.1</v>
      </c>
      <c r="I853" s="288"/>
      <c r="J853" s="223">
        <f t="shared" si="228"/>
        <v>0</v>
      </c>
      <c r="K853" s="286"/>
      <c r="L853" s="286"/>
      <c r="M853" s="215"/>
      <c r="N853" s="278">
        <f t="shared" si="229"/>
        <v>842</v>
      </c>
      <c r="O853" s="289" t="str">
        <f t="shared" si="230"/>
        <v/>
      </c>
      <c r="P853" s="290">
        <f t="shared" si="224"/>
        <v>0</v>
      </c>
      <c r="Q853" s="291">
        <v>0.1</v>
      </c>
      <c r="R853" s="292"/>
      <c r="S853" s="292"/>
      <c r="T853" s="292"/>
      <c r="U853" s="293" t="str">
        <f t="shared" si="231"/>
        <v/>
      </c>
      <c r="V853" s="294"/>
      <c r="W853" s="158"/>
      <c r="X853" s="159" t="str">
        <f t="shared" si="232"/>
        <v/>
      </c>
      <c r="Y853" s="20"/>
      <c r="Z853" s="20"/>
      <c r="AA853" s="160">
        <f t="shared" si="225"/>
        <v>0</v>
      </c>
      <c r="AB853" s="160">
        <f t="shared" si="226"/>
        <v>0</v>
      </c>
      <c r="AC853" s="20">
        <f t="shared" si="227"/>
        <v>0</v>
      </c>
      <c r="AR853" s="205">
        <f t="shared" si="233"/>
        <v>0</v>
      </c>
      <c r="AS853" s="205">
        <f t="shared" si="234"/>
        <v>0</v>
      </c>
      <c r="AT853" s="205">
        <f t="shared" si="235"/>
        <v>0</v>
      </c>
      <c r="AU853" s="205">
        <f t="shared" si="236"/>
        <v>0</v>
      </c>
      <c r="AV853" s="205">
        <f t="shared" si="237"/>
        <v>0</v>
      </c>
      <c r="AW853" s="205">
        <f t="shared" si="238"/>
        <v>0</v>
      </c>
      <c r="AX853" s="205">
        <f t="shared" si="239"/>
        <v>0</v>
      </c>
    </row>
    <row r="854" spans="1:50" ht="15.75" hidden="1" customHeight="1" outlineLevel="1">
      <c r="A854" s="8" t="s">
        <v>61</v>
      </c>
      <c r="B854" s="216">
        <v>843</v>
      </c>
      <c r="C854" s="284"/>
      <c r="D854" s="285"/>
      <c r="E854" s="285"/>
      <c r="F854" s="286"/>
      <c r="G854" s="301">
        <v>0</v>
      </c>
      <c r="H854" s="287">
        <v>0.1</v>
      </c>
      <c r="I854" s="288"/>
      <c r="J854" s="223">
        <f t="shared" si="228"/>
        <v>0</v>
      </c>
      <c r="K854" s="286"/>
      <c r="L854" s="286"/>
      <c r="M854" s="215"/>
      <c r="N854" s="278">
        <f t="shared" si="229"/>
        <v>843</v>
      </c>
      <c r="O854" s="289" t="str">
        <f t="shared" si="230"/>
        <v/>
      </c>
      <c r="P854" s="290">
        <f t="shared" si="224"/>
        <v>0</v>
      </c>
      <c r="Q854" s="291">
        <v>0.1</v>
      </c>
      <c r="R854" s="292"/>
      <c r="S854" s="292"/>
      <c r="T854" s="292"/>
      <c r="U854" s="293" t="str">
        <f t="shared" si="231"/>
        <v/>
      </c>
      <c r="V854" s="294"/>
      <c r="W854" s="158"/>
      <c r="X854" s="159" t="str">
        <f t="shared" si="232"/>
        <v/>
      </c>
      <c r="Y854" s="20"/>
      <c r="Z854" s="20"/>
      <c r="AA854" s="160">
        <f t="shared" si="225"/>
        <v>0</v>
      </c>
      <c r="AB854" s="160">
        <f t="shared" si="226"/>
        <v>0</v>
      </c>
      <c r="AC854" s="20">
        <f t="shared" si="227"/>
        <v>0</v>
      </c>
      <c r="AR854" s="205">
        <f t="shared" si="233"/>
        <v>0</v>
      </c>
      <c r="AS854" s="205">
        <f t="shared" si="234"/>
        <v>0</v>
      </c>
      <c r="AT854" s="205">
        <f t="shared" si="235"/>
        <v>0</v>
      </c>
      <c r="AU854" s="205">
        <f t="shared" si="236"/>
        <v>0</v>
      </c>
      <c r="AV854" s="205">
        <f t="shared" si="237"/>
        <v>0</v>
      </c>
      <c r="AW854" s="205">
        <f t="shared" si="238"/>
        <v>0</v>
      </c>
      <c r="AX854" s="205">
        <f t="shared" si="239"/>
        <v>0</v>
      </c>
    </row>
    <row r="855" spans="1:50" ht="15.75" hidden="1" customHeight="1" outlineLevel="1">
      <c r="A855" s="8" t="s">
        <v>61</v>
      </c>
      <c r="B855" s="216">
        <v>844</v>
      </c>
      <c r="C855" s="284"/>
      <c r="D855" s="285"/>
      <c r="E855" s="285"/>
      <c r="F855" s="286"/>
      <c r="G855" s="301">
        <v>0</v>
      </c>
      <c r="H855" s="287">
        <v>0.1</v>
      </c>
      <c r="I855" s="288"/>
      <c r="J855" s="223">
        <f t="shared" si="228"/>
        <v>0</v>
      </c>
      <c r="K855" s="286"/>
      <c r="L855" s="286"/>
      <c r="M855" s="215"/>
      <c r="N855" s="278">
        <f t="shared" si="229"/>
        <v>844</v>
      </c>
      <c r="O855" s="289" t="str">
        <f t="shared" si="230"/>
        <v/>
      </c>
      <c r="P855" s="290">
        <f t="shared" si="224"/>
        <v>0</v>
      </c>
      <c r="Q855" s="291">
        <v>0.1</v>
      </c>
      <c r="R855" s="292"/>
      <c r="S855" s="292"/>
      <c r="T855" s="292"/>
      <c r="U855" s="293" t="str">
        <f t="shared" si="231"/>
        <v/>
      </c>
      <c r="V855" s="294"/>
      <c r="W855" s="158"/>
      <c r="X855" s="159" t="str">
        <f t="shared" si="232"/>
        <v/>
      </c>
      <c r="Y855" s="20"/>
      <c r="Z855" s="20"/>
      <c r="AA855" s="160">
        <f t="shared" si="225"/>
        <v>0</v>
      </c>
      <c r="AB855" s="160">
        <f t="shared" si="226"/>
        <v>0</v>
      </c>
      <c r="AC855" s="20">
        <f t="shared" si="227"/>
        <v>0</v>
      </c>
      <c r="AR855" s="205">
        <f t="shared" si="233"/>
        <v>0</v>
      </c>
      <c r="AS855" s="205">
        <f t="shared" si="234"/>
        <v>0</v>
      </c>
      <c r="AT855" s="205">
        <f t="shared" si="235"/>
        <v>0</v>
      </c>
      <c r="AU855" s="205">
        <f t="shared" si="236"/>
        <v>0</v>
      </c>
      <c r="AV855" s="205">
        <f t="shared" si="237"/>
        <v>0</v>
      </c>
      <c r="AW855" s="205">
        <f t="shared" si="238"/>
        <v>0</v>
      </c>
      <c r="AX855" s="205">
        <f t="shared" si="239"/>
        <v>0</v>
      </c>
    </row>
    <row r="856" spans="1:50" ht="15.75" hidden="1" customHeight="1" outlineLevel="1">
      <c r="A856" s="8" t="s">
        <v>61</v>
      </c>
      <c r="B856" s="216">
        <v>845</v>
      </c>
      <c r="C856" s="284"/>
      <c r="D856" s="285"/>
      <c r="E856" s="285"/>
      <c r="F856" s="286"/>
      <c r="G856" s="301">
        <v>0</v>
      </c>
      <c r="H856" s="287">
        <v>0.1</v>
      </c>
      <c r="I856" s="288"/>
      <c r="J856" s="223">
        <f t="shared" si="228"/>
        <v>0</v>
      </c>
      <c r="K856" s="286"/>
      <c r="L856" s="286"/>
      <c r="M856" s="215"/>
      <c r="N856" s="278">
        <f t="shared" si="229"/>
        <v>845</v>
      </c>
      <c r="O856" s="289" t="str">
        <f t="shared" si="230"/>
        <v/>
      </c>
      <c r="P856" s="290">
        <f t="shared" si="224"/>
        <v>0</v>
      </c>
      <c r="Q856" s="291">
        <v>0.1</v>
      </c>
      <c r="R856" s="292"/>
      <c r="S856" s="292"/>
      <c r="T856" s="292"/>
      <c r="U856" s="293" t="str">
        <f t="shared" si="231"/>
        <v/>
      </c>
      <c r="V856" s="294"/>
      <c r="W856" s="158"/>
      <c r="X856" s="159" t="str">
        <f t="shared" si="232"/>
        <v/>
      </c>
      <c r="Y856" s="20"/>
      <c r="Z856" s="20"/>
      <c r="AA856" s="160">
        <f t="shared" si="225"/>
        <v>0</v>
      </c>
      <c r="AB856" s="160">
        <f t="shared" si="226"/>
        <v>0</v>
      </c>
      <c r="AC856" s="20">
        <f t="shared" si="227"/>
        <v>0</v>
      </c>
      <c r="AR856" s="205">
        <f t="shared" si="233"/>
        <v>0</v>
      </c>
      <c r="AS856" s="205">
        <f t="shared" si="234"/>
        <v>0</v>
      </c>
      <c r="AT856" s="205">
        <f t="shared" si="235"/>
        <v>0</v>
      </c>
      <c r="AU856" s="205">
        <f t="shared" si="236"/>
        <v>0</v>
      </c>
      <c r="AV856" s="205">
        <f t="shared" si="237"/>
        <v>0</v>
      </c>
      <c r="AW856" s="205">
        <f t="shared" si="238"/>
        <v>0</v>
      </c>
      <c r="AX856" s="205">
        <f t="shared" si="239"/>
        <v>0</v>
      </c>
    </row>
    <row r="857" spans="1:50" ht="15.75" hidden="1" customHeight="1" outlineLevel="1">
      <c r="A857" s="8" t="s">
        <v>61</v>
      </c>
      <c r="B857" s="216">
        <v>846</v>
      </c>
      <c r="C857" s="284"/>
      <c r="D857" s="285"/>
      <c r="E857" s="285"/>
      <c r="F857" s="286"/>
      <c r="G857" s="301">
        <v>0</v>
      </c>
      <c r="H857" s="287">
        <v>0.1</v>
      </c>
      <c r="I857" s="288"/>
      <c r="J857" s="223">
        <f t="shared" si="228"/>
        <v>0</v>
      </c>
      <c r="K857" s="286"/>
      <c r="L857" s="286"/>
      <c r="M857" s="215"/>
      <c r="N857" s="278">
        <f t="shared" si="229"/>
        <v>846</v>
      </c>
      <c r="O857" s="289" t="str">
        <f t="shared" si="230"/>
        <v/>
      </c>
      <c r="P857" s="290">
        <f t="shared" si="224"/>
        <v>0</v>
      </c>
      <c r="Q857" s="291">
        <v>0.1</v>
      </c>
      <c r="R857" s="292"/>
      <c r="S857" s="292"/>
      <c r="T857" s="292"/>
      <c r="U857" s="293" t="str">
        <f t="shared" si="231"/>
        <v/>
      </c>
      <c r="V857" s="294"/>
      <c r="W857" s="158"/>
      <c r="X857" s="159" t="str">
        <f t="shared" si="232"/>
        <v/>
      </c>
      <c r="Y857" s="20"/>
      <c r="Z857" s="20"/>
      <c r="AA857" s="160">
        <f t="shared" si="225"/>
        <v>0</v>
      </c>
      <c r="AB857" s="160">
        <f t="shared" si="226"/>
        <v>0</v>
      </c>
      <c r="AC857" s="20">
        <f t="shared" si="227"/>
        <v>0</v>
      </c>
      <c r="AR857" s="205">
        <f t="shared" si="233"/>
        <v>0</v>
      </c>
      <c r="AS857" s="205">
        <f t="shared" si="234"/>
        <v>0</v>
      </c>
      <c r="AT857" s="205">
        <f t="shared" si="235"/>
        <v>0</v>
      </c>
      <c r="AU857" s="205">
        <f t="shared" si="236"/>
        <v>0</v>
      </c>
      <c r="AV857" s="205">
        <f t="shared" si="237"/>
        <v>0</v>
      </c>
      <c r="AW857" s="205">
        <f t="shared" si="238"/>
        <v>0</v>
      </c>
      <c r="AX857" s="205">
        <f t="shared" si="239"/>
        <v>0</v>
      </c>
    </row>
    <row r="858" spans="1:50" ht="15.75" hidden="1" customHeight="1" outlineLevel="1">
      <c r="A858" s="8" t="s">
        <v>61</v>
      </c>
      <c r="B858" s="216">
        <v>847</v>
      </c>
      <c r="C858" s="284"/>
      <c r="D858" s="285"/>
      <c r="E858" s="285"/>
      <c r="F858" s="286"/>
      <c r="G858" s="301">
        <v>0</v>
      </c>
      <c r="H858" s="287">
        <v>0.1</v>
      </c>
      <c r="I858" s="288"/>
      <c r="J858" s="223">
        <f t="shared" si="228"/>
        <v>0</v>
      </c>
      <c r="K858" s="286"/>
      <c r="L858" s="286"/>
      <c r="M858" s="215"/>
      <c r="N858" s="278">
        <f t="shared" si="229"/>
        <v>847</v>
      </c>
      <c r="O858" s="289" t="str">
        <f t="shared" si="230"/>
        <v/>
      </c>
      <c r="P858" s="290">
        <f t="shared" si="224"/>
        <v>0</v>
      </c>
      <c r="Q858" s="291">
        <v>0.1</v>
      </c>
      <c r="R858" s="292"/>
      <c r="S858" s="292"/>
      <c r="T858" s="292"/>
      <c r="U858" s="293" t="str">
        <f t="shared" si="231"/>
        <v/>
      </c>
      <c r="V858" s="294"/>
      <c r="W858" s="158"/>
      <c r="X858" s="159" t="str">
        <f t="shared" si="232"/>
        <v/>
      </c>
      <c r="Y858" s="20"/>
      <c r="Z858" s="20"/>
      <c r="AA858" s="160">
        <f t="shared" si="225"/>
        <v>0</v>
      </c>
      <c r="AB858" s="160">
        <f t="shared" si="226"/>
        <v>0</v>
      </c>
      <c r="AC858" s="20">
        <f t="shared" si="227"/>
        <v>0</v>
      </c>
      <c r="AR858" s="205">
        <f t="shared" si="233"/>
        <v>0</v>
      </c>
      <c r="AS858" s="205">
        <f t="shared" si="234"/>
        <v>0</v>
      </c>
      <c r="AT858" s="205">
        <f t="shared" si="235"/>
        <v>0</v>
      </c>
      <c r="AU858" s="205">
        <f t="shared" si="236"/>
        <v>0</v>
      </c>
      <c r="AV858" s="205">
        <f t="shared" si="237"/>
        <v>0</v>
      </c>
      <c r="AW858" s="205">
        <f t="shared" si="238"/>
        <v>0</v>
      </c>
      <c r="AX858" s="205">
        <f t="shared" si="239"/>
        <v>0</v>
      </c>
    </row>
    <row r="859" spans="1:50" ht="15.75" hidden="1" customHeight="1" outlineLevel="1">
      <c r="A859" s="8" t="s">
        <v>61</v>
      </c>
      <c r="B859" s="216">
        <v>848</v>
      </c>
      <c r="C859" s="284"/>
      <c r="D859" s="285"/>
      <c r="E859" s="285"/>
      <c r="F859" s="286"/>
      <c r="G859" s="301">
        <v>0</v>
      </c>
      <c r="H859" s="287">
        <v>0.1</v>
      </c>
      <c r="I859" s="288"/>
      <c r="J859" s="223">
        <f t="shared" si="228"/>
        <v>0</v>
      </c>
      <c r="K859" s="286"/>
      <c r="L859" s="286"/>
      <c r="M859" s="215"/>
      <c r="N859" s="278">
        <f t="shared" si="229"/>
        <v>848</v>
      </c>
      <c r="O859" s="289" t="str">
        <f t="shared" si="230"/>
        <v/>
      </c>
      <c r="P859" s="290">
        <f t="shared" si="224"/>
        <v>0</v>
      </c>
      <c r="Q859" s="291">
        <v>0.1</v>
      </c>
      <c r="R859" s="292"/>
      <c r="S859" s="292"/>
      <c r="T859" s="292"/>
      <c r="U859" s="293" t="str">
        <f t="shared" si="231"/>
        <v/>
      </c>
      <c r="V859" s="294"/>
      <c r="W859" s="158"/>
      <c r="X859" s="159" t="str">
        <f t="shared" si="232"/>
        <v/>
      </c>
      <c r="Y859" s="20"/>
      <c r="Z859" s="20"/>
      <c r="AA859" s="160">
        <f t="shared" si="225"/>
        <v>0</v>
      </c>
      <c r="AB859" s="160">
        <f t="shared" si="226"/>
        <v>0</v>
      </c>
      <c r="AC859" s="20">
        <f t="shared" si="227"/>
        <v>0</v>
      </c>
      <c r="AR859" s="205">
        <f t="shared" si="233"/>
        <v>0</v>
      </c>
      <c r="AS859" s="205">
        <f t="shared" si="234"/>
        <v>0</v>
      </c>
      <c r="AT859" s="205">
        <f t="shared" si="235"/>
        <v>0</v>
      </c>
      <c r="AU859" s="205">
        <f t="shared" si="236"/>
        <v>0</v>
      </c>
      <c r="AV859" s="205">
        <f t="shared" si="237"/>
        <v>0</v>
      </c>
      <c r="AW859" s="205">
        <f t="shared" si="238"/>
        <v>0</v>
      </c>
      <c r="AX859" s="205">
        <f t="shared" si="239"/>
        <v>0</v>
      </c>
    </row>
    <row r="860" spans="1:50" ht="15.75" hidden="1" customHeight="1" outlineLevel="1">
      <c r="A860" s="8" t="s">
        <v>61</v>
      </c>
      <c r="B860" s="216">
        <v>849</v>
      </c>
      <c r="C860" s="284"/>
      <c r="D860" s="285"/>
      <c r="E860" s="285"/>
      <c r="F860" s="286"/>
      <c r="G860" s="301">
        <v>0</v>
      </c>
      <c r="H860" s="287">
        <v>0.1</v>
      </c>
      <c r="I860" s="288"/>
      <c r="J860" s="223">
        <f t="shared" si="228"/>
        <v>0</v>
      </c>
      <c r="K860" s="286"/>
      <c r="L860" s="286"/>
      <c r="M860" s="215"/>
      <c r="N860" s="278">
        <f t="shared" si="229"/>
        <v>849</v>
      </c>
      <c r="O860" s="289" t="str">
        <f t="shared" si="230"/>
        <v/>
      </c>
      <c r="P860" s="290">
        <f t="shared" si="224"/>
        <v>0</v>
      </c>
      <c r="Q860" s="291">
        <v>0.1</v>
      </c>
      <c r="R860" s="292"/>
      <c r="S860" s="292"/>
      <c r="T860" s="292"/>
      <c r="U860" s="293" t="str">
        <f t="shared" si="231"/>
        <v/>
      </c>
      <c r="V860" s="294"/>
      <c r="W860" s="158"/>
      <c r="X860" s="159" t="str">
        <f t="shared" si="232"/>
        <v/>
      </c>
      <c r="Y860" s="20"/>
      <c r="Z860" s="20"/>
      <c r="AA860" s="160">
        <f t="shared" si="225"/>
        <v>0</v>
      </c>
      <c r="AB860" s="160">
        <f t="shared" si="226"/>
        <v>0</v>
      </c>
      <c r="AC860" s="20">
        <f t="shared" si="227"/>
        <v>0</v>
      </c>
      <c r="AR860" s="205">
        <f t="shared" si="233"/>
        <v>0</v>
      </c>
      <c r="AS860" s="205">
        <f t="shared" si="234"/>
        <v>0</v>
      </c>
      <c r="AT860" s="205">
        <f t="shared" si="235"/>
        <v>0</v>
      </c>
      <c r="AU860" s="205">
        <f t="shared" si="236"/>
        <v>0</v>
      </c>
      <c r="AV860" s="205">
        <f t="shared" si="237"/>
        <v>0</v>
      </c>
      <c r="AW860" s="205">
        <f t="shared" si="238"/>
        <v>0</v>
      </c>
      <c r="AX860" s="205">
        <f t="shared" si="239"/>
        <v>0</v>
      </c>
    </row>
    <row r="861" spans="1:50" ht="15.75" hidden="1" customHeight="1" outlineLevel="1">
      <c r="A861" s="8" t="s">
        <v>61</v>
      </c>
      <c r="B861" s="216">
        <v>850</v>
      </c>
      <c r="C861" s="284"/>
      <c r="D861" s="285"/>
      <c r="E861" s="285"/>
      <c r="F861" s="286"/>
      <c r="G861" s="301">
        <v>0</v>
      </c>
      <c r="H861" s="287">
        <v>0.1</v>
      </c>
      <c r="I861" s="288"/>
      <c r="J861" s="223">
        <f t="shared" si="228"/>
        <v>0</v>
      </c>
      <c r="K861" s="286"/>
      <c r="L861" s="286"/>
      <c r="M861" s="215"/>
      <c r="N861" s="278">
        <f t="shared" si="229"/>
        <v>850</v>
      </c>
      <c r="O861" s="289" t="str">
        <f t="shared" si="230"/>
        <v/>
      </c>
      <c r="P861" s="290">
        <f t="shared" si="224"/>
        <v>0</v>
      </c>
      <c r="Q861" s="291">
        <v>0.1</v>
      </c>
      <c r="R861" s="292"/>
      <c r="S861" s="292"/>
      <c r="T861" s="292"/>
      <c r="U861" s="293" t="str">
        <f t="shared" si="231"/>
        <v/>
      </c>
      <c r="V861" s="294"/>
      <c r="W861" s="158"/>
      <c r="X861" s="159" t="str">
        <f t="shared" si="232"/>
        <v/>
      </c>
      <c r="Y861" s="20"/>
      <c r="Z861" s="20"/>
      <c r="AA861" s="160">
        <f t="shared" si="225"/>
        <v>0</v>
      </c>
      <c r="AB861" s="160">
        <f t="shared" si="226"/>
        <v>0</v>
      </c>
      <c r="AC861" s="20">
        <f t="shared" si="227"/>
        <v>0</v>
      </c>
      <c r="AR861" s="205">
        <f t="shared" si="233"/>
        <v>0</v>
      </c>
      <c r="AS861" s="205">
        <f t="shared" si="234"/>
        <v>0</v>
      </c>
      <c r="AT861" s="205">
        <f t="shared" si="235"/>
        <v>0</v>
      </c>
      <c r="AU861" s="205">
        <f t="shared" si="236"/>
        <v>0</v>
      </c>
      <c r="AV861" s="205">
        <f t="shared" si="237"/>
        <v>0</v>
      </c>
      <c r="AW861" s="205">
        <f t="shared" si="238"/>
        <v>0</v>
      </c>
      <c r="AX861" s="205">
        <f t="shared" si="239"/>
        <v>0</v>
      </c>
    </row>
    <row r="862" spans="1:50" ht="15.75" hidden="1" customHeight="1" outlineLevel="1">
      <c r="A862" s="8" t="s">
        <v>61</v>
      </c>
      <c r="B862" s="216">
        <v>851</v>
      </c>
      <c r="C862" s="284"/>
      <c r="D862" s="285"/>
      <c r="E862" s="285"/>
      <c r="F862" s="286"/>
      <c r="G862" s="301">
        <v>0</v>
      </c>
      <c r="H862" s="287">
        <v>0.1</v>
      </c>
      <c r="I862" s="288"/>
      <c r="J862" s="223">
        <f t="shared" si="228"/>
        <v>0</v>
      </c>
      <c r="K862" s="286"/>
      <c r="L862" s="286"/>
      <c r="M862" s="215"/>
      <c r="N862" s="278">
        <f t="shared" si="229"/>
        <v>851</v>
      </c>
      <c r="O862" s="289" t="str">
        <f t="shared" si="230"/>
        <v/>
      </c>
      <c r="P862" s="290">
        <f t="shared" si="224"/>
        <v>0</v>
      </c>
      <c r="Q862" s="291">
        <v>0.1</v>
      </c>
      <c r="R862" s="292"/>
      <c r="S862" s="292"/>
      <c r="T862" s="292"/>
      <c r="U862" s="293" t="str">
        <f t="shared" si="231"/>
        <v/>
      </c>
      <c r="V862" s="294"/>
      <c r="W862" s="158"/>
      <c r="X862" s="159" t="str">
        <f t="shared" si="232"/>
        <v/>
      </c>
      <c r="Y862" s="20"/>
      <c r="Z862" s="20"/>
      <c r="AA862" s="160">
        <f t="shared" si="225"/>
        <v>0</v>
      </c>
      <c r="AB862" s="160">
        <f t="shared" si="226"/>
        <v>0</v>
      </c>
      <c r="AC862" s="20">
        <f t="shared" si="227"/>
        <v>0</v>
      </c>
      <c r="AR862" s="205">
        <f t="shared" si="233"/>
        <v>0</v>
      </c>
      <c r="AS862" s="205">
        <f t="shared" si="234"/>
        <v>0</v>
      </c>
      <c r="AT862" s="205">
        <f t="shared" si="235"/>
        <v>0</v>
      </c>
      <c r="AU862" s="205">
        <f t="shared" si="236"/>
        <v>0</v>
      </c>
      <c r="AV862" s="205">
        <f t="shared" si="237"/>
        <v>0</v>
      </c>
      <c r="AW862" s="205">
        <f t="shared" si="238"/>
        <v>0</v>
      </c>
      <c r="AX862" s="205">
        <f t="shared" si="239"/>
        <v>0</v>
      </c>
    </row>
    <row r="863" spans="1:50" ht="15.75" hidden="1" customHeight="1" outlineLevel="1">
      <c r="A863" s="8" t="s">
        <v>61</v>
      </c>
      <c r="B863" s="216">
        <v>852</v>
      </c>
      <c r="C863" s="284"/>
      <c r="D863" s="285"/>
      <c r="E863" s="285"/>
      <c r="F863" s="286"/>
      <c r="G863" s="301">
        <v>0</v>
      </c>
      <c r="H863" s="287">
        <v>0.1</v>
      </c>
      <c r="I863" s="288"/>
      <c r="J863" s="223">
        <f t="shared" si="228"/>
        <v>0</v>
      </c>
      <c r="K863" s="286"/>
      <c r="L863" s="286"/>
      <c r="M863" s="215"/>
      <c r="N863" s="278">
        <f t="shared" si="229"/>
        <v>852</v>
      </c>
      <c r="O863" s="289" t="str">
        <f t="shared" si="230"/>
        <v/>
      </c>
      <c r="P863" s="290">
        <f t="shared" si="224"/>
        <v>0</v>
      </c>
      <c r="Q863" s="291">
        <v>0.1</v>
      </c>
      <c r="R863" s="292"/>
      <c r="S863" s="292"/>
      <c r="T863" s="292"/>
      <c r="U863" s="293" t="str">
        <f t="shared" si="231"/>
        <v/>
      </c>
      <c r="V863" s="294"/>
      <c r="W863" s="158"/>
      <c r="X863" s="159" t="str">
        <f t="shared" si="232"/>
        <v/>
      </c>
      <c r="Y863" s="20"/>
      <c r="Z863" s="20"/>
      <c r="AA863" s="160">
        <f t="shared" si="225"/>
        <v>0</v>
      </c>
      <c r="AB863" s="160">
        <f t="shared" si="226"/>
        <v>0</v>
      </c>
      <c r="AC863" s="20">
        <f t="shared" si="227"/>
        <v>0</v>
      </c>
      <c r="AR863" s="205">
        <f t="shared" si="233"/>
        <v>0</v>
      </c>
      <c r="AS863" s="205">
        <f t="shared" si="234"/>
        <v>0</v>
      </c>
      <c r="AT863" s="205">
        <f t="shared" si="235"/>
        <v>0</v>
      </c>
      <c r="AU863" s="205">
        <f t="shared" si="236"/>
        <v>0</v>
      </c>
      <c r="AV863" s="205">
        <f t="shared" si="237"/>
        <v>0</v>
      </c>
      <c r="AW863" s="205">
        <f t="shared" si="238"/>
        <v>0</v>
      </c>
      <c r="AX863" s="205">
        <f t="shared" si="239"/>
        <v>0</v>
      </c>
    </row>
    <row r="864" spans="1:50" ht="15.75" hidden="1" customHeight="1" outlineLevel="1">
      <c r="A864" s="8" t="s">
        <v>61</v>
      </c>
      <c r="B864" s="216">
        <v>853</v>
      </c>
      <c r="C864" s="284"/>
      <c r="D864" s="285"/>
      <c r="E864" s="285"/>
      <c r="F864" s="286"/>
      <c r="G864" s="301">
        <v>0</v>
      </c>
      <c r="H864" s="287">
        <v>0.1</v>
      </c>
      <c r="I864" s="288"/>
      <c r="J864" s="223">
        <f t="shared" si="228"/>
        <v>0</v>
      </c>
      <c r="K864" s="286"/>
      <c r="L864" s="286"/>
      <c r="M864" s="215"/>
      <c r="N864" s="278">
        <f t="shared" si="229"/>
        <v>853</v>
      </c>
      <c r="O864" s="289" t="str">
        <f t="shared" si="230"/>
        <v/>
      </c>
      <c r="P864" s="290">
        <f t="shared" si="224"/>
        <v>0</v>
      </c>
      <c r="Q864" s="291">
        <v>0.1</v>
      </c>
      <c r="R864" s="292"/>
      <c r="S864" s="292"/>
      <c r="T864" s="292"/>
      <c r="U864" s="293" t="str">
        <f t="shared" si="231"/>
        <v/>
      </c>
      <c r="V864" s="294"/>
      <c r="W864" s="158"/>
      <c r="X864" s="159" t="str">
        <f t="shared" si="232"/>
        <v/>
      </c>
      <c r="Y864" s="20"/>
      <c r="Z864" s="20"/>
      <c r="AA864" s="160">
        <f t="shared" si="225"/>
        <v>0</v>
      </c>
      <c r="AB864" s="160">
        <f t="shared" si="226"/>
        <v>0</v>
      </c>
      <c r="AC864" s="20">
        <f t="shared" si="227"/>
        <v>0</v>
      </c>
      <c r="AR864" s="205">
        <f t="shared" si="233"/>
        <v>0</v>
      </c>
      <c r="AS864" s="205">
        <f t="shared" si="234"/>
        <v>0</v>
      </c>
      <c r="AT864" s="205">
        <f t="shared" si="235"/>
        <v>0</v>
      </c>
      <c r="AU864" s="205">
        <f t="shared" si="236"/>
        <v>0</v>
      </c>
      <c r="AV864" s="205">
        <f t="shared" si="237"/>
        <v>0</v>
      </c>
      <c r="AW864" s="205">
        <f t="shared" si="238"/>
        <v>0</v>
      </c>
      <c r="AX864" s="205">
        <f t="shared" si="239"/>
        <v>0</v>
      </c>
    </row>
    <row r="865" spans="1:50" ht="15.75" hidden="1" customHeight="1" outlineLevel="1">
      <c r="A865" s="8" t="s">
        <v>61</v>
      </c>
      <c r="B865" s="216">
        <v>854</v>
      </c>
      <c r="C865" s="284"/>
      <c r="D865" s="285"/>
      <c r="E865" s="285"/>
      <c r="F865" s="286"/>
      <c r="G865" s="301">
        <v>0</v>
      </c>
      <c r="H865" s="287">
        <v>0.1</v>
      </c>
      <c r="I865" s="288"/>
      <c r="J865" s="223">
        <f t="shared" si="228"/>
        <v>0</v>
      </c>
      <c r="K865" s="286"/>
      <c r="L865" s="286"/>
      <c r="M865" s="215"/>
      <c r="N865" s="278">
        <f t="shared" si="229"/>
        <v>854</v>
      </c>
      <c r="O865" s="289" t="str">
        <f t="shared" si="230"/>
        <v/>
      </c>
      <c r="P865" s="290">
        <f t="shared" si="224"/>
        <v>0</v>
      </c>
      <c r="Q865" s="291">
        <v>0.1</v>
      </c>
      <c r="R865" s="292"/>
      <c r="S865" s="292"/>
      <c r="T865" s="292"/>
      <c r="U865" s="293" t="str">
        <f t="shared" si="231"/>
        <v/>
      </c>
      <c r="V865" s="294"/>
      <c r="W865" s="158"/>
      <c r="X865" s="159" t="str">
        <f t="shared" si="232"/>
        <v/>
      </c>
      <c r="Y865" s="20"/>
      <c r="Z865" s="20"/>
      <c r="AA865" s="160">
        <f t="shared" si="225"/>
        <v>0</v>
      </c>
      <c r="AB865" s="160">
        <f t="shared" si="226"/>
        <v>0</v>
      </c>
      <c r="AC865" s="20">
        <f t="shared" si="227"/>
        <v>0</v>
      </c>
      <c r="AR865" s="205">
        <f t="shared" si="233"/>
        <v>0</v>
      </c>
      <c r="AS865" s="205">
        <f t="shared" si="234"/>
        <v>0</v>
      </c>
      <c r="AT865" s="205">
        <f t="shared" si="235"/>
        <v>0</v>
      </c>
      <c r="AU865" s="205">
        <f t="shared" si="236"/>
        <v>0</v>
      </c>
      <c r="AV865" s="205">
        <f t="shared" si="237"/>
        <v>0</v>
      </c>
      <c r="AW865" s="205">
        <f t="shared" si="238"/>
        <v>0</v>
      </c>
      <c r="AX865" s="205">
        <f t="shared" si="239"/>
        <v>0</v>
      </c>
    </row>
    <row r="866" spans="1:50" ht="15.75" hidden="1" customHeight="1" outlineLevel="1">
      <c r="A866" s="8" t="s">
        <v>61</v>
      </c>
      <c r="B866" s="216">
        <v>855</v>
      </c>
      <c r="C866" s="284"/>
      <c r="D866" s="285"/>
      <c r="E866" s="285"/>
      <c r="F866" s="286"/>
      <c r="G866" s="301">
        <v>0</v>
      </c>
      <c r="H866" s="287">
        <v>0.1</v>
      </c>
      <c r="I866" s="288"/>
      <c r="J866" s="223">
        <f t="shared" si="228"/>
        <v>0</v>
      </c>
      <c r="K866" s="286"/>
      <c r="L866" s="286"/>
      <c r="M866" s="215"/>
      <c r="N866" s="278">
        <f t="shared" si="229"/>
        <v>855</v>
      </c>
      <c r="O866" s="289" t="str">
        <f t="shared" si="230"/>
        <v/>
      </c>
      <c r="P866" s="290">
        <f t="shared" si="224"/>
        <v>0</v>
      </c>
      <c r="Q866" s="291">
        <v>0.1</v>
      </c>
      <c r="R866" s="292"/>
      <c r="S866" s="292"/>
      <c r="T866" s="292"/>
      <c r="U866" s="293" t="str">
        <f t="shared" si="231"/>
        <v/>
      </c>
      <c r="V866" s="294"/>
      <c r="W866" s="158"/>
      <c r="X866" s="159" t="str">
        <f t="shared" si="232"/>
        <v/>
      </c>
      <c r="Y866" s="20"/>
      <c r="Z866" s="20"/>
      <c r="AA866" s="160">
        <f t="shared" si="225"/>
        <v>0</v>
      </c>
      <c r="AB866" s="160">
        <f t="shared" si="226"/>
        <v>0</v>
      </c>
      <c r="AC866" s="20">
        <f t="shared" si="227"/>
        <v>0</v>
      </c>
      <c r="AR866" s="205">
        <f t="shared" si="233"/>
        <v>0</v>
      </c>
      <c r="AS866" s="205">
        <f t="shared" si="234"/>
        <v>0</v>
      </c>
      <c r="AT866" s="205">
        <f t="shared" si="235"/>
        <v>0</v>
      </c>
      <c r="AU866" s="205">
        <f t="shared" si="236"/>
        <v>0</v>
      </c>
      <c r="AV866" s="205">
        <f t="shared" si="237"/>
        <v>0</v>
      </c>
      <c r="AW866" s="205">
        <f t="shared" si="238"/>
        <v>0</v>
      </c>
      <c r="AX866" s="205">
        <f t="shared" si="239"/>
        <v>0</v>
      </c>
    </row>
    <row r="867" spans="1:50" ht="15.75" hidden="1" customHeight="1" outlineLevel="1">
      <c r="A867" s="8" t="s">
        <v>61</v>
      </c>
      <c r="B867" s="216">
        <v>856</v>
      </c>
      <c r="C867" s="284"/>
      <c r="D867" s="285"/>
      <c r="E867" s="285"/>
      <c r="F867" s="286"/>
      <c r="G867" s="301">
        <v>0</v>
      </c>
      <c r="H867" s="287">
        <v>0.1</v>
      </c>
      <c r="I867" s="288"/>
      <c r="J867" s="223">
        <f t="shared" si="228"/>
        <v>0</v>
      </c>
      <c r="K867" s="286"/>
      <c r="L867" s="286"/>
      <c r="M867" s="215"/>
      <c r="N867" s="278">
        <f t="shared" si="229"/>
        <v>856</v>
      </c>
      <c r="O867" s="289" t="str">
        <f t="shared" si="230"/>
        <v/>
      </c>
      <c r="P867" s="290">
        <f t="shared" si="224"/>
        <v>0</v>
      </c>
      <c r="Q867" s="291">
        <v>0.1</v>
      </c>
      <c r="R867" s="292"/>
      <c r="S867" s="292"/>
      <c r="T867" s="292"/>
      <c r="U867" s="293" t="str">
        <f t="shared" si="231"/>
        <v/>
      </c>
      <c r="V867" s="294"/>
      <c r="W867" s="158"/>
      <c r="X867" s="159" t="str">
        <f t="shared" si="232"/>
        <v/>
      </c>
      <c r="Y867" s="20"/>
      <c r="Z867" s="20"/>
      <c r="AA867" s="160">
        <f t="shared" si="225"/>
        <v>0</v>
      </c>
      <c r="AB867" s="160">
        <f t="shared" si="226"/>
        <v>0</v>
      </c>
      <c r="AC867" s="20">
        <f t="shared" si="227"/>
        <v>0</v>
      </c>
      <c r="AR867" s="205">
        <f t="shared" si="233"/>
        <v>0</v>
      </c>
      <c r="AS867" s="205">
        <f t="shared" si="234"/>
        <v>0</v>
      </c>
      <c r="AT867" s="205">
        <f t="shared" si="235"/>
        <v>0</v>
      </c>
      <c r="AU867" s="205">
        <f t="shared" si="236"/>
        <v>0</v>
      </c>
      <c r="AV867" s="205">
        <f t="shared" si="237"/>
        <v>0</v>
      </c>
      <c r="AW867" s="205">
        <f t="shared" si="238"/>
        <v>0</v>
      </c>
      <c r="AX867" s="205">
        <f t="shared" si="239"/>
        <v>0</v>
      </c>
    </row>
    <row r="868" spans="1:50" ht="15.75" hidden="1" customHeight="1" outlineLevel="1">
      <c r="A868" s="8" t="s">
        <v>61</v>
      </c>
      <c r="B868" s="216">
        <v>857</v>
      </c>
      <c r="C868" s="284"/>
      <c r="D868" s="285"/>
      <c r="E868" s="285"/>
      <c r="F868" s="286"/>
      <c r="G868" s="301">
        <v>0</v>
      </c>
      <c r="H868" s="287">
        <v>0.1</v>
      </c>
      <c r="I868" s="288"/>
      <c r="J868" s="223">
        <f t="shared" si="228"/>
        <v>0</v>
      </c>
      <c r="K868" s="286"/>
      <c r="L868" s="286"/>
      <c r="M868" s="215"/>
      <c r="N868" s="278">
        <f t="shared" si="229"/>
        <v>857</v>
      </c>
      <c r="O868" s="289" t="str">
        <f t="shared" si="230"/>
        <v/>
      </c>
      <c r="P868" s="290">
        <f t="shared" si="224"/>
        <v>0</v>
      </c>
      <c r="Q868" s="291">
        <v>0.1</v>
      </c>
      <c r="R868" s="292"/>
      <c r="S868" s="292"/>
      <c r="T868" s="292"/>
      <c r="U868" s="293" t="str">
        <f t="shared" si="231"/>
        <v/>
      </c>
      <c r="V868" s="294"/>
      <c r="W868" s="158"/>
      <c r="X868" s="159" t="str">
        <f t="shared" si="232"/>
        <v/>
      </c>
      <c r="Y868" s="20"/>
      <c r="Z868" s="20"/>
      <c r="AA868" s="160">
        <f t="shared" si="225"/>
        <v>0</v>
      </c>
      <c r="AB868" s="160">
        <f t="shared" si="226"/>
        <v>0</v>
      </c>
      <c r="AC868" s="20">
        <f t="shared" si="227"/>
        <v>0</v>
      </c>
      <c r="AR868" s="205">
        <f t="shared" si="233"/>
        <v>0</v>
      </c>
      <c r="AS868" s="205">
        <f t="shared" si="234"/>
        <v>0</v>
      </c>
      <c r="AT868" s="205">
        <f t="shared" si="235"/>
        <v>0</v>
      </c>
      <c r="AU868" s="205">
        <f t="shared" si="236"/>
        <v>0</v>
      </c>
      <c r="AV868" s="205">
        <f t="shared" si="237"/>
        <v>0</v>
      </c>
      <c r="AW868" s="205">
        <f t="shared" si="238"/>
        <v>0</v>
      </c>
      <c r="AX868" s="205">
        <f t="shared" si="239"/>
        <v>0</v>
      </c>
    </row>
    <row r="869" spans="1:50" ht="15.75" hidden="1" customHeight="1" outlineLevel="1">
      <c r="A869" s="8" t="s">
        <v>61</v>
      </c>
      <c r="B869" s="216">
        <v>858</v>
      </c>
      <c r="C869" s="284"/>
      <c r="D869" s="285"/>
      <c r="E869" s="285"/>
      <c r="F869" s="286"/>
      <c r="G869" s="301">
        <v>0</v>
      </c>
      <c r="H869" s="287">
        <v>0.1</v>
      </c>
      <c r="I869" s="288"/>
      <c r="J869" s="223">
        <f t="shared" si="228"/>
        <v>0</v>
      </c>
      <c r="K869" s="286"/>
      <c r="L869" s="286"/>
      <c r="M869" s="215"/>
      <c r="N869" s="278">
        <f t="shared" si="229"/>
        <v>858</v>
      </c>
      <c r="O869" s="289" t="str">
        <f t="shared" si="230"/>
        <v/>
      </c>
      <c r="P869" s="290">
        <f t="shared" si="224"/>
        <v>0</v>
      </c>
      <c r="Q869" s="291">
        <v>0.1</v>
      </c>
      <c r="R869" s="292"/>
      <c r="S869" s="292"/>
      <c r="T869" s="292"/>
      <c r="U869" s="293" t="str">
        <f t="shared" si="231"/>
        <v/>
      </c>
      <c r="V869" s="294"/>
      <c r="W869" s="158"/>
      <c r="X869" s="159" t="str">
        <f t="shared" si="232"/>
        <v/>
      </c>
      <c r="Y869" s="20"/>
      <c r="Z869" s="20"/>
      <c r="AA869" s="160">
        <f t="shared" si="225"/>
        <v>0</v>
      </c>
      <c r="AB869" s="160">
        <f t="shared" si="226"/>
        <v>0</v>
      </c>
      <c r="AC869" s="20">
        <f t="shared" si="227"/>
        <v>0</v>
      </c>
      <c r="AR869" s="205">
        <f t="shared" si="233"/>
        <v>0</v>
      </c>
      <c r="AS869" s="205">
        <f t="shared" si="234"/>
        <v>0</v>
      </c>
      <c r="AT869" s="205">
        <f t="shared" si="235"/>
        <v>0</v>
      </c>
      <c r="AU869" s="205">
        <f t="shared" si="236"/>
        <v>0</v>
      </c>
      <c r="AV869" s="205">
        <f t="shared" si="237"/>
        <v>0</v>
      </c>
      <c r="AW869" s="205">
        <f t="shared" si="238"/>
        <v>0</v>
      </c>
      <c r="AX869" s="205">
        <f t="shared" si="239"/>
        <v>0</v>
      </c>
    </row>
    <row r="870" spans="1:50" ht="15.75" hidden="1" customHeight="1" outlineLevel="1">
      <c r="A870" s="8" t="s">
        <v>61</v>
      </c>
      <c r="B870" s="216">
        <v>859</v>
      </c>
      <c r="C870" s="284"/>
      <c r="D870" s="285"/>
      <c r="E870" s="285"/>
      <c r="F870" s="286"/>
      <c r="G870" s="301">
        <v>0</v>
      </c>
      <c r="H870" s="287">
        <v>0.1</v>
      </c>
      <c r="I870" s="288"/>
      <c r="J870" s="223">
        <f t="shared" si="228"/>
        <v>0</v>
      </c>
      <c r="K870" s="286"/>
      <c r="L870" s="286"/>
      <c r="M870" s="215"/>
      <c r="N870" s="278">
        <f t="shared" si="229"/>
        <v>859</v>
      </c>
      <c r="O870" s="289" t="str">
        <f t="shared" si="230"/>
        <v/>
      </c>
      <c r="P870" s="290">
        <f t="shared" si="224"/>
        <v>0</v>
      </c>
      <c r="Q870" s="291">
        <v>0.1</v>
      </c>
      <c r="R870" s="292"/>
      <c r="S870" s="292"/>
      <c r="T870" s="292"/>
      <c r="U870" s="293" t="str">
        <f t="shared" si="231"/>
        <v/>
      </c>
      <c r="V870" s="294"/>
      <c r="W870" s="158"/>
      <c r="X870" s="159" t="str">
        <f t="shared" si="232"/>
        <v/>
      </c>
      <c r="Y870" s="20"/>
      <c r="Z870" s="20"/>
      <c r="AA870" s="160">
        <f t="shared" si="225"/>
        <v>0</v>
      </c>
      <c r="AB870" s="160">
        <f t="shared" si="226"/>
        <v>0</v>
      </c>
      <c r="AC870" s="20">
        <f t="shared" si="227"/>
        <v>0</v>
      </c>
      <c r="AR870" s="205">
        <f t="shared" si="233"/>
        <v>0</v>
      </c>
      <c r="AS870" s="205">
        <f t="shared" si="234"/>
        <v>0</v>
      </c>
      <c r="AT870" s="205">
        <f t="shared" si="235"/>
        <v>0</v>
      </c>
      <c r="AU870" s="205">
        <f t="shared" si="236"/>
        <v>0</v>
      </c>
      <c r="AV870" s="205">
        <f t="shared" si="237"/>
        <v>0</v>
      </c>
      <c r="AW870" s="205">
        <f t="shared" si="238"/>
        <v>0</v>
      </c>
      <c r="AX870" s="205">
        <f t="shared" si="239"/>
        <v>0</v>
      </c>
    </row>
    <row r="871" spans="1:50" ht="15.75" hidden="1" customHeight="1" outlineLevel="1">
      <c r="A871" s="8" t="s">
        <v>61</v>
      </c>
      <c r="B871" s="216">
        <v>860</v>
      </c>
      <c r="C871" s="284"/>
      <c r="D871" s="285"/>
      <c r="E871" s="285"/>
      <c r="F871" s="286"/>
      <c r="G871" s="301">
        <v>0</v>
      </c>
      <c r="H871" s="287">
        <v>0.1</v>
      </c>
      <c r="I871" s="288"/>
      <c r="J871" s="223">
        <f t="shared" si="228"/>
        <v>0</v>
      </c>
      <c r="K871" s="286"/>
      <c r="L871" s="286"/>
      <c r="M871" s="215"/>
      <c r="N871" s="278">
        <f t="shared" si="229"/>
        <v>860</v>
      </c>
      <c r="O871" s="289" t="str">
        <f t="shared" si="230"/>
        <v/>
      </c>
      <c r="P871" s="290">
        <f t="shared" si="224"/>
        <v>0</v>
      </c>
      <c r="Q871" s="291">
        <v>0.1</v>
      </c>
      <c r="R871" s="292"/>
      <c r="S871" s="292"/>
      <c r="T871" s="292"/>
      <c r="U871" s="293" t="str">
        <f t="shared" si="231"/>
        <v/>
      </c>
      <c r="V871" s="294"/>
      <c r="W871" s="158"/>
      <c r="X871" s="159" t="str">
        <f t="shared" si="232"/>
        <v/>
      </c>
      <c r="Y871" s="20"/>
      <c r="Z871" s="20"/>
      <c r="AA871" s="160">
        <f t="shared" si="225"/>
        <v>0</v>
      </c>
      <c r="AB871" s="160">
        <f t="shared" si="226"/>
        <v>0</v>
      </c>
      <c r="AC871" s="20">
        <f t="shared" si="227"/>
        <v>0</v>
      </c>
      <c r="AR871" s="205">
        <f t="shared" si="233"/>
        <v>0</v>
      </c>
      <c r="AS871" s="205">
        <f t="shared" si="234"/>
        <v>0</v>
      </c>
      <c r="AT871" s="205">
        <f t="shared" si="235"/>
        <v>0</v>
      </c>
      <c r="AU871" s="205">
        <f t="shared" si="236"/>
        <v>0</v>
      </c>
      <c r="AV871" s="205">
        <f t="shared" si="237"/>
        <v>0</v>
      </c>
      <c r="AW871" s="205">
        <f t="shared" si="238"/>
        <v>0</v>
      </c>
      <c r="AX871" s="205">
        <f t="shared" si="239"/>
        <v>0</v>
      </c>
    </row>
    <row r="872" spans="1:50" ht="15.75" hidden="1" customHeight="1" outlineLevel="1">
      <c r="A872" s="8" t="s">
        <v>61</v>
      </c>
      <c r="B872" s="216">
        <v>861</v>
      </c>
      <c r="C872" s="284"/>
      <c r="D872" s="285"/>
      <c r="E872" s="285"/>
      <c r="F872" s="286"/>
      <c r="G872" s="301">
        <v>0</v>
      </c>
      <c r="H872" s="287">
        <v>0.1</v>
      </c>
      <c r="I872" s="288"/>
      <c r="J872" s="223">
        <f t="shared" si="228"/>
        <v>0</v>
      </c>
      <c r="K872" s="286"/>
      <c r="L872" s="286"/>
      <c r="M872" s="215"/>
      <c r="N872" s="278">
        <f t="shared" si="229"/>
        <v>861</v>
      </c>
      <c r="O872" s="289" t="str">
        <f t="shared" si="230"/>
        <v/>
      </c>
      <c r="P872" s="290">
        <f t="shared" si="224"/>
        <v>0</v>
      </c>
      <c r="Q872" s="291">
        <v>0.1</v>
      </c>
      <c r="R872" s="292"/>
      <c r="S872" s="292"/>
      <c r="T872" s="292"/>
      <c r="U872" s="293" t="str">
        <f t="shared" si="231"/>
        <v/>
      </c>
      <c r="V872" s="294"/>
      <c r="W872" s="158"/>
      <c r="X872" s="159" t="str">
        <f t="shared" si="232"/>
        <v/>
      </c>
      <c r="Y872" s="20"/>
      <c r="Z872" s="20"/>
      <c r="AA872" s="160">
        <f t="shared" si="225"/>
        <v>0</v>
      </c>
      <c r="AB872" s="160">
        <f t="shared" si="226"/>
        <v>0</v>
      </c>
      <c r="AC872" s="20">
        <f t="shared" si="227"/>
        <v>0</v>
      </c>
      <c r="AR872" s="205">
        <f t="shared" si="233"/>
        <v>0</v>
      </c>
      <c r="AS872" s="205">
        <f t="shared" si="234"/>
        <v>0</v>
      </c>
      <c r="AT872" s="205">
        <f t="shared" si="235"/>
        <v>0</v>
      </c>
      <c r="AU872" s="205">
        <f t="shared" si="236"/>
        <v>0</v>
      </c>
      <c r="AV872" s="205">
        <f t="shared" si="237"/>
        <v>0</v>
      </c>
      <c r="AW872" s="205">
        <f t="shared" si="238"/>
        <v>0</v>
      </c>
      <c r="AX872" s="205">
        <f t="shared" si="239"/>
        <v>0</v>
      </c>
    </row>
    <row r="873" spans="1:50" ht="15.75" hidden="1" customHeight="1" outlineLevel="1">
      <c r="A873" s="8" t="s">
        <v>61</v>
      </c>
      <c r="B873" s="216">
        <v>862</v>
      </c>
      <c r="C873" s="284"/>
      <c r="D873" s="285"/>
      <c r="E873" s="285"/>
      <c r="F873" s="286"/>
      <c r="G873" s="301">
        <v>0</v>
      </c>
      <c r="H873" s="287">
        <v>0.1</v>
      </c>
      <c r="I873" s="288"/>
      <c r="J873" s="223">
        <f t="shared" si="228"/>
        <v>0</v>
      </c>
      <c r="K873" s="286"/>
      <c r="L873" s="286"/>
      <c r="M873" s="215"/>
      <c r="N873" s="278">
        <f t="shared" si="229"/>
        <v>862</v>
      </c>
      <c r="O873" s="289" t="str">
        <f t="shared" si="230"/>
        <v/>
      </c>
      <c r="P873" s="290">
        <f t="shared" si="224"/>
        <v>0</v>
      </c>
      <c r="Q873" s="291">
        <v>0.1</v>
      </c>
      <c r="R873" s="292"/>
      <c r="S873" s="292"/>
      <c r="T873" s="292"/>
      <c r="U873" s="293" t="str">
        <f t="shared" si="231"/>
        <v/>
      </c>
      <c r="V873" s="294"/>
      <c r="W873" s="158"/>
      <c r="X873" s="159" t="str">
        <f t="shared" si="232"/>
        <v/>
      </c>
      <c r="Y873" s="20"/>
      <c r="Z873" s="20"/>
      <c r="AA873" s="160">
        <f t="shared" si="225"/>
        <v>0</v>
      </c>
      <c r="AB873" s="160">
        <f t="shared" si="226"/>
        <v>0</v>
      </c>
      <c r="AC873" s="20">
        <f t="shared" si="227"/>
        <v>0</v>
      </c>
      <c r="AR873" s="205">
        <f t="shared" si="233"/>
        <v>0</v>
      </c>
      <c r="AS873" s="205">
        <f t="shared" si="234"/>
        <v>0</v>
      </c>
      <c r="AT873" s="205">
        <f t="shared" si="235"/>
        <v>0</v>
      </c>
      <c r="AU873" s="205">
        <f t="shared" si="236"/>
        <v>0</v>
      </c>
      <c r="AV873" s="205">
        <f t="shared" si="237"/>
        <v>0</v>
      </c>
      <c r="AW873" s="205">
        <f t="shared" si="238"/>
        <v>0</v>
      </c>
      <c r="AX873" s="205">
        <f t="shared" si="239"/>
        <v>0</v>
      </c>
    </row>
    <row r="874" spans="1:50" ht="15.75" hidden="1" customHeight="1" outlineLevel="1">
      <c r="A874" s="8" t="s">
        <v>61</v>
      </c>
      <c r="B874" s="216">
        <v>863</v>
      </c>
      <c r="C874" s="284"/>
      <c r="D874" s="285"/>
      <c r="E874" s="285"/>
      <c r="F874" s="286"/>
      <c r="G874" s="301">
        <v>0</v>
      </c>
      <c r="H874" s="287">
        <v>0.1</v>
      </c>
      <c r="I874" s="288"/>
      <c r="J874" s="223">
        <f t="shared" si="228"/>
        <v>0</v>
      </c>
      <c r="K874" s="286"/>
      <c r="L874" s="286"/>
      <c r="M874" s="215"/>
      <c r="N874" s="278">
        <f t="shared" si="229"/>
        <v>863</v>
      </c>
      <c r="O874" s="289" t="str">
        <f t="shared" si="230"/>
        <v/>
      </c>
      <c r="P874" s="290">
        <f t="shared" si="224"/>
        <v>0</v>
      </c>
      <c r="Q874" s="291">
        <v>0.1</v>
      </c>
      <c r="R874" s="292"/>
      <c r="S874" s="292"/>
      <c r="T874" s="292"/>
      <c r="U874" s="293" t="str">
        <f t="shared" si="231"/>
        <v/>
      </c>
      <c r="V874" s="294"/>
      <c r="W874" s="158"/>
      <c r="X874" s="159" t="str">
        <f t="shared" si="232"/>
        <v/>
      </c>
      <c r="Y874" s="20"/>
      <c r="Z874" s="20"/>
      <c r="AA874" s="160">
        <f t="shared" si="225"/>
        <v>0</v>
      </c>
      <c r="AB874" s="160">
        <f t="shared" si="226"/>
        <v>0</v>
      </c>
      <c r="AC874" s="20">
        <f t="shared" si="227"/>
        <v>0</v>
      </c>
      <c r="AR874" s="205">
        <f t="shared" si="233"/>
        <v>0</v>
      </c>
      <c r="AS874" s="205">
        <f t="shared" si="234"/>
        <v>0</v>
      </c>
      <c r="AT874" s="205">
        <f t="shared" si="235"/>
        <v>0</v>
      </c>
      <c r="AU874" s="205">
        <f t="shared" si="236"/>
        <v>0</v>
      </c>
      <c r="AV874" s="205">
        <f t="shared" si="237"/>
        <v>0</v>
      </c>
      <c r="AW874" s="205">
        <f t="shared" si="238"/>
        <v>0</v>
      </c>
      <c r="AX874" s="205">
        <f t="shared" si="239"/>
        <v>0</v>
      </c>
    </row>
    <row r="875" spans="1:50" ht="15.75" hidden="1" customHeight="1" outlineLevel="1">
      <c r="A875" s="8" t="s">
        <v>61</v>
      </c>
      <c r="B875" s="216">
        <v>864</v>
      </c>
      <c r="C875" s="284"/>
      <c r="D875" s="285"/>
      <c r="E875" s="285"/>
      <c r="F875" s="286"/>
      <c r="G875" s="301">
        <v>0</v>
      </c>
      <c r="H875" s="287">
        <v>0.1</v>
      </c>
      <c r="I875" s="288"/>
      <c r="J875" s="223">
        <f t="shared" si="228"/>
        <v>0</v>
      </c>
      <c r="K875" s="286"/>
      <c r="L875" s="286"/>
      <c r="M875" s="215"/>
      <c r="N875" s="278">
        <f t="shared" si="229"/>
        <v>864</v>
      </c>
      <c r="O875" s="289" t="str">
        <f t="shared" si="230"/>
        <v/>
      </c>
      <c r="P875" s="290">
        <f t="shared" si="224"/>
        <v>0</v>
      </c>
      <c r="Q875" s="291">
        <v>0.1</v>
      </c>
      <c r="R875" s="292"/>
      <c r="S875" s="292"/>
      <c r="T875" s="292"/>
      <c r="U875" s="293" t="str">
        <f t="shared" si="231"/>
        <v/>
      </c>
      <c r="V875" s="294"/>
      <c r="W875" s="158"/>
      <c r="X875" s="159" t="str">
        <f t="shared" si="232"/>
        <v/>
      </c>
      <c r="Y875" s="20"/>
      <c r="Z875" s="20"/>
      <c r="AA875" s="160">
        <f t="shared" si="225"/>
        <v>0</v>
      </c>
      <c r="AB875" s="160">
        <f t="shared" si="226"/>
        <v>0</v>
      </c>
      <c r="AC875" s="20">
        <f t="shared" si="227"/>
        <v>0</v>
      </c>
      <c r="AR875" s="205">
        <f t="shared" si="233"/>
        <v>0</v>
      </c>
      <c r="AS875" s="205">
        <f t="shared" si="234"/>
        <v>0</v>
      </c>
      <c r="AT875" s="205">
        <f t="shared" si="235"/>
        <v>0</v>
      </c>
      <c r="AU875" s="205">
        <f t="shared" si="236"/>
        <v>0</v>
      </c>
      <c r="AV875" s="205">
        <f t="shared" si="237"/>
        <v>0</v>
      </c>
      <c r="AW875" s="205">
        <f t="shared" si="238"/>
        <v>0</v>
      </c>
      <c r="AX875" s="205">
        <f t="shared" si="239"/>
        <v>0</v>
      </c>
    </row>
    <row r="876" spans="1:50" ht="15.75" hidden="1" customHeight="1" outlineLevel="1">
      <c r="A876" s="8" t="s">
        <v>61</v>
      </c>
      <c r="B876" s="216">
        <v>865</v>
      </c>
      <c r="C876" s="284"/>
      <c r="D876" s="285"/>
      <c r="E876" s="285"/>
      <c r="F876" s="286"/>
      <c r="G876" s="301">
        <v>0</v>
      </c>
      <c r="H876" s="287">
        <v>0.1</v>
      </c>
      <c r="I876" s="288"/>
      <c r="J876" s="223">
        <f t="shared" si="228"/>
        <v>0</v>
      </c>
      <c r="K876" s="286"/>
      <c r="L876" s="286"/>
      <c r="M876" s="215"/>
      <c r="N876" s="278">
        <f t="shared" si="229"/>
        <v>865</v>
      </c>
      <c r="O876" s="289" t="str">
        <f t="shared" si="230"/>
        <v/>
      </c>
      <c r="P876" s="290">
        <f t="shared" si="224"/>
        <v>0</v>
      </c>
      <c r="Q876" s="291">
        <v>0.1</v>
      </c>
      <c r="R876" s="292"/>
      <c r="S876" s="292"/>
      <c r="T876" s="292"/>
      <c r="U876" s="293" t="str">
        <f t="shared" si="231"/>
        <v/>
      </c>
      <c r="V876" s="294"/>
      <c r="W876" s="158"/>
      <c r="X876" s="159" t="str">
        <f t="shared" si="232"/>
        <v/>
      </c>
      <c r="Y876" s="20"/>
      <c r="Z876" s="20"/>
      <c r="AA876" s="160">
        <f t="shared" si="225"/>
        <v>0</v>
      </c>
      <c r="AB876" s="160">
        <f t="shared" si="226"/>
        <v>0</v>
      </c>
      <c r="AC876" s="20">
        <f t="shared" si="227"/>
        <v>0</v>
      </c>
      <c r="AR876" s="205">
        <f t="shared" si="233"/>
        <v>0</v>
      </c>
      <c r="AS876" s="205">
        <f t="shared" si="234"/>
        <v>0</v>
      </c>
      <c r="AT876" s="205">
        <f t="shared" si="235"/>
        <v>0</v>
      </c>
      <c r="AU876" s="205">
        <f t="shared" si="236"/>
        <v>0</v>
      </c>
      <c r="AV876" s="205">
        <f t="shared" si="237"/>
        <v>0</v>
      </c>
      <c r="AW876" s="205">
        <f t="shared" si="238"/>
        <v>0</v>
      </c>
      <c r="AX876" s="205">
        <f t="shared" si="239"/>
        <v>0</v>
      </c>
    </row>
    <row r="877" spans="1:50" ht="15.75" hidden="1" customHeight="1" outlineLevel="1">
      <c r="A877" s="8" t="s">
        <v>61</v>
      </c>
      <c r="B877" s="216">
        <v>866</v>
      </c>
      <c r="C877" s="284"/>
      <c r="D877" s="285"/>
      <c r="E877" s="285"/>
      <c r="F877" s="286"/>
      <c r="G877" s="301">
        <v>0</v>
      </c>
      <c r="H877" s="287">
        <v>0.1</v>
      </c>
      <c r="I877" s="288"/>
      <c r="J877" s="223">
        <f t="shared" si="228"/>
        <v>0</v>
      </c>
      <c r="K877" s="286"/>
      <c r="L877" s="286"/>
      <c r="M877" s="215"/>
      <c r="N877" s="278">
        <f t="shared" si="229"/>
        <v>866</v>
      </c>
      <c r="O877" s="289" t="str">
        <f t="shared" si="230"/>
        <v/>
      </c>
      <c r="P877" s="290">
        <f t="shared" si="224"/>
        <v>0</v>
      </c>
      <c r="Q877" s="291">
        <v>0.1</v>
      </c>
      <c r="R877" s="292"/>
      <c r="S877" s="292"/>
      <c r="T877" s="292"/>
      <c r="U877" s="293" t="str">
        <f t="shared" si="231"/>
        <v/>
      </c>
      <c r="V877" s="294"/>
      <c r="W877" s="158"/>
      <c r="X877" s="159" t="str">
        <f t="shared" si="232"/>
        <v/>
      </c>
      <c r="Y877" s="20"/>
      <c r="Z877" s="20"/>
      <c r="AA877" s="160">
        <f t="shared" si="225"/>
        <v>0</v>
      </c>
      <c r="AB877" s="160">
        <f t="shared" si="226"/>
        <v>0</v>
      </c>
      <c r="AC877" s="20">
        <f t="shared" si="227"/>
        <v>0</v>
      </c>
      <c r="AR877" s="205">
        <f t="shared" si="233"/>
        <v>0</v>
      </c>
      <c r="AS877" s="205">
        <f t="shared" si="234"/>
        <v>0</v>
      </c>
      <c r="AT877" s="205">
        <f t="shared" si="235"/>
        <v>0</v>
      </c>
      <c r="AU877" s="205">
        <f t="shared" si="236"/>
        <v>0</v>
      </c>
      <c r="AV877" s="205">
        <f t="shared" si="237"/>
        <v>0</v>
      </c>
      <c r="AW877" s="205">
        <f t="shared" si="238"/>
        <v>0</v>
      </c>
      <c r="AX877" s="205">
        <f t="shared" si="239"/>
        <v>0</v>
      </c>
    </row>
    <row r="878" spans="1:50" ht="15.75" hidden="1" customHeight="1" outlineLevel="1">
      <c r="A878" s="8" t="s">
        <v>61</v>
      </c>
      <c r="B878" s="216">
        <v>867</v>
      </c>
      <c r="C878" s="284"/>
      <c r="D878" s="285"/>
      <c r="E878" s="285"/>
      <c r="F878" s="286"/>
      <c r="G878" s="301">
        <v>0</v>
      </c>
      <c r="H878" s="287">
        <v>0.1</v>
      </c>
      <c r="I878" s="288"/>
      <c r="J878" s="223">
        <f t="shared" si="228"/>
        <v>0</v>
      </c>
      <c r="K878" s="286"/>
      <c r="L878" s="286"/>
      <c r="M878" s="215"/>
      <c r="N878" s="278">
        <f t="shared" si="229"/>
        <v>867</v>
      </c>
      <c r="O878" s="289" t="str">
        <f t="shared" si="230"/>
        <v/>
      </c>
      <c r="P878" s="290">
        <f t="shared" si="224"/>
        <v>0</v>
      </c>
      <c r="Q878" s="291">
        <v>0.1</v>
      </c>
      <c r="R878" s="292"/>
      <c r="S878" s="292"/>
      <c r="T878" s="292"/>
      <c r="U878" s="293" t="str">
        <f t="shared" si="231"/>
        <v/>
      </c>
      <c r="V878" s="294"/>
      <c r="W878" s="158"/>
      <c r="X878" s="159" t="str">
        <f t="shared" si="232"/>
        <v/>
      </c>
      <c r="Y878" s="20"/>
      <c r="Z878" s="20"/>
      <c r="AA878" s="160">
        <f t="shared" si="225"/>
        <v>0</v>
      </c>
      <c r="AB878" s="160">
        <f t="shared" si="226"/>
        <v>0</v>
      </c>
      <c r="AC878" s="20">
        <f t="shared" si="227"/>
        <v>0</v>
      </c>
      <c r="AR878" s="205">
        <f t="shared" si="233"/>
        <v>0</v>
      </c>
      <c r="AS878" s="205">
        <f t="shared" si="234"/>
        <v>0</v>
      </c>
      <c r="AT878" s="205">
        <f t="shared" si="235"/>
        <v>0</v>
      </c>
      <c r="AU878" s="205">
        <f t="shared" si="236"/>
        <v>0</v>
      </c>
      <c r="AV878" s="205">
        <f t="shared" si="237"/>
        <v>0</v>
      </c>
      <c r="AW878" s="205">
        <f t="shared" si="238"/>
        <v>0</v>
      </c>
      <c r="AX878" s="205">
        <f t="shared" si="239"/>
        <v>0</v>
      </c>
    </row>
    <row r="879" spans="1:50" ht="15.75" hidden="1" customHeight="1" outlineLevel="1">
      <c r="A879" s="8" t="s">
        <v>61</v>
      </c>
      <c r="B879" s="216">
        <v>868</v>
      </c>
      <c r="C879" s="284"/>
      <c r="D879" s="285"/>
      <c r="E879" s="285"/>
      <c r="F879" s="286"/>
      <c r="G879" s="301">
        <v>0</v>
      </c>
      <c r="H879" s="287">
        <v>0.1</v>
      </c>
      <c r="I879" s="288"/>
      <c r="J879" s="223">
        <f t="shared" si="228"/>
        <v>0</v>
      </c>
      <c r="K879" s="286"/>
      <c r="L879" s="286"/>
      <c r="M879" s="215"/>
      <c r="N879" s="278">
        <f t="shared" si="229"/>
        <v>868</v>
      </c>
      <c r="O879" s="289" t="str">
        <f t="shared" si="230"/>
        <v/>
      </c>
      <c r="P879" s="290">
        <f t="shared" si="224"/>
        <v>0</v>
      </c>
      <c r="Q879" s="291">
        <v>0.1</v>
      </c>
      <c r="R879" s="292"/>
      <c r="S879" s="292"/>
      <c r="T879" s="292"/>
      <c r="U879" s="293" t="str">
        <f t="shared" si="231"/>
        <v/>
      </c>
      <c r="V879" s="294"/>
      <c r="W879" s="158"/>
      <c r="X879" s="159" t="str">
        <f t="shared" si="232"/>
        <v/>
      </c>
      <c r="Y879" s="20"/>
      <c r="Z879" s="20"/>
      <c r="AA879" s="160">
        <f t="shared" si="225"/>
        <v>0</v>
      </c>
      <c r="AB879" s="160">
        <f t="shared" si="226"/>
        <v>0</v>
      </c>
      <c r="AC879" s="20">
        <f t="shared" si="227"/>
        <v>0</v>
      </c>
      <c r="AR879" s="205">
        <f t="shared" si="233"/>
        <v>0</v>
      </c>
      <c r="AS879" s="205">
        <f t="shared" si="234"/>
        <v>0</v>
      </c>
      <c r="AT879" s="205">
        <f t="shared" si="235"/>
        <v>0</v>
      </c>
      <c r="AU879" s="205">
        <f t="shared" si="236"/>
        <v>0</v>
      </c>
      <c r="AV879" s="205">
        <f t="shared" si="237"/>
        <v>0</v>
      </c>
      <c r="AW879" s="205">
        <f t="shared" si="238"/>
        <v>0</v>
      </c>
      <c r="AX879" s="205">
        <f t="shared" si="239"/>
        <v>0</v>
      </c>
    </row>
    <row r="880" spans="1:50" ht="15.75" hidden="1" customHeight="1" outlineLevel="1">
      <c r="A880" s="8" t="s">
        <v>61</v>
      </c>
      <c r="B880" s="216">
        <v>869</v>
      </c>
      <c r="C880" s="284"/>
      <c r="D880" s="285"/>
      <c r="E880" s="285"/>
      <c r="F880" s="286"/>
      <c r="G880" s="301">
        <v>0</v>
      </c>
      <c r="H880" s="287">
        <v>0.1</v>
      </c>
      <c r="I880" s="288"/>
      <c r="J880" s="223">
        <f t="shared" si="228"/>
        <v>0</v>
      </c>
      <c r="K880" s="286"/>
      <c r="L880" s="286"/>
      <c r="M880" s="215"/>
      <c r="N880" s="278">
        <f t="shared" si="229"/>
        <v>869</v>
      </c>
      <c r="O880" s="289" t="str">
        <f t="shared" si="230"/>
        <v/>
      </c>
      <c r="P880" s="290">
        <f t="shared" si="224"/>
        <v>0</v>
      </c>
      <c r="Q880" s="291">
        <v>0.1</v>
      </c>
      <c r="R880" s="292"/>
      <c r="S880" s="292"/>
      <c r="T880" s="292"/>
      <c r="U880" s="293" t="str">
        <f t="shared" si="231"/>
        <v/>
      </c>
      <c r="V880" s="294"/>
      <c r="W880" s="158"/>
      <c r="X880" s="159" t="str">
        <f t="shared" si="232"/>
        <v/>
      </c>
      <c r="Y880" s="20"/>
      <c r="Z880" s="20"/>
      <c r="AA880" s="160">
        <f t="shared" si="225"/>
        <v>0</v>
      </c>
      <c r="AB880" s="160">
        <f t="shared" si="226"/>
        <v>0</v>
      </c>
      <c r="AC880" s="20">
        <f t="shared" si="227"/>
        <v>0</v>
      </c>
      <c r="AR880" s="205">
        <f t="shared" si="233"/>
        <v>0</v>
      </c>
      <c r="AS880" s="205">
        <f t="shared" si="234"/>
        <v>0</v>
      </c>
      <c r="AT880" s="205">
        <f t="shared" si="235"/>
        <v>0</v>
      </c>
      <c r="AU880" s="205">
        <f t="shared" si="236"/>
        <v>0</v>
      </c>
      <c r="AV880" s="205">
        <f t="shared" si="237"/>
        <v>0</v>
      </c>
      <c r="AW880" s="205">
        <f t="shared" si="238"/>
        <v>0</v>
      </c>
      <c r="AX880" s="205">
        <f t="shared" si="239"/>
        <v>0</v>
      </c>
    </row>
    <row r="881" spans="1:50" ht="15.75" hidden="1" customHeight="1" outlineLevel="1">
      <c r="A881" s="8" t="s">
        <v>61</v>
      </c>
      <c r="B881" s="216">
        <v>870</v>
      </c>
      <c r="C881" s="284"/>
      <c r="D881" s="285"/>
      <c r="E881" s="285"/>
      <c r="F881" s="286"/>
      <c r="G881" s="301">
        <v>0</v>
      </c>
      <c r="H881" s="287">
        <v>0.1</v>
      </c>
      <c r="I881" s="288"/>
      <c r="J881" s="223">
        <f t="shared" si="228"/>
        <v>0</v>
      </c>
      <c r="K881" s="286"/>
      <c r="L881" s="286"/>
      <c r="M881" s="215"/>
      <c r="N881" s="278">
        <f t="shared" si="229"/>
        <v>870</v>
      </c>
      <c r="O881" s="289" t="str">
        <f t="shared" si="230"/>
        <v/>
      </c>
      <c r="P881" s="290">
        <f t="shared" si="224"/>
        <v>0</v>
      </c>
      <c r="Q881" s="291">
        <v>0.1</v>
      </c>
      <c r="R881" s="292"/>
      <c r="S881" s="292"/>
      <c r="T881" s="292"/>
      <c r="U881" s="293" t="str">
        <f t="shared" si="231"/>
        <v/>
      </c>
      <c r="V881" s="294"/>
      <c r="W881" s="158"/>
      <c r="X881" s="159" t="str">
        <f t="shared" si="232"/>
        <v/>
      </c>
      <c r="Y881" s="20"/>
      <c r="Z881" s="20"/>
      <c r="AA881" s="160">
        <f t="shared" si="225"/>
        <v>0</v>
      </c>
      <c r="AB881" s="160">
        <f t="shared" si="226"/>
        <v>0</v>
      </c>
      <c r="AC881" s="20">
        <f t="shared" si="227"/>
        <v>0</v>
      </c>
      <c r="AR881" s="205">
        <f t="shared" si="233"/>
        <v>0</v>
      </c>
      <c r="AS881" s="205">
        <f t="shared" si="234"/>
        <v>0</v>
      </c>
      <c r="AT881" s="205">
        <f t="shared" si="235"/>
        <v>0</v>
      </c>
      <c r="AU881" s="205">
        <f t="shared" si="236"/>
        <v>0</v>
      </c>
      <c r="AV881" s="205">
        <f t="shared" si="237"/>
        <v>0</v>
      </c>
      <c r="AW881" s="205">
        <f t="shared" si="238"/>
        <v>0</v>
      </c>
      <c r="AX881" s="205">
        <f t="shared" si="239"/>
        <v>0</v>
      </c>
    </row>
    <row r="882" spans="1:50" ht="15.75" hidden="1" customHeight="1" outlineLevel="1">
      <c r="A882" s="8" t="s">
        <v>61</v>
      </c>
      <c r="B882" s="216">
        <v>871</v>
      </c>
      <c r="C882" s="284"/>
      <c r="D882" s="285"/>
      <c r="E882" s="285"/>
      <c r="F882" s="286"/>
      <c r="G882" s="301">
        <v>0</v>
      </c>
      <c r="H882" s="287">
        <v>0.1</v>
      </c>
      <c r="I882" s="288"/>
      <c r="J882" s="223">
        <f t="shared" si="228"/>
        <v>0</v>
      </c>
      <c r="K882" s="286"/>
      <c r="L882" s="286"/>
      <c r="M882" s="215"/>
      <c r="N882" s="278">
        <f t="shared" si="229"/>
        <v>871</v>
      </c>
      <c r="O882" s="289" t="str">
        <f t="shared" si="230"/>
        <v/>
      </c>
      <c r="P882" s="290">
        <f t="shared" si="224"/>
        <v>0</v>
      </c>
      <c r="Q882" s="291">
        <v>0.1</v>
      </c>
      <c r="R882" s="292"/>
      <c r="S882" s="292"/>
      <c r="T882" s="292"/>
      <c r="U882" s="293" t="str">
        <f t="shared" si="231"/>
        <v/>
      </c>
      <c r="V882" s="294"/>
      <c r="W882" s="158"/>
      <c r="X882" s="159" t="str">
        <f t="shared" si="232"/>
        <v/>
      </c>
      <c r="Y882" s="20"/>
      <c r="Z882" s="20"/>
      <c r="AA882" s="160">
        <f t="shared" si="225"/>
        <v>0</v>
      </c>
      <c r="AB882" s="160">
        <f t="shared" si="226"/>
        <v>0</v>
      </c>
      <c r="AC882" s="20">
        <f t="shared" si="227"/>
        <v>0</v>
      </c>
      <c r="AR882" s="205">
        <f t="shared" si="233"/>
        <v>0</v>
      </c>
      <c r="AS882" s="205">
        <f t="shared" si="234"/>
        <v>0</v>
      </c>
      <c r="AT882" s="205">
        <f t="shared" si="235"/>
        <v>0</v>
      </c>
      <c r="AU882" s="205">
        <f t="shared" si="236"/>
        <v>0</v>
      </c>
      <c r="AV882" s="205">
        <f t="shared" si="237"/>
        <v>0</v>
      </c>
      <c r="AW882" s="205">
        <f t="shared" si="238"/>
        <v>0</v>
      </c>
      <c r="AX882" s="205">
        <f t="shared" si="239"/>
        <v>0</v>
      </c>
    </row>
    <row r="883" spans="1:50" ht="15.75" hidden="1" customHeight="1" outlineLevel="1">
      <c r="A883" s="8" t="s">
        <v>61</v>
      </c>
      <c r="B883" s="216">
        <v>872</v>
      </c>
      <c r="C883" s="284"/>
      <c r="D883" s="285"/>
      <c r="E883" s="285"/>
      <c r="F883" s="286"/>
      <c r="G883" s="301">
        <v>0</v>
      </c>
      <c r="H883" s="287">
        <v>0.1</v>
      </c>
      <c r="I883" s="288"/>
      <c r="J883" s="223">
        <f t="shared" si="228"/>
        <v>0</v>
      </c>
      <c r="K883" s="286"/>
      <c r="L883" s="286"/>
      <c r="M883" s="215"/>
      <c r="N883" s="278">
        <f t="shared" si="229"/>
        <v>872</v>
      </c>
      <c r="O883" s="289" t="str">
        <f t="shared" si="230"/>
        <v/>
      </c>
      <c r="P883" s="290">
        <f t="shared" si="224"/>
        <v>0</v>
      </c>
      <c r="Q883" s="291">
        <v>0.1</v>
      </c>
      <c r="R883" s="292"/>
      <c r="S883" s="292"/>
      <c r="T883" s="292"/>
      <c r="U883" s="293" t="str">
        <f t="shared" si="231"/>
        <v/>
      </c>
      <c r="V883" s="294"/>
      <c r="W883" s="158"/>
      <c r="X883" s="159" t="str">
        <f t="shared" si="232"/>
        <v/>
      </c>
      <c r="Y883" s="20"/>
      <c r="Z883" s="20"/>
      <c r="AA883" s="160">
        <f t="shared" si="225"/>
        <v>0</v>
      </c>
      <c r="AB883" s="160">
        <f t="shared" si="226"/>
        <v>0</v>
      </c>
      <c r="AC883" s="20">
        <f t="shared" si="227"/>
        <v>0</v>
      </c>
      <c r="AR883" s="205">
        <f t="shared" si="233"/>
        <v>0</v>
      </c>
      <c r="AS883" s="205">
        <f t="shared" si="234"/>
        <v>0</v>
      </c>
      <c r="AT883" s="205">
        <f t="shared" si="235"/>
        <v>0</v>
      </c>
      <c r="AU883" s="205">
        <f t="shared" si="236"/>
        <v>0</v>
      </c>
      <c r="AV883" s="205">
        <f t="shared" si="237"/>
        <v>0</v>
      </c>
      <c r="AW883" s="205">
        <f t="shared" si="238"/>
        <v>0</v>
      </c>
      <c r="AX883" s="205">
        <f t="shared" si="239"/>
        <v>0</v>
      </c>
    </row>
    <row r="884" spans="1:50" ht="15.75" hidden="1" customHeight="1" outlineLevel="1">
      <c r="A884" s="8" t="s">
        <v>61</v>
      </c>
      <c r="B884" s="216">
        <v>873</v>
      </c>
      <c r="C884" s="284"/>
      <c r="D884" s="285"/>
      <c r="E884" s="285"/>
      <c r="F884" s="286"/>
      <c r="G884" s="301">
        <v>0</v>
      </c>
      <c r="H884" s="287">
        <v>0.1</v>
      </c>
      <c r="I884" s="288"/>
      <c r="J884" s="223">
        <f t="shared" si="228"/>
        <v>0</v>
      </c>
      <c r="K884" s="286"/>
      <c r="L884" s="286"/>
      <c r="M884" s="215"/>
      <c r="N884" s="278">
        <f t="shared" si="229"/>
        <v>873</v>
      </c>
      <c r="O884" s="289" t="str">
        <f t="shared" si="230"/>
        <v/>
      </c>
      <c r="P884" s="290">
        <f t="shared" si="224"/>
        <v>0</v>
      </c>
      <c r="Q884" s="291">
        <v>0.1</v>
      </c>
      <c r="R884" s="292"/>
      <c r="S884" s="292"/>
      <c r="T884" s="292"/>
      <c r="U884" s="293" t="str">
        <f t="shared" si="231"/>
        <v/>
      </c>
      <c r="V884" s="294"/>
      <c r="W884" s="158"/>
      <c r="X884" s="159" t="str">
        <f t="shared" si="232"/>
        <v/>
      </c>
      <c r="Y884" s="20"/>
      <c r="Z884" s="20"/>
      <c r="AA884" s="160">
        <f t="shared" si="225"/>
        <v>0</v>
      </c>
      <c r="AB884" s="160">
        <f t="shared" si="226"/>
        <v>0</v>
      </c>
      <c r="AC884" s="20">
        <f t="shared" si="227"/>
        <v>0</v>
      </c>
      <c r="AR884" s="205">
        <f t="shared" si="233"/>
        <v>0</v>
      </c>
      <c r="AS884" s="205">
        <f t="shared" si="234"/>
        <v>0</v>
      </c>
      <c r="AT884" s="205">
        <f t="shared" si="235"/>
        <v>0</v>
      </c>
      <c r="AU884" s="205">
        <f t="shared" si="236"/>
        <v>0</v>
      </c>
      <c r="AV884" s="205">
        <f t="shared" si="237"/>
        <v>0</v>
      </c>
      <c r="AW884" s="205">
        <f t="shared" si="238"/>
        <v>0</v>
      </c>
      <c r="AX884" s="205">
        <f t="shared" si="239"/>
        <v>0</v>
      </c>
    </row>
    <row r="885" spans="1:50" ht="15.75" hidden="1" customHeight="1" outlineLevel="1">
      <c r="A885" s="8" t="s">
        <v>61</v>
      </c>
      <c r="B885" s="216">
        <v>874</v>
      </c>
      <c r="C885" s="284"/>
      <c r="D885" s="285"/>
      <c r="E885" s="285"/>
      <c r="F885" s="286"/>
      <c r="G885" s="301">
        <v>0</v>
      </c>
      <c r="H885" s="287">
        <v>0.1</v>
      </c>
      <c r="I885" s="288"/>
      <c r="J885" s="223">
        <f t="shared" si="228"/>
        <v>0</v>
      </c>
      <c r="K885" s="286"/>
      <c r="L885" s="286"/>
      <c r="M885" s="215"/>
      <c r="N885" s="278">
        <f t="shared" si="229"/>
        <v>874</v>
      </c>
      <c r="O885" s="289" t="str">
        <f t="shared" si="230"/>
        <v/>
      </c>
      <c r="P885" s="290">
        <f t="shared" si="224"/>
        <v>0</v>
      </c>
      <c r="Q885" s="291">
        <v>0.1</v>
      </c>
      <c r="R885" s="292"/>
      <c r="S885" s="292"/>
      <c r="T885" s="292"/>
      <c r="U885" s="293" t="str">
        <f t="shared" si="231"/>
        <v/>
      </c>
      <c r="V885" s="294"/>
      <c r="W885" s="158"/>
      <c r="X885" s="159" t="str">
        <f t="shared" si="232"/>
        <v/>
      </c>
      <c r="Y885" s="20"/>
      <c r="Z885" s="20"/>
      <c r="AA885" s="160">
        <f t="shared" si="225"/>
        <v>0</v>
      </c>
      <c r="AB885" s="160">
        <f t="shared" si="226"/>
        <v>0</v>
      </c>
      <c r="AC885" s="20">
        <f t="shared" si="227"/>
        <v>0</v>
      </c>
      <c r="AR885" s="205">
        <f t="shared" si="233"/>
        <v>0</v>
      </c>
      <c r="AS885" s="205">
        <f t="shared" si="234"/>
        <v>0</v>
      </c>
      <c r="AT885" s="205">
        <f t="shared" si="235"/>
        <v>0</v>
      </c>
      <c r="AU885" s="205">
        <f t="shared" si="236"/>
        <v>0</v>
      </c>
      <c r="AV885" s="205">
        <f t="shared" si="237"/>
        <v>0</v>
      </c>
      <c r="AW885" s="205">
        <f t="shared" si="238"/>
        <v>0</v>
      </c>
      <c r="AX885" s="205">
        <f t="shared" si="239"/>
        <v>0</v>
      </c>
    </row>
    <row r="886" spans="1:50" ht="15.75" hidden="1" customHeight="1" outlineLevel="1">
      <c r="A886" s="8" t="s">
        <v>61</v>
      </c>
      <c r="B886" s="216">
        <v>875</v>
      </c>
      <c r="C886" s="284"/>
      <c r="D886" s="285"/>
      <c r="E886" s="285"/>
      <c r="F886" s="286"/>
      <c r="G886" s="301">
        <v>0</v>
      </c>
      <c r="H886" s="287">
        <v>0.1</v>
      </c>
      <c r="I886" s="288"/>
      <c r="J886" s="223">
        <f t="shared" si="228"/>
        <v>0</v>
      </c>
      <c r="K886" s="286"/>
      <c r="L886" s="286"/>
      <c r="M886" s="215"/>
      <c r="N886" s="278">
        <f t="shared" si="229"/>
        <v>875</v>
      </c>
      <c r="O886" s="289" t="str">
        <f t="shared" si="230"/>
        <v/>
      </c>
      <c r="P886" s="290">
        <f t="shared" si="224"/>
        <v>0</v>
      </c>
      <c r="Q886" s="291">
        <v>0.1</v>
      </c>
      <c r="R886" s="292"/>
      <c r="S886" s="292"/>
      <c r="T886" s="292"/>
      <c r="U886" s="293" t="str">
        <f t="shared" si="231"/>
        <v/>
      </c>
      <c r="V886" s="294"/>
      <c r="W886" s="158"/>
      <c r="X886" s="159" t="str">
        <f t="shared" si="232"/>
        <v/>
      </c>
      <c r="Y886" s="20"/>
      <c r="Z886" s="20"/>
      <c r="AA886" s="160">
        <f t="shared" si="225"/>
        <v>0</v>
      </c>
      <c r="AB886" s="160">
        <f t="shared" si="226"/>
        <v>0</v>
      </c>
      <c r="AC886" s="20">
        <f t="shared" si="227"/>
        <v>0</v>
      </c>
      <c r="AR886" s="205">
        <f t="shared" si="233"/>
        <v>0</v>
      </c>
      <c r="AS886" s="205">
        <f t="shared" si="234"/>
        <v>0</v>
      </c>
      <c r="AT886" s="205">
        <f t="shared" si="235"/>
        <v>0</v>
      </c>
      <c r="AU886" s="205">
        <f t="shared" si="236"/>
        <v>0</v>
      </c>
      <c r="AV886" s="205">
        <f t="shared" si="237"/>
        <v>0</v>
      </c>
      <c r="AW886" s="205">
        <f t="shared" si="238"/>
        <v>0</v>
      </c>
      <c r="AX886" s="205">
        <f t="shared" si="239"/>
        <v>0</v>
      </c>
    </row>
    <row r="887" spans="1:50" ht="15.75" hidden="1" customHeight="1" outlineLevel="1">
      <c r="A887" s="8" t="s">
        <v>61</v>
      </c>
      <c r="B887" s="216">
        <v>876</v>
      </c>
      <c r="C887" s="284"/>
      <c r="D887" s="285"/>
      <c r="E887" s="285"/>
      <c r="F887" s="286"/>
      <c r="G887" s="301">
        <v>0</v>
      </c>
      <c r="H887" s="287">
        <v>0.1</v>
      </c>
      <c r="I887" s="288"/>
      <c r="J887" s="223">
        <f t="shared" si="228"/>
        <v>0</v>
      </c>
      <c r="K887" s="286"/>
      <c r="L887" s="286"/>
      <c r="M887" s="215"/>
      <c r="N887" s="278">
        <f t="shared" si="229"/>
        <v>876</v>
      </c>
      <c r="O887" s="289" t="str">
        <f t="shared" si="230"/>
        <v/>
      </c>
      <c r="P887" s="290">
        <f t="shared" si="224"/>
        <v>0</v>
      </c>
      <c r="Q887" s="291">
        <v>0.1</v>
      </c>
      <c r="R887" s="292"/>
      <c r="S887" s="292"/>
      <c r="T887" s="292"/>
      <c r="U887" s="293" t="str">
        <f t="shared" si="231"/>
        <v/>
      </c>
      <c r="V887" s="294"/>
      <c r="W887" s="158"/>
      <c r="X887" s="159" t="str">
        <f t="shared" si="232"/>
        <v/>
      </c>
      <c r="Y887" s="20"/>
      <c r="Z887" s="20"/>
      <c r="AA887" s="160">
        <f t="shared" si="225"/>
        <v>0</v>
      </c>
      <c r="AB887" s="160">
        <f t="shared" si="226"/>
        <v>0</v>
      </c>
      <c r="AC887" s="20">
        <f t="shared" si="227"/>
        <v>0</v>
      </c>
      <c r="AR887" s="205">
        <f t="shared" si="233"/>
        <v>0</v>
      </c>
      <c r="AS887" s="205">
        <f t="shared" si="234"/>
        <v>0</v>
      </c>
      <c r="AT887" s="205">
        <f t="shared" si="235"/>
        <v>0</v>
      </c>
      <c r="AU887" s="205">
        <f t="shared" si="236"/>
        <v>0</v>
      </c>
      <c r="AV887" s="205">
        <f t="shared" si="237"/>
        <v>0</v>
      </c>
      <c r="AW887" s="205">
        <f t="shared" si="238"/>
        <v>0</v>
      </c>
      <c r="AX887" s="205">
        <f t="shared" si="239"/>
        <v>0</v>
      </c>
    </row>
    <row r="888" spans="1:50" ht="15.75" hidden="1" customHeight="1" outlineLevel="1">
      <c r="A888" s="8" t="s">
        <v>61</v>
      </c>
      <c r="B888" s="216">
        <v>877</v>
      </c>
      <c r="C888" s="284"/>
      <c r="D888" s="285"/>
      <c r="E888" s="285"/>
      <c r="F888" s="286"/>
      <c r="G888" s="301">
        <v>0</v>
      </c>
      <c r="H888" s="287">
        <v>0.1</v>
      </c>
      <c r="I888" s="288"/>
      <c r="J888" s="223">
        <f t="shared" si="228"/>
        <v>0</v>
      </c>
      <c r="K888" s="286"/>
      <c r="L888" s="286"/>
      <c r="M888" s="215"/>
      <c r="N888" s="278">
        <f t="shared" si="229"/>
        <v>877</v>
      </c>
      <c r="O888" s="289" t="str">
        <f t="shared" si="230"/>
        <v/>
      </c>
      <c r="P888" s="290">
        <f t="shared" si="224"/>
        <v>0</v>
      </c>
      <c r="Q888" s="291">
        <v>0.1</v>
      </c>
      <c r="R888" s="292"/>
      <c r="S888" s="292"/>
      <c r="T888" s="292"/>
      <c r="U888" s="293" t="str">
        <f t="shared" si="231"/>
        <v/>
      </c>
      <c r="V888" s="294"/>
      <c r="W888" s="158"/>
      <c r="X888" s="159" t="str">
        <f t="shared" si="232"/>
        <v/>
      </c>
      <c r="Y888" s="20"/>
      <c r="Z888" s="20"/>
      <c r="AA888" s="160">
        <f t="shared" si="225"/>
        <v>0</v>
      </c>
      <c r="AB888" s="160">
        <f t="shared" si="226"/>
        <v>0</v>
      </c>
      <c r="AC888" s="20">
        <f t="shared" si="227"/>
        <v>0</v>
      </c>
      <c r="AR888" s="205">
        <f t="shared" si="233"/>
        <v>0</v>
      </c>
      <c r="AS888" s="205">
        <f t="shared" si="234"/>
        <v>0</v>
      </c>
      <c r="AT888" s="205">
        <f t="shared" si="235"/>
        <v>0</v>
      </c>
      <c r="AU888" s="205">
        <f t="shared" si="236"/>
        <v>0</v>
      </c>
      <c r="AV888" s="205">
        <f t="shared" si="237"/>
        <v>0</v>
      </c>
      <c r="AW888" s="205">
        <f t="shared" si="238"/>
        <v>0</v>
      </c>
      <c r="AX888" s="205">
        <f t="shared" si="239"/>
        <v>0</v>
      </c>
    </row>
    <row r="889" spans="1:50" ht="15.75" hidden="1" customHeight="1" outlineLevel="1">
      <c r="A889" s="8" t="s">
        <v>61</v>
      </c>
      <c r="B889" s="216">
        <v>878</v>
      </c>
      <c r="C889" s="284"/>
      <c r="D889" s="285"/>
      <c r="E889" s="285"/>
      <c r="F889" s="286"/>
      <c r="G889" s="301">
        <v>0</v>
      </c>
      <c r="H889" s="287">
        <v>0.1</v>
      </c>
      <c r="I889" s="288"/>
      <c r="J889" s="223">
        <f t="shared" si="228"/>
        <v>0</v>
      </c>
      <c r="K889" s="286"/>
      <c r="L889" s="286"/>
      <c r="M889" s="215"/>
      <c r="N889" s="278">
        <f t="shared" si="229"/>
        <v>878</v>
      </c>
      <c r="O889" s="289" t="str">
        <f t="shared" si="230"/>
        <v/>
      </c>
      <c r="P889" s="290">
        <f t="shared" si="224"/>
        <v>0</v>
      </c>
      <c r="Q889" s="291">
        <v>0.1</v>
      </c>
      <c r="R889" s="292"/>
      <c r="S889" s="292"/>
      <c r="T889" s="292"/>
      <c r="U889" s="293" t="str">
        <f t="shared" si="231"/>
        <v/>
      </c>
      <c r="V889" s="294"/>
      <c r="W889" s="158"/>
      <c r="X889" s="159" t="str">
        <f t="shared" si="232"/>
        <v/>
      </c>
      <c r="Y889" s="20"/>
      <c r="Z889" s="20"/>
      <c r="AA889" s="160">
        <f t="shared" si="225"/>
        <v>0</v>
      </c>
      <c r="AB889" s="160">
        <f t="shared" si="226"/>
        <v>0</v>
      </c>
      <c r="AC889" s="20">
        <f t="shared" si="227"/>
        <v>0</v>
      </c>
      <c r="AR889" s="205">
        <f t="shared" si="233"/>
        <v>0</v>
      </c>
      <c r="AS889" s="205">
        <f t="shared" si="234"/>
        <v>0</v>
      </c>
      <c r="AT889" s="205">
        <f t="shared" si="235"/>
        <v>0</v>
      </c>
      <c r="AU889" s="205">
        <f t="shared" si="236"/>
        <v>0</v>
      </c>
      <c r="AV889" s="205">
        <f t="shared" si="237"/>
        <v>0</v>
      </c>
      <c r="AW889" s="205">
        <f t="shared" si="238"/>
        <v>0</v>
      </c>
      <c r="AX889" s="205">
        <f t="shared" si="239"/>
        <v>0</v>
      </c>
    </row>
    <row r="890" spans="1:50" ht="15.75" hidden="1" customHeight="1" outlineLevel="1">
      <c r="A890" s="8" t="s">
        <v>61</v>
      </c>
      <c r="B890" s="216">
        <v>879</v>
      </c>
      <c r="C890" s="284"/>
      <c r="D890" s="285"/>
      <c r="E890" s="285"/>
      <c r="F890" s="286"/>
      <c r="G890" s="301">
        <v>0</v>
      </c>
      <c r="H890" s="287">
        <v>0.1</v>
      </c>
      <c r="I890" s="288"/>
      <c r="J890" s="223">
        <f t="shared" si="228"/>
        <v>0</v>
      </c>
      <c r="K890" s="286"/>
      <c r="L890" s="286"/>
      <c r="M890" s="215"/>
      <c r="N890" s="278">
        <f t="shared" si="229"/>
        <v>879</v>
      </c>
      <c r="O890" s="289" t="str">
        <f t="shared" si="230"/>
        <v/>
      </c>
      <c r="P890" s="290">
        <f t="shared" si="224"/>
        <v>0</v>
      </c>
      <c r="Q890" s="291">
        <v>0.1</v>
      </c>
      <c r="R890" s="292"/>
      <c r="S890" s="292"/>
      <c r="T890" s="292"/>
      <c r="U890" s="293" t="str">
        <f t="shared" si="231"/>
        <v/>
      </c>
      <c r="V890" s="294"/>
      <c r="W890" s="158"/>
      <c r="X890" s="159" t="str">
        <f t="shared" si="232"/>
        <v/>
      </c>
      <c r="Y890" s="20"/>
      <c r="Z890" s="20"/>
      <c r="AA890" s="160">
        <f t="shared" si="225"/>
        <v>0</v>
      </c>
      <c r="AB890" s="160">
        <f t="shared" si="226"/>
        <v>0</v>
      </c>
      <c r="AC890" s="20">
        <f t="shared" si="227"/>
        <v>0</v>
      </c>
      <c r="AR890" s="205">
        <f t="shared" si="233"/>
        <v>0</v>
      </c>
      <c r="AS890" s="205">
        <f t="shared" si="234"/>
        <v>0</v>
      </c>
      <c r="AT890" s="205">
        <f t="shared" si="235"/>
        <v>0</v>
      </c>
      <c r="AU890" s="205">
        <f t="shared" si="236"/>
        <v>0</v>
      </c>
      <c r="AV890" s="205">
        <f t="shared" si="237"/>
        <v>0</v>
      </c>
      <c r="AW890" s="205">
        <f t="shared" si="238"/>
        <v>0</v>
      </c>
      <c r="AX890" s="205">
        <f t="shared" si="239"/>
        <v>0</v>
      </c>
    </row>
    <row r="891" spans="1:50" ht="15.75" hidden="1" customHeight="1" outlineLevel="1">
      <c r="A891" s="8" t="s">
        <v>61</v>
      </c>
      <c r="B891" s="216">
        <v>880</v>
      </c>
      <c r="C891" s="284"/>
      <c r="D891" s="285"/>
      <c r="E891" s="285"/>
      <c r="F891" s="286"/>
      <c r="G891" s="301">
        <v>0</v>
      </c>
      <c r="H891" s="287">
        <v>0.1</v>
      </c>
      <c r="I891" s="288"/>
      <c r="J891" s="223">
        <f t="shared" si="228"/>
        <v>0</v>
      </c>
      <c r="K891" s="286"/>
      <c r="L891" s="286"/>
      <c r="M891" s="215"/>
      <c r="N891" s="278">
        <f t="shared" si="229"/>
        <v>880</v>
      </c>
      <c r="O891" s="289" t="str">
        <f t="shared" si="230"/>
        <v/>
      </c>
      <c r="P891" s="290">
        <f t="shared" si="224"/>
        <v>0</v>
      </c>
      <c r="Q891" s="291">
        <v>0.1</v>
      </c>
      <c r="R891" s="292"/>
      <c r="S891" s="292"/>
      <c r="T891" s="292"/>
      <c r="U891" s="293" t="str">
        <f t="shared" si="231"/>
        <v/>
      </c>
      <c r="V891" s="294"/>
      <c r="W891" s="158"/>
      <c r="X891" s="159" t="str">
        <f t="shared" si="232"/>
        <v/>
      </c>
      <c r="Y891" s="20"/>
      <c r="Z891" s="20"/>
      <c r="AA891" s="160">
        <f t="shared" si="225"/>
        <v>0</v>
      </c>
      <c r="AB891" s="160">
        <f t="shared" si="226"/>
        <v>0</v>
      </c>
      <c r="AC891" s="20">
        <f t="shared" si="227"/>
        <v>0</v>
      </c>
      <c r="AR891" s="205">
        <f t="shared" si="233"/>
        <v>0</v>
      </c>
      <c r="AS891" s="205">
        <f t="shared" si="234"/>
        <v>0</v>
      </c>
      <c r="AT891" s="205">
        <f t="shared" si="235"/>
        <v>0</v>
      </c>
      <c r="AU891" s="205">
        <f t="shared" si="236"/>
        <v>0</v>
      </c>
      <c r="AV891" s="205">
        <f t="shared" si="237"/>
        <v>0</v>
      </c>
      <c r="AW891" s="205">
        <f t="shared" si="238"/>
        <v>0</v>
      </c>
      <c r="AX891" s="205">
        <f t="shared" si="239"/>
        <v>0</v>
      </c>
    </row>
    <row r="892" spans="1:50" ht="15.75" hidden="1" customHeight="1" outlineLevel="1">
      <c r="A892" s="8" t="s">
        <v>61</v>
      </c>
      <c r="B892" s="216">
        <v>881</v>
      </c>
      <c r="C892" s="284"/>
      <c r="D892" s="285"/>
      <c r="E892" s="285"/>
      <c r="F892" s="286"/>
      <c r="G892" s="301">
        <v>0</v>
      </c>
      <c r="H892" s="287">
        <v>0.1</v>
      </c>
      <c r="I892" s="288"/>
      <c r="J892" s="223">
        <f t="shared" si="228"/>
        <v>0</v>
      </c>
      <c r="K892" s="286"/>
      <c r="L892" s="286"/>
      <c r="M892" s="215"/>
      <c r="N892" s="278">
        <f t="shared" si="229"/>
        <v>881</v>
      </c>
      <c r="O892" s="289" t="str">
        <f t="shared" si="230"/>
        <v/>
      </c>
      <c r="P892" s="290">
        <f t="shared" si="224"/>
        <v>0</v>
      </c>
      <c r="Q892" s="291">
        <v>0.1</v>
      </c>
      <c r="R892" s="292"/>
      <c r="S892" s="292"/>
      <c r="T892" s="292"/>
      <c r="U892" s="293" t="str">
        <f t="shared" si="231"/>
        <v/>
      </c>
      <c r="V892" s="294"/>
      <c r="W892" s="158"/>
      <c r="X892" s="159" t="str">
        <f t="shared" si="232"/>
        <v/>
      </c>
      <c r="Y892" s="20"/>
      <c r="Z892" s="20"/>
      <c r="AA892" s="160">
        <f t="shared" si="225"/>
        <v>0</v>
      </c>
      <c r="AB892" s="160">
        <f t="shared" si="226"/>
        <v>0</v>
      </c>
      <c r="AC892" s="20">
        <f t="shared" si="227"/>
        <v>0</v>
      </c>
      <c r="AR892" s="205">
        <f t="shared" si="233"/>
        <v>0</v>
      </c>
      <c r="AS892" s="205">
        <f t="shared" si="234"/>
        <v>0</v>
      </c>
      <c r="AT892" s="205">
        <f t="shared" si="235"/>
        <v>0</v>
      </c>
      <c r="AU892" s="205">
        <f t="shared" si="236"/>
        <v>0</v>
      </c>
      <c r="AV892" s="205">
        <f t="shared" si="237"/>
        <v>0</v>
      </c>
      <c r="AW892" s="205">
        <f t="shared" si="238"/>
        <v>0</v>
      </c>
      <c r="AX892" s="205">
        <f t="shared" si="239"/>
        <v>0</v>
      </c>
    </row>
    <row r="893" spans="1:50" ht="15.75" hidden="1" customHeight="1" outlineLevel="1">
      <c r="A893" s="8" t="s">
        <v>61</v>
      </c>
      <c r="B893" s="216">
        <v>882</v>
      </c>
      <c r="C893" s="284"/>
      <c r="D893" s="285"/>
      <c r="E893" s="285"/>
      <c r="F893" s="286"/>
      <c r="G893" s="301">
        <v>0</v>
      </c>
      <c r="H893" s="287">
        <v>0.1</v>
      </c>
      <c r="I893" s="288"/>
      <c r="J893" s="223">
        <f t="shared" si="228"/>
        <v>0</v>
      </c>
      <c r="K893" s="286"/>
      <c r="L893" s="286"/>
      <c r="M893" s="215"/>
      <c r="N893" s="278">
        <f t="shared" si="229"/>
        <v>882</v>
      </c>
      <c r="O893" s="289" t="str">
        <f t="shared" si="230"/>
        <v/>
      </c>
      <c r="P893" s="290">
        <f t="shared" si="224"/>
        <v>0</v>
      </c>
      <c r="Q893" s="291">
        <v>0.1</v>
      </c>
      <c r="R893" s="292"/>
      <c r="S893" s="292"/>
      <c r="T893" s="292"/>
      <c r="U893" s="293" t="str">
        <f t="shared" si="231"/>
        <v/>
      </c>
      <c r="V893" s="294"/>
      <c r="W893" s="158"/>
      <c r="X893" s="159" t="str">
        <f t="shared" si="232"/>
        <v/>
      </c>
      <c r="Y893" s="20"/>
      <c r="Z893" s="20"/>
      <c r="AA893" s="160">
        <f t="shared" si="225"/>
        <v>0</v>
      </c>
      <c r="AB893" s="160">
        <f t="shared" si="226"/>
        <v>0</v>
      </c>
      <c r="AC893" s="20">
        <f t="shared" si="227"/>
        <v>0</v>
      </c>
      <c r="AR893" s="205">
        <f t="shared" si="233"/>
        <v>0</v>
      </c>
      <c r="AS893" s="205">
        <f t="shared" si="234"/>
        <v>0</v>
      </c>
      <c r="AT893" s="205">
        <f t="shared" si="235"/>
        <v>0</v>
      </c>
      <c r="AU893" s="205">
        <f t="shared" si="236"/>
        <v>0</v>
      </c>
      <c r="AV893" s="205">
        <f t="shared" si="237"/>
        <v>0</v>
      </c>
      <c r="AW893" s="205">
        <f t="shared" si="238"/>
        <v>0</v>
      </c>
      <c r="AX893" s="205">
        <f t="shared" si="239"/>
        <v>0</v>
      </c>
    </row>
    <row r="894" spans="1:50" ht="15.75" hidden="1" customHeight="1" outlineLevel="1">
      <c r="A894" s="8" t="s">
        <v>61</v>
      </c>
      <c r="B894" s="216">
        <v>883</v>
      </c>
      <c r="C894" s="284"/>
      <c r="D894" s="285"/>
      <c r="E894" s="285"/>
      <c r="F894" s="286"/>
      <c r="G894" s="301">
        <v>0</v>
      </c>
      <c r="H894" s="287">
        <v>0.1</v>
      </c>
      <c r="I894" s="288"/>
      <c r="J894" s="223">
        <f t="shared" si="228"/>
        <v>0</v>
      </c>
      <c r="K894" s="286"/>
      <c r="L894" s="286"/>
      <c r="M894" s="215"/>
      <c r="N894" s="278">
        <f t="shared" si="229"/>
        <v>883</v>
      </c>
      <c r="O894" s="289" t="str">
        <f t="shared" si="230"/>
        <v/>
      </c>
      <c r="P894" s="290">
        <f t="shared" si="224"/>
        <v>0</v>
      </c>
      <c r="Q894" s="291">
        <v>0.1</v>
      </c>
      <c r="R894" s="292"/>
      <c r="S894" s="292"/>
      <c r="T894" s="292"/>
      <c r="U894" s="293" t="str">
        <f t="shared" si="231"/>
        <v/>
      </c>
      <c r="V894" s="294"/>
      <c r="W894" s="158"/>
      <c r="X894" s="159" t="str">
        <f t="shared" si="232"/>
        <v/>
      </c>
      <c r="Y894" s="20"/>
      <c r="Z894" s="20"/>
      <c r="AA894" s="160">
        <f t="shared" si="225"/>
        <v>0</v>
      </c>
      <c r="AB894" s="160">
        <f t="shared" si="226"/>
        <v>0</v>
      </c>
      <c r="AC894" s="20">
        <f t="shared" si="227"/>
        <v>0</v>
      </c>
      <c r="AR894" s="205">
        <f t="shared" si="233"/>
        <v>0</v>
      </c>
      <c r="AS894" s="205">
        <f t="shared" si="234"/>
        <v>0</v>
      </c>
      <c r="AT894" s="205">
        <f t="shared" si="235"/>
        <v>0</v>
      </c>
      <c r="AU894" s="205">
        <f t="shared" si="236"/>
        <v>0</v>
      </c>
      <c r="AV894" s="205">
        <f t="shared" si="237"/>
        <v>0</v>
      </c>
      <c r="AW894" s="205">
        <f t="shared" si="238"/>
        <v>0</v>
      </c>
      <c r="AX894" s="205">
        <f t="shared" si="239"/>
        <v>0</v>
      </c>
    </row>
    <row r="895" spans="1:50" ht="15.75" hidden="1" customHeight="1" outlineLevel="1">
      <c r="A895" s="8" t="s">
        <v>61</v>
      </c>
      <c r="B895" s="216">
        <v>884</v>
      </c>
      <c r="C895" s="284"/>
      <c r="D895" s="285"/>
      <c r="E895" s="285"/>
      <c r="F895" s="286"/>
      <c r="G895" s="301">
        <v>0</v>
      </c>
      <c r="H895" s="287">
        <v>0.1</v>
      </c>
      <c r="I895" s="288"/>
      <c r="J895" s="223">
        <f t="shared" si="228"/>
        <v>0</v>
      </c>
      <c r="K895" s="286"/>
      <c r="L895" s="286"/>
      <c r="M895" s="215"/>
      <c r="N895" s="278">
        <f t="shared" si="229"/>
        <v>884</v>
      </c>
      <c r="O895" s="289" t="str">
        <f t="shared" si="230"/>
        <v/>
      </c>
      <c r="P895" s="290">
        <f t="shared" si="224"/>
        <v>0</v>
      </c>
      <c r="Q895" s="291">
        <v>0.1</v>
      </c>
      <c r="R895" s="292"/>
      <c r="S895" s="292"/>
      <c r="T895" s="292"/>
      <c r="U895" s="293" t="str">
        <f t="shared" si="231"/>
        <v/>
      </c>
      <c r="V895" s="294"/>
      <c r="W895" s="158"/>
      <c r="X895" s="159" t="str">
        <f t="shared" si="232"/>
        <v/>
      </c>
      <c r="Y895" s="20"/>
      <c r="Z895" s="20"/>
      <c r="AA895" s="160">
        <f t="shared" si="225"/>
        <v>0</v>
      </c>
      <c r="AB895" s="160">
        <f t="shared" si="226"/>
        <v>0</v>
      </c>
      <c r="AC895" s="20">
        <f t="shared" si="227"/>
        <v>0</v>
      </c>
      <c r="AR895" s="205">
        <f t="shared" si="233"/>
        <v>0</v>
      </c>
      <c r="AS895" s="205">
        <f t="shared" si="234"/>
        <v>0</v>
      </c>
      <c r="AT895" s="205">
        <f t="shared" si="235"/>
        <v>0</v>
      </c>
      <c r="AU895" s="205">
        <f t="shared" si="236"/>
        <v>0</v>
      </c>
      <c r="AV895" s="205">
        <f t="shared" si="237"/>
        <v>0</v>
      </c>
      <c r="AW895" s="205">
        <f t="shared" si="238"/>
        <v>0</v>
      </c>
      <c r="AX895" s="205">
        <f t="shared" si="239"/>
        <v>0</v>
      </c>
    </row>
    <row r="896" spans="1:50" ht="15.75" hidden="1" customHeight="1" outlineLevel="1">
      <c r="A896" s="8" t="s">
        <v>61</v>
      </c>
      <c r="B896" s="216">
        <v>885</v>
      </c>
      <c r="C896" s="284"/>
      <c r="D896" s="285"/>
      <c r="E896" s="285"/>
      <c r="F896" s="286"/>
      <c r="G896" s="301">
        <v>0</v>
      </c>
      <c r="H896" s="287">
        <v>0.1</v>
      </c>
      <c r="I896" s="288"/>
      <c r="J896" s="223">
        <f t="shared" si="228"/>
        <v>0</v>
      </c>
      <c r="K896" s="286"/>
      <c r="L896" s="286"/>
      <c r="M896" s="215"/>
      <c r="N896" s="278">
        <f t="shared" si="229"/>
        <v>885</v>
      </c>
      <c r="O896" s="289" t="str">
        <f t="shared" si="230"/>
        <v/>
      </c>
      <c r="P896" s="290">
        <f t="shared" ref="P896:P959" si="240">IF($H896=$Q896,$J896-$AA896-$AB896-$S896,ROUNDDOWN(($G896-$I896)/(1+$Q896),0)-$AA896-$AB896-$S896)</f>
        <v>0</v>
      </c>
      <c r="Q896" s="291">
        <v>0.1</v>
      </c>
      <c r="R896" s="292"/>
      <c r="S896" s="292"/>
      <c r="T896" s="292"/>
      <c r="U896" s="293" t="str">
        <f t="shared" si="231"/>
        <v/>
      </c>
      <c r="V896" s="294"/>
      <c r="W896" s="158"/>
      <c r="X896" s="159" t="str">
        <f t="shared" si="232"/>
        <v/>
      </c>
      <c r="Y896" s="20"/>
      <c r="Z896" s="20"/>
      <c r="AA896" s="160">
        <f t="shared" ref="AA896:AA959" si="241">IFERROR(ROUNDDOWN(R896/(1+$Q896),0),0)</f>
        <v>0</v>
      </c>
      <c r="AB896" s="160">
        <f t="shared" ref="AB896:AB959" si="242">IFERROR(ROUNDDOWN(T896/(1+$Q896),0),0)</f>
        <v>0</v>
      </c>
      <c r="AC896" s="20">
        <f t="shared" ref="AC896:AC959" si="243">IF($H896&gt;=$Q896,0,$J896-$P896-$R896-$S896-$T896)</f>
        <v>0</v>
      </c>
      <c r="AR896" s="205">
        <f t="shared" si="233"/>
        <v>0</v>
      </c>
      <c r="AS896" s="205">
        <f t="shared" si="234"/>
        <v>0</v>
      </c>
      <c r="AT896" s="205">
        <f t="shared" si="235"/>
        <v>0</v>
      </c>
      <c r="AU896" s="205">
        <f t="shared" si="236"/>
        <v>0</v>
      </c>
      <c r="AV896" s="205">
        <f t="shared" si="237"/>
        <v>0</v>
      </c>
      <c r="AW896" s="205">
        <f t="shared" si="238"/>
        <v>0</v>
      </c>
      <c r="AX896" s="205">
        <f t="shared" si="239"/>
        <v>0</v>
      </c>
    </row>
    <row r="897" spans="1:50" ht="15.75" hidden="1" customHeight="1" outlineLevel="1">
      <c r="A897" s="8" t="s">
        <v>61</v>
      </c>
      <c r="B897" s="216">
        <v>886</v>
      </c>
      <c r="C897" s="284"/>
      <c r="D897" s="285"/>
      <c r="E897" s="285"/>
      <c r="F897" s="286"/>
      <c r="G897" s="301">
        <v>0</v>
      </c>
      <c r="H897" s="287">
        <v>0.1</v>
      </c>
      <c r="I897" s="288"/>
      <c r="J897" s="223">
        <f t="shared" si="228"/>
        <v>0</v>
      </c>
      <c r="K897" s="286"/>
      <c r="L897" s="286"/>
      <c r="M897" s="215"/>
      <c r="N897" s="278">
        <f t="shared" si="229"/>
        <v>886</v>
      </c>
      <c r="O897" s="289" t="str">
        <f t="shared" si="230"/>
        <v/>
      </c>
      <c r="P897" s="290">
        <f t="shared" si="240"/>
        <v>0</v>
      </c>
      <c r="Q897" s="291">
        <v>0.1</v>
      </c>
      <c r="R897" s="292"/>
      <c r="S897" s="292"/>
      <c r="T897" s="292"/>
      <c r="U897" s="293" t="str">
        <f t="shared" si="231"/>
        <v/>
      </c>
      <c r="V897" s="294"/>
      <c r="W897" s="158"/>
      <c r="X897" s="159" t="str">
        <f t="shared" si="232"/>
        <v/>
      </c>
      <c r="Y897" s="20"/>
      <c r="Z897" s="20"/>
      <c r="AA897" s="160">
        <f t="shared" si="241"/>
        <v>0</v>
      </c>
      <c r="AB897" s="160">
        <f t="shared" si="242"/>
        <v>0</v>
      </c>
      <c r="AC897" s="20">
        <f t="shared" si="243"/>
        <v>0</v>
      </c>
      <c r="AR897" s="205">
        <f t="shared" si="233"/>
        <v>0</v>
      </c>
      <c r="AS897" s="205">
        <f t="shared" si="234"/>
        <v>0</v>
      </c>
      <c r="AT897" s="205">
        <f t="shared" si="235"/>
        <v>0</v>
      </c>
      <c r="AU897" s="205">
        <f t="shared" si="236"/>
        <v>0</v>
      </c>
      <c r="AV897" s="205">
        <f t="shared" si="237"/>
        <v>0</v>
      </c>
      <c r="AW897" s="205">
        <f t="shared" si="238"/>
        <v>0</v>
      </c>
      <c r="AX897" s="205">
        <f t="shared" si="239"/>
        <v>0</v>
      </c>
    </row>
    <row r="898" spans="1:50" ht="15.75" hidden="1" customHeight="1" outlineLevel="1">
      <c r="A898" s="8" t="s">
        <v>61</v>
      </c>
      <c r="B898" s="216">
        <v>887</v>
      </c>
      <c r="C898" s="284"/>
      <c r="D898" s="285"/>
      <c r="E898" s="285"/>
      <c r="F898" s="286"/>
      <c r="G898" s="301">
        <v>0</v>
      </c>
      <c r="H898" s="287">
        <v>0.1</v>
      </c>
      <c r="I898" s="288"/>
      <c r="J898" s="223">
        <f t="shared" si="228"/>
        <v>0</v>
      </c>
      <c r="K898" s="286"/>
      <c r="L898" s="286"/>
      <c r="M898" s="215"/>
      <c r="N898" s="278">
        <f t="shared" si="229"/>
        <v>887</v>
      </c>
      <c r="O898" s="289" t="str">
        <f t="shared" si="230"/>
        <v/>
      </c>
      <c r="P898" s="290">
        <f t="shared" si="240"/>
        <v>0</v>
      </c>
      <c r="Q898" s="291">
        <v>0.1</v>
      </c>
      <c r="R898" s="292"/>
      <c r="S898" s="292"/>
      <c r="T898" s="292"/>
      <c r="U898" s="293" t="str">
        <f t="shared" si="231"/>
        <v/>
      </c>
      <c r="V898" s="294"/>
      <c r="W898" s="158"/>
      <c r="X898" s="159" t="str">
        <f t="shared" si="232"/>
        <v/>
      </c>
      <c r="Y898" s="20"/>
      <c r="Z898" s="20"/>
      <c r="AA898" s="160">
        <f t="shared" si="241"/>
        <v>0</v>
      </c>
      <c r="AB898" s="160">
        <f t="shared" si="242"/>
        <v>0</v>
      </c>
      <c r="AC898" s="20">
        <f t="shared" si="243"/>
        <v>0</v>
      </c>
      <c r="AR898" s="205">
        <f t="shared" si="233"/>
        <v>0</v>
      </c>
      <c r="AS898" s="205">
        <f t="shared" si="234"/>
        <v>0</v>
      </c>
      <c r="AT898" s="205">
        <f t="shared" si="235"/>
        <v>0</v>
      </c>
      <c r="AU898" s="205">
        <f t="shared" si="236"/>
        <v>0</v>
      </c>
      <c r="AV898" s="205">
        <f t="shared" si="237"/>
        <v>0</v>
      </c>
      <c r="AW898" s="205">
        <f t="shared" si="238"/>
        <v>0</v>
      </c>
      <c r="AX898" s="205">
        <f t="shared" si="239"/>
        <v>0</v>
      </c>
    </row>
    <row r="899" spans="1:50" ht="15.75" hidden="1" customHeight="1" outlineLevel="1">
      <c r="A899" s="8" t="s">
        <v>61</v>
      </c>
      <c r="B899" s="216">
        <v>888</v>
      </c>
      <c r="C899" s="284"/>
      <c r="D899" s="285"/>
      <c r="E899" s="285"/>
      <c r="F899" s="286"/>
      <c r="G899" s="301">
        <v>0</v>
      </c>
      <c r="H899" s="287">
        <v>0.1</v>
      </c>
      <c r="I899" s="288"/>
      <c r="J899" s="223">
        <f t="shared" si="228"/>
        <v>0</v>
      </c>
      <c r="K899" s="286"/>
      <c r="L899" s="286"/>
      <c r="M899" s="215"/>
      <c r="N899" s="278">
        <f t="shared" si="229"/>
        <v>888</v>
      </c>
      <c r="O899" s="289" t="str">
        <f t="shared" si="230"/>
        <v/>
      </c>
      <c r="P899" s="290">
        <f t="shared" si="240"/>
        <v>0</v>
      </c>
      <c r="Q899" s="291">
        <v>0.1</v>
      </c>
      <c r="R899" s="292"/>
      <c r="S899" s="292"/>
      <c r="T899" s="292"/>
      <c r="U899" s="293" t="str">
        <f t="shared" si="231"/>
        <v/>
      </c>
      <c r="V899" s="294"/>
      <c r="W899" s="158"/>
      <c r="X899" s="159" t="str">
        <f t="shared" si="232"/>
        <v/>
      </c>
      <c r="Y899" s="20"/>
      <c r="Z899" s="20"/>
      <c r="AA899" s="160">
        <f t="shared" si="241"/>
        <v>0</v>
      </c>
      <c r="AB899" s="160">
        <f t="shared" si="242"/>
        <v>0</v>
      </c>
      <c r="AC899" s="20">
        <f t="shared" si="243"/>
        <v>0</v>
      </c>
      <c r="AR899" s="205">
        <f t="shared" si="233"/>
        <v>0</v>
      </c>
      <c r="AS899" s="205">
        <f t="shared" si="234"/>
        <v>0</v>
      </c>
      <c r="AT899" s="205">
        <f t="shared" si="235"/>
        <v>0</v>
      </c>
      <c r="AU899" s="205">
        <f t="shared" si="236"/>
        <v>0</v>
      </c>
      <c r="AV899" s="205">
        <f t="shared" si="237"/>
        <v>0</v>
      </c>
      <c r="AW899" s="205">
        <f t="shared" si="238"/>
        <v>0</v>
      </c>
      <c r="AX899" s="205">
        <f t="shared" si="239"/>
        <v>0</v>
      </c>
    </row>
    <row r="900" spans="1:50" ht="15.75" hidden="1" customHeight="1" outlineLevel="1">
      <c r="A900" s="8" t="s">
        <v>61</v>
      </c>
      <c r="B900" s="216">
        <v>889</v>
      </c>
      <c r="C900" s="284"/>
      <c r="D900" s="285"/>
      <c r="E900" s="285"/>
      <c r="F900" s="286"/>
      <c r="G900" s="301">
        <v>0</v>
      </c>
      <c r="H900" s="287">
        <v>0.1</v>
      </c>
      <c r="I900" s="288"/>
      <c r="J900" s="223">
        <f t="shared" si="228"/>
        <v>0</v>
      </c>
      <c r="K900" s="286"/>
      <c r="L900" s="286"/>
      <c r="M900" s="215"/>
      <c r="N900" s="278">
        <f t="shared" si="229"/>
        <v>889</v>
      </c>
      <c r="O900" s="289" t="str">
        <f t="shared" si="230"/>
        <v/>
      </c>
      <c r="P900" s="290">
        <f t="shared" si="240"/>
        <v>0</v>
      </c>
      <c r="Q900" s="291">
        <v>0.1</v>
      </c>
      <c r="R900" s="292"/>
      <c r="S900" s="292"/>
      <c r="T900" s="292"/>
      <c r="U900" s="293" t="str">
        <f t="shared" si="231"/>
        <v/>
      </c>
      <c r="V900" s="294"/>
      <c r="W900" s="158"/>
      <c r="X900" s="159" t="str">
        <f t="shared" si="232"/>
        <v/>
      </c>
      <c r="Y900" s="20"/>
      <c r="Z900" s="20"/>
      <c r="AA900" s="160">
        <f t="shared" si="241"/>
        <v>0</v>
      </c>
      <c r="AB900" s="160">
        <f t="shared" si="242"/>
        <v>0</v>
      </c>
      <c r="AC900" s="20">
        <f t="shared" si="243"/>
        <v>0</v>
      </c>
      <c r="AR900" s="205">
        <f t="shared" si="233"/>
        <v>0</v>
      </c>
      <c r="AS900" s="205">
        <f t="shared" si="234"/>
        <v>0</v>
      </c>
      <c r="AT900" s="205">
        <f t="shared" si="235"/>
        <v>0</v>
      </c>
      <c r="AU900" s="205">
        <f t="shared" si="236"/>
        <v>0</v>
      </c>
      <c r="AV900" s="205">
        <f t="shared" si="237"/>
        <v>0</v>
      </c>
      <c r="AW900" s="205">
        <f t="shared" si="238"/>
        <v>0</v>
      </c>
      <c r="AX900" s="205">
        <f t="shared" si="239"/>
        <v>0</v>
      </c>
    </row>
    <row r="901" spans="1:50" ht="15.75" hidden="1" customHeight="1" outlineLevel="1">
      <c r="A901" s="8" t="s">
        <v>61</v>
      </c>
      <c r="B901" s="216">
        <v>890</v>
      </c>
      <c r="C901" s="284"/>
      <c r="D901" s="285"/>
      <c r="E901" s="285"/>
      <c r="F901" s="286"/>
      <c r="G901" s="301">
        <v>0</v>
      </c>
      <c r="H901" s="287">
        <v>0.1</v>
      </c>
      <c r="I901" s="288"/>
      <c r="J901" s="223">
        <f t="shared" si="228"/>
        <v>0</v>
      </c>
      <c r="K901" s="286"/>
      <c r="L901" s="286"/>
      <c r="M901" s="215"/>
      <c r="N901" s="278">
        <f t="shared" si="229"/>
        <v>890</v>
      </c>
      <c r="O901" s="289" t="str">
        <f t="shared" si="230"/>
        <v/>
      </c>
      <c r="P901" s="290">
        <f t="shared" si="240"/>
        <v>0</v>
      </c>
      <c r="Q901" s="291">
        <v>0.1</v>
      </c>
      <c r="R901" s="292"/>
      <c r="S901" s="292"/>
      <c r="T901" s="292"/>
      <c r="U901" s="293" t="str">
        <f t="shared" si="231"/>
        <v/>
      </c>
      <c r="V901" s="294"/>
      <c r="W901" s="158"/>
      <c r="X901" s="159" t="str">
        <f t="shared" si="232"/>
        <v/>
      </c>
      <c r="Y901" s="20"/>
      <c r="Z901" s="20"/>
      <c r="AA901" s="160">
        <f t="shared" si="241"/>
        <v>0</v>
      </c>
      <c r="AB901" s="160">
        <f t="shared" si="242"/>
        <v>0</v>
      </c>
      <c r="AC901" s="20">
        <f t="shared" si="243"/>
        <v>0</v>
      </c>
      <c r="AR901" s="205">
        <f t="shared" si="233"/>
        <v>0</v>
      </c>
      <c r="AS901" s="205">
        <f t="shared" si="234"/>
        <v>0</v>
      </c>
      <c r="AT901" s="205">
        <f t="shared" si="235"/>
        <v>0</v>
      </c>
      <c r="AU901" s="205">
        <f t="shared" si="236"/>
        <v>0</v>
      </c>
      <c r="AV901" s="205">
        <f t="shared" si="237"/>
        <v>0</v>
      </c>
      <c r="AW901" s="205">
        <f t="shared" si="238"/>
        <v>0</v>
      </c>
      <c r="AX901" s="205">
        <f t="shared" si="239"/>
        <v>0</v>
      </c>
    </row>
    <row r="902" spans="1:50" ht="15.75" hidden="1" customHeight="1" outlineLevel="1">
      <c r="A902" s="8" t="s">
        <v>61</v>
      </c>
      <c r="B902" s="216">
        <v>891</v>
      </c>
      <c r="C902" s="284"/>
      <c r="D902" s="285"/>
      <c r="E902" s="285"/>
      <c r="F902" s="286"/>
      <c r="G902" s="301">
        <v>0</v>
      </c>
      <c r="H902" s="287">
        <v>0.1</v>
      </c>
      <c r="I902" s="288"/>
      <c r="J902" s="223">
        <f t="shared" si="228"/>
        <v>0</v>
      </c>
      <c r="K902" s="286"/>
      <c r="L902" s="286"/>
      <c r="M902" s="215"/>
      <c r="N902" s="278">
        <f t="shared" si="229"/>
        <v>891</v>
      </c>
      <c r="O902" s="289" t="str">
        <f t="shared" si="230"/>
        <v/>
      </c>
      <c r="P902" s="290">
        <f t="shared" si="240"/>
        <v>0</v>
      </c>
      <c r="Q902" s="291">
        <v>0.1</v>
      </c>
      <c r="R902" s="292"/>
      <c r="S902" s="292"/>
      <c r="T902" s="292"/>
      <c r="U902" s="293" t="str">
        <f t="shared" si="231"/>
        <v/>
      </c>
      <c r="V902" s="294"/>
      <c r="W902" s="158"/>
      <c r="X902" s="159" t="str">
        <f t="shared" si="232"/>
        <v/>
      </c>
      <c r="Y902" s="20"/>
      <c r="Z902" s="20"/>
      <c r="AA902" s="160">
        <f t="shared" si="241"/>
        <v>0</v>
      </c>
      <c r="AB902" s="160">
        <f t="shared" si="242"/>
        <v>0</v>
      </c>
      <c r="AC902" s="20">
        <f t="shared" si="243"/>
        <v>0</v>
      </c>
      <c r="AR902" s="205">
        <f t="shared" si="233"/>
        <v>0</v>
      </c>
      <c r="AS902" s="205">
        <f t="shared" si="234"/>
        <v>0</v>
      </c>
      <c r="AT902" s="205">
        <f t="shared" si="235"/>
        <v>0</v>
      </c>
      <c r="AU902" s="205">
        <f t="shared" si="236"/>
        <v>0</v>
      </c>
      <c r="AV902" s="205">
        <f t="shared" si="237"/>
        <v>0</v>
      </c>
      <c r="AW902" s="205">
        <f t="shared" si="238"/>
        <v>0</v>
      </c>
      <c r="AX902" s="205">
        <f t="shared" si="239"/>
        <v>0</v>
      </c>
    </row>
    <row r="903" spans="1:50" ht="15.75" hidden="1" customHeight="1" outlineLevel="1">
      <c r="A903" s="8" t="s">
        <v>61</v>
      </c>
      <c r="B903" s="216">
        <v>892</v>
      </c>
      <c r="C903" s="284"/>
      <c r="D903" s="285"/>
      <c r="E903" s="285"/>
      <c r="F903" s="286"/>
      <c r="G903" s="301">
        <v>0</v>
      </c>
      <c r="H903" s="287">
        <v>0.1</v>
      </c>
      <c r="I903" s="288"/>
      <c r="J903" s="223">
        <f t="shared" si="228"/>
        <v>0</v>
      </c>
      <c r="K903" s="286"/>
      <c r="L903" s="286"/>
      <c r="M903" s="215"/>
      <c r="N903" s="278">
        <f t="shared" si="229"/>
        <v>892</v>
      </c>
      <c r="O903" s="289" t="str">
        <f t="shared" si="230"/>
        <v/>
      </c>
      <c r="P903" s="290">
        <f t="shared" si="240"/>
        <v>0</v>
      </c>
      <c r="Q903" s="291">
        <v>0.1</v>
      </c>
      <c r="R903" s="292"/>
      <c r="S903" s="292"/>
      <c r="T903" s="292"/>
      <c r="U903" s="293" t="str">
        <f t="shared" si="231"/>
        <v/>
      </c>
      <c r="V903" s="294"/>
      <c r="W903" s="158"/>
      <c r="X903" s="159" t="str">
        <f t="shared" si="232"/>
        <v/>
      </c>
      <c r="Y903" s="20"/>
      <c r="Z903" s="20"/>
      <c r="AA903" s="160">
        <f t="shared" si="241"/>
        <v>0</v>
      </c>
      <c r="AB903" s="160">
        <f t="shared" si="242"/>
        <v>0</v>
      </c>
      <c r="AC903" s="20">
        <f t="shared" si="243"/>
        <v>0</v>
      </c>
      <c r="AR903" s="205">
        <f t="shared" si="233"/>
        <v>0</v>
      </c>
      <c r="AS903" s="205">
        <f t="shared" si="234"/>
        <v>0</v>
      </c>
      <c r="AT903" s="205">
        <f t="shared" si="235"/>
        <v>0</v>
      </c>
      <c r="AU903" s="205">
        <f t="shared" si="236"/>
        <v>0</v>
      </c>
      <c r="AV903" s="205">
        <f t="shared" si="237"/>
        <v>0</v>
      </c>
      <c r="AW903" s="205">
        <f t="shared" si="238"/>
        <v>0</v>
      </c>
      <c r="AX903" s="205">
        <f t="shared" si="239"/>
        <v>0</v>
      </c>
    </row>
    <row r="904" spans="1:50" ht="15.75" hidden="1" customHeight="1" outlineLevel="1">
      <c r="A904" s="8" t="s">
        <v>61</v>
      </c>
      <c r="B904" s="216">
        <v>893</v>
      </c>
      <c r="C904" s="284"/>
      <c r="D904" s="285"/>
      <c r="E904" s="285"/>
      <c r="F904" s="286"/>
      <c r="G904" s="301">
        <v>0</v>
      </c>
      <c r="H904" s="287">
        <v>0.1</v>
      </c>
      <c r="I904" s="288"/>
      <c r="J904" s="223">
        <f t="shared" si="228"/>
        <v>0</v>
      </c>
      <c r="K904" s="286"/>
      <c r="L904" s="286"/>
      <c r="M904" s="215"/>
      <c r="N904" s="278">
        <f t="shared" si="229"/>
        <v>893</v>
      </c>
      <c r="O904" s="289" t="str">
        <f t="shared" si="230"/>
        <v/>
      </c>
      <c r="P904" s="290">
        <f t="shared" si="240"/>
        <v>0</v>
      </c>
      <c r="Q904" s="291">
        <v>0.1</v>
      </c>
      <c r="R904" s="292"/>
      <c r="S904" s="292"/>
      <c r="T904" s="292"/>
      <c r="U904" s="293" t="str">
        <f t="shared" si="231"/>
        <v/>
      </c>
      <c r="V904" s="294"/>
      <c r="W904" s="158"/>
      <c r="X904" s="159" t="str">
        <f t="shared" si="232"/>
        <v/>
      </c>
      <c r="Y904" s="20"/>
      <c r="Z904" s="20"/>
      <c r="AA904" s="160">
        <f t="shared" si="241"/>
        <v>0</v>
      </c>
      <c r="AB904" s="160">
        <f t="shared" si="242"/>
        <v>0</v>
      </c>
      <c r="AC904" s="20">
        <f t="shared" si="243"/>
        <v>0</v>
      </c>
      <c r="AR904" s="205">
        <f t="shared" si="233"/>
        <v>0</v>
      </c>
      <c r="AS904" s="205">
        <f t="shared" si="234"/>
        <v>0</v>
      </c>
      <c r="AT904" s="205">
        <f t="shared" si="235"/>
        <v>0</v>
      </c>
      <c r="AU904" s="205">
        <f t="shared" si="236"/>
        <v>0</v>
      </c>
      <c r="AV904" s="205">
        <f t="shared" si="237"/>
        <v>0</v>
      </c>
      <c r="AW904" s="205">
        <f t="shared" si="238"/>
        <v>0</v>
      </c>
      <c r="AX904" s="205">
        <f t="shared" si="239"/>
        <v>0</v>
      </c>
    </row>
    <row r="905" spans="1:50" ht="15.75" hidden="1" customHeight="1" outlineLevel="1">
      <c r="A905" s="8" t="s">
        <v>61</v>
      </c>
      <c r="B905" s="216">
        <v>894</v>
      </c>
      <c r="C905" s="284"/>
      <c r="D905" s="285"/>
      <c r="E905" s="285"/>
      <c r="F905" s="286"/>
      <c r="G905" s="301">
        <v>0</v>
      </c>
      <c r="H905" s="287">
        <v>0.1</v>
      </c>
      <c r="I905" s="288"/>
      <c r="J905" s="223">
        <f t="shared" si="228"/>
        <v>0</v>
      </c>
      <c r="K905" s="286"/>
      <c r="L905" s="286"/>
      <c r="M905" s="215"/>
      <c r="N905" s="278">
        <f t="shared" si="229"/>
        <v>894</v>
      </c>
      <c r="O905" s="289" t="str">
        <f t="shared" si="230"/>
        <v/>
      </c>
      <c r="P905" s="290">
        <f t="shared" si="240"/>
        <v>0</v>
      </c>
      <c r="Q905" s="291">
        <v>0.1</v>
      </c>
      <c r="R905" s="292"/>
      <c r="S905" s="292"/>
      <c r="T905" s="292"/>
      <c r="U905" s="293" t="str">
        <f t="shared" si="231"/>
        <v/>
      </c>
      <c r="V905" s="294"/>
      <c r="W905" s="158"/>
      <c r="X905" s="159" t="str">
        <f t="shared" si="232"/>
        <v/>
      </c>
      <c r="Y905" s="20"/>
      <c r="Z905" s="20"/>
      <c r="AA905" s="160">
        <f t="shared" si="241"/>
        <v>0</v>
      </c>
      <c r="AB905" s="160">
        <f t="shared" si="242"/>
        <v>0</v>
      </c>
      <c r="AC905" s="20">
        <f t="shared" si="243"/>
        <v>0</v>
      </c>
      <c r="AR905" s="205">
        <f t="shared" si="233"/>
        <v>0</v>
      </c>
      <c r="AS905" s="205">
        <f t="shared" si="234"/>
        <v>0</v>
      </c>
      <c r="AT905" s="205">
        <f t="shared" si="235"/>
        <v>0</v>
      </c>
      <c r="AU905" s="205">
        <f t="shared" si="236"/>
        <v>0</v>
      </c>
      <c r="AV905" s="205">
        <f t="shared" si="237"/>
        <v>0</v>
      </c>
      <c r="AW905" s="205">
        <f t="shared" si="238"/>
        <v>0</v>
      </c>
      <c r="AX905" s="205">
        <f t="shared" si="239"/>
        <v>0</v>
      </c>
    </row>
    <row r="906" spans="1:50" ht="15.75" hidden="1" customHeight="1" outlineLevel="1">
      <c r="A906" s="8" t="s">
        <v>61</v>
      </c>
      <c r="B906" s="216">
        <v>895</v>
      </c>
      <c r="C906" s="284"/>
      <c r="D906" s="285"/>
      <c r="E906" s="285"/>
      <c r="F906" s="286"/>
      <c r="G906" s="301">
        <v>0</v>
      </c>
      <c r="H906" s="287">
        <v>0.1</v>
      </c>
      <c r="I906" s="288"/>
      <c r="J906" s="223">
        <f t="shared" si="228"/>
        <v>0</v>
      </c>
      <c r="K906" s="286"/>
      <c r="L906" s="286"/>
      <c r="M906" s="215"/>
      <c r="N906" s="278">
        <f t="shared" si="229"/>
        <v>895</v>
      </c>
      <c r="O906" s="289" t="str">
        <f t="shared" si="230"/>
        <v/>
      </c>
      <c r="P906" s="290">
        <f t="shared" si="240"/>
        <v>0</v>
      </c>
      <c r="Q906" s="291">
        <v>0.1</v>
      </c>
      <c r="R906" s="292"/>
      <c r="S906" s="292"/>
      <c r="T906" s="292"/>
      <c r="U906" s="293" t="str">
        <f t="shared" si="231"/>
        <v/>
      </c>
      <c r="V906" s="294"/>
      <c r="W906" s="158"/>
      <c r="X906" s="159" t="str">
        <f t="shared" si="232"/>
        <v/>
      </c>
      <c r="Y906" s="20"/>
      <c r="Z906" s="20"/>
      <c r="AA906" s="160">
        <f t="shared" si="241"/>
        <v>0</v>
      </c>
      <c r="AB906" s="160">
        <f t="shared" si="242"/>
        <v>0</v>
      </c>
      <c r="AC906" s="20">
        <f t="shared" si="243"/>
        <v>0</v>
      </c>
      <c r="AR906" s="205">
        <f t="shared" si="233"/>
        <v>0</v>
      </c>
      <c r="AS906" s="205">
        <f t="shared" si="234"/>
        <v>0</v>
      </c>
      <c r="AT906" s="205">
        <f t="shared" si="235"/>
        <v>0</v>
      </c>
      <c r="AU906" s="205">
        <f t="shared" si="236"/>
        <v>0</v>
      </c>
      <c r="AV906" s="205">
        <f t="shared" si="237"/>
        <v>0</v>
      </c>
      <c r="AW906" s="205">
        <f t="shared" si="238"/>
        <v>0</v>
      </c>
      <c r="AX906" s="205">
        <f t="shared" si="239"/>
        <v>0</v>
      </c>
    </row>
    <row r="907" spans="1:50" ht="15.75" hidden="1" customHeight="1" outlineLevel="1">
      <c r="A907" s="8" t="s">
        <v>61</v>
      </c>
      <c r="B907" s="216">
        <v>896</v>
      </c>
      <c r="C907" s="284"/>
      <c r="D907" s="285"/>
      <c r="E907" s="285"/>
      <c r="F907" s="286"/>
      <c r="G907" s="301">
        <v>0</v>
      </c>
      <c r="H907" s="287">
        <v>0.1</v>
      </c>
      <c r="I907" s="288"/>
      <c r="J907" s="223">
        <f t="shared" ref="J907:J970" si="244">ROUNDDOWN((G907-I907)/(1+H907),0)</f>
        <v>0</v>
      </c>
      <c r="K907" s="286"/>
      <c r="L907" s="286"/>
      <c r="M907" s="215"/>
      <c r="N907" s="278">
        <f t="shared" ref="N907:N970" si="245">$B907</f>
        <v>896</v>
      </c>
      <c r="O907" s="289" t="str">
        <f t="shared" ref="O907:O970" si="246">IF($C907="","",C907)</f>
        <v/>
      </c>
      <c r="P907" s="290">
        <f t="shared" si="240"/>
        <v>0</v>
      </c>
      <c r="Q907" s="291">
        <v>0.1</v>
      </c>
      <c r="R907" s="292"/>
      <c r="S907" s="292"/>
      <c r="T907" s="292"/>
      <c r="U907" s="293" t="str">
        <f t="shared" ref="U907:U970" si="247">IF($G907=0,"","未確認")</f>
        <v/>
      </c>
      <c r="V907" s="294"/>
      <c r="W907" s="158"/>
      <c r="X907" s="159" t="str">
        <f t="shared" ref="X907:X970" si="248">IF(W907="","","No."&amp;N907&amp;"："&amp;W907&amp;IF(U907="OK","",IF(U907="対象外","（"&amp;TEXT($G907-$I907,"#,##0")&amp;"円/"&amp;V907&amp;"）","（"&amp;TEXT(R907+S907,"#,##0")&amp;"円/"&amp;V907&amp;"）")))</f>
        <v/>
      </c>
      <c r="Y907" s="20"/>
      <c r="Z907" s="20"/>
      <c r="AA907" s="160">
        <f t="shared" si="241"/>
        <v>0</v>
      </c>
      <c r="AB907" s="160">
        <f t="shared" si="242"/>
        <v>0</v>
      </c>
      <c r="AC907" s="20">
        <f t="shared" si="243"/>
        <v>0</v>
      </c>
      <c r="AR907" s="205">
        <f t="shared" ref="AR907:AR970" si="249">IF(C907="",IF(OR(D907&lt;&gt;"",E907&lt;&gt;"",F907&lt;&gt;"",K907&lt;&gt;"",G907&lt;&gt;0)=TRUE,1,0),0)</f>
        <v>0</v>
      </c>
      <c r="AS907" s="205">
        <f t="shared" ref="AS907:AS970" si="250">IF(D907="",IF(OR(C907&lt;&gt;"",E907&lt;&gt;"",F907&lt;&gt;"",K907&lt;&gt;"",G907&lt;&gt;0)=TRUE,1,0),0)</f>
        <v>0</v>
      </c>
      <c r="AT907" s="205">
        <f t="shared" ref="AT907:AT970" si="251">IF(E907="",IF(OR(C907&lt;&gt;"",D907&lt;&gt;"",F907&lt;&gt;"",K907&lt;&gt;"",G907&lt;&gt;0)=TRUE,1,0),0)</f>
        <v>0</v>
      </c>
      <c r="AU907" s="205">
        <f t="shared" ref="AU907:AU970" si="252">IF(F907="",IF(OR(C907&lt;&gt;"",D907&lt;&gt;"",E907&lt;&gt;"",K907&lt;&gt;"",G907&lt;&gt;0)=TRUE,1,0),0)</f>
        <v>0</v>
      </c>
      <c r="AV907" s="205">
        <f t="shared" ref="AV907:AV970" si="253">IF(K907="",IF(OR(C907&lt;&gt;"",D907&lt;&gt;"",E907&lt;&gt;"",F907&lt;&gt;"",G907&lt;&gt;0)=TRUE,1,0),0)</f>
        <v>0</v>
      </c>
      <c r="AW907" s="205">
        <f t="shared" ref="AW907:AW970" si="254">IF(G907=0,IF(OR(C907&lt;&gt;"",D907&lt;&gt;"",E907&lt;&gt;"",F907&lt;&gt;"",K907&lt;&gt;"",G907&lt;&gt;0)=TRUE,1,0),0)</f>
        <v>0</v>
      </c>
      <c r="AX907" s="205">
        <f t="shared" ref="AX907:AX970" si="255">IF(OR(E907="その他",COUNTIF(E907,"*(詳細備考)*")),1,0)</f>
        <v>0</v>
      </c>
    </row>
    <row r="908" spans="1:50" ht="15.75" hidden="1" customHeight="1" outlineLevel="1">
      <c r="A908" s="8" t="s">
        <v>61</v>
      </c>
      <c r="B908" s="216">
        <v>897</v>
      </c>
      <c r="C908" s="284"/>
      <c r="D908" s="285"/>
      <c r="E908" s="285"/>
      <c r="F908" s="286"/>
      <c r="G908" s="301">
        <v>0</v>
      </c>
      <c r="H908" s="287">
        <v>0.1</v>
      </c>
      <c r="I908" s="288"/>
      <c r="J908" s="223">
        <f t="shared" si="244"/>
        <v>0</v>
      </c>
      <c r="K908" s="286"/>
      <c r="L908" s="286"/>
      <c r="M908" s="215"/>
      <c r="N908" s="278">
        <f t="shared" si="245"/>
        <v>897</v>
      </c>
      <c r="O908" s="289" t="str">
        <f t="shared" si="246"/>
        <v/>
      </c>
      <c r="P908" s="290">
        <f t="shared" si="240"/>
        <v>0</v>
      </c>
      <c r="Q908" s="291">
        <v>0.1</v>
      </c>
      <c r="R908" s="292"/>
      <c r="S908" s="292"/>
      <c r="T908" s="292"/>
      <c r="U908" s="293" t="str">
        <f t="shared" si="247"/>
        <v/>
      </c>
      <c r="V908" s="294"/>
      <c r="W908" s="158"/>
      <c r="X908" s="159" t="str">
        <f t="shared" si="248"/>
        <v/>
      </c>
      <c r="Y908" s="20"/>
      <c r="Z908" s="20"/>
      <c r="AA908" s="160">
        <f t="shared" si="241"/>
        <v>0</v>
      </c>
      <c r="AB908" s="160">
        <f t="shared" si="242"/>
        <v>0</v>
      </c>
      <c r="AC908" s="20">
        <f t="shared" si="243"/>
        <v>0</v>
      </c>
      <c r="AR908" s="205">
        <f t="shared" si="249"/>
        <v>0</v>
      </c>
      <c r="AS908" s="205">
        <f t="shared" si="250"/>
        <v>0</v>
      </c>
      <c r="AT908" s="205">
        <f t="shared" si="251"/>
        <v>0</v>
      </c>
      <c r="AU908" s="205">
        <f t="shared" si="252"/>
        <v>0</v>
      </c>
      <c r="AV908" s="205">
        <f t="shared" si="253"/>
        <v>0</v>
      </c>
      <c r="AW908" s="205">
        <f t="shared" si="254"/>
        <v>0</v>
      </c>
      <c r="AX908" s="205">
        <f t="shared" si="255"/>
        <v>0</v>
      </c>
    </row>
    <row r="909" spans="1:50" ht="15.75" hidden="1" customHeight="1" outlineLevel="1">
      <c r="A909" s="8" t="s">
        <v>61</v>
      </c>
      <c r="B909" s="216">
        <v>898</v>
      </c>
      <c r="C909" s="284"/>
      <c r="D909" s="285"/>
      <c r="E909" s="285"/>
      <c r="F909" s="286"/>
      <c r="G909" s="301">
        <v>0</v>
      </c>
      <c r="H909" s="287">
        <v>0.1</v>
      </c>
      <c r="I909" s="288"/>
      <c r="J909" s="223">
        <f t="shared" si="244"/>
        <v>0</v>
      </c>
      <c r="K909" s="286"/>
      <c r="L909" s="286"/>
      <c r="M909" s="215"/>
      <c r="N909" s="278">
        <f t="shared" si="245"/>
        <v>898</v>
      </c>
      <c r="O909" s="289" t="str">
        <f t="shared" si="246"/>
        <v/>
      </c>
      <c r="P909" s="290">
        <f t="shared" si="240"/>
        <v>0</v>
      </c>
      <c r="Q909" s="291">
        <v>0.1</v>
      </c>
      <c r="R909" s="292"/>
      <c r="S909" s="292"/>
      <c r="T909" s="292"/>
      <c r="U909" s="293" t="str">
        <f t="shared" si="247"/>
        <v/>
      </c>
      <c r="V909" s="294"/>
      <c r="W909" s="158"/>
      <c r="X909" s="159" t="str">
        <f t="shared" si="248"/>
        <v/>
      </c>
      <c r="Y909" s="20"/>
      <c r="Z909" s="20"/>
      <c r="AA909" s="160">
        <f t="shared" si="241"/>
        <v>0</v>
      </c>
      <c r="AB909" s="160">
        <f t="shared" si="242"/>
        <v>0</v>
      </c>
      <c r="AC909" s="20">
        <f t="shared" si="243"/>
        <v>0</v>
      </c>
      <c r="AR909" s="205">
        <f t="shared" si="249"/>
        <v>0</v>
      </c>
      <c r="AS909" s="205">
        <f t="shared" si="250"/>
        <v>0</v>
      </c>
      <c r="AT909" s="205">
        <f t="shared" si="251"/>
        <v>0</v>
      </c>
      <c r="AU909" s="205">
        <f t="shared" si="252"/>
        <v>0</v>
      </c>
      <c r="AV909" s="205">
        <f t="shared" si="253"/>
        <v>0</v>
      </c>
      <c r="AW909" s="205">
        <f t="shared" si="254"/>
        <v>0</v>
      </c>
      <c r="AX909" s="205">
        <f t="shared" si="255"/>
        <v>0</v>
      </c>
    </row>
    <row r="910" spans="1:50" ht="15.75" hidden="1" customHeight="1" outlineLevel="1">
      <c r="A910" s="8" t="s">
        <v>61</v>
      </c>
      <c r="B910" s="216">
        <v>899</v>
      </c>
      <c r="C910" s="284"/>
      <c r="D910" s="285"/>
      <c r="E910" s="285"/>
      <c r="F910" s="286"/>
      <c r="G910" s="301">
        <v>0</v>
      </c>
      <c r="H910" s="287">
        <v>0.1</v>
      </c>
      <c r="I910" s="288"/>
      <c r="J910" s="223">
        <f t="shared" si="244"/>
        <v>0</v>
      </c>
      <c r="K910" s="286"/>
      <c r="L910" s="286"/>
      <c r="M910" s="215"/>
      <c r="N910" s="278">
        <f t="shared" si="245"/>
        <v>899</v>
      </c>
      <c r="O910" s="289" t="str">
        <f t="shared" si="246"/>
        <v/>
      </c>
      <c r="P910" s="290">
        <f t="shared" si="240"/>
        <v>0</v>
      </c>
      <c r="Q910" s="291">
        <v>0.1</v>
      </c>
      <c r="R910" s="292"/>
      <c r="S910" s="292"/>
      <c r="T910" s="292"/>
      <c r="U910" s="293" t="str">
        <f t="shared" si="247"/>
        <v/>
      </c>
      <c r="V910" s="294"/>
      <c r="W910" s="158"/>
      <c r="X910" s="159" t="str">
        <f t="shared" si="248"/>
        <v/>
      </c>
      <c r="Y910" s="20"/>
      <c r="Z910" s="20"/>
      <c r="AA910" s="160">
        <f t="shared" si="241"/>
        <v>0</v>
      </c>
      <c r="AB910" s="160">
        <f t="shared" si="242"/>
        <v>0</v>
      </c>
      <c r="AC910" s="20">
        <f t="shared" si="243"/>
        <v>0</v>
      </c>
      <c r="AR910" s="205">
        <f t="shared" si="249"/>
        <v>0</v>
      </c>
      <c r="AS910" s="205">
        <f t="shared" si="250"/>
        <v>0</v>
      </c>
      <c r="AT910" s="205">
        <f t="shared" si="251"/>
        <v>0</v>
      </c>
      <c r="AU910" s="205">
        <f t="shared" si="252"/>
        <v>0</v>
      </c>
      <c r="AV910" s="205">
        <f t="shared" si="253"/>
        <v>0</v>
      </c>
      <c r="AW910" s="205">
        <f t="shared" si="254"/>
        <v>0</v>
      </c>
      <c r="AX910" s="205">
        <f t="shared" si="255"/>
        <v>0</v>
      </c>
    </row>
    <row r="911" spans="1:50" ht="15.75" hidden="1" customHeight="1" outlineLevel="1">
      <c r="A911" s="8" t="s">
        <v>61</v>
      </c>
      <c r="B911" s="216">
        <v>900</v>
      </c>
      <c r="C911" s="284"/>
      <c r="D911" s="285"/>
      <c r="E911" s="285"/>
      <c r="F911" s="286"/>
      <c r="G911" s="301">
        <v>0</v>
      </c>
      <c r="H911" s="287">
        <v>0.1</v>
      </c>
      <c r="I911" s="288"/>
      <c r="J911" s="223">
        <f t="shared" si="244"/>
        <v>0</v>
      </c>
      <c r="K911" s="286"/>
      <c r="L911" s="286"/>
      <c r="M911" s="215"/>
      <c r="N911" s="278">
        <f t="shared" si="245"/>
        <v>900</v>
      </c>
      <c r="O911" s="289" t="str">
        <f t="shared" si="246"/>
        <v/>
      </c>
      <c r="P911" s="290">
        <f t="shared" si="240"/>
        <v>0</v>
      </c>
      <c r="Q911" s="291">
        <v>0.1</v>
      </c>
      <c r="R911" s="292"/>
      <c r="S911" s="292"/>
      <c r="T911" s="292"/>
      <c r="U911" s="293" t="str">
        <f t="shared" si="247"/>
        <v/>
      </c>
      <c r="V911" s="294"/>
      <c r="W911" s="158"/>
      <c r="X911" s="159" t="str">
        <f t="shared" si="248"/>
        <v/>
      </c>
      <c r="Y911" s="20"/>
      <c r="Z911" s="20"/>
      <c r="AA911" s="160">
        <f t="shared" si="241"/>
        <v>0</v>
      </c>
      <c r="AB911" s="160">
        <f t="shared" si="242"/>
        <v>0</v>
      </c>
      <c r="AC911" s="20">
        <f t="shared" si="243"/>
        <v>0</v>
      </c>
      <c r="AR911" s="205">
        <f t="shared" si="249"/>
        <v>0</v>
      </c>
      <c r="AS911" s="205">
        <f t="shared" si="250"/>
        <v>0</v>
      </c>
      <c r="AT911" s="205">
        <f t="shared" si="251"/>
        <v>0</v>
      </c>
      <c r="AU911" s="205">
        <f t="shared" si="252"/>
        <v>0</v>
      </c>
      <c r="AV911" s="205">
        <f t="shared" si="253"/>
        <v>0</v>
      </c>
      <c r="AW911" s="205">
        <f t="shared" si="254"/>
        <v>0</v>
      </c>
      <c r="AX911" s="205">
        <f t="shared" si="255"/>
        <v>0</v>
      </c>
    </row>
    <row r="912" spans="1:50" ht="15.75" hidden="1" customHeight="1" outlineLevel="1">
      <c r="A912" s="8" t="s">
        <v>61</v>
      </c>
      <c r="B912" s="216">
        <v>901</v>
      </c>
      <c r="C912" s="284"/>
      <c r="D912" s="285"/>
      <c r="E912" s="285"/>
      <c r="F912" s="286"/>
      <c r="G912" s="301">
        <v>0</v>
      </c>
      <c r="H912" s="287">
        <v>0.1</v>
      </c>
      <c r="I912" s="288"/>
      <c r="J912" s="223">
        <f t="shared" si="244"/>
        <v>0</v>
      </c>
      <c r="K912" s="286"/>
      <c r="L912" s="286"/>
      <c r="M912" s="215"/>
      <c r="N912" s="278">
        <f t="shared" si="245"/>
        <v>901</v>
      </c>
      <c r="O912" s="289" t="str">
        <f t="shared" si="246"/>
        <v/>
      </c>
      <c r="P912" s="290">
        <f t="shared" si="240"/>
        <v>0</v>
      </c>
      <c r="Q912" s="291">
        <v>0.1</v>
      </c>
      <c r="R912" s="292"/>
      <c r="S912" s="292"/>
      <c r="T912" s="292"/>
      <c r="U912" s="293" t="str">
        <f t="shared" si="247"/>
        <v/>
      </c>
      <c r="V912" s="294"/>
      <c r="W912" s="158"/>
      <c r="X912" s="159" t="str">
        <f t="shared" si="248"/>
        <v/>
      </c>
      <c r="Y912" s="20"/>
      <c r="Z912" s="20"/>
      <c r="AA912" s="160">
        <f t="shared" si="241"/>
        <v>0</v>
      </c>
      <c r="AB912" s="160">
        <f t="shared" si="242"/>
        <v>0</v>
      </c>
      <c r="AC912" s="20">
        <f t="shared" si="243"/>
        <v>0</v>
      </c>
      <c r="AR912" s="205">
        <f t="shared" si="249"/>
        <v>0</v>
      </c>
      <c r="AS912" s="205">
        <f t="shared" si="250"/>
        <v>0</v>
      </c>
      <c r="AT912" s="205">
        <f t="shared" si="251"/>
        <v>0</v>
      </c>
      <c r="AU912" s="205">
        <f t="shared" si="252"/>
        <v>0</v>
      </c>
      <c r="AV912" s="205">
        <f t="shared" si="253"/>
        <v>0</v>
      </c>
      <c r="AW912" s="205">
        <f t="shared" si="254"/>
        <v>0</v>
      </c>
      <c r="AX912" s="205">
        <f t="shared" si="255"/>
        <v>0</v>
      </c>
    </row>
    <row r="913" spans="1:50" ht="15.75" hidden="1" customHeight="1" outlineLevel="1">
      <c r="A913" s="8" t="s">
        <v>61</v>
      </c>
      <c r="B913" s="216">
        <v>902</v>
      </c>
      <c r="C913" s="284"/>
      <c r="D913" s="285"/>
      <c r="E913" s="285"/>
      <c r="F913" s="286"/>
      <c r="G913" s="301">
        <v>0</v>
      </c>
      <c r="H913" s="287">
        <v>0.1</v>
      </c>
      <c r="I913" s="288"/>
      <c r="J913" s="223">
        <f t="shared" si="244"/>
        <v>0</v>
      </c>
      <c r="K913" s="286"/>
      <c r="L913" s="286"/>
      <c r="M913" s="215"/>
      <c r="N913" s="278">
        <f t="shared" si="245"/>
        <v>902</v>
      </c>
      <c r="O913" s="289" t="str">
        <f t="shared" si="246"/>
        <v/>
      </c>
      <c r="P913" s="290">
        <f t="shared" si="240"/>
        <v>0</v>
      </c>
      <c r="Q913" s="291">
        <v>0.1</v>
      </c>
      <c r="R913" s="292"/>
      <c r="S913" s="292"/>
      <c r="T913" s="292"/>
      <c r="U913" s="293" t="str">
        <f t="shared" si="247"/>
        <v/>
      </c>
      <c r="V913" s="294"/>
      <c r="W913" s="158"/>
      <c r="X913" s="159" t="str">
        <f t="shared" si="248"/>
        <v/>
      </c>
      <c r="Y913" s="20"/>
      <c r="Z913" s="20"/>
      <c r="AA913" s="160">
        <f t="shared" si="241"/>
        <v>0</v>
      </c>
      <c r="AB913" s="160">
        <f t="shared" si="242"/>
        <v>0</v>
      </c>
      <c r="AC913" s="20">
        <f t="shared" si="243"/>
        <v>0</v>
      </c>
      <c r="AR913" s="205">
        <f t="shared" si="249"/>
        <v>0</v>
      </c>
      <c r="AS913" s="205">
        <f t="shared" si="250"/>
        <v>0</v>
      </c>
      <c r="AT913" s="205">
        <f t="shared" si="251"/>
        <v>0</v>
      </c>
      <c r="AU913" s="205">
        <f t="shared" si="252"/>
        <v>0</v>
      </c>
      <c r="AV913" s="205">
        <f t="shared" si="253"/>
        <v>0</v>
      </c>
      <c r="AW913" s="205">
        <f t="shared" si="254"/>
        <v>0</v>
      </c>
      <c r="AX913" s="205">
        <f t="shared" si="255"/>
        <v>0</v>
      </c>
    </row>
    <row r="914" spans="1:50" ht="15.75" hidden="1" customHeight="1" outlineLevel="1">
      <c r="A914" s="8" t="s">
        <v>61</v>
      </c>
      <c r="B914" s="216">
        <v>903</v>
      </c>
      <c r="C914" s="284"/>
      <c r="D914" s="285"/>
      <c r="E914" s="285"/>
      <c r="F914" s="286"/>
      <c r="G914" s="301">
        <v>0</v>
      </c>
      <c r="H914" s="287">
        <v>0.1</v>
      </c>
      <c r="I914" s="288"/>
      <c r="J914" s="223">
        <f t="shared" si="244"/>
        <v>0</v>
      </c>
      <c r="K914" s="286"/>
      <c r="L914" s="286"/>
      <c r="M914" s="215"/>
      <c r="N914" s="278">
        <f t="shared" si="245"/>
        <v>903</v>
      </c>
      <c r="O914" s="289" t="str">
        <f t="shared" si="246"/>
        <v/>
      </c>
      <c r="P914" s="290">
        <f t="shared" si="240"/>
        <v>0</v>
      </c>
      <c r="Q914" s="291">
        <v>0.1</v>
      </c>
      <c r="R914" s="292"/>
      <c r="S914" s="292"/>
      <c r="T914" s="292"/>
      <c r="U914" s="293" t="str">
        <f t="shared" si="247"/>
        <v/>
      </c>
      <c r="V914" s="294"/>
      <c r="W914" s="158"/>
      <c r="X914" s="159" t="str">
        <f t="shared" si="248"/>
        <v/>
      </c>
      <c r="Y914" s="20"/>
      <c r="Z914" s="20"/>
      <c r="AA914" s="160">
        <f t="shared" si="241"/>
        <v>0</v>
      </c>
      <c r="AB914" s="160">
        <f t="shared" si="242"/>
        <v>0</v>
      </c>
      <c r="AC914" s="20">
        <f t="shared" si="243"/>
        <v>0</v>
      </c>
      <c r="AR914" s="205">
        <f t="shared" si="249"/>
        <v>0</v>
      </c>
      <c r="AS914" s="205">
        <f t="shared" si="250"/>
        <v>0</v>
      </c>
      <c r="AT914" s="205">
        <f t="shared" si="251"/>
        <v>0</v>
      </c>
      <c r="AU914" s="205">
        <f t="shared" si="252"/>
        <v>0</v>
      </c>
      <c r="AV914" s="205">
        <f t="shared" si="253"/>
        <v>0</v>
      </c>
      <c r="AW914" s="205">
        <f t="shared" si="254"/>
        <v>0</v>
      </c>
      <c r="AX914" s="205">
        <f t="shared" si="255"/>
        <v>0</v>
      </c>
    </row>
    <row r="915" spans="1:50" ht="15.75" hidden="1" customHeight="1" outlineLevel="1">
      <c r="A915" s="8" t="s">
        <v>61</v>
      </c>
      <c r="B915" s="216">
        <v>904</v>
      </c>
      <c r="C915" s="284"/>
      <c r="D915" s="285"/>
      <c r="E915" s="285"/>
      <c r="F915" s="286"/>
      <c r="G915" s="301">
        <v>0</v>
      </c>
      <c r="H915" s="287">
        <v>0.1</v>
      </c>
      <c r="I915" s="288"/>
      <c r="J915" s="223">
        <f t="shared" si="244"/>
        <v>0</v>
      </c>
      <c r="K915" s="286"/>
      <c r="L915" s="286"/>
      <c r="M915" s="215"/>
      <c r="N915" s="278">
        <f t="shared" si="245"/>
        <v>904</v>
      </c>
      <c r="O915" s="289" t="str">
        <f t="shared" si="246"/>
        <v/>
      </c>
      <c r="P915" s="290">
        <f t="shared" si="240"/>
        <v>0</v>
      </c>
      <c r="Q915" s="291">
        <v>0.1</v>
      </c>
      <c r="R915" s="292"/>
      <c r="S915" s="292"/>
      <c r="T915" s="292"/>
      <c r="U915" s="293" t="str">
        <f t="shared" si="247"/>
        <v/>
      </c>
      <c r="V915" s="294"/>
      <c r="W915" s="158"/>
      <c r="X915" s="159" t="str">
        <f t="shared" si="248"/>
        <v/>
      </c>
      <c r="Y915" s="20"/>
      <c r="Z915" s="20"/>
      <c r="AA915" s="160">
        <f t="shared" si="241"/>
        <v>0</v>
      </c>
      <c r="AB915" s="160">
        <f t="shared" si="242"/>
        <v>0</v>
      </c>
      <c r="AC915" s="20">
        <f t="shared" si="243"/>
        <v>0</v>
      </c>
      <c r="AR915" s="205">
        <f t="shared" si="249"/>
        <v>0</v>
      </c>
      <c r="AS915" s="205">
        <f t="shared" si="250"/>
        <v>0</v>
      </c>
      <c r="AT915" s="205">
        <f t="shared" si="251"/>
        <v>0</v>
      </c>
      <c r="AU915" s="205">
        <f t="shared" si="252"/>
        <v>0</v>
      </c>
      <c r="AV915" s="205">
        <f t="shared" si="253"/>
        <v>0</v>
      </c>
      <c r="AW915" s="205">
        <f t="shared" si="254"/>
        <v>0</v>
      </c>
      <c r="AX915" s="205">
        <f t="shared" si="255"/>
        <v>0</v>
      </c>
    </row>
    <row r="916" spans="1:50" ht="15.75" hidden="1" customHeight="1" outlineLevel="1">
      <c r="A916" s="8" t="s">
        <v>61</v>
      </c>
      <c r="B916" s="216">
        <v>905</v>
      </c>
      <c r="C916" s="284"/>
      <c r="D916" s="285"/>
      <c r="E916" s="285"/>
      <c r="F916" s="286"/>
      <c r="G916" s="301">
        <v>0</v>
      </c>
      <c r="H916" s="287">
        <v>0.1</v>
      </c>
      <c r="I916" s="288"/>
      <c r="J916" s="223">
        <f t="shared" si="244"/>
        <v>0</v>
      </c>
      <c r="K916" s="286"/>
      <c r="L916" s="286"/>
      <c r="M916" s="215"/>
      <c r="N916" s="278">
        <f t="shared" si="245"/>
        <v>905</v>
      </c>
      <c r="O916" s="289" t="str">
        <f t="shared" si="246"/>
        <v/>
      </c>
      <c r="P916" s="290">
        <f t="shared" si="240"/>
        <v>0</v>
      </c>
      <c r="Q916" s="291">
        <v>0.1</v>
      </c>
      <c r="R916" s="292"/>
      <c r="S916" s="292"/>
      <c r="T916" s="292"/>
      <c r="U916" s="293" t="str">
        <f t="shared" si="247"/>
        <v/>
      </c>
      <c r="V916" s="294"/>
      <c r="W916" s="158"/>
      <c r="X916" s="159" t="str">
        <f t="shared" si="248"/>
        <v/>
      </c>
      <c r="Y916" s="20"/>
      <c r="Z916" s="20"/>
      <c r="AA916" s="160">
        <f t="shared" si="241"/>
        <v>0</v>
      </c>
      <c r="AB916" s="160">
        <f t="shared" si="242"/>
        <v>0</v>
      </c>
      <c r="AC916" s="20">
        <f t="shared" si="243"/>
        <v>0</v>
      </c>
      <c r="AR916" s="205">
        <f t="shared" si="249"/>
        <v>0</v>
      </c>
      <c r="AS916" s="205">
        <f t="shared" si="250"/>
        <v>0</v>
      </c>
      <c r="AT916" s="205">
        <f t="shared" si="251"/>
        <v>0</v>
      </c>
      <c r="AU916" s="205">
        <f t="shared" si="252"/>
        <v>0</v>
      </c>
      <c r="AV916" s="205">
        <f t="shared" si="253"/>
        <v>0</v>
      </c>
      <c r="AW916" s="205">
        <f t="shared" si="254"/>
        <v>0</v>
      </c>
      <c r="AX916" s="205">
        <f t="shared" si="255"/>
        <v>0</v>
      </c>
    </row>
    <row r="917" spans="1:50" ht="15.75" hidden="1" customHeight="1" outlineLevel="1">
      <c r="A917" s="8" t="s">
        <v>61</v>
      </c>
      <c r="B917" s="216">
        <v>906</v>
      </c>
      <c r="C917" s="284"/>
      <c r="D917" s="285"/>
      <c r="E917" s="285"/>
      <c r="F917" s="286"/>
      <c r="G917" s="301">
        <v>0</v>
      </c>
      <c r="H917" s="287">
        <v>0.1</v>
      </c>
      <c r="I917" s="288"/>
      <c r="J917" s="223">
        <f t="shared" si="244"/>
        <v>0</v>
      </c>
      <c r="K917" s="286"/>
      <c r="L917" s="286"/>
      <c r="M917" s="215"/>
      <c r="N917" s="278">
        <f t="shared" si="245"/>
        <v>906</v>
      </c>
      <c r="O917" s="289" t="str">
        <f t="shared" si="246"/>
        <v/>
      </c>
      <c r="P917" s="290">
        <f t="shared" si="240"/>
        <v>0</v>
      </c>
      <c r="Q917" s="291">
        <v>0.1</v>
      </c>
      <c r="R917" s="292"/>
      <c r="S917" s="292"/>
      <c r="T917" s="292"/>
      <c r="U917" s="293" t="str">
        <f t="shared" si="247"/>
        <v/>
      </c>
      <c r="V917" s="294"/>
      <c r="W917" s="158"/>
      <c r="X917" s="159" t="str">
        <f t="shared" si="248"/>
        <v/>
      </c>
      <c r="Y917" s="20"/>
      <c r="Z917" s="20"/>
      <c r="AA917" s="160">
        <f t="shared" si="241"/>
        <v>0</v>
      </c>
      <c r="AB917" s="160">
        <f t="shared" si="242"/>
        <v>0</v>
      </c>
      <c r="AC917" s="20">
        <f t="shared" si="243"/>
        <v>0</v>
      </c>
      <c r="AR917" s="205">
        <f t="shared" si="249"/>
        <v>0</v>
      </c>
      <c r="AS917" s="205">
        <f t="shared" si="250"/>
        <v>0</v>
      </c>
      <c r="AT917" s="205">
        <f t="shared" si="251"/>
        <v>0</v>
      </c>
      <c r="AU917" s="205">
        <f t="shared" si="252"/>
        <v>0</v>
      </c>
      <c r="AV917" s="205">
        <f t="shared" si="253"/>
        <v>0</v>
      </c>
      <c r="AW917" s="205">
        <f t="shared" si="254"/>
        <v>0</v>
      </c>
      <c r="AX917" s="205">
        <f t="shared" si="255"/>
        <v>0</v>
      </c>
    </row>
    <row r="918" spans="1:50" ht="15.75" hidden="1" customHeight="1" outlineLevel="1">
      <c r="A918" s="8" t="s">
        <v>61</v>
      </c>
      <c r="B918" s="216">
        <v>907</v>
      </c>
      <c r="C918" s="284"/>
      <c r="D918" s="285"/>
      <c r="E918" s="285"/>
      <c r="F918" s="286"/>
      <c r="G918" s="301">
        <v>0</v>
      </c>
      <c r="H918" s="287">
        <v>0.1</v>
      </c>
      <c r="I918" s="288"/>
      <c r="J918" s="223">
        <f t="shared" si="244"/>
        <v>0</v>
      </c>
      <c r="K918" s="286"/>
      <c r="L918" s="286"/>
      <c r="M918" s="215"/>
      <c r="N918" s="278">
        <f t="shared" si="245"/>
        <v>907</v>
      </c>
      <c r="O918" s="289" t="str">
        <f t="shared" si="246"/>
        <v/>
      </c>
      <c r="P918" s="290">
        <f t="shared" si="240"/>
        <v>0</v>
      </c>
      <c r="Q918" s="291">
        <v>0.1</v>
      </c>
      <c r="R918" s="292"/>
      <c r="S918" s="292"/>
      <c r="T918" s="292"/>
      <c r="U918" s="293" t="str">
        <f t="shared" si="247"/>
        <v/>
      </c>
      <c r="V918" s="294"/>
      <c r="W918" s="158"/>
      <c r="X918" s="159" t="str">
        <f t="shared" si="248"/>
        <v/>
      </c>
      <c r="Y918" s="20"/>
      <c r="Z918" s="20"/>
      <c r="AA918" s="160">
        <f t="shared" si="241"/>
        <v>0</v>
      </c>
      <c r="AB918" s="160">
        <f t="shared" si="242"/>
        <v>0</v>
      </c>
      <c r="AC918" s="20">
        <f t="shared" si="243"/>
        <v>0</v>
      </c>
      <c r="AR918" s="205">
        <f t="shared" si="249"/>
        <v>0</v>
      </c>
      <c r="AS918" s="205">
        <f t="shared" si="250"/>
        <v>0</v>
      </c>
      <c r="AT918" s="205">
        <f t="shared" si="251"/>
        <v>0</v>
      </c>
      <c r="AU918" s="205">
        <f t="shared" si="252"/>
        <v>0</v>
      </c>
      <c r="AV918" s="205">
        <f t="shared" si="253"/>
        <v>0</v>
      </c>
      <c r="AW918" s="205">
        <f t="shared" si="254"/>
        <v>0</v>
      </c>
      <c r="AX918" s="205">
        <f t="shared" si="255"/>
        <v>0</v>
      </c>
    </row>
    <row r="919" spans="1:50" ht="15.75" hidden="1" customHeight="1" outlineLevel="1">
      <c r="A919" s="8" t="s">
        <v>61</v>
      </c>
      <c r="B919" s="216">
        <v>908</v>
      </c>
      <c r="C919" s="284"/>
      <c r="D919" s="285"/>
      <c r="E919" s="285"/>
      <c r="F919" s="286"/>
      <c r="G919" s="301">
        <v>0</v>
      </c>
      <c r="H919" s="287">
        <v>0.1</v>
      </c>
      <c r="I919" s="288"/>
      <c r="J919" s="223">
        <f t="shared" si="244"/>
        <v>0</v>
      </c>
      <c r="K919" s="286"/>
      <c r="L919" s="286"/>
      <c r="M919" s="215"/>
      <c r="N919" s="278">
        <f t="shared" si="245"/>
        <v>908</v>
      </c>
      <c r="O919" s="289" t="str">
        <f t="shared" si="246"/>
        <v/>
      </c>
      <c r="P919" s="290">
        <f t="shared" si="240"/>
        <v>0</v>
      </c>
      <c r="Q919" s="291">
        <v>0.1</v>
      </c>
      <c r="R919" s="292"/>
      <c r="S919" s="292"/>
      <c r="T919" s="292"/>
      <c r="U919" s="293" t="str">
        <f t="shared" si="247"/>
        <v/>
      </c>
      <c r="V919" s="294"/>
      <c r="W919" s="158"/>
      <c r="X919" s="159" t="str">
        <f t="shared" si="248"/>
        <v/>
      </c>
      <c r="Y919" s="20"/>
      <c r="Z919" s="20"/>
      <c r="AA919" s="160">
        <f t="shared" si="241"/>
        <v>0</v>
      </c>
      <c r="AB919" s="160">
        <f t="shared" si="242"/>
        <v>0</v>
      </c>
      <c r="AC919" s="20">
        <f t="shared" si="243"/>
        <v>0</v>
      </c>
      <c r="AR919" s="205">
        <f t="shared" si="249"/>
        <v>0</v>
      </c>
      <c r="AS919" s="205">
        <f t="shared" si="250"/>
        <v>0</v>
      </c>
      <c r="AT919" s="205">
        <f t="shared" si="251"/>
        <v>0</v>
      </c>
      <c r="AU919" s="205">
        <f t="shared" si="252"/>
        <v>0</v>
      </c>
      <c r="AV919" s="205">
        <f t="shared" si="253"/>
        <v>0</v>
      </c>
      <c r="AW919" s="205">
        <f t="shared" si="254"/>
        <v>0</v>
      </c>
      <c r="AX919" s="205">
        <f t="shared" si="255"/>
        <v>0</v>
      </c>
    </row>
    <row r="920" spans="1:50" ht="15.75" hidden="1" customHeight="1" outlineLevel="1">
      <c r="A920" s="8" t="s">
        <v>61</v>
      </c>
      <c r="B920" s="216">
        <v>909</v>
      </c>
      <c r="C920" s="284"/>
      <c r="D920" s="285"/>
      <c r="E920" s="285"/>
      <c r="F920" s="286"/>
      <c r="G920" s="301">
        <v>0</v>
      </c>
      <c r="H920" s="287">
        <v>0.1</v>
      </c>
      <c r="I920" s="288"/>
      <c r="J920" s="223">
        <f t="shared" si="244"/>
        <v>0</v>
      </c>
      <c r="K920" s="286"/>
      <c r="L920" s="286"/>
      <c r="M920" s="215"/>
      <c r="N920" s="278">
        <f t="shared" si="245"/>
        <v>909</v>
      </c>
      <c r="O920" s="289" t="str">
        <f t="shared" si="246"/>
        <v/>
      </c>
      <c r="P920" s="290">
        <f t="shared" si="240"/>
        <v>0</v>
      </c>
      <c r="Q920" s="291">
        <v>0.1</v>
      </c>
      <c r="R920" s="292"/>
      <c r="S920" s="292"/>
      <c r="T920" s="292"/>
      <c r="U920" s="293" t="str">
        <f t="shared" si="247"/>
        <v/>
      </c>
      <c r="V920" s="294"/>
      <c r="W920" s="158"/>
      <c r="X920" s="159" t="str">
        <f t="shared" si="248"/>
        <v/>
      </c>
      <c r="Y920" s="20"/>
      <c r="Z920" s="20"/>
      <c r="AA920" s="160">
        <f t="shared" si="241"/>
        <v>0</v>
      </c>
      <c r="AB920" s="160">
        <f t="shared" si="242"/>
        <v>0</v>
      </c>
      <c r="AC920" s="20">
        <f t="shared" si="243"/>
        <v>0</v>
      </c>
      <c r="AR920" s="205">
        <f t="shared" si="249"/>
        <v>0</v>
      </c>
      <c r="AS920" s="205">
        <f t="shared" si="250"/>
        <v>0</v>
      </c>
      <c r="AT920" s="205">
        <f t="shared" si="251"/>
        <v>0</v>
      </c>
      <c r="AU920" s="205">
        <f t="shared" si="252"/>
        <v>0</v>
      </c>
      <c r="AV920" s="205">
        <f t="shared" si="253"/>
        <v>0</v>
      </c>
      <c r="AW920" s="205">
        <f t="shared" si="254"/>
        <v>0</v>
      </c>
      <c r="AX920" s="205">
        <f t="shared" si="255"/>
        <v>0</v>
      </c>
    </row>
    <row r="921" spans="1:50" ht="15.75" hidden="1" customHeight="1" outlineLevel="1">
      <c r="A921" s="8" t="s">
        <v>61</v>
      </c>
      <c r="B921" s="216">
        <v>910</v>
      </c>
      <c r="C921" s="284"/>
      <c r="D921" s="285"/>
      <c r="E921" s="285"/>
      <c r="F921" s="286"/>
      <c r="G921" s="301">
        <v>0</v>
      </c>
      <c r="H921" s="287">
        <v>0.1</v>
      </c>
      <c r="I921" s="288"/>
      <c r="J921" s="223">
        <f t="shared" si="244"/>
        <v>0</v>
      </c>
      <c r="K921" s="286"/>
      <c r="L921" s="286"/>
      <c r="M921" s="215"/>
      <c r="N921" s="278">
        <f t="shared" si="245"/>
        <v>910</v>
      </c>
      <c r="O921" s="289" t="str">
        <f t="shared" si="246"/>
        <v/>
      </c>
      <c r="P921" s="290">
        <f t="shared" si="240"/>
        <v>0</v>
      </c>
      <c r="Q921" s="291">
        <v>0.1</v>
      </c>
      <c r="R921" s="292"/>
      <c r="S921" s="292"/>
      <c r="T921" s="292"/>
      <c r="U921" s="293" t="str">
        <f t="shared" si="247"/>
        <v/>
      </c>
      <c r="V921" s="294"/>
      <c r="W921" s="158"/>
      <c r="X921" s="159" t="str">
        <f t="shared" si="248"/>
        <v/>
      </c>
      <c r="Y921" s="20"/>
      <c r="Z921" s="20"/>
      <c r="AA921" s="160">
        <f t="shared" si="241"/>
        <v>0</v>
      </c>
      <c r="AB921" s="160">
        <f t="shared" si="242"/>
        <v>0</v>
      </c>
      <c r="AC921" s="20">
        <f t="shared" si="243"/>
        <v>0</v>
      </c>
      <c r="AR921" s="205">
        <f t="shared" si="249"/>
        <v>0</v>
      </c>
      <c r="AS921" s="205">
        <f t="shared" si="250"/>
        <v>0</v>
      </c>
      <c r="AT921" s="205">
        <f t="shared" si="251"/>
        <v>0</v>
      </c>
      <c r="AU921" s="205">
        <f t="shared" si="252"/>
        <v>0</v>
      </c>
      <c r="AV921" s="205">
        <f t="shared" si="253"/>
        <v>0</v>
      </c>
      <c r="AW921" s="205">
        <f t="shared" si="254"/>
        <v>0</v>
      </c>
      <c r="AX921" s="205">
        <f t="shared" si="255"/>
        <v>0</v>
      </c>
    </row>
    <row r="922" spans="1:50" ht="15.75" hidden="1" customHeight="1" outlineLevel="1">
      <c r="A922" s="8" t="s">
        <v>61</v>
      </c>
      <c r="B922" s="216">
        <v>911</v>
      </c>
      <c r="C922" s="284"/>
      <c r="D922" s="285"/>
      <c r="E922" s="285"/>
      <c r="F922" s="286"/>
      <c r="G922" s="301">
        <v>0</v>
      </c>
      <c r="H922" s="287">
        <v>0.1</v>
      </c>
      <c r="I922" s="288"/>
      <c r="J922" s="223">
        <f t="shared" si="244"/>
        <v>0</v>
      </c>
      <c r="K922" s="286"/>
      <c r="L922" s="286"/>
      <c r="M922" s="215"/>
      <c r="N922" s="278">
        <f t="shared" si="245"/>
        <v>911</v>
      </c>
      <c r="O922" s="289" t="str">
        <f t="shared" si="246"/>
        <v/>
      </c>
      <c r="P922" s="290">
        <f t="shared" si="240"/>
        <v>0</v>
      </c>
      <c r="Q922" s="291">
        <v>0.1</v>
      </c>
      <c r="R922" s="292"/>
      <c r="S922" s="292"/>
      <c r="T922" s="292"/>
      <c r="U922" s="293" t="str">
        <f t="shared" si="247"/>
        <v/>
      </c>
      <c r="V922" s="294"/>
      <c r="W922" s="158"/>
      <c r="X922" s="159" t="str">
        <f t="shared" si="248"/>
        <v/>
      </c>
      <c r="Y922" s="20"/>
      <c r="Z922" s="20"/>
      <c r="AA922" s="160">
        <f t="shared" si="241"/>
        <v>0</v>
      </c>
      <c r="AB922" s="160">
        <f t="shared" si="242"/>
        <v>0</v>
      </c>
      <c r="AC922" s="20">
        <f t="shared" si="243"/>
        <v>0</v>
      </c>
      <c r="AR922" s="205">
        <f t="shared" si="249"/>
        <v>0</v>
      </c>
      <c r="AS922" s="205">
        <f t="shared" si="250"/>
        <v>0</v>
      </c>
      <c r="AT922" s="205">
        <f t="shared" si="251"/>
        <v>0</v>
      </c>
      <c r="AU922" s="205">
        <f t="shared" si="252"/>
        <v>0</v>
      </c>
      <c r="AV922" s="205">
        <f t="shared" si="253"/>
        <v>0</v>
      </c>
      <c r="AW922" s="205">
        <f t="shared" si="254"/>
        <v>0</v>
      </c>
      <c r="AX922" s="205">
        <f t="shared" si="255"/>
        <v>0</v>
      </c>
    </row>
    <row r="923" spans="1:50" ht="15.75" hidden="1" customHeight="1" outlineLevel="1">
      <c r="A923" s="8" t="s">
        <v>61</v>
      </c>
      <c r="B923" s="216">
        <v>912</v>
      </c>
      <c r="C923" s="284"/>
      <c r="D923" s="285"/>
      <c r="E923" s="285"/>
      <c r="F923" s="286"/>
      <c r="G923" s="301">
        <v>0</v>
      </c>
      <c r="H923" s="287">
        <v>0.1</v>
      </c>
      <c r="I923" s="288"/>
      <c r="J923" s="223">
        <f t="shared" si="244"/>
        <v>0</v>
      </c>
      <c r="K923" s="286"/>
      <c r="L923" s="286"/>
      <c r="M923" s="215"/>
      <c r="N923" s="278">
        <f t="shared" si="245"/>
        <v>912</v>
      </c>
      <c r="O923" s="289" t="str">
        <f t="shared" si="246"/>
        <v/>
      </c>
      <c r="P923" s="290">
        <f t="shared" si="240"/>
        <v>0</v>
      </c>
      <c r="Q923" s="291">
        <v>0.1</v>
      </c>
      <c r="R923" s="292"/>
      <c r="S923" s="292"/>
      <c r="T923" s="292"/>
      <c r="U923" s="293" t="str">
        <f t="shared" si="247"/>
        <v/>
      </c>
      <c r="V923" s="294"/>
      <c r="W923" s="158"/>
      <c r="X923" s="159" t="str">
        <f t="shared" si="248"/>
        <v/>
      </c>
      <c r="Y923" s="20"/>
      <c r="Z923" s="20"/>
      <c r="AA923" s="160">
        <f t="shared" si="241"/>
        <v>0</v>
      </c>
      <c r="AB923" s="160">
        <f t="shared" si="242"/>
        <v>0</v>
      </c>
      <c r="AC923" s="20">
        <f t="shared" si="243"/>
        <v>0</v>
      </c>
      <c r="AR923" s="205">
        <f t="shared" si="249"/>
        <v>0</v>
      </c>
      <c r="AS923" s="205">
        <f t="shared" si="250"/>
        <v>0</v>
      </c>
      <c r="AT923" s="205">
        <f t="shared" si="251"/>
        <v>0</v>
      </c>
      <c r="AU923" s="205">
        <f t="shared" si="252"/>
        <v>0</v>
      </c>
      <c r="AV923" s="205">
        <f t="shared" si="253"/>
        <v>0</v>
      </c>
      <c r="AW923" s="205">
        <f t="shared" si="254"/>
        <v>0</v>
      </c>
      <c r="AX923" s="205">
        <f t="shared" si="255"/>
        <v>0</v>
      </c>
    </row>
    <row r="924" spans="1:50" ht="15.75" hidden="1" customHeight="1" outlineLevel="1">
      <c r="A924" s="8" t="s">
        <v>61</v>
      </c>
      <c r="B924" s="216">
        <v>913</v>
      </c>
      <c r="C924" s="284"/>
      <c r="D924" s="285"/>
      <c r="E924" s="285"/>
      <c r="F924" s="286"/>
      <c r="G924" s="301">
        <v>0</v>
      </c>
      <c r="H924" s="287">
        <v>0.1</v>
      </c>
      <c r="I924" s="288"/>
      <c r="J924" s="223">
        <f t="shared" si="244"/>
        <v>0</v>
      </c>
      <c r="K924" s="286"/>
      <c r="L924" s="286"/>
      <c r="M924" s="215"/>
      <c r="N924" s="278">
        <f t="shared" si="245"/>
        <v>913</v>
      </c>
      <c r="O924" s="289" t="str">
        <f t="shared" si="246"/>
        <v/>
      </c>
      <c r="P924" s="290">
        <f t="shared" si="240"/>
        <v>0</v>
      </c>
      <c r="Q924" s="291">
        <v>0.1</v>
      </c>
      <c r="R924" s="292"/>
      <c r="S924" s="292"/>
      <c r="T924" s="292"/>
      <c r="U924" s="293" t="str">
        <f t="shared" si="247"/>
        <v/>
      </c>
      <c r="V924" s="294"/>
      <c r="W924" s="158"/>
      <c r="X924" s="159" t="str">
        <f t="shared" si="248"/>
        <v/>
      </c>
      <c r="Y924" s="20"/>
      <c r="Z924" s="20"/>
      <c r="AA924" s="160">
        <f t="shared" si="241"/>
        <v>0</v>
      </c>
      <c r="AB924" s="160">
        <f t="shared" si="242"/>
        <v>0</v>
      </c>
      <c r="AC924" s="20">
        <f t="shared" si="243"/>
        <v>0</v>
      </c>
      <c r="AR924" s="205">
        <f t="shared" si="249"/>
        <v>0</v>
      </c>
      <c r="AS924" s="205">
        <f t="shared" si="250"/>
        <v>0</v>
      </c>
      <c r="AT924" s="205">
        <f t="shared" si="251"/>
        <v>0</v>
      </c>
      <c r="AU924" s="205">
        <f t="shared" si="252"/>
        <v>0</v>
      </c>
      <c r="AV924" s="205">
        <f t="shared" si="253"/>
        <v>0</v>
      </c>
      <c r="AW924" s="205">
        <f t="shared" si="254"/>
        <v>0</v>
      </c>
      <c r="AX924" s="205">
        <f t="shared" si="255"/>
        <v>0</v>
      </c>
    </row>
    <row r="925" spans="1:50" ht="15.75" hidden="1" customHeight="1" outlineLevel="1">
      <c r="A925" s="8" t="s">
        <v>61</v>
      </c>
      <c r="B925" s="216">
        <v>914</v>
      </c>
      <c r="C925" s="284"/>
      <c r="D925" s="285"/>
      <c r="E925" s="285"/>
      <c r="F925" s="286"/>
      <c r="G925" s="301">
        <v>0</v>
      </c>
      <c r="H925" s="287">
        <v>0.1</v>
      </c>
      <c r="I925" s="288"/>
      <c r="J925" s="223">
        <f t="shared" si="244"/>
        <v>0</v>
      </c>
      <c r="K925" s="286"/>
      <c r="L925" s="286"/>
      <c r="M925" s="215"/>
      <c r="N925" s="278">
        <f t="shared" si="245"/>
        <v>914</v>
      </c>
      <c r="O925" s="289" t="str">
        <f t="shared" si="246"/>
        <v/>
      </c>
      <c r="P925" s="290">
        <f t="shared" si="240"/>
        <v>0</v>
      </c>
      <c r="Q925" s="291">
        <v>0.1</v>
      </c>
      <c r="R925" s="292"/>
      <c r="S925" s="292"/>
      <c r="T925" s="292"/>
      <c r="U925" s="293" t="str">
        <f t="shared" si="247"/>
        <v/>
      </c>
      <c r="V925" s="294"/>
      <c r="W925" s="158"/>
      <c r="X925" s="159" t="str">
        <f t="shared" si="248"/>
        <v/>
      </c>
      <c r="Y925" s="20"/>
      <c r="Z925" s="20"/>
      <c r="AA925" s="160">
        <f t="shared" si="241"/>
        <v>0</v>
      </c>
      <c r="AB925" s="160">
        <f t="shared" si="242"/>
        <v>0</v>
      </c>
      <c r="AC925" s="20">
        <f t="shared" si="243"/>
        <v>0</v>
      </c>
      <c r="AR925" s="205">
        <f t="shared" si="249"/>
        <v>0</v>
      </c>
      <c r="AS925" s="205">
        <f t="shared" si="250"/>
        <v>0</v>
      </c>
      <c r="AT925" s="205">
        <f t="shared" si="251"/>
        <v>0</v>
      </c>
      <c r="AU925" s="205">
        <f t="shared" si="252"/>
        <v>0</v>
      </c>
      <c r="AV925" s="205">
        <f t="shared" si="253"/>
        <v>0</v>
      </c>
      <c r="AW925" s="205">
        <f t="shared" si="254"/>
        <v>0</v>
      </c>
      <c r="AX925" s="205">
        <f t="shared" si="255"/>
        <v>0</v>
      </c>
    </row>
    <row r="926" spans="1:50" ht="15.75" hidden="1" customHeight="1" outlineLevel="1">
      <c r="A926" s="8" t="s">
        <v>61</v>
      </c>
      <c r="B926" s="216">
        <v>915</v>
      </c>
      <c r="C926" s="284"/>
      <c r="D926" s="285"/>
      <c r="E926" s="285"/>
      <c r="F926" s="286"/>
      <c r="G926" s="301">
        <v>0</v>
      </c>
      <c r="H926" s="287">
        <v>0.1</v>
      </c>
      <c r="I926" s="288"/>
      <c r="J926" s="223">
        <f t="shared" si="244"/>
        <v>0</v>
      </c>
      <c r="K926" s="286"/>
      <c r="L926" s="286"/>
      <c r="M926" s="215"/>
      <c r="N926" s="278">
        <f t="shared" si="245"/>
        <v>915</v>
      </c>
      <c r="O926" s="289" t="str">
        <f t="shared" si="246"/>
        <v/>
      </c>
      <c r="P926" s="290">
        <f t="shared" si="240"/>
        <v>0</v>
      </c>
      <c r="Q926" s="291">
        <v>0.1</v>
      </c>
      <c r="R926" s="292"/>
      <c r="S926" s="292"/>
      <c r="T926" s="292"/>
      <c r="U926" s="293" t="str">
        <f t="shared" si="247"/>
        <v/>
      </c>
      <c r="V926" s="294"/>
      <c r="W926" s="158"/>
      <c r="X926" s="159" t="str">
        <f t="shared" si="248"/>
        <v/>
      </c>
      <c r="Y926" s="20"/>
      <c r="Z926" s="20"/>
      <c r="AA926" s="160">
        <f t="shared" si="241"/>
        <v>0</v>
      </c>
      <c r="AB926" s="160">
        <f t="shared" si="242"/>
        <v>0</v>
      </c>
      <c r="AC926" s="20">
        <f t="shared" si="243"/>
        <v>0</v>
      </c>
      <c r="AR926" s="205">
        <f t="shared" si="249"/>
        <v>0</v>
      </c>
      <c r="AS926" s="205">
        <f t="shared" si="250"/>
        <v>0</v>
      </c>
      <c r="AT926" s="205">
        <f t="shared" si="251"/>
        <v>0</v>
      </c>
      <c r="AU926" s="205">
        <f t="shared" si="252"/>
        <v>0</v>
      </c>
      <c r="AV926" s="205">
        <f t="shared" si="253"/>
        <v>0</v>
      </c>
      <c r="AW926" s="205">
        <f t="shared" si="254"/>
        <v>0</v>
      </c>
      <c r="AX926" s="205">
        <f t="shared" si="255"/>
        <v>0</v>
      </c>
    </row>
    <row r="927" spans="1:50" ht="15.75" hidden="1" customHeight="1" outlineLevel="1">
      <c r="A927" s="8" t="s">
        <v>61</v>
      </c>
      <c r="B927" s="216">
        <v>916</v>
      </c>
      <c r="C927" s="284"/>
      <c r="D927" s="285"/>
      <c r="E927" s="285"/>
      <c r="F927" s="286"/>
      <c r="G927" s="301">
        <v>0</v>
      </c>
      <c r="H927" s="287">
        <v>0.1</v>
      </c>
      <c r="I927" s="288"/>
      <c r="J927" s="223">
        <f t="shared" si="244"/>
        <v>0</v>
      </c>
      <c r="K927" s="286"/>
      <c r="L927" s="286"/>
      <c r="M927" s="215"/>
      <c r="N927" s="278">
        <f t="shared" si="245"/>
        <v>916</v>
      </c>
      <c r="O927" s="289" t="str">
        <f t="shared" si="246"/>
        <v/>
      </c>
      <c r="P927" s="290">
        <f t="shared" si="240"/>
        <v>0</v>
      </c>
      <c r="Q927" s="291">
        <v>0.1</v>
      </c>
      <c r="R927" s="292"/>
      <c r="S927" s="292"/>
      <c r="T927" s="292"/>
      <c r="U927" s="293" t="str">
        <f t="shared" si="247"/>
        <v/>
      </c>
      <c r="V927" s="294"/>
      <c r="W927" s="158"/>
      <c r="X927" s="159" t="str">
        <f t="shared" si="248"/>
        <v/>
      </c>
      <c r="Y927" s="20"/>
      <c r="Z927" s="20"/>
      <c r="AA927" s="160">
        <f t="shared" si="241"/>
        <v>0</v>
      </c>
      <c r="AB927" s="160">
        <f t="shared" si="242"/>
        <v>0</v>
      </c>
      <c r="AC927" s="20">
        <f t="shared" si="243"/>
        <v>0</v>
      </c>
      <c r="AR927" s="205">
        <f t="shared" si="249"/>
        <v>0</v>
      </c>
      <c r="AS927" s="205">
        <f t="shared" si="250"/>
        <v>0</v>
      </c>
      <c r="AT927" s="205">
        <f t="shared" si="251"/>
        <v>0</v>
      </c>
      <c r="AU927" s="205">
        <f t="shared" si="252"/>
        <v>0</v>
      </c>
      <c r="AV927" s="205">
        <f t="shared" si="253"/>
        <v>0</v>
      </c>
      <c r="AW927" s="205">
        <f t="shared" si="254"/>
        <v>0</v>
      </c>
      <c r="AX927" s="205">
        <f t="shared" si="255"/>
        <v>0</v>
      </c>
    </row>
    <row r="928" spans="1:50" ht="15.75" hidden="1" customHeight="1" outlineLevel="1">
      <c r="A928" s="8" t="s">
        <v>61</v>
      </c>
      <c r="B928" s="216">
        <v>917</v>
      </c>
      <c r="C928" s="284"/>
      <c r="D928" s="285"/>
      <c r="E928" s="285"/>
      <c r="F928" s="286"/>
      <c r="G928" s="301">
        <v>0</v>
      </c>
      <c r="H928" s="287">
        <v>0.1</v>
      </c>
      <c r="I928" s="288"/>
      <c r="J928" s="223">
        <f t="shared" si="244"/>
        <v>0</v>
      </c>
      <c r="K928" s="286"/>
      <c r="L928" s="286"/>
      <c r="M928" s="215"/>
      <c r="N928" s="278">
        <f t="shared" si="245"/>
        <v>917</v>
      </c>
      <c r="O928" s="289" t="str">
        <f t="shared" si="246"/>
        <v/>
      </c>
      <c r="P928" s="290">
        <f t="shared" si="240"/>
        <v>0</v>
      </c>
      <c r="Q928" s="291">
        <v>0.1</v>
      </c>
      <c r="R928" s="292"/>
      <c r="S928" s="292"/>
      <c r="T928" s="292"/>
      <c r="U928" s="293" t="str">
        <f t="shared" si="247"/>
        <v/>
      </c>
      <c r="V928" s="294"/>
      <c r="W928" s="158"/>
      <c r="X928" s="159" t="str">
        <f t="shared" si="248"/>
        <v/>
      </c>
      <c r="Y928" s="20"/>
      <c r="Z928" s="20"/>
      <c r="AA928" s="160">
        <f t="shared" si="241"/>
        <v>0</v>
      </c>
      <c r="AB928" s="160">
        <f t="shared" si="242"/>
        <v>0</v>
      </c>
      <c r="AC928" s="20">
        <f t="shared" si="243"/>
        <v>0</v>
      </c>
      <c r="AR928" s="205">
        <f t="shared" si="249"/>
        <v>0</v>
      </c>
      <c r="AS928" s="205">
        <f t="shared" si="250"/>
        <v>0</v>
      </c>
      <c r="AT928" s="205">
        <f t="shared" si="251"/>
        <v>0</v>
      </c>
      <c r="AU928" s="205">
        <f t="shared" si="252"/>
        <v>0</v>
      </c>
      <c r="AV928" s="205">
        <f t="shared" si="253"/>
        <v>0</v>
      </c>
      <c r="AW928" s="205">
        <f t="shared" si="254"/>
        <v>0</v>
      </c>
      <c r="AX928" s="205">
        <f t="shared" si="255"/>
        <v>0</v>
      </c>
    </row>
    <row r="929" spans="1:50" ht="15.75" hidden="1" customHeight="1" outlineLevel="1">
      <c r="A929" s="8" t="s">
        <v>61</v>
      </c>
      <c r="B929" s="216">
        <v>918</v>
      </c>
      <c r="C929" s="284"/>
      <c r="D929" s="285"/>
      <c r="E929" s="285"/>
      <c r="F929" s="286"/>
      <c r="G929" s="301">
        <v>0</v>
      </c>
      <c r="H929" s="287">
        <v>0.1</v>
      </c>
      <c r="I929" s="288"/>
      <c r="J929" s="223">
        <f t="shared" si="244"/>
        <v>0</v>
      </c>
      <c r="K929" s="286"/>
      <c r="L929" s="286"/>
      <c r="M929" s="215"/>
      <c r="N929" s="278">
        <f t="shared" si="245"/>
        <v>918</v>
      </c>
      <c r="O929" s="289" t="str">
        <f t="shared" si="246"/>
        <v/>
      </c>
      <c r="P929" s="290">
        <f t="shared" si="240"/>
        <v>0</v>
      </c>
      <c r="Q929" s="291">
        <v>0.1</v>
      </c>
      <c r="R929" s="292"/>
      <c r="S929" s="292"/>
      <c r="T929" s="292"/>
      <c r="U929" s="293" t="str">
        <f t="shared" si="247"/>
        <v/>
      </c>
      <c r="V929" s="294"/>
      <c r="W929" s="158"/>
      <c r="X929" s="159" t="str">
        <f t="shared" si="248"/>
        <v/>
      </c>
      <c r="Y929" s="20"/>
      <c r="Z929" s="20"/>
      <c r="AA929" s="160">
        <f t="shared" si="241"/>
        <v>0</v>
      </c>
      <c r="AB929" s="160">
        <f t="shared" si="242"/>
        <v>0</v>
      </c>
      <c r="AC929" s="20">
        <f t="shared" si="243"/>
        <v>0</v>
      </c>
      <c r="AR929" s="205">
        <f t="shared" si="249"/>
        <v>0</v>
      </c>
      <c r="AS929" s="205">
        <f t="shared" si="250"/>
        <v>0</v>
      </c>
      <c r="AT929" s="205">
        <f t="shared" si="251"/>
        <v>0</v>
      </c>
      <c r="AU929" s="205">
        <f t="shared" si="252"/>
        <v>0</v>
      </c>
      <c r="AV929" s="205">
        <f t="shared" si="253"/>
        <v>0</v>
      </c>
      <c r="AW929" s="205">
        <f t="shared" si="254"/>
        <v>0</v>
      </c>
      <c r="AX929" s="205">
        <f t="shared" si="255"/>
        <v>0</v>
      </c>
    </row>
    <row r="930" spans="1:50" ht="15.75" hidden="1" customHeight="1" outlineLevel="1">
      <c r="A930" s="8" t="s">
        <v>61</v>
      </c>
      <c r="B930" s="216">
        <v>919</v>
      </c>
      <c r="C930" s="284"/>
      <c r="D930" s="285"/>
      <c r="E930" s="285"/>
      <c r="F930" s="286"/>
      <c r="G930" s="301">
        <v>0</v>
      </c>
      <c r="H930" s="287">
        <v>0.1</v>
      </c>
      <c r="I930" s="288"/>
      <c r="J930" s="223">
        <f t="shared" si="244"/>
        <v>0</v>
      </c>
      <c r="K930" s="286"/>
      <c r="L930" s="286"/>
      <c r="M930" s="215"/>
      <c r="N930" s="278">
        <f t="shared" si="245"/>
        <v>919</v>
      </c>
      <c r="O930" s="289" t="str">
        <f t="shared" si="246"/>
        <v/>
      </c>
      <c r="P930" s="290">
        <f t="shared" si="240"/>
        <v>0</v>
      </c>
      <c r="Q930" s="291">
        <v>0.1</v>
      </c>
      <c r="R930" s="292"/>
      <c r="S930" s="292"/>
      <c r="T930" s="292"/>
      <c r="U930" s="293" t="str">
        <f t="shared" si="247"/>
        <v/>
      </c>
      <c r="V930" s="294"/>
      <c r="W930" s="158"/>
      <c r="X930" s="159" t="str">
        <f t="shared" si="248"/>
        <v/>
      </c>
      <c r="Y930" s="20"/>
      <c r="Z930" s="20"/>
      <c r="AA930" s="160">
        <f t="shared" si="241"/>
        <v>0</v>
      </c>
      <c r="AB930" s="160">
        <f t="shared" si="242"/>
        <v>0</v>
      </c>
      <c r="AC930" s="20">
        <f t="shared" si="243"/>
        <v>0</v>
      </c>
      <c r="AR930" s="205">
        <f t="shared" si="249"/>
        <v>0</v>
      </c>
      <c r="AS930" s="205">
        <f t="shared" si="250"/>
        <v>0</v>
      </c>
      <c r="AT930" s="205">
        <f t="shared" si="251"/>
        <v>0</v>
      </c>
      <c r="AU930" s="205">
        <f t="shared" si="252"/>
        <v>0</v>
      </c>
      <c r="AV930" s="205">
        <f t="shared" si="253"/>
        <v>0</v>
      </c>
      <c r="AW930" s="205">
        <f t="shared" si="254"/>
        <v>0</v>
      </c>
      <c r="AX930" s="205">
        <f t="shared" si="255"/>
        <v>0</v>
      </c>
    </row>
    <row r="931" spans="1:50" ht="15.75" hidden="1" customHeight="1" outlineLevel="1">
      <c r="A931" s="8" t="s">
        <v>61</v>
      </c>
      <c r="B931" s="216">
        <v>920</v>
      </c>
      <c r="C931" s="284"/>
      <c r="D931" s="285"/>
      <c r="E931" s="285"/>
      <c r="F931" s="286"/>
      <c r="G931" s="301">
        <v>0</v>
      </c>
      <c r="H931" s="287">
        <v>0.1</v>
      </c>
      <c r="I931" s="288"/>
      <c r="J931" s="223">
        <f t="shared" si="244"/>
        <v>0</v>
      </c>
      <c r="K931" s="286"/>
      <c r="L931" s="286"/>
      <c r="M931" s="215"/>
      <c r="N931" s="278">
        <f t="shared" si="245"/>
        <v>920</v>
      </c>
      <c r="O931" s="289" t="str">
        <f t="shared" si="246"/>
        <v/>
      </c>
      <c r="P931" s="290">
        <f t="shared" si="240"/>
        <v>0</v>
      </c>
      <c r="Q931" s="291">
        <v>0.1</v>
      </c>
      <c r="R931" s="292"/>
      <c r="S931" s="292"/>
      <c r="T931" s="292"/>
      <c r="U931" s="293" t="str">
        <f t="shared" si="247"/>
        <v/>
      </c>
      <c r="V931" s="294"/>
      <c r="W931" s="158"/>
      <c r="X931" s="159" t="str">
        <f t="shared" si="248"/>
        <v/>
      </c>
      <c r="Y931" s="20"/>
      <c r="Z931" s="20"/>
      <c r="AA931" s="160">
        <f t="shared" si="241"/>
        <v>0</v>
      </c>
      <c r="AB931" s="160">
        <f t="shared" si="242"/>
        <v>0</v>
      </c>
      <c r="AC931" s="20">
        <f t="shared" si="243"/>
        <v>0</v>
      </c>
      <c r="AR931" s="205">
        <f t="shared" si="249"/>
        <v>0</v>
      </c>
      <c r="AS931" s="205">
        <f t="shared" si="250"/>
        <v>0</v>
      </c>
      <c r="AT931" s="205">
        <f t="shared" si="251"/>
        <v>0</v>
      </c>
      <c r="AU931" s="205">
        <f t="shared" si="252"/>
        <v>0</v>
      </c>
      <c r="AV931" s="205">
        <f t="shared" si="253"/>
        <v>0</v>
      </c>
      <c r="AW931" s="205">
        <f t="shared" si="254"/>
        <v>0</v>
      </c>
      <c r="AX931" s="205">
        <f t="shared" si="255"/>
        <v>0</v>
      </c>
    </row>
    <row r="932" spans="1:50" ht="15.75" hidden="1" customHeight="1" outlineLevel="1">
      <c r="A932" s="8" t="s">
        <v>61</v>
      </c>
      <c r="B932" s="216">
        <v>921</v>
      </c>
      <c r="C932" s="284"/>
      <c r="D932" s="285"/>
      <c r="E932" s="285"/>
      <c r="F932" s="286"/>
      <c r="G932" s="301">
        <v>0</v>
      </c>
      <c r="H932" s="287">
        <v>0.1</v>
      </c>
      <c r="I932" s="288"/>
      <c r="J932" s="223">
        <f t="shared" si="244"/>
        <v>0</v>
      </c>
      <c r="K932" s="286"/>
      <c r="L932" s="286"/>
      <c r="M932" s="215"/>
      <c r="N932" s="278">
        <f t="shared" si="245"/>
        <v>921</v>
      </c>
      <c r="O932" s="289" t="str">
        <f t="shared" si="246"/>
        <v/>
      </c>
      <c r="P932" s="290">
        <f t="shared" si="240"/>
        <v>0</v>
      </c>
      <c r="Q932" s="291">
        <v>0.1</v>
      </c>
      <c r="R932" s="292"/>
      <c r="S932" s="292"/>
      <c r="T932" s="292"/>
      <c r="U932" s="293" t="str">
        <f t="shared" si="247"/>
        <v/>
      </c>
      <c r="V932" s="294"/>
      <c r="W932" s="158"/>
      <c r="X932" s="159" t="str">
        <f t="shared" si="248"/>
        <v/>
      </c>
      <c r="Y932" s="20"/>
      <c r="Z932" s="20"/>
      <c r="AA932" s="160">
        <f t="shared" si="241"/>
        <v>0</v>
      </c>
      <c r="AB932" s="160">
        <f t="shared" si="242"/>
        <v>0</v>
      </c>
      <c r="AC932" s="20">
        <f t="shared" si="243"/>
        <v>0</v>
      </c>
      <c r="AR932" s="205">
        <f t="shared" si="249"/>
        <v>0</v>
      </c>
      <c r="AS932" s="205">
        <f t="shared" si="250"/>
        <v>0</v>
      </c>
      <c r="AT932" s="205">
        <f t="shared" si="251"/>
        <v>0</v>
      </c>
      <c r="AU932" s="205">
        <f t="shared" si="252"/>
        <v>0</v>
      </c>
      <c r="AV932" s="205">
        <f t="shared" si="253"/>
        <v>0</v>
      </c>
      <c r="AW932" s="205">
        <f t="shared" si="254"/>
        <v>0</v>
      </c>
      <c r="AX932" s="205">
        <f t="shared" si="255"/>
        <v>0</v>
      </c>
    </row>
    <row r="933" spans="1:50" ht="15.75" hidden="1" customHeight="1" outlineLevel="1">
      <c r="A933" s="8" t="s">
        <v>61</v>
      </c>
      <c r="B933" s="216">
        <v>922</v>
      </c>
      <c r="C933" s="284"/>
      <c r="D933" s="285"/>
      <c r="E933" s="285"/>
      <c r="F933" s="286"/>
      <c r="G933" s="301">
        <v>0</v>
      </c>
      <c r="H933" s="287">
        <v>0.1</v>
      </c>
      <c r="I933" s="288"/>
      <c r="J933" s="223">
        <f t="shared" si="244"/>
        <v>0</v>
      </c>
      <c r="K933" s="286"/>
      <c r="L933" s="286"/>
      <c r="M933" s="215"/>
      <c r="N933" s="278">
        <f t="shared" si="245"/>
        <v>922</v>
      </c>
      <c r="O933" s="289" t="str">
        <f t="shared" si="246"/>
        <v/>
      </c>
      <c r="P933" s="290">
        <f t="shared" si="240"/>
        <v>0</v>
      </c>
      <c r="Q933" s="291">
        <v>0.1</v>
      </c>
      <c r="R933" s="292"/>
      <c r="S933" s="292"/>
      <c r="T933" s="292"/>
      <c r="U933" s="293" t="str">
        <f t="shared" si="247"/>
        <v/>
      </c>
      <c r="V933" s="294"/>
      <c r="W933" s="158"/>
      <c r="X933" s="159" t="str">
        <f t="shared" si="248"/>
        <v/>
      </c>
      <c r="Y933" s="20"/>
      <c r="Z933" s="20"/>
      <c r="AA933" s="160">
        <f t="shared" si="241"/>
        <v>0</v>
      </c>
      <c r="AB933" s="160">
        <f t="shared" si="242"/>
        <v>0</v>
      </c>
      <c r="AC933" s="20">
        <f t="shared" si="243"/>
        <v>0</v>
      </c>
      <c r="AR933" s="205">
        <f t="shared" si="249"/>
        <v>0</v>
      </c>
      <c r="AS933" s="205">
        <f t="shared" si="250"/>
        <v>0</v>
      </c>
      <c r="AT933" s="205">
        <f t="shared" si="251"/>
        <v>0</v>
      </c>
      <c r="AU933" s="205">
        <f t="shared" si="252"/>
        <v>0</v>
      </c>
      <c r="AV933" s="205">
        <f t="shared" si="253"/>
        <v>0</v>
      </c>
      <c r="AW933" s="205">
        <f t="shared" si="254"/>
        <v>0</v>
      </c>
      <c r="AX933" s="205">
        <f t="shared" si="255"/>
        <v>0</v>
      </c>
    </row>
    <row r="934" spans="1:50" ht="15.75" hidden="1" customHeight="1" outlineLevel="1">
      <c r="A934" s="8" t="s">
        <v>61</v>
      </c>
      <c r="B934" s="216">
        <v>923</v>
      </c>
      <c r="C934" s="284"/>
      <c r="D934" s="285"/>
      <c r="E934" s="285"/>
      <c r="F934" s="286"/>
      <c r="G934" s="301">
        <v>0</v>
      </c>
      <c r="H934" s="287">
        <v>0.1</v>
      </c>
      <c r="I934" s="288"/>
      <c r="J934" s="223">
        <f t="shared" si="244"/>
        <v>0</v>
      </c>
      <c r="K934" s="286"/>
      <c r="L934" s="286"/>
      <c r="M934" s="215"/>
      <c r="N934" s="278">
        <f t="shared" si="245"/>
        <v>923</v>
      </c>
      <c r="O934" s="289" t="str">
        <f t="shared" si="246"/>
        <v/>
      </c>
      <c r="P934" s="290">
        <f t="shared" si="240"/>
        <v>0</v>
      </c>
      <c r="Q934" s="291">
        <v>0.1</v>
      </c>
      <c r="R934" s="292"/>
      <c r="S934" s="292"/>
      <c r="T934" s="292"/>
      <c r="U934" s="293" t="str">
        <f t="shared" si="247"/>
        <v/>
      </c>
      <c r="V934" s="294"/>
      <c r="W934" s="158"/>
      <c r="X934" s="159" t="str">
        <f t="shared" si="248"/>
        <v/>
      </c>
      <c r="Y934" s="20"/>
      <c r="Z934" s="20"/>
      <c r="AA934" s="160">
        <f t="shared" si="241"/>
        <v>0</v>
      </c>
      <c r="AB934" s="160">
        <f t="shared" si="242"/>
        <v>0</v>
      </c>
      <c r="AC934" s="20">
        <f t="shared" si="243"/>
        <v>0</v>
      </c>
      <c r="AR934" s="205">
        <f t="shared" si="249"/>
        <v>0</v>
      </c>
      <c r="AS934" s="205">
        <f t="shared" si="250"/>
        <v>0</v>
      </c>
      <c r="AT934" s="205">
        <f t="shared" si="251"/>
        <v>0</v>
      </c>
      <c r="AU934" s="205">
        <f t="shared" si="252"/>
        <v>0</v>
      </c>
      <c r="AV934" s="205">
        <f t="shared" si="253"/>
        <v>0</v>
      </c>
      <c r="AW934" s="205">
        <f t="shared" si="254"/>
        <v>0</v>
      </c>
      <c r="AX934" s="205">
        <f t="shared" si="255"/>
        <v>0</v>
      </c>
    </row>
    <row r="935" spans="1:50" ht="15.75" hidden="1" customHeight="1" outlineLevel="1">
      <c r="A935" s="8" t="s">
        <v>61</v>
      </c>
      <c r="B935" s="216">
        <v>924</v>
      </c>
      <c r="C935" s="284"/>
      <c r="D935" s="285"/>
      <c r="E935" s="285"/>
      <c r="F935" s="286"/>
      <c r="G935" s="301">
        <v>0</v>
      </c>
      <c r="H935" s="287">
        <v>0.1</v>
      </c>
      <c r="I935" s="288"/>
      <c r="J935" s="223">
        <f t="shared" si="244"/>
        <v>0</v>
      </c>
      <c r="K935" s="286"/>
      <c r="L935" s="286"/>
      <c r="M935" s="215"/>
      <c r="N935" s="278">
        <f t="shared" si="245"/>
        <v>924</v>
      </c>
      <c r="O935" s="289" t="str">
        <f t="shared" si="246"/>
        <v/>
      </c>
      <c r="P935" s="290">
        <f t="shared" si="240"/>
        <v>0</v>
      </c>
      <c r="Q935" s="291">
        <v>0.1</v>
      </c>
      <c r="R935" s="292"/>
      <c r="S935" s="292"/>
      <c r="T935" s="292"/>
      <c r="U935" s="293" t="str">
        <f t="shared" si="247"/>
        <v/>
      </c>
      <c r="V935" s="294"/>
      <c r="W935" s="158"/>
      <c r="X935" s="159" t="str">
        <f t="shared" si="248"/>
        <v/>
      </c>
      <c r="Y935" s="20"/>
      <c r="Z935" s="20"/>
      <c r="AA935" s="160">
        <f t="shared" si="241"/>
        <v>0</v>
      </c>
      <c r="AB935" s="160">
        <f t="shared" si="242"/>
        <v>0</v>
      </c>
      <c r="AC935" s="20">
        <f t="shared" si="243"/>
        <v>0</v>
      </c>
      <c r="AR935" s="205">
        <f t="shared" si="249"/>
        <v>0</v>
      </c>
      <c r="AS935" s="205">
        <f t="shared" si="250"/>
        <v>0</v>
      </c>
      <c r="AT935" s="205">
        <f t="shared" si="251"/>
        <v>0</v>
      </c>
      <c r="AU935" s="205">
        <f t="shared" si="252"/>
        <v>0</v>
      </c>
      <c r="AV935" s="205">
        <f t="shared" si="253"/>
        <v>0</v>
      </c>
      <c r="AW935" s="205">
        <f t="shared" si="254"/>
        <v>0</v>
      </c>
      <c r="AX935" s="205">
        <f t="shared" si="255"/>
        <v>0</v>
      </c>
    </row>
    <row r="936" spans="1:50" ht="15.75" hidden="1" customHeight="1" outlineLevel="1">
      <c r="A936" s="8" t="s">
        <v>61</v>
      </c>
      <c r="B936" s="216">
        <v>925</v>
      </c>
      <c r="C936" s="284"/>
      <c r="D936" s="285"/>
      <c r="E936" s="285"/>
      <c r="F936" s="286"/>
      <c r="G936" s="301">
        <v>0</v>
      </c>
      <c r="H936" s="287">
        <v>0.1</v>
      </c>
      <c r="I936" s="288"/>
      <c r="J936" s="223">
        <f t="shared" si="244"/>
        <v>0</v>
      </c>
      <c r="K936" s="286"/>
      <c r="L936" s="286"/>
      <c r="M936" s="215"/>
      <c r="N936" s="278">
        <f t="shared" si="245"/>
        <v>925</v>
      </c>
      <c r="O936" s="289" t="str">
        <f t="shared" si="246"/>
        <v/>
      </c>
      <c r="P936" s="290">
        <f t="shared" si="240"/>
        <v>0</v>
      </c>
      <c r="Q936" s="291">
        <v>0.1</v>
      </c>
      <c r="R936" s="292"/>
      <c r="S936" s="292"/>
      <c r="T936" s="292"/>
      <c r="U936" s="293" t="str">
        <f t="shared" si="247"/>
        <v/>
      </c>
      <c r="V936" s="294"/>
      <c r="W936" s="158"/>
      <c r="X936" s="159" t="str">
        <f t="shared" si="248"/>
        <v/>
      </c>
      <c r="Y936" s="20"/>
      <c r="Z936" s="20"/>
      <c r="AA936" s="160">
        <f t="shared" si="241"/>
        <v>0</v>
      </c>
      <c r="AB936" s="160">
        <f t="shared" si="242"/>
        <v>0</v>
      </c>
      <c r="AC936" s="20">
        <f t="shared" si="243"/>
        <v>0</v>
      </c>
      <c r="AR936" s="205">
        <f t="shared" si="249"/>
        <v>0</v>
      </c>
      <c r="AS936" s="205">
        <f t="shared" si="250"/>
        <v>0</v>
      </c>
      <c r="AT936" s="205">
        <f t="shared" si="251"/>
        <v>0</v>
      </c>
      <c r="AU936" s="205">
        <f t="shared" si="252"/>
        <v>0</v>
      </c>
      <c r="AV936" s="205">
        <f t="shared" si="253"/>
        <v>0</v>
      </c>
      <c r="AW936" s="205">
        <f t="shared" si="254"/>
        <v>0</v>
      </c>
      <c r="AX936" s="205">
        <f t="shared" si="255"/>
        <v>0</v>
      </c>
    </row>
    <row r="937" spans="1:50" ht="15.75" hidden="1" customHeight="1" outlineLevel="1">
      <c r="A937" s="8" t="s">
        <v>61</v>
      </c>
      <c r="B937" s="216">
        <v>926</v>
      </c>
      <c r="C937" s="284"/>
      <c r="D937" s="285"/>
      <c r="E937" s="285"/>
      <c r="F937" s="286"/>
      <c r="G937" s="301">
        <v>0</v>
      </c>
      <c r="H937" s="287">
        <v>0.1</v>
      </c>
      <c r="I937" s="288"/>
      <c r="J937" s="223">
        <f t="shared" si="244"/>
        <v>0</v>
      </c>
      <c r="K937" s="286"/>
      <c r="L937" s="286"/>
      <c r="M937" s="215"/>
      <c r="N937" s="278">
        <f t="shared" si="245"/>
        <v>926</v>
      </c>
      <c r="O937" s="289" t="str">
        <f t="shared" si="246"/>
        <v/>
      </c>
      <c r="P937" s="290">
        <f t="shared" si="240"/>
        <v>0</v>
      </c>
      <c r="Q937" s="291">
        <v>0.1</v>
      </c>
      <c r="R937" s="292"/>
      <c r="S937" s="292"/>
      <c r="T937" s="292"/>
      <c r="U937" s="293" t="str">
        <f t="shared" si="247"/>
        <v/>
      </c>
      <c r="V937" s="294"/>
      <c r="W937" s="158"/>
      <c r="X937" s="159" t="str">
        <f t="shared" si="248"/>
        <v/>
      </c>
      <c r="Y937" s="20"/>
      <c r="Z937" s="20"/>
      <c r="AA937" s="160">
        <f t="shared" si="241"/>
        <v>0</v>
      </c>
      <c r="AB937" s="160">
        <f t="shared" si="242"/>
        <v>0</v>
      </c>
      <c r="AC937" s="20">
        <f t="shared" si="243"/>
        <v>0</v>
      </c>
      <c r="AR937" s="205">
        <f t="shared" si="249"/>
        <v>0</v>
      </c>
      <c r="AS937" s="205">
        <f t="shared" si="250"/>
        <v>0</v>
      </c>
      <c r="AT937" s="205">
        <f t="shared" si="251"/>
        <v>0</v>
      </c>
      <c r="AU937" s="205">
        <f t="shared" si="252"/>
        <v>0</v>
      </c>
      <c r="AV937" s="205">
        <f t="shared" si="253"/>
        <v>0</v>
      </c>
      <c r="AW937" s="205">
        <f t="shared" si="254"/>
        <v>0</v>
      </c>
      <c r="AX937" s="205">
        <f t="shared" si="255"/>
        <v>0</v>
      </c>
    </row>
    <row r="938" spans="1:50" ht="15.75" hidden="1" customHeight="1" outlineLevel="1">
      <c r="A938" s="8" t="s">
        <v>61</v>
      </c>
      <c r="B938" s="216">
        <v>927</v>
      </c>
      <c r="C938" s="284"/>
      <c r="D938" s="285"/>
      <c r="E938" s="285"/>
      <c r="F938" s="286"/>
      <c r="G938" s="301">
        <v>0</v>
      </c>
      <c r="H938" s="287">
        <v>0.1</v>
      </c>
      <c r="I938" s="288"/>
      <c r="J938" s="223">
        <f t="shared" si="244"/>
        <v>0</v>
      </c>
      <c r="K938" s="286"/>
      <c r="L938" s="286"/>
      <c r="M938" s="215"/>
      <c r="N938" s="278">
        <f t="shared" si="245"/>
        <v>927</v>
      </c>
      <c r="O938" s="289" t="str">
        <f t="shared" si="246"/>
        <v/>
      </c>
      <c r="P938" s="290">
        <f t="shared" si="240"/>
        <v>0</v>
      </c>
      <c r="Q938" s="291">
        <v>0.1</v>
      </c>
      <c r="R938" s="292"/>
      <c r="S938" s="292"/>
      <c r="T938" s="292"/>
      <c r="U938" s="293" t="str">
        <f t="shared" si="247"/>
        <v/>
      </c>
      <c r="V938" s="294"/>
      <c r="W938" s="158"/>
      <c r="X938" s="159" t="str">
        <f t="shared" si="248"/>
        <v/>
      </c>
      <c r="Y938" s="20"/>
      <c r="Z938" s="20"/>
      <c r="AA938" s="160">
        <f t="shared" si="241"/>
        <v>0</v>
      </c>
      <c r="AB938" s="160">
        <f t="shared" si="242"/>
        <v>0</v>
      </c>
      <c r="AC938" s="20">
        <f t="shared" si="243"/>
        <v>0</v>
      </c>
      <c r="AR938" s="205">
        <f t="shared" si="249"/>
        <v>0</v>
      </c>
      <c r="AS938" s="205">
        <f t="shared" si="250"/>
        <v>0</v>
      </c>
      <c r="AT938" s="205">
        <f t="shared" si="251"/>
        <v>0</v>
      </c>
      <c r="AU938" s="205">
        <f t="shared" si="252"/>
        <v>0</v>
      </c>
      <c r="AV938" s="205">
        <f t="shared" si="253"/>
        <v>0</v>
      </c>
      <c r="AW938" s="205">
        <f t="shared" si="254"/>
        <v>0</v>
      </c>
      <c r="AX938" s="205">
        <f t="shared" si="255"/>
        <v>0</v>
      </c>
    </row>
    <row r="939" spans="1:50" ht="15.75" hidden="1" customHeight="1" outlineLevel="1">
      <c r="A939" s="8" t="s">
        <v>61</v>
      </c>
      <c r="B939" s="216">
        <v>928</v>
      </c>
      <c r="C939" s="284"/>
      <c r="D939" s="285"/>
      <c r="E939" s="285"/>
      <c r="F939" s="286"/>
      <c r="G939" s="301">
        <v>0</v>
      </c>
      <c r="H939" s="287">
        <v>0.1</v>
      </c>
      <c r="I939" s="288"/>
      <c r="J939" s="223">
        <f t="shared" si="244"/>
        <v>0</v>
      </c>
      <c r="K939" s="286"/>
      <c r="L939" s="286"/>
      <c r="M939" s="215"/>
      <c r="N939" s="278">
        <f t="shared" si="245"/>
        <v>928</v>
      </c>
      <c r="O939" s="289" t="str">
        <f t="shared" si="246"/>
        <v/>
      </c>
      <c r="P939" s="290">
        <f t="shared" si="240"/>
        <v>0</v>
      </c>
      <c r="Q939" s="291">
        <v>0.1</v>
      </c>
      <c r="R939" s="292"/>
      <c r="S939" s="292"/>
      <c r="T939" s="292"/>
      <c r="U939" s="293" t="str">
        <f t="shared" si="247"/>
        <v/>
      </c>
      <c r="V939" s="294"/>
      <c r="W939" s="158"/>
      <c r="X939" s="159" t="str">
        <f t="shared" si="248"/>
        <v/>
      </c>
      <c r="Y939" s="20"/>
      <c r="Z939" s="20"/>
      <c r="AA939" s="160">
        <f t="shared" si="241"/>
        <v>0</v>
      </c>
      <c r="AB939" s="160">
        <f t="shared" si="242"/>
        <v>0</v>
      </c>
      <c r="AC939" s="20">
        <f t="shared" si="243"/>
        <v>0</v>
      </c>
      <c r="AR939" s="205">
        <f t="shared" si="249"/>
        <v>0</v>
      </c>
      <c r="AS939" s="205">
        <f t="shared" si="250"/>
        <v>0</v>
      </c>
      <c r="AT939" s="205">
        <f t="shared" si="251"/>
        <v>0</v>
      </c>
      <c r="AU939" s="205">
        <f t="shared" si="252"/>
        <v>0</v>
      </c>
      <c r="AV939" s="205">
        <f t="shared" si="253"/>
        <v>0</v>
      </c>
      <c r="AW939" s="205">
        <f t="shared" si="254"/>
        <v>0</v>
      </c>
      <c r="AX939" s="205">
        <f t="shared" si="255"/>
        <v>0</v>
      </c>
    </row>
    <row r="940" spans="1:50" ht="15.75" hidden="1" customHeight="1" outlineLevel="1">
      <c r="A940" s="8" t="s">
        <v>61</v>
      </c>
      <c r="B940" s="216">
        <v>929</v>
      </c>
      <c r="C940" s="284"/>
      <c r="D940" s="285"/>
      <c r="E940" s="285"/>
      <c r="F940" s="286"/>
      <c r="G940" s="301">
        <v>0</v>
      </c>
      <c r="H940" s="287">
        <v>0.1</v>
      </c>
      <c r="I940" s="288"/>
      <c r="J940" s="223">
        <f t="shared" si="244"/>
        <v>0</v>
      </c>
      <c r="K940" s="286"/>
      <c r="L940" s="286"/>
      <c r="M940" s="215"/>
      <c r="N940" s="278">
        <f t="shared" si="245"/>
        <v>929</v>
      </c>
      <c r="O940" s="289" t="str">
        <f t="shared" si="246"/>
        <v/>
      </c>
      <c r="P940" s="290">
        <f t="shared" si="240"/>
        <v>0</v>
      </c>
      <c r="Q940" s="291">
        <v>0.1</v>
      </c>
      <c r="R940" s="292"/>
      <c r="S940" s="292"/>
      <c r="T940" s="292"/>
      <c r="U940" s="293" t="str">
        <f t="shared" si="247"/>
        <v/>
      </c>
      <c r="V940" s="294"/>
      <c r="W940" s="158"/>
      <c r="X940" s="159" t="str">
        <f t="shared" si="248"/>
        <v/>
      </c>
      <c r="Y940" s="20"/>
      <c r="Z940" s="20"/>
      <c r="AA940" s="160">
        <f t="shared" si="241"/>
        <v>0</v>
      </c>
      <c r="AB940" s="160">
        <f t="shared" si="242"/>
        <v>0</v>
      </c>
      <c r="AC940" s="20">
        <f t="shared" si="243"/>
        <v>0</v>
      </c>
      <c r="AR940" s="205">
        <f t="shared" si="249"/>
        <v>0</v>
      </c>
      <c r="AS940" s="205">
        <f t="shared" si="250"/>
        <v>0</v>
      </c>
      <c r="AT940" s="205">
        <f t="shared" si="251"/>
        <v>0</v>
      </c>
      <c r="AU940" s="205">
        <f t="shared" si="252"/>
        <v>0</v>
      </c>
      <c r="AV940" s="205">
        <f t="shared" si="253"/>
        <v>0</v>
      </c>
      <c r="AW940" s="205">
        <f t="shared" si="254"/>
        <v>0</v>
      </c>
      <c r="AX940" s="205">
        <f t="shared" si="255"/>
        <v>0</v>
      </c>
    </row>
    <row r="941" spans="1:50" ht="15.75" hidden="1" customHeight="1" outlineLevel="1">
      <c r="A941" s="8" t="s">
        <v>61</v>
      </c>
      <c r="B941" s="216">
        <v>930</v>
      </c>
      <c r="C941" s="284"/>
      <c r="D941" s="285"/>
      <c r="E941" s="285"/>
      <c r="F941" s="286"/>
      <c r="G941" s="301">
        <v>0</v>
      </c>
      <c r="H941" s="287">
        <v>0.1</v>
      </c>
      <c r="I941" s="288"/>
      <c r="J941" s="223">
        <f t="shared" si="244"/>
        <v>0</v>
      </c>
      <c r="K941" s="286"/>
      <c r="L941" s="286"/>
      <c r="M941" s="215"/>
      <c r="N941" s="278">
        <f t="shared" si="245"/>
        <v>930</v>
      </c>
      <c r="O941" s="289" t="str">
        <f t="shared" si="246"/>
        <v/>
      </c>
      <c r="P941" s="290">
        <f t="shared" si="240"/>
        <v>0</v>
      </c>
      <c r="Q941" s="291">
        <v>0.1</v>
      </c>
      <c r="R941" s="292"/>
      <c r="S941" s="292"/>
      <c r="T941" s="292"/>
      <c r="U941" s="293" t="str">
        <f t="shared" si="247"/>
        <v/>
      </c>
      <c r="V941" s="294"/>
      <c r="W941" s="158"/>
      <c r="X941" s="159" t="str">
        <f t="shared" si="248"/>
        <v/>
      </c>
      <c r="Y941" s="20"/>
      <c r="Z941" s="20"/>
      <c r="AA941" s="160">
        <f t="shared" si="241"/>
        <v>0</v>
      </c>
      <c r="AB941" s="160">
        <f t="shared" si="242"/>
        <v>0</v>
      </c>
      <c r="AC941" s="20">
        <f t="shared" si="243"/>
        <v>0</v>
      </c>
      <c r="AR941" s="205">
        <f t="shared" si="249"/>
        <v>0</v>
      </c>
      <c r="AS941" s="205">
        <f t="shared" si="250"/>
        <v>0</v>
      </c>
      <c r="AT941" s="205">
        <f t="shared" si="251"/>
        <v>0</v>
      </c>
      <c r="AU941" s="205">
        <f t="shared" si="252"/>
        <v>0</v>
      </c>
      <c r="AV941" s="205">
        <f t="shared" si="253"/>
        <v>0</v>
      </c>
      <c r="AW941" s="205">
        <f t="shared" si="254"/>
        <v>0</v>
      </c>
      <c r="AX941" s="205">
        <f t="shared" si="255"/>
        <v>0</v>
      </c>
    </row>
    <row r="942" spans="1:50" ht="15.75" hidden="1" customHeight="1" outlineLevel="1">
      <c r="A942" s="8" t="s">
        <v>61</v>
      </c>
      <c r="B942" s="216">
        <v>931</v>
      </c>
      <c r="C942" s="284"/>
      <c r="D942" s="285"/>
      <c r="E942" s="285"/>
      <c r="F942" s="286"/>
      <c r="G942" s="301">
        <v>0</v>
      </c>
      <c r="H942" s="287">
        <v>0.1</v>
      </c>
      <c r="I942" s="288"/>
      <c r="J942" s="223">
        <f t="shared" si="244"/>
        <v>0</v>
      </c>
      <c r="K942" s="286"/>
      <c r="L942" s="286"/>
      <c r="M942" s="215"/>
      <c r="N942" s="278">
        <f t="shared" si="245"/>
        <v>931</v>
      </c>
      <c r="O942" s="289" t="str">
        <f t="shared" si="246"/>
        <v/>
      </c>
      <c r="P942" s="290">
        <f t="shared" si="240"/>
        <v>0</v>
      </c>
      <c r="Q942" s="291">
        <v>0.1</v>
      </c>
      <c r="R942" s="292"/>
      <c r="S942" s="292"/>
      <c r="T942" s="292"/>
      <c r="U942" s="293" t="str">
        <f t="shared" si="247"/>
        <v/>
      </c>
      <c r="V942" s="294"/>
      <c r="W942" s="158"/>
      <c r="X942" s="159" t="str">
        <f t="shared" si="248"/>
        <v/>
      </c>
      <c r="Y942" s="20"/>
      <c r="Z942" s="20"/>
      <c r="AA942" s="160">
        <f t="shared" si="241"/>
        <v>0</v>
      </c>
      <c r="AB942" s="160">
        <f t="shared" si="242"/>
        <v>0</v>
      </c>
      <c r="AC942" s="20">
        <f t="shared" si="243"/>
        <v>0</v>
      </c>
      <c r="AR942" s="205">
        <f t="shared" si="249"/>
        <v>0</v>
      </c>
      <c r="AS942" s="205">
        <f t="shared" si="250"/>
        <v>0</v>
      </c>
      <c r="AT942" s="205">
        <f t="shared" si="251"/>
        <v>0</v>
      </c>
      <c r="AU942" s="205">
        <f t="shared" si="252"/>
        <v>0</v>
      </c>
      <c r="AV942" s="205">
        <f t="shared" si="253"/>
        <v>0</v>
      </c>
      <c r="AW942" s="205">
        <f t="shared" si="254"/>
        <v>0</v>
      </c>
      <c r="AX942" s="205">
        <f t="shared" si="255"/>
        <v>0</v>
      </c>
    </row>
    <row r="943" spans="1:50" ht="15.75" hidden="1" customHeight="1" outlineLevel="1">
      <c r="A943" s="8" t="s">
        <v>61</v>
      </c>
      <c r="B943" s="216">
        <v>932</v>
      </c>
      <c r="C943" s="284"/>
      <c r="D943" s="285"/>
      <c r="E943" s="285"/>
      <c r="F943" s="286"/>
      <c r="G943" s="301">
        <v>0</v>
      </c>
      <c r="H943" s="287">
        <v>0.1</v>
      </c>
      <c r="I943" s="288"/>
      <c r="J943" s="223">
        <f t="shared" si="244"/>
        <v>0</v>
      </c>
      <c r="K943" s="286"/>
      <c r="L943" s="286"/>
      <c r="M943" s="215"/>
      <c r="N943" s="278">
        <f t="shared" si="245"/>
        <v>932</v>
      </c>
      <c r="O943" s="289" t="str">
        <f t="shared" si="246"/>
        <v/>
      </c>
      <c r="P943" s="290">
        <f t="shared" si="240"/>
        <v>0</v>
      </c>
      <c r="Q943" s="291">
        <v>0.1</v>
      </c>
      <c r="R943" s="292"/>
      <c r="S943" s="292"/>
      <c r="T943" s="292"/>
      <c r="U943" s="293" t="str">
        <f t="shared" si="247"/>
        <v/>
      </c>
      <c r="V943" s="294"/>
      <c r="W943" s="158"/>
      <c r="X943" s="159" t="str">
        <f t="shared" si="248"/>
        <v/>
      </c>
      <c r="Y943" s="20"/>
      <c r="Z943" s="20"/>
      <c r="AA943" s="160">
        <f t="shared" si="241"/>
        <v>0</v>
      </c>
      <c r="AB943" s="160">
        <f t="shared" si="242"/>
        <v>0</v>
      </c>
      <c r="AC943" s="20">
        <f t="shared" si="243"/>
        <v>0</v>
      </c>
      <c r="AR943" s="205">
        <f t="shared" si="249"/>
        <v>0</v>
      </c>
      <c r="AS943" s="205">
        <f t="shared" si="250"/>
        <v>0</v>
      </c>
      <c r="AT943" s="205">
        <f t="shared" si="251"/>
        <v>0</v>
      </c>
      <c r="AU943" s="205">
        <f t="shared" si="252"/>
        <v>0</v>
      </c>
      <c r="AV943" s="205">
        <f t="shared" si="253"/>
        <v>0</v>
      </c>
      <c r="AW943" s="205">
        <f t="shared" si="254"/>
        <v>0</v>
      </c>
      <c r="AX943" s="205">
        <f t="shared" si="255"/>
        <v>0</v>
      </c>
    </row>
    <row r="944" spans="1:50" ht="15.75" hidden="1" customHeight="1" outlineLevel="1">
      <c r="A944" s="8" t="s">
        <v>61</v>
      </c>
      <c r="B944" s="216">
        <v>933</v>
      </c>
      <c r="C944" s="284"/>
      <c r="D944" s="285"/>
      <c r="E944" s="285"/>
      <c r="F944" s="286"/>
      <c r="G944" s="301">
        <v>0</v>
      </c>
      <c r="H944" s="287">
        <v>0.1</v>
      </c>
      <c r="I944" s="288"/>
      <c r="J944" s="223">
        <f t="shared" si="244"/>
        <v>0</v>
      </c>
      <c r="K944" s="286"/>
      <c r="L944" s="286"/>
      <c r="M944" s="215"/>
      <c r="N944" s="278">
        <f t="shared" si="245"/>
        <v>933</v>
      </c>
      <c r="O944" s="289" t="str">
        <f t="shared" si="246"/>
        <v/>
      </c>
      <c r="P944" s="290">
        <f t="shared" si="240"/>
        <v>0</v>
      </c>
      <c r="Q944" s="291">
        <v>0.1</v>
      </c>
      <c r="R944" s="292"/>
      <c r="S944" s="292"/>
      <c r="T944" s="292"/>
      <c r="U944" s="293" t="str">
        <f t="shared" si="247"/>
        <v/>
      </c>
      <c r="V944" s="294"/>
      <c r="W944" s="158"/>
      <c r="X944" s="159" t="str">
        <f t="shared" si="248"/>
        <v/>
      </c>
      <c r="Y944" s="20"/>
      <c r="Z944" s="20"/>
      <c r="AA944" s="160">
        <f t="shared" si="241"/>
        <v>0</v>
      </c>
      <c r="AB944" s="160">
        <f t="shared" si="242"/>
        <v>0</v>
      </c>
      <c r="AC944" s="20">
        <f t="shared" si="243"/>
        <v>0</v>
      </c>
      <c r="AR944" s="205">
        <f t="shared" si="249"/>
        <v>0</v>
      </c>
      <c r="AS944" s="205">
        <f t="shared" si="250"/>
        <v>0</v>
      </c>
      <c r="AT944" s="205">
        <f t="shared" si="251"/>
        <v>0</v>
      </c>
      <c r="AU944" s="205">
        <f t="shared" si="252"/>
        <v>0</v>
      </c>
      <c r="AV944" s="205">
        <f t="shared" si="253"/>
        <v>0</v>
      </c>
      <c r="AW944" s="205">
        <f t="shared" si="254"/>
        <v>0</v>
      </c>
      <c r="AX944" s="205">
        <f t="shared" si="255"/>
        <v>0</v>
      </c>
    </row>
    <row r="945" spans="1:50" ht="15.75" hidden="1" customHeight="1" outlineLevel="1">
      <c r="A945" s="8" t="s">
        <v>61</v>
      </c>
      <c r="B945" s="216">
        <v>934</v>
      </c>
      <c r="C945" s="284"/>
      <c r="D945" s="285"/>
      <c r="E945" s="285"/>
      <c r="F945" s="286"/>
      <c r="G945" s="301">
        <v>0</v>
      </c>
      <c r="H945" s="287">
        <v>0.1</v>
      </c>
      <c r="I945" s="288"/>
      <c r="J945" s="223">
        <f t="shared" si="244"/>
        <v>0</v>
      </c>
      <c r="K945" s="286"/>
      <c r="L945" s="286"/>
      <c r="M945" s="215"/>
      <c r="N945" s="278">
        <f t="shared" si="245"/>
        <v>934</v>
      </c>
      <c r="O945" s="289" t="str">
        <f t="shared" si="246"/>
        <v/>
      </c>
      <c r="P945" s="290">
        <f t="shared" si="240"/>
        <v>0</v>
      </c>
      <c r="Q945" s="291">
        <v>0.1</v>
      </c>
      <c r="R945" s="292"/>
      <c r="S945" s="292"/>
      <c r="T945" s="292"/>
      <c r="U945" s="293" t="str">
        <f t="shared" si="247"/>
        <v/>
      </c>
      <c r="V945" s="294"/>
      <c r="W945" s="158"/>
      <c r="X945" s="159" t="str">
        <f t="shared" si="248"/>
        <v/>
      </c>
      <c r="Y945" s="20"/>
      <c r="Z945" s="20"/>
      <c r="AA945" s="160">
        <f t="shared" si="241"/>
        <v>0</v>
      </c>
      <c r="AB945" s="160">
        <f t="shared" si="242"/>
        <v>0</v>
      </c>
      <c r="AC945" s="20">
        <f t="shared" si="243"/>
        <v>0</v>
      </c>
      <c r="AR945" s="205">
        <f t="shared" si="249"/>
        <v>0</v>
      </c>
      <c r="AS945" s="205">
        <f t="shared" si="250"/>
        <v>0</v>
      </c>
      <c r="AT945" s="205">
        <f t="shared" si="251"/>
        <v>0</v>
      </c>
      <c r="AU945" s="205">
        <f t="shared" si="252"/>
        <v>0</v>
      </c>
      <c r="AV945" s="205">
        <f t="shared" si="253"/>
        <v>0</v>
      </c>
      <c r="AW945" s="205">
        <f t="shared" si="254"/>
        <v>0</v>
      </c>
      <c r="AX945" s="205">
        <f t="shared" si="255"/>
        <v>0</v>
      </c>
    </row>
    <row r="946" spans="1:50" ht="15.75" hidden="1" customHeight="1" outlineLevel="1">
      <c r="A946" s="8" t="s">
        <v>61</v>
      </c>
      <c r="B946" s="216">
        <v>935</v>
      </c>
      <c r="C946" s="284"/>
      <c r="D946" s="285"/>
      <c r="E946" s="285"/>
      <c r="F946" s="286"/>
      <c r="G946" s="301">
        <v>0</v>
      </c>
      <c r="H946" s="287">
        <v>0.1</v>
      </c>
      <c r="I946" s="288"/>
      <c r="J946" s="223">
        <f t="shared" si="244"/>
        <v>0</v>
      </c>
      <c r="K946" s="286"/>
      <c r="L946" s="286"/>
      <c r="M946" s="215"/>
      <c r="N946" s="278">
        <f t="shared" si="245"/>
        <v>935</v>
      </c>
      <c r="O946" s="289" t="str">
        <f t="shared" si="246"/>
        <v/>
      </c>
      <c r="P946" s="290">
        <f t="shared" si="240"/>
        <v>0</v>
      </c>
      <c r="Q946" s="291">
        <v>0.1</v>
      </c>
      <c r="R946" s="292"/>
      <c r="S946" s="292"/>
      <c r="T946" s="292"/>
      <c r="U946" s="293" t="str">
        <f t="shared" si="247"/>
        <v/>
      </c>
      <c r="V946" s="294"/>
      <c r="W946" s="158"/>
      <c r="X946" s="159" t="str">
        <f t="shared" si="248"/>
        <v/>
      </c>
      <c r="Y946" s="20"/>
      <c r="Z946" s="20"/>
      <c r="AA946" s="160">
        <f t="shared" si="241"/>
        <v>0</v>
      </c>
      <c r="AB946" s="160">
        <f t="shared" si="242"/>
        <v>0</v>
      </c>
      <c r="AC946" s="20">
        <f t="shared" si="243"/>
        <v>0</v>
      </c>
      <c r="AR946" s="205">
        <f t="shared" si="249"/>
        <v>0</v>
      </c>
      <c r="AS946" s="205">
        <f t="shared" si="250"/>
        <v>0</v>
      </c>
      <c r="AT946" s="205">
        <f t="shared" si="251"/>
        <v>0</v>
      </c>
      <c r="AU946" s="205">
        <f t="shared" si="252"/>
        <v>0</v>
      </c>
      <c r="AV946" s="205">
        <f t="shared" si="253"/>
        <v>0</v>
      </c>
      <c r="AW946" s="205">
        <f t="shared" si="254"/>
        <v>0</v>
      </c>
      <c r="AX946" s="205">
        <f t="shared" si="255"/>
        <v>0</v>
      </c>
    </row>
    <row r="947" spans="1:50" ht="15.75" hidden="1" customHeight="1" outlineLevel="1">
      <c r="A947" s="8" t="s">
        <v>61</v>
      </c>
      <c r="B947" s="216">
        <v>936</v>
      </c>
      <c r="C947" s="284"/>
      <c r="D947" s="285"/>
      <c r="E947" s="285"/>
      <c r="F947" s="286"/>
      <c r="G947" s="301">
        <v>0</v>
      </c>
      <c r="H947" s="287">
        <v>0.1</v>
      </c>
      <c r="I947" s="288"/>
      <c r="J947" s="223">
        <f t="shared" si="244"/>
        <v>0</v>
      </c>
      <c r="K947" s="286"/>
      <c r="L947" s="286"/>
      <c r="M947" s="215"/>
      <c r="N947" s="278">
        <f t="shared" si="245"/>
        <v>936</v>
      </c>
      <c r="O947" s="289" t="str">
        <f t="shared" si="246"/>
        <v/>
      </c>
      <c r="P947" s="290">
        <f t="shared" si="240"/>
        <v>0</v>
      </c>
      <c r="Q947" s="291">
        <v>0.1</v>
      </c>
      <c r="R947" s="292"/>
      <c r="S947" s="292"/>
      <c r="T947" s="292"/>
      <c r="U947" s="293" t="str">
        <f t="shared" si="247"/>
        <v/>
      </c>
      <c r="V947" s="294"/>
      <c r="W947" s="158"/>
      <c r="X947" s="159" t="str">
        <f t="shared" si="248"/>
        <v/>
      </c>
      <c r="Y947" s="20"/>
      <c r="Z947" s="20"/>
      <c r="AA947" s="160">
        <f t="shared" si="241"/>
        <v>0</v>
      </c>
      <c r="AB947" s="160">
        <f t="shared" si="242"/>
        <v>0</v>
      </c>
      <c r="AC947" s="20">
        <f t="shared" si="243"/>
        <v>0</v>
      </c>
      <c r="AR947" s="205">
        <f t="shared" si="249"/>
        <v>0</v>
      </c>
      <c r="AS947" s="205">
        <f t="shared" si="250"/>
        <v>0</v>
      </c>
      <c r="AT947" s="205">
        <f t="shared" si="251"/>
        <v>0</v>
      </c>
      <c r="AU947" s="205">
        <f t="shared" si="252"/>
        <v>0</v>
      </c>
      <c r="AV947" s="205">
        <f t="shared" si="253"/>
        <v>0</v>
      </c>
      <c r="AW947" s="205">
        <f t="shared" si="254"/>
        <v>0</v>
      </c>
      <c r="AX947" s="205">
        <f t="shared" si="255"/>
        <v>0</v>
      </c>
    </row>
    <row r="948" spans="1:50" ht="15.75" hidden="1" customHeight="1" outlineLevel="1">
      <c r="A948" s="8" t="s">
        <v>61</v>
      </c>
      <c r="B948" s="216">
        <v>937</v>
      </c>
      <c r="C948" s="284"/>
      <c r="D948" s="285"/>
      <c r="E948" s="285"/>
      <c r="F948" s="286"/>
      <c r="G948" s="301">
        <v>0</v>
      </c>
      <c r="H948" s="287">
        <v>0.1</v>
      </c>
      <c r="I948" s="288"/>
      <c r="J948" s="223">
        <f t="shared" si="244"/>
        <v>0</v>
      </c>
      <c r="K948" s="286"/>
      <c r="L948" s="286"/>
      <c r="M948" s="215"/>
      <c r="N948" s="278">
        <f t="shared" si="245"/>
        <v>937</v>
      </c>
      <c r="O948" s="289" t="str">
        <f t="shared" si="246"/>
        <v/>
      </c>
      <c r="P948" s="290">
        <f t="shared" si="240"/>
        <v>0</v>
      </c>
      <c r="Q948" s="291">
        <v>0.1</v>
      </c>
      <c r="R948" s="292"/>
      <c r="S948" s="292"/>
      <c r="T948" s="292"/>
      <c r="U948" s="293" t="str">
        <f t="shared" si="247"/>
        <v/>
      </c>
      <c r="V948" s="294"/>
      <c r="W948" s="158"/>
      <c r="X948" s="159" t="str">
        <f t="shared" si="248"/>
        <v/>
      </c>
      <c r="Y948" s="20"/>
      <c r="Z948" s="20"/>
      <c r="AA948" s="160">
        <f t="shared" si="241"/>
        <v>0</v>
      </c>
      <c r="AB948" s="160">
        <f t="shared" si="242"/>
        <v>0</v>
      </c>
      <c r="AC948" s="20">
        <f t="shared" si="243"/>
        <v>0</v>
      </c>
      <c r="AR948" s="205">
        <f t="shared" si="249"/>
        <v>0</v>
      </c>
      <c r="AS948" s="205">
        <f t="shared" si="250"/>
        <v>0</v>
      </c>
      <c r="AT948" s="205">
        <f t="shared" si="251"/>
        <v>0</v>
      </c>
      <c r="AU948" s="205">
        <f t="shared" si="252"/>
        <v>0</v>
      </c>
      <c r="AV948" s="205">
        <f t="shared" si="253"/>
        <v>0</v>
      </c>
      <c r="AW948" s="205">
        <f t="shared" si="254"/>
        <v>0</v>
      </c>
      <c r="AX948" s="205">
        <f t="shared" si="255"/>
        <v>0</v>
      </c>
    </row>
    <row r="949" spans="1:50" ht="15.75" hidden="1" customHeight="1" outlineLevel="1">
      <c r="A949" s="8" t="s">
        <v>61</v>
      </c>
      <c r="B949" s="216">
        <v>938</v>
      </c>
      <c r="C949" s="284"/>
      <c r="D949" s="285"/>
      <c r="E949" s="285"/>
      <c r="F949" s="286"/>
      <c r="G949" s="301">
        <v>0</v>
      </c>
      <c r="H949" s="287">
        <v>0.1</v>
      </c>
      <c r="I949" s="288"/>
      <c r="J949" s="223">
        <f t="shared" si="244"/>
        <v>0</v>
      </c>
      <c r="K949" s="286"/>
      <c r="L949" s="286"/>
      <c r="M949" s="215"/>
      <c r="N949" s="278">
        <f t="shared" si="245"/>
        <v>938</v>
      </c>
      <c r="O949" s="289" t="str">
        <f t="shared" si="246"/>
        <v/>
      </c>
      <c r="P949" s="290">
        <f t="shared" si="240"/>
        <v>0</v>
      </c>
      <c r="Q949" s="291">
        <v>0.1</v>
      </c>
      <c r="R949" s="292"/>
      <c r="S949" s="292"/>
      <c r="T949" s="292"/>
      <c r="U949" s="293" t="str">
        <f t="shared" si="247"/>
        <v/>
      </c>
      <c r="V949" s="294"/>
      <c r="W949" s="158"/>
      <c r="X949" s="159" t="str">
        <f t="shared" si="248"/>
        <v/>
      </c>
      <c r="Y949" s="20"/>
      <c r="Z949" s="20"/>
      <c r="AA949" s="160">
        <f t="shared" si="241"/>
        <v>0</v>
      </c>
      <c r="AB949" s="160">
        <f t="shared" si="242"/>
        <v>0</v>
      </c>
      <c r="AC949" s="20">
        <f t="shared" si="243"/>
        <v>0</v>
      </c>
      <c r="AR949" s="205">
        <f t="shared" si="249"/>
        <v>0</v>
      </c>
      <c r="AS949" s="205">
        <f t="shared" si="250"/>
        <v>0</v>
      </c>
      <c r="AT949" s="205">
        <f t="shared" si="251"/>
        <v>0</v>
      </c>
      <c r="AU949" s="205">
        <f t="shared" si="252"/>
        <v>0</v>
      </c>
      <c r="AV949" s="205">
        <f t="shared" si="253"/>
        <v>0</v>
      </c>
      <c r="AW949" s="205">
        <f t="shared" si="254"/>
        <v>0</v>
      </c>
      <c r="AX949" s="205">
        <f t="shared" si="255"/>
        <v>0</v>
      </c>
    </row>
    <row r="950" spans="1:50" ht="15.75" hidden="1" customHeight="1" outlineLevel="1">
      <c r="A950" s="8" t="s">
        <v>61</v>
      </c>
      <c r="B950" s="216">
        <v>939</v>
      </c>
      <c r="C950" s="284"/>
      <c r="D950" s="285"/>
      <c r="E950" s="285"/>
      <c r="F950" s="286"/>
      <c r="G950" s="301">
        <v>0</v>
      </c>
      <c r="H950" s="287">
        <v>0.1</v>
      </c>
      <c r="I950" s="288"/>
      <c r="J950" s="223">
        <f t="shared" si="244"/>
        <v>0</v>
      </c>
      <c r="K950" s="286"/>
      <c r="L950" s="286"/>
      <c r="M950" s="215"/>
      <c r="N950" s="278">
        <f t="shared" si="245"/>
        <v>939</v>
      </c>
      <c r="O950" s="289" t="str">
        <f t="shared" si="246"/>
        <v/>
      </c>
      <c r="P950" s="290">
        <f t="shared" si="240"/>
        <v>0</v>
      </c>
      <c r="Q950" s="291">
        <v>0.1</v>
      </c>
      <c r="R950" s="292"/>
      <c r="S950" s="292"/>
      <c r="T950" s="292"/>
      <c r="U950" s="293" t="str">
        <f t="shared" si="247"/>
        <v/>
      </c>
      <c r="V950" s="294"/>
      <c r="W950" s="158"/>
      <c r="X950" s="159" t="str">
        <f t="shared" si="248"/>
        <v/>
      </c>
      <c r="Y950" s="20"/>
      <c r="Z950" s="20"/>
      <c r="AA950" s="160">
        <f t="shared" si="241"/>
        <v>0</v>
      </c>
      <c r="AB950" s="160">
        <f t="shared" si="242"/>
        <v>0</v>
      </c>
      <c r="AC950" s="20">
        <f t="shared" si="243"/>
        <v>0</v>
      </c>
      <c r="AR950" s="205">
        <f t="shared" si="249"/>
        <v>0</v>
      </c>
      <c r="AS950" s="205">
        <f t="shared" si="250"/>
        <v>0</v>
      </c>
      <c r="AT950" s="205">
        <f t="shared" si="251"/>
        <v>0</v>
      </c>
      <c r="AU950" s="205">
        <f t="shared" si="252"/>
        <v>0</v>
      </c>
      <c r="AV950" s="205">
        <f t="shared" si="253"/>
        <v>0</v>
      </c>
      <c r="AW950" s="205">
        <f t="shared" si="254"/>
        <v>0</v>
      </c>
      <c r="AX950" s="205">
        <f t="shared" si="255"/>
        <v>0</v>
      </c>
    </row>
    <row r="951" spans="1:50" ht="15.75" hidden="1" customHeight="1" outlineLevel="1">
      <c r="A951" s="8" t="s">
        <v>61</v>
      </c>
      <c r="B951" s="216">
        <v>940</v>
      </c>
      <c r="C951" s="284"/>
      <c r="D951" s="285"/>
      <c r="E951" s="285"/>
      <c r="F951" s="286"/>
      <c r="G951" s="301">
        <v>0</v>
      </c>
      <c r="H951" s="287">
        <v>0.1</v>
      </c>
      <c r="I951" s="288"/>
      <c r="J951" s="223">
        <f t="shared" si="244"/>
        <v>0</v>
      </c>
      <c r="K951" s="286"/>
      <c r="L951" s="286"/>
      <c r="M951" s="215"/>
      <c r="N951" s="278">
        <f t="shared" si="245"/>
        <v>940</v>
      </c>
      <c r="O951" s="289" t="str">
        <f t="shared" si="246"/>
        <v/>
      </c>
      <c r="P951" s="290">
        <f t="shared" si="240"/>
        <v>0</v>
      </c>
      <c r="Q951" s="291">
        <v>0.1</v>
      </c>
      <c r="R951" s="292"/>
      <c r="S951" s="292"/>
      <c r="T951" s="292"/>
      <c r="U951" s="293" t="str">
        <f t="shared" si="247"/>
        <v/>
      </c>
      <c r="V951" s="294"/>
      <c r="W951" s="158"/>
      <c r="X951" s="159" t="str">
        <f t="shared" si="248"/>
        <v/>
      </c>
      <c r="Y951" s="20"/>
      <c r="Z951" s="20"/>
      <c r="AA951" s="160">
        <f t="shared" si="241"/>
        <v>0</v>
      </c>
      <c r="AB951" s="160">
        <f t="shared" si="242"/>
        <v>0</v>
      </c>
      <c r="AC951" s="20">
        <f t="shared" si="243"/>
        <v>0</v>
      </c>
      <c r="AR951" s="205">
        <f t="shared" si="249"/>
        <v>0</v>
      </c>
      <c r="AS951" s="205">
        <f t="shared" si="250"/>
        <v>0</v>
      </c>
      <c r="AT951" s="205">
        <f t="shared" si="251"/>
        <v>0</v>
      </c>
      <c r="AU951" s="205">
        <f t="shared" si="252"/>
        <v>0</v>
      </c>
      <c r="AV951" s="205">
        <f t="shared" si="253"/>
        <v>0</v>
      </c>
      <c r="AW951" s="205">
        <f t="shared" si="254"/>
        <v>0</v>
      </c>
      <c r="AX951" s="205">
        <f t="shared" si="255"/>
        <v>0</v>
      </c>
    </row>
    <row r="952" spans="1:50" ht="15.75" hidden="1" customHeight="1" outlineLevel="1">
      <c r="A952" s="8" t="s">
        <v>61</v>
      </c>
      <c r="B952" s="216">
        <v>941</v>
      </c>
      <c r="C952" s="284"/>
      <c r="D952" s="285"/>
      <c r="E952" s="285"/>
      <c r="F952" s="286"/>
      <c r="G952" s="301">
        <v>0</v>
      </c>
      <c r="H952" s="287">
        <v>0.1</v>
      </c>
      <c r="I952" s="288"/>
      <c r="J952" s="223">
        <f t="shared" si="244"/>
        <v>0</v>
      </c>
      <c r="K952" s="286"/>
      <c r="L952" s="286"/>
      <c r="M952" s="215"/>
      <c r="N952" s="278">
        <f t="shared" si="245"/>
        <v>941</v>
      </c>
      <c r="O952" s="289" t="str">
        <f t="shared" si="246"/>
        <v/>
      </c>
      <c r="P952" s="290">
        <f t="shared" si="240"/>
        <v>0</v>
      </c>
      <c r="Q952" s="291">
        <v>0.1</v>
      </c>
      <c r="R952" s="292"/>
      <c r="S952" s="292"/>
      <c r="T952" s="292"/>
      <c r="U952" s="293" t="str">
        <f t="shared" si="247"/>
        <v/>
      </c>
      <c r="V952" s="294"/>
      <c r="W952" s="158"/>
      <c r="X952" s="159" t="str">
        <f t="shared" si="248"/>
        <v/>
      </c>
      <c r="Y952" s="20"/>
      <c r="Z952" s="20"/>
      <c r="AA952" s="160">
        <f t="shared" si="241"/>
        <v>0</v>
      </c>
      <c r="AB952" s="160">
        <f t="shared" si="242"/>
        <v>0</v>
      </c>
      <c r="AC952" s="20">
        <f t="shared" si="243"/>
        <v>0</v>
      </c>
      <c r="AR952" s="205">
        <f t="shared" si="249"/>
        <v>0</v>
      </c>
      <c r="AS952" s="205">
        <f t="shared" si="250"/>
        <v>0</v>
      </c>
      <c r="AT952" s="205">
        <f t="shared" si="251"/>
        <v>0</v>
      </c>
      <c r="AU952" s="205">
        <f t="shared" si="252"/>
        <v>0</v>
      </c>
      <c r="AV952" s="205">
        <f t="shared" si="253"/>
        <v>0</v>
      </c>
      <c r="AW952" s="205">
        <f t="shared" si="254"/>
        <v>0</v>
      </c>
      <c r="AX952" s="205">
        <f t="shared" si="255"/>
        <v>0</v>
      </c>
    </row>
    <row r="953" spans="1:50" ht="15.75" hidden="1" customHeight="1" outlineLevel="1">
      <c r="A953" s="8" t="s">
        <v>61</v>
      </c>
      <c r="B953" s="216">
        <v>942</v>
      </c>
      <c r="C953" s="284"/>
      <c r="D953" s="285"/>
      <c r="E953" s="285"/>
      <c r="F953" s="286"/>
      <c r="G953" s="301">
        <v>0</v>
      </c>
      <c r="H953" s="287">
        <v>0.1</v>
      </c>
      <c r="I953" s="288"/>
      <c r="J953" s="223">
        <f t="shared" si="244"/>
        <v>0</v>
      </c>
      <c r="K953" s="286"/>
      <c r="L953" s="286"/>
      <c r="M953" s="215"/>
      <c r="N953" s="278">
        <f t="shared" si="245"/>
        <v>942</v>
      </c>
      <c r="O953" s="289" t="str">
        <f t="shared" si="246"/>
        <v/>
      </c>
      <c r="P953" s="290">
        <f t="shared" si="240"/>
        <v>0</v>
      </c>
      <c r="Q953" s="291">
        <v>0.1</v>
      </c>
      <c r="R953" s="292"/>
      <c r="S953" s="292"/>
      <c r="T953" s="292"/>
      <c r="U953" s="293" t="str">
        <f t="shared" si="247"/>
        <v/>
      </c>
      <c r="V953" s="294"/>
      <c r="W953" s="158"/>
      <c r="X953" s="159" t="str">
        <f t="shared" si="248"/>
        <v/>
      </c>
      <c r="Y953" s="20"/>
      <c r="Z953" s="20"/>
      <c r="AA953" s="160">
        <f t="shared" si="241"/>
        <v>0</v>
      </c>
      <c r="AB953" s="160">
        <f t="shared" si="242"/>
        <v>0</v>
      </c>
      <c r="AC953" s="20">
        <f t="shared" si="243"/>
        <v>0</v>
      </c>
      <c r="AR953" s="205">
        <f t="shared" si="249"/>
        <v>0</v>
      </c>
      <c r="AS953" s="205">
        <f t="shared" si="250"/>
        <v>0</v>
      </c>
      <c r="AT953" s="205">
        <f t="shared" si="251"/>
        <v>0</v>
      </c>
      <c r="AU953" s="205">
        <f t="shared" si="252"/>
        <v>0</v>
      </c>
      <c r="AV953" s="205">
        <f t="shared" si="253"/>
        <v>0</v>
      </c>
      <c r="AW953" s="205">
        <f t="shared" si="254"/>
        <v>0</v>
      </c>
      <c r="AX953" s="205">
        <f t="shared" si="255"/>
        <v>0</v>
      </c>
    </row>
    <row r="954" spans="1:50" ht="15.75" hidden="1" customHeight="1" outlineLevel="1">
      <c r="A954" s="8" t="s">
        <v>61</v>
      </c>
      <c r="B954" s="216">
        <v>943</v>
      </c>
      <c r="C954" s="284"/>
      <c r="D954" s="285"/>
      <c r="E954" s="285"/>
      <c r="F954" s="286"/>
      <c r="G954" s="301">
        <v>0</v>
      </c>
      <c r="H954" s="287">
        <v>0.1</v>
      </c>
      <c r="I954" s="288"/>
      <c r="J954" s="223">
        <f t="shared" si="244"/>
        <v>0</v>
      </c>
      <c r="K954" s="286"/>
      <c r="L954" s="286"/>
      <c r="M954" s="215"/>
      <c r="N954" s="278">
        <f t="shared" si="245"/>
        <v>943</v>
      </c>
      <c r="O954" s="289" t="str">
        <f t="shared" si="246"/>
        <v/>
      </c>
      <c r="P954" s="290">
        <f t="shared" si="240"/>
        <v>0</v>
      </c>
      <c r="Q954" s="291">
        <v>0.1</v>
      </c>
      <c r="R954" s="292"/>
      <c r="S954" s="292"/>
      <c r="T954" s="292"/>
      <c r="U954" s="293" t="str">
        <f t="shared" si="247"/>
        <v/>
      </c>
      <c r="V954" s="294"/>
      <c r="W954" s="158"/>
      <c r="X954" s="159" t="str">
        <f t="shared" si="248"/>
        <v/>
      </c>
      <c r="Y954" s="20"/>
      <c r="Z954" s="20"/>
      <c r="AA954" s="160">
        <f t="shared" si="241"/>
        <v>0</v>
      </c>
      <c r="AB954" s="160">
        <f t="shared" si="242"/>
        <v>0</v>
      </c>
      <c r="AC954" s="20">
        <f t="shared" si="243"/>
        <v>0</v>
      </c>
      <c r="AR954" s="205">
        <f t="shared" si="249"/>
        <v>0</v>
      </c>
      <c r="AS954" s="205">
        <f t="shared" si="250"/>
        <v>0</v>
      </c>
      <c r="AT954" s="205">
        <f t="shared" si="251"/>
        <v>0</v>
      </c>
      <c r="AU954" s="205">
        <f t="shared" si="252"/>
        <v>0</v>
      </c>
      <c r="AV954" s="205">
        <f t="shared" si="253"/>
        <v>0</v>
      </c>
      <c r="AW954" s="205">
        <f t="shared" si="254"/>
        <v>0</v>
      </c>
      <c r="AX954" s="205">
        <f t="shared" si="255"/>
        <v>0</v>
      </c>
    </row>
    <row r="955" spans="1:50" ht="15.75" hidden="1" customHeight="1" outlineLevel="1">
      <c r="A955" s="8" t="s">
        <v>61</v>
      </c>
      <c r="B955" s="216">
        <v>944</v>
      </c>
      <c r="C955" s="284"/>
      <c r="D955" s="285"/>
      <c r="E955" s="285"/>
      <c r="F955" s="286"/>
      <c r="G955" s="301">
        <v>0</v>
      </c>
      <c r="H955" s="287">
        <v>0.1</v>
      </c>
      <c r="I955" s="288"/>
      <c r="J955" s="223">
        <f t="shared" si="244"/>
        <v>0</v>
      </c>
      <c r="K955" s="286"/>
      <c r="L955" s="286"/>
      <c r="M955" s="215"/>
      <c r="N955" s="278">
        <f t="shared" si="245"/>
        <v>944</v>
      </c>
      <c r="O955" s="289" t="str">
        <f t="shared" si="246"/>
        <v/>
      </c>
      <c r="P955" s="290">
        <f t="shared" si="240"/>
        <v>0</v>
      </c>
      <c r="Q955" s="291">
        <v>0.1</v>
      </c>
      <c r="R955" s="292"/>
      <c r="S955" s="292"/>
      <c r="T955" s="292"/>
      <c r="U955" s="293" t="str">
        <f t="shared" si="247"/>
        <v/>
      </c>
      <c r="V955" s="294"/>
      <c r="W955" s="158"/>
      <c r="X955" s="159" t="str">
        <f t="shared" si="248"/>
        <v/>
      </c>
      <c r="Y955" s="20"/>
      <c r="Z955" s="20"/>
      <c r="AA955" s="160">
        <f t="shared" si="241"/>
        <v>0</v>
      </c>
      <c r="AB955" s="160">
        <f t="shared" si="242"/>
        <v>0</v>
      </c>
      <c r="AC955" s="20">
        <f t="shared" si="243"/>
        <v>0</v>
      </c>
      <c r="AR955" s="205">
        <f t="shared" si="249"/>
        <v>0</v>
      </c>
      <c r="AS955" s="205">
        <f t="shared" si="250"/>
        <v>0</v>
      </c>
      <c r="AT955" s="205">
        <f t="shared" si="251"/>
        <v>0</v>
      </c>
      <c r="AU955" s="205">
        <f t="shared" si="252"/>
        <v>0</v>
      </c>
      <c r="AV955" s="205">
        <f t="shared" si="253"/>
        <v>0</v>
      </c>
      <c r="AW955" s="205">
        <f t="shared" si="254"/>
        <v>0</v>
      </c>
      <c r="AX955" s="205">
        <f t="shared" si="255"/>
        <v>0</v>
      </c>
    </row>
    <row r="956" spans="1:50" ht="15.75" hidden="1" customHeight="1" outlineLevel="1">
      <c r="A956" s="8" t="s">
        <v>61</v>
      </c>
      <c r="B956" s="216">
        <v>945</v>
      </c>
      <c r="C956" s="284"/>
      <c r="D956" s="285"/>
      <c r="E956" s="285"/>
      <c r="F956" s="286"/>
      <c r="G956" s="301">
        <v>0</v>
      </c>
      <c r="H956" s="287">
        <v>0.1</v>
      </c>
      <c r="I956" s="288"/>
      <c r="J956" s="223">
        <f t="shared" si="244"/>
        <v>0</v>
      </c>
      <c r="K956" s="286"/>
      <c r="L956" s="286"/>
      <c r="M956" s="215"/>
      <c r="N956" s="278">
        <f t="shared" si="245"/>
        <v>945</v>
      </c>
      <c r="O956" s="289" t="str">
        <f t="shared" si="246"/>
        <v/>
      </c>
      <c r="P956" s="290">
        <f t="shared" si="240"/>
        <v>0</v>
      </c>
      <c r="Q956" s="291">
        <v>0.1</v>
      </c>
      <c r="R956" s="292"/>
      <c r="S956" s="292"/>
      <c r="T956" s="292"/>
      <c r="U956" s="293" t="str">
        <f t="shared" si="247"/>
        <v/>
      </c>
      <c r="V956" s="294"/>
      <c r="W956" s="158"/>
      <c r="X956" s="159" t="str">
        <f t="shared" si="248"/>
        <v/>
      </c>
      <c r="Y956" s="20"/>
      <c r="Z956" s="20"/>
      <c r="AA956" s="160">
        <f t="shared" si="241"/>
        <v>0</v>
      </c>
      <c r="AB956" s="160">
        <f t="shared" si="242"/>
        <v>0</v>
      </c>
      <c r="AC956" s="20">
        <f t="shared" si="243"/>
        <v>0</v>
      </c>
      <c r="AR956" s="205">
        <f t="shared" si="249"/>
        <v>0</v>
      </c>
      <c r="AS956" s="205">
        <f t="shared" si="250"/>
        <v>0</v>
      </c>
      <c r="AT956" s="205">
        <f t="shared" si="251"/>
        <v>0</v>
      </c>
      <c r="AU956" s="205">
        <f t="shared" si="252"/>
        <v>0</v>
      </c>
      <c r="AV956" s="205">
        <f t="shared" si="253"/>
        <v>0</v>
      </c>
      <c r="AW956" s="205">
        <f t="shared" si="254"/>
        <v>0</v>
      </c>
      <c r="AX956" s="205">
        <f t="shared" si="255"/>
        <v>0</v>
      </c>
    </row>
    <row r="957" spans="1:50" ht="15.75" hidden="1" customHeight="1" outlineLevel="1">
      <c r="A957" s="8" t="s">
        <v>61</v>
      </c>
      <c r="B957" s="216">
        <v>946</v>
      </c>
      <c r="C957" s="284"/>
      <c r="D957" s="285"/>
      <c r="E957" s="285"/>
      <c r="F957" s="286"/>
      <c r="G957" s="301">
        <v>0</v>
      </c>
      <c r="H957" s="287">
        <v>0.1</v>
      </c>
      <c r="I957" s="288"/>
      <c r="J957" s="223">
        <f t="shared" si="244"/>
        <v>0</v>
      </c>
      <c r="K957" s="286"/>
      <c r="L957" s="286"/>
      <c r="M957" s="215"/>
      <c r="N957" s="278">
        <f t="shared" si="245"/>
        <v>946</v>
      </c>
      <c r="O957" s="289" t="str">
        <f t="shared" si="246"/>
        <v/>
      </c>
      <c r="P957" s="290">
        <f t="shared" si="240"/>
        <v>0</v>
      </c>
      <c r="Q957" s="291">
        <v>0.1</v>
      </c>
      <c r="R957" s="292"/>
      <c r="S957" s="292"/>
      <c r="T957" s="292"/>
      <c r="U957" s="293" t="str">
        <f t="shared" si="247"/>
        <v/>
      </c>
      <c r="V957" s="294"/>
      <c r="W957" s="158"/>
      <c r="X957" s="159" t="str">
        <f t="shared" si="248"/>
        <v/>
      </c>
      <c r="Y957" s="20"/>
      <c r="Z957" s="20"/>
      <c r="AA957" s="160">
        <f t="shared" si="241"/>
        <v>0</v>
      </c>
      <c r="AB957" s="160">
        <f t="shared" si="242"/>
        <v>0</v>
      </c>
      <c r="AC957" s="20">
        <f t="shared" si="243"/>
        <v>0</v>
      </c>
      <c r="AR957" s="205">
        <f t="shared" si="249"/>
        <v>0</v>
      </c>
      <c r="AS957" s="205">
        <f t="shared" si="250"/>
        <v>0</v>
      </c>
      <c r="AT957" s="205">
        <f t="shared" si="251"/>
        <v>0</v>
      </c>
      <c r="AU957" s="205">
        <f t="shared" si="252"/>
        <v>0</v>
      </c>
      <c r="AV957" s="205">
        <f t="shared" si="253"/>
        <v>0</v>
      </c>
      <c r="AW957" s="205">
        <f t="shared" si="254"/>
        <v>0</v>
      </c>
      <c r="AX957" s="205">
        <f t="shared" si="255"/>
        <v>0</v>
      </c>
    </row>
    <row r="958" spans="1:50" ht="15.75" hidden="1" customHeight="1" outlineLevel="1">
      <c r="A958" s="8" t="s">
        <v>61</v>
      </c>
      <c r="B958" s="216">
        <v>947</v>
      </c>
      <c r="C958" s="284"/>
      <c r="D958" s="285"/>
      <c r="E958" s="285"/>
      <c r="F958" s="286"/>
      <c r="G958" s="301">
        <v>0</v>
      </c>
      <c r="H958" s="287">
        <v>0.1</v>
      </c>
      <c r="I958" s="288"/>
      <c r="J958" s="223">
        <f t="shared" si="244"/>
        <v>0</v>
      </c>
      <c r="K958" s="286"/>
      <c r="L958" s="286"/>
      <c r="M958" s="215"/>
      <c r="N958" s="278">
        <f t="shared" si="245"/>
        <v>947</v>
      </c>
      <c r="O958" s="289" t="str">
        <f t="shared" si="246"/>
        <v/>
      </c>
      <c r="P958" s="290">
        <f t="shared" si="240"/>
        <v>0</v>
      </c>
      <c r="Q958" s="291">
        <v>0.1</v>
      </c>
      <c r="R958" s="292"/>
      <c r="S958" s="292"/>
      <c r="T958" s="292"/>
      <c r="U958" s="293" t="str">
        <f t="shared" si="247"/>
        <v/>
      </c>
      <c r="V958" s="294"/>
      <c r="W958" s="158"/>
      <c r="X958" s="159" t="str">
        <f t="shared" si="248"/>
        <v/>
      </c>
      <c r="Y958" s="20"/>
      <c r="Z958" s="20"/>
      <c r="AA958" s="160">
        <f t="shared" si="241"/>
        <v>0</v>
      </c>
      <c r="AB958" s="160">
        <f t="shared" si="242"/>
        <v>0</v>
      </c>
      <c r="AC958" s="20">
        <f t="shared" si="243"/>
        <v>0</v>
      </c>
      <c r="AR958" s="205">
        <f t="shared" si="249"/>
        <v>0</v>
      </c>
      <c r="AS958" s="205">
        <f t="shared" si="250"/>
        <v>0</v>
      </c>
      <c r="AT958" s="205">
        <f t="shared" si="251"/>
        <v>0</v>
      </c>
      <c r="AU958" s="205">
        <f t="shared" si="252"/>
        <v>0</v>
      </c>
      <c r="AV958" s="205">
        <f t="shared" si="253"/>
        <v>0</v>
      </c>
      <c r="AW958" s="205">
        <f t="shared" si="254"/>
        <v>0</v>
      </c>
      <c r="AX958" s="205">
        <f t="shared" si="255"/>
        <v>0</v>
      </c>
    </row>
    <row r="959" spans="1:50" ht="15.75" hidden="1" customHeight="1" outlineLevel="1">
      <c r="A959" s="8" t="s">
        <v>61</v>
      </c>
      <c r="B959" s="216">
        <v>948</v>
      </c>
      <c r="C959" s="284"/>
      <c r="D959" s="285"/>
      <c r="E959" s="285"/>
      <c r="F959" s="286"/>
      <c r="G959" s="301">
        <v>0</v>
      </c>
      <c r="H959" s="287">
        <v>0.1</v>
      </c>
      <c r="I959" s="288"/>
      <c r="J959" s="223">
        <f t="shared" si="244"/>
        <v>0</v>
      </c>
      <c r="K959" s="286"/>
      <c r="L959" s="286"/>
      <c r="M959" s="215"/>
      <c r="N959" s="278">
        <f t="shared" si="245"/>
        <v>948</v>
      </c>
      <c r="O959" s="289" t="str">
        <f t="shared" si="246"/>
        <v/>
      </c>
      <c r="P959" s="290">
        <f t="shared" si="240"/>
        <v>0</v>
      </c>
      <c r="Q959" s="291">
        <v>0.1</v>
      </c>
      <c r="R959" s="292"/>
      <c r="S959" s="292"/>
      <c r="T959" s="292"/>
      <c r="U959" s="293" t="str">
        <f t="shared" si="247"/>
        <v/>
      </c>
      <c r="V959" s="294"/>
      <c r="W959" s="158"/>
      <c r="X959" s="159" t="str">
        <f t="shared" si="248"/>
        <v/>
      </c>
      <c r="Y959" s="20"/>
      <c r="Z959" s="20"/>
      <c r="AA959" s="160">
        <f t="shared" si="241"/>
        <v>0</v>
      </c>
      <c r="AB959" s="160">
        <f t="shared" si="242"/>
        <v>0</v>
      </c>
      <c r="AC959" s="20">
        <f t="shared" si="243"/>
        <v>0</v>
      </c>
      <c r="AR959" s="205">
        <f t="shared" si="249"/>
        <v>0</v>
      </c>
      <c r="AS959" s="205">
        <f t="shared" si="250"/>
        <v>0</v>
      </c>
      <c r="AT959" s="205">
        <f t="shared" si="251"/>
        <v>0</v>
      </c>
      <c r="AU959" s="205">
        <f t="shared" si="252"/>
        <v>0</v>
      </c>
      <c r="AV959" s="205">
        <f t="shared" si="253"/>
        <v>0</v>
      </c>
      <c r="AW959" s="205">
        <f t="shared" si="254"/>
        <v>0</v>
      </c>
      <c r="AX959" s="205">
        <f t="shared" si="255"/>
        <v>0</v>
      </c>
    </row>
    <row r="960" spans="1:50" ht="15.75" hidden="1" customHeight="1" outlineLevel="1">
      <c r="A960" s="8" t="s">
        <v>61</v>
      </c>
      <c r="B960" s="216">
        <v>949</v>
      </c>
      <c r="C960" s="284"/>
      <c r="D960" s="285"/>
      <c r="E960" s="285"/>
      <c r="F960" s="286"/>
      <c r="G960" s="301">
        <v>0</v>
      </c>
      <c r="H960" s="287">
        <v>0.1</v>
      </c>
      <c r="I960" s="288"/>
      <c r="J960" s="223">
        <f t="shared" si="244"/>
        <v>0</v>
      </c>
      <c r="K960" s="286"/>
      <c r="L960" s="286"/>
      <c r="M960" s="215"/>
      <c r="N960" s="278">
        <f t="shared" si="245"/>
        <v>949</v>
      </c>
      <c r="O960" s="289" t="str">
        <f t="shared" si="246"/>
        <v/>
      </c>
      <c r="P960" s="290">
        <f t="shared" ref="P960:P1011" si="256">IF($H960=$Q960,$J960-$AA960-$AB960-$S960,ROUNDDOWN(($G960-$I960)/(1+$Q960),0)-$AA960-$AB960-$S960)</f>
        <v>0</v>
      </c>
      <c r="Q960" s="291">
        <v>0.1</v>
      </c>
      <c r="R960" s="292"/>
      <c r="S960" s="292"/>
      <c r="T960" s="292"/>
      <c r="U960" s="293" t="str">
        <f t="shared" si="247"/>
        <v/>
      </c>
      <c r="V960" s="294"/>
      <c r="W960" s="158"/>
      <c r="X960" s="159" t="str">
        <f t="shared" si="248"/>
        <v/>
      </c>
      <c r="Y960" s="20"/>
      <c r="Z960" s="20"/>
      <c r="AA960" s="160">
        <f t="shared" ref="AA960:AA1011" si="257">IFERROR(ROUNDDOWN(R960/(1+$Q960),0),0)</f>
        <v>0</v>
      </c>
      <c r="AB960" s="160">
        <f t="shared" ref="AB960:AB1011" si="258">IFERROR(ROUNDDOWN(T960/(1+$Q960),0),0)</f>
        <v>0</v>
      </c>
      <c r="AC960" s="20">
        <f t="shared" ref="AC960:AC1011" si="259">IF($H960&gt;=$Q960,0,$J960-$P960-$R960-$S960-$T960)</f>
        <v>0</v>
      </c>
      <c r="AR960" s="205">
        <f t="shared" si="249"/>
        <v>0</v>
      </c>
      <c r="AS960" s="205">
        <f t="shared" si="250"/>
        <v>0</v>
      </c>
      <c r="AT960" s="205">
        <f t="shared" si="251"/>
        <v>0</v>
      </c>
      <c r="AU960" s="205">
        <f t="shared" si="252"/>
        <v>0</v>
      </c>
      <c r="AV960" s="205">
        <f t="shared" si="253"/>
        <v>0</v>
      </c>
      <c r="AW960" s="205">
        <f t="shared" si="254"/>
        <v>0</v>
      </c>
      <c r="AX960" s="205">
        <f t="shared" si="255"/>
        <v>0</v>
      </c>
    </row>
    <row r="961" spans="1:50" ht="15.75" hidden="1" customHeight="1" outlineLevel="1">
      <c r="A961" s="8" t="s">
        <v>61</v>
      </c>
      <c r="B961" s="216">
        <v>950</v>
      </c>
      <c r="C961" s="284"/>
      <c r="D961" s="285"/>
      <c r="E961" s="285"/>
      <c r="F961" s="286"/>
      <c r="G961" s="301">
        <v>0</v>
      </c>
      <c r="H961" s="287">
        <v>0.1</v>
      </c>
      <c r="I961" s="288"/>
      <c r="J961" s="223">
        <f t="shared" si="244"/>
        <v>0</v>
      </c>
      <c r="K961" s="286"/>
      <c r="L961" s="286"/>
      <c r="M961" s="215"/>
      <c r="N961" s="278">
        <f t="shared" si="245"/>
        <v>950</v>
      </c>
      <c r="O961" s="289" t="str">
        <f t="shared" si="246"/>
        <v/>
      </c>
      <c r="P961" s="290">
        <f t="shared" si="256"/>
        <v>0</v>
      </c>
      <c r="Q961" s="291">
        <v>0.1</v>
      </c>
      <c r="R961" s="292"/>
      <c r="S961" s="292"/>
      <c r="T961" s="292"/>
      <c r="U961" s="293" t="str">
        <f t="shared" si="247"/>
        <v/>
      </c>
      <c r="V961" s="294"/>
      <c r="W961" s="158"/>
      <c r="X961" s="159" t="str">
        <f t="shared" si="248"/>
        <v/>
      </c>
      <c r="Y961" s="20"/>
      <c r="Z961" s="20"/>
      <c r="AA961" s="160">
        <f t="shared" si="257"/>
        <v>0</v>
      </c>
      <c r="AB961" s="160">
        <f t="shared" si="258"/>
        <v>0</v>
      </c>
      <c r="AC961" s="20">
        <f t="shared" si="259"/>
        <v>0</v>
      </c>
      <c r="AR961" s="205">
        <f t="shared" si="249"/>
        <v>0</v>
      </c>
      <c r="AS961" s="205">
        <f t="shared" si="250"/>
        <v>0</v>
      </c>
      <c r="AT961" s="205">
        <f t="shared" si="251"/>
        <v>0</v>
      </c>
      <c r="AU961" s="205">
        <f t="shared" si="252"/>
        <v>0</v>
      </c>
      <c r="AV961" s="205">
        <f t="shared" si="253"/>
        <v>0</v>
      </c>
      <c r="AW961" s="205">
        <f t="shared" si="254"/>
        <v>0</v>
      </c>
      <c r="AX961" s="205">
        <f t="shared" si="255"/>
        <v>0</v>
      </c>
    </row>
    <row r="962" spans="1:50" ht="15.75" hidden="1" customHeight="1" outlineLevel="1">
      <c r="A962" s="8" t="s">
        <v>61</v>
      </c>
      <c r="B962" s="216">
        <v>951</v>
      </c>
      <c r="C962" s="284"/>
      <c r="D962" s="285"/>
      <c r="E962" s="285"/>
      <c r="F962" s="286"/>
      <c r="G962" s="301">
        <v>0</v>
      </c>
      <c r="H962" s="287">
        <v>0.1</v>
      </c>
      <c r="I962" s="288"/>
      <c r="J962" s="223">
        <f t="shared" si="244"/>
        <v>0</v>
      </c>
      <c r="K962" s="286"/>
      <c r="L962" s="286"/>
      <c r="M962" s="215"/>
      <c r="N962" s="278">
        <f t="shared" si="245"/>
        <v>951</v>
      </c>
      <c r="O962" s="289" t="str">
        <f t="shared" si="246"/>
        <v/>
      </c>
      <c r="P962" s="290">
        <f t="shared" si="256"/>
        <v>0</v>
      </c>
      <c r="Q962" s="291">
        <v>0.1</v>
      </c>
      <c r="R962" s="292"/>
      <c r="S962" s="292"/>
      <c r="T962" s="292"/>
      <c r="U962" s="293" t="str">
        <f t="shared" si="247"/>
        <v/>
      </c>
      <c r="V962" s="294"/>
      <c r="W962" s="158"/>
      <c r="X962" s="159" t="str">
        <f t="shared" si="248"/>
        <v/>
      </c>
      <c r="Y962" s="20"/>
      <c r="Z962" s="20"/>
      <c r="AA962" s="160">
        <f t="shared" si="257"/>
        <v>0</v>
      </c>
      <c r="AB962" s="160">
        <f t="shared" si="258"/>
        <v>0</v>
      </c>
      <c r="AC962" s="20">
        <f t="shared" si="259"/>
        <v>0</v>
      </c>
      <c r="AR962" s="205">
        <f t="shared" si="249"/>
        <v>0</v>
      </c>
      <c r="AS962" s="205">
        <f t="shared" si="250"/>
        <v>0</v>
      </c>
      <c r="AT962" s="205">
        <f t="shared" si="251"/>
        <v>0</v>
      </c>
      <c r="AU962" s="205">
        <f t="shared" si="252"/>
        <v>0</v>
      </c>
      <c r="AV962" s="205">
        <f t="shared" si="253"/>
        <v>0</v>
      </c>
      <c r="AW962" s="205">
        <f t="shared" si="254"/>
        <v>0</v>
      </c>
      <c r="AX962" s="205">
        <f t="shared" si="255"/>
        <v>0</v>
      </c>
    </row>
    <row r="963" spans="1:50" ht="15.75" hidden="1" customHeight="1" outlineLevel="1">
      <c r="A963" s="8" t="s">
        <v>61</v>
      </c>
      <c r="B963" s="216">
        <v>952</v>
      </c>
      <c r="C963" s="284"/>
      <c r="D963" s="285"/>
      <c r="E963" s="285"/>
      <c r="F963" s="286"/>
      <c r="G963" s="301">
        <v>0</v>
      </c>
      <c r="H963" s="287">
        <v>0.1</v>
      </c>
      <c r="I963" s="288"/>
      <c r="J963" s="223">
        <f t="shared" si="244"/>
        <v>0</v>
      </c>
      <c r="K963" s="286"/>
      <c r="L963" s="286"/>
      <c r="M963" s="215"/>
      <c r="N963" s="278">
        <f t="shared" si="245"/>
        <v>952</v>
      </c>
      <c r="O963" s="289" t="str">
        <f t="shared" si="246"/>
        <v/>
      </c>
      <c r="P963" s="290">
        <f t="shared" si="256"/>
        <v>0</v>
      </c>
      <c r="Q963" s="291">
        <v>0.1</v>
      </c>
      <c r="R963" s="292"/>
      <c r="S963" s="292"/>
      <c r="T963" s="292"/>
      <c r="U963" s="293" t="str">
        <f t="shared" si="247"/>
        <v/>
      </c>
      <c r="V963" s="294"/>
      <c r="W963" s="158"/>
      <c r="X963" s="159" t="str">
        <f t="shared" si="248"/>
        <v/>
      </c>
      <c r="Y963" s="20"/>
      <c r="Z963" s="20"/>
      <c r="AA963" s="160">
        <f t="shared" si="257"/>
        <v>0</v>
      </c>
      <c r="AB963" s="160">
        <f t="shared" si="258"/>
        <v>0</v>
      </c>
      <c r="AC963" s="20">
        <f t="shared" si="259"/>
        <v>0</v>
      </c>
      <c r="AR963" s="205">
        <f t="shared" si="249"/>
        <v>0</v>
      </c>
      <c r="AS963" s="205">
        <f t="shared" si="250"/>
        <v>0</v>
      </c>
      <c r="AT963" s="205">
        <f t="shared" si="251"/>
        <v>0</v>
      </c>
      <c r="AU963" s="205">
        <f t="shared" si="252"/>
        <v>0</v>
      </c>
      <c r="AV963" s="205">
        <f t="shared" si="253"/>
        <v>0</v>
      </c>
      <c r="AW963" s="205">
        <f t="shared" si="254"/>
        <v>0</v>
      </c>
      <c r="AX963" s="205">
        <f t="shared" si="255"/>
        <v>0</v>
      </c>
    </row>
    <row r="964" spans="1:50" ht="15.75" hidden="1" customHeight="1" outlineLevel="1">
      <c r="A964" s="8" t="s">
        <v>61</v>
      </c>
      <c r="B964" s="216">
        <v>953</v>
      </c>
      <c r="C964" s="284"/>
      <c r="D964" s="285"/>
      <c r="E964" s="285"/>
      <c r="F964" s="286"/>
      <c r="G964" s="301">
        <v>0</v>
      </c>
      <c r="H964" s="287">
        <v>0.1</v>
      </c>
      <c r="I964" s="288"/>
      <c r="J964" s="223">
        <f t="shared" si="244"/>
        <v>0</v>
      </c>
      <c r="K964" s="286"/>
      <c r="L964" s="286"/>
      <c r="M964" s="215"/>
      <c r="N964" s="278">
        <f t="shared" si="245"/>
        <v>953</v>
      </c>
      <c r="O964" s="289" t="str">
        <f t="shared" si="246"/>
        <v/>
      </c>
      <c r="P964" s="290">
        <f t="shared" si="256"/>
        <v>0</v>
      </c>
      <c r="Q964" s="291">
        <v>0.1</v>
      </c>
      <c r="R964" s="292"/>
      <c r="S964" s="292"/>
      <c r="T964" s="292"/>
      <c r="U964" s="293" t="str">
        <f t="shared" si="247"/>
        <v/>
      </c>
      <c r="V964" s="294"/>
      <c r="W964" s="158"/>
      <c r="X964" s="159" t="str">
        <f t="shared" si="248"/>
        <v/>
      </c>
      <c r="Y964" s="20"/>
      <c r="Z964" s="20"/>
      <c r="AA964" s="160">
        <f t="shared" si="257"/>
        <v>0</v>
      </c>
      <c r="AB964" s="160">
        <f t="shared" si="258"/>
        <v>0</v>
      </c>
      <c r="AC964" s="20">
        <f t="shared" si="259"/>
        <v>0</v>
      </c>
      <c r="AR964" s="205">
        <f t="shared" si="249"/>
        <v>0</v>
      </c>
      <c r="AS964" s="205">
        <f t="shared" si="250"/>
        <v>0</v>
      </c>
      <c r="AT964" s="205">
        <f t="shared" si="251"/>
        <v>0</v>
      </c>
      <c r="AU964" s="205">
        <f t="shared" si="252"/>
        <v>0</v>
      </c>
      <c r="AV964" s="205">
        <f t="shared" si="253"/>
        <v>0</v>
      </c>
      <c r="AW964" s="205">
        <f t="shared" si="254"/>
        <v>0</v>
      </c>
      <c r="AX964" s="205">
        <f t="shared" si="255"/>
        <v>0</v>
      </c>
    </row>
    <row r="965" spans="1:50" ht="15.75" hidden="1" customHeight="1" outlineLevel="1">
      <c r="A965" s="8" t="s">
        <v>61</v>
      </c>
      <c r="B965" s="216">
        <v>954</v>
      </c>
      <c r="C965" s="284"/>
      <c r="D965" s="285"/>
      <c r="E965" s="285"/>
      <c r="F965" s="286"/>
      <c r="G965" s="301">
        <v>0</v>
      </c>
      <c r="H965" s="287">
        <v>0.1</v>
      </c>
      <c r="I965" s="288"/>
      <c r="J965" s="223">
        <f t="shared" si="244"/>
        <v>0</v>
      </c>
      <c r="K965" s="286"/>
      <c r="L965" s="286"/>
      <c r="M965" s="215"/>
      <c r="N965" s="278">
        <f t="shared" si="245"/>
        <v>954</v>
      </c>
      <c r="O965" s="289" t="str">
        <f t="shared" si="246"/>
        <v/>
      </c>
      <c r="P965" s="290">
        <f t="shared" si="256"/>
        <v>0</v>
      </c>
      <c r="Q965" s="291">
        <v>0.1</v>
      </c>
      <c r="R965" s="292"/>
      <c r="S965" s="292"/>
      <c r="T965" s="292"/>
      <c r="U965" s="293" t="str">
        <f t="shared" si="247"/>
        <v/>
      </c>
      <c r="V965" s="294"/>
      <c r="W965" s="158"/>
      <c r="X965" s="159" t="str">
        <f t="shared" si="248"/>
        <v/>
      </c>
      <c r="Y965" s="20"/>
      <c r="Z965" s="20"/>
      <c r="AA965" s="160">
        <f t="shared" si="257"/>
        <v>0</v>
      </c>
      <c r="AB965" s="160">
        <f t="shared" si="258"/>
        <v>0</v>
      </c>
      <c r="AC965" s="20">
        <f t="shared" si="259"/>
        <v>0</v>
      </c>
      <c r="AR965" s="205">
        <f t="shared" si="249"/>
        <v>0</v>
      </c>
      <c r="AS965" s="205">
        <f t="shared" si="250"/>
        <v>0</v>
      </c>
      <c r="AT965" s="205">
        <f t="shared" si="251"/>
        <v>0</v>
      </c>
      <c r="AU965" s="205">
        <f t="shared" si="252"/>
        <v>0</v>
      </c>
      <c r="AV965" s="205">
        <f t="shared" si="253"/>
        <v>0</v>
      </c>
      <c r="AW965" s="205">
        <f t="shared" si="254"/>
        <v>0</v>
      </c>
      <c r="AX965" s="205">
        <f t="shared" si="255"/>
        <v>0</v>
      </c>
    </row>
    <row r="966" spans="1:50" ht="15.75" hidden="1" customHeight="1" outlineLevel="1">
      <c r="A966" s="8" t="s">
        <v>61</v>
      </c>
      <c r="B966" s="216">
        <v>955</v>
      </c>
      <c r="C966" s="284"/>
      <c r="D966" s="285"/>
      <c r="E966" s="285"/>
      <c r="F966" s="286"/>
      <c r="G966" s="301">
        <v>0</v>
      </c>
      <c r="H966" s="287">
        <v>0.1</v>
      </c>
      <c r="I966" s="288"/>
      <c r="J966" s="223">
        <f t="shared" si="244"/>
        <v>0</v>
      </c>
      <c r="K966" s="286"/>
      <c r="L966" s="286"/>
      <c r="M966" s="215"/>
      <c r="N966" s="278">
        <f t="shared" si="245"/>
        <v>955</v>
      </c>
      <c r="O966" s="289" t="str">
        <f t="shared" si="246"/>
        <v/>
      </c>
      <c r="P966" s="290">
        <f t="shared" si="256"/>
        <v>0</v>
      </c>
      <c r="Q966" s="291">
        <v>0.1</v>
      </c>
      <c r="R966" s="292"/>
      <c r="S966" s="292"/>
      <c r="T966" s="292"/>
      <c r="U966" s="293" t="str">
        <f t="shared" si="247"/>
        <v/>
      </c>
      <c r="V966" s="294"/>
      <c r="W966" s="158"/>
      <c r="X966" s="159" t="str">
        <f t="shared" si="248"/>
        <v/>
      </c>
      <c r="Y966" s="20"/>
      <c r="Z966" s="20"/>
      <c r="AA966" s="160">
        <f t="shared" si="257"/>
        <v>0</v>
      </c>
      <c r="AB966" s="160">
        <f t="shared" si="258"/>
        <v>0</v>
      </c>
      <c r="AC966" s="20">
        <f t="shared" si="259"/>
        <v>0</v>
      </c>
      <c r="AR966" s="205">
        <f t="shared" si="249"/>
        <v>0</v>
      </c>
      <c r="AS966" s="205">
        <f t="shared" si="250"/>
        <v>0</v>
      </c>
      <c r="AT966" s="205">
        <f t="shared" si="251"/>
        <v>0</v>
      </c>
      <c r="AU966" s="205">
        <f t="shared" si="252"/>
        <v>0</v>
      </c>
      <c r="AV966" s="205">
        <f t="shared" si="253"/>
        <v>0</v>
      </c>
      <c r="AW966" s="205">
        <f t="shared" si="254"/>
        <v>0</v>
      </c>
      <c r="AX966" s="205">
        <f t="shared" si="255"/>
        <v>0</v>
      </c>
    </row>
    <row r="967" spans="1:50" ht="15.75" hidden="1" customHeight="1" outlineLevel="1">
      <c r="A967" s="8" t="s">
        <v>61</v>
      </c>
      <c r="B967" s="216">
        <v>956</v>
      </c>
      <c r="C967" s="284"/>
      <c r="D967" s="285"/>
      <c r="E967" s="285"/>
      <c r="F967" s="286"/>
      <c r="G967" s="301">
        <v>0</v>
      </c>
      <c r="H967" s="287">
        <v>0.1</v>
      </c>
      <c r="I967" s="288"/>
      <c r="J967" s="223">
        <f t="shared" si="244"/>
        <v>0</v>
      </c>
      <c r="K967" s="286"/>
      <c r="L967" s="286"/>
      <c r="M967" s="215"/>
      <c r="N967" s="278">
        <f t="shared" si="245"/>
        <v>956</v>
      </c>
      <c r="O967" s="289" t="str">
        <f t="shared" si="246"/>
        <v/>
      </c>
      <c r="P967" s="290">
        <f t="shared" si="256"/>
        <v>0</v>
      </c>
      <c r="Q967" s="291">
        <v>0.1</v>
      </c>
      <c r="R967" s="292"/>
      <c r="S967" s="292"/>
      <c r="T967" s="292"/>
      <c r="U967" s="293" t="str">
        <f t="shared" si="247"/>
        <v/>
      </c>
      <c r="V967" s="294"/>
      <c r="W967" s="158"/>
      <c r="X967" s="159" t="str">
        <f t="shared" si="248"/>
        <v/>
      </c>
      <c r="Y967" s="20"/>
      <c r="Z967" s="20"/>
      <c r="AA967" s="160">
        <f t="shared" si="257"/>
        <v>0</v>
      </c>
      <c r="AB967" s="160">
        <f t="shared" si="258"/>
        <v>0</v>
      </c>
      <c r="AC967" s="20">
        <f t="shared" si="259"/>
        <v>0</v>
      </c>
      <c r="AR967" s="205">
        <f t="shared" si="249"/>
        <v>0</v>
      </c>
      <c r="AS967" s="205">
        <f t="shared" si="250"/>
        <v>0</v>
      </c>
      <c r="AT967" s="205">
        <f t="shared" si="251"/>
        <v>0</v>
      </c>
      <c r="AU967" s="205">
        <f t="shared" si="252"/>
        <v>0</v>
      </c>
      <c r="AV967" s="205">
        <f t="shared" si="253"/>
        <v>0</v>
      </c>
      <c r="AW967" s="205">
        <f t="shared" si="254"/>
        <v>0</v>
      </c>
      <c r="AX967" s="205">
        <f t="shared" si="255"/>
        <v>0</v>
      </c>
    </row>
    <row r="968" spans="1:50" ht="15.75" hidden="1" customHeight="1" outlineLevel="1">
      <c r="A968" s="8" t="s">
        <v>61</v>
      </c>
      <c r="B968" s="216">
        <v>957</v>
      </c>
      <c r="C968" s="284"/>
      <c r="D968" s="285"/>
      <c r="E968" s="285"/>
      <c r="F968" s="286"/>
      <c r="G968" s="301">
        <v>0</v>
      </c>
      <c r="H968" s="287">
        <v>0.1</v>
      </c>
      <c r="I968" s="288"/>
      <c r="J968" s="223">
        <f t="shared" si="244"/>
        <v>0</v>
      </c>
      <c r="K968" s="286"/>
      <c r="L968" s="286"/>
      <c r="M968" s="215"/>
      <c r="N968" s="278">
        <f t="shared" si="245"/>
        <v>957</v>
      </c>
      <c r="O968" s="289" t="str">
        <f t="shared" si="246"/>
        <v/>
      </c>
      <c r="P968" s="290">
        <f t="shared" si="256"/>
        <v>0</v>
      </c>
      <c r="Q968" s="291">
        <v>0.1</v>
      </c>
      <c r="R968" s="292"/>
      <c r="S968" s="292"/>
      <c r="T968" s="292"/>
      <c r="U968" s="293" t="str">
        <f t="shared" si="247"/>
        <v/>
      </c>
      <c r="V968" s="294"/>
      <c r="W968" s="158"/>
      <c r="X968" s="159" t="str">
        <f t="shared" si="248"/>
        <v/>
      </c>
      <c r="Y968" s="20"/>
      <c r="Z968" s="20"/>
      <c r="AA968" s="160">
        <f t="shared" si="257"/>
        <v>0</v>
      </c>
      <c r="AB968" s="160">
        <f t="shared" si="258"/>
        <v>0</v>
      </c>
      <c r="AC968" s="20">
        <f t="shared" si="259"/>
        <v>0</v>
      </c>
      <c r="AR968" s="205">
        <f t="shared" si="249"/>
        <v>0</v>
      </c>
      <c r="AS968" s="205">
        <f t="shared" si="250"/>
        <v>0</v>
      </c>
      <c r="AT968" s="205">
        <f t="shared" si="251"/>
        <v>0</v>
      </c>
      <c r="AU968" s="205">
        <f t="shared" si="252"/>
        <v>0</v>
      </c>
      <c r="AV968" s="205">
        <f t="shared" si="253"/>
        <v>0</v>
      </c>
      <c r="AW968" s="205">
        <f t="shared" si="254"/>
        <v>0</v>
      </c>
      <c r="AX968" s="205">
        <f t="shared" si="255"/>
        <v>0</v>
      </c>
    </row>
    <row r="969" spans="1:50" ht="15.75" hidden="1" customHeight="1" outlineLevel="1">
      <c r="A969" s="8" t="s">
        <v>61</v>
      </c>
      <c r="B969" s="216">
        <v>958</v>
      </c>
      <c r="C969" s="284"/>
      <c r="D969" s="285"/>
      <c r="E969" s="285"/>
      <c r="F969" s="286"/>
      <c r="G969" s="301">
        <v>0</v>
      </c>
      <c r="H969" s="287">
        <v>0.1</v>
      </c>
      <c r="I969" s="288"/>
      <c r="J969" s="223">
        <f t="shared" si="244"/>
        <v>0</v>
      </c>
      <c r="K969" s="286"/>
      <c r="L969" s="286"/>
      <c r="M969" s="215"/>
      <c r="N969" s="278">
        <f t="shared" si="245"/>
        <v>958</v>
      </c>
      <c r="O969" s="289" t="str">
        <f t="shared" si="246"/>
        <v/>
      </c>
      <c r="P969" s="290">
        <f t="shared" si="256"/>
        <v>0</v>
      </c>
      <c r="Q969" s="291">
        <v>0.1</v>
      </c>
      <c r="R969" s="292"/>
      <c r="S969" s="292"/>
      <c r="T969" s="292"/>
      <c r="U969" s="293" t="str">
        <f t="shared" si="247"/>
        <v/>
      </c>
      <c r="V969" s="294"/>
      <c r="W969" s="158"/>
      <c r="X969" s="159" t="str">
        <f t="shared" si="248"/>
        <v/>
      </c>
      <c r="Y969" s="20"/>
      <c r="Z969" s="20"/>
      <c r="AA969" s="160">
        <f t="shared" si="257"/>
        <v>0</v>
      </c>
      <c r="AB969" s="160">
        <f t="shared" si="258"/>
        <v>0</v>
      </c>
      <c r="AC969" s="20">
        <f t="shared" si="259"/>
        <v>0</v>
      </c>
      <c r="AR969" s="205">
        <f t="shared" si="249"/>
        <v>0</v>
      </c>
      <c r="AS969" s="205">
        <f t="shared" si="250"/>
        <v>0</v>
      </c>
      <c r="AT969" s="205">
        <f t="shared" si="251"/>
        <v>0</v>
      </c>
      <c r="AU969" s="205">
        <f t="shared" si="252"/>
        <v>0</v>
      </c>
      <c r="AV969" s="205">
        <f t="shared" si="253"/>
        <v>0</v>
      </c>
      <c r="AW969" s="205">
        <f t="shared" si="254"/>
        <v>0</v>
      </c>
      <c r="AX969" s="205">
        <f t="shared" si="255"/>
        <v>0</v>
      </c>
    </row>
    <row r="970" spans="1:50" ht="15.75" hidden="1" customHeight="1" outlineLevel="1">
      <c r="A970" s="8" t="s">
        <v>61</v>
      </c>
      <c r="B970" s="216">
        <v>959</v>
      </c>
      <c r="C970" s="284"/>
      <c r="D970" s="285"/>
      <c r="E970" s="285"/>
      <c r="F970" s="286"/>
      <c r="G970" s="301">
        <v>0</v>
      </c>
      <c r="H970" s="287">
        <v>0.1</v>
      </c>
      <c r="I970" s="288"/>
      <c r="J970" s="223">
        <f t="shared" si="244"/>
        <v>0</v>
      </c>
      <c r="K970" s="286"/>
      <c r="L970" s="286"/>
      <c r="M970" s="215"/>
      <c r="N970" s="278">
        <f t="shared" si="245"/>
        <v>959</v>
      </c>
      <c r="O970" s="289" t="str">
        <f t="shared" si="246"/>
        <v/>
      </c>
      <c r="P970" s="290">
        <f t="shared" si="256"/>
        <v>0</v>
      </c>
      <c r="Q970" s="291">
        <v>0.1</v>
      </c>
      <c r="R970" s="292"/>
      <c r="S970" s="292"/>
      <c r="T970" s="292"/>
      <c r="U970" s="293" t="str">
        <f t="shared" si="247"/>
        <v/>
      </c>
      <c r="V970" s="294"/>
      <c r="W970" s="158"/>
      <c r="X970" s="159" t="str">
        <f t="shared" si="248"/>
        <v/>
      </c>
      <c r="Y970" s="20"/>
      <c r="Z970" s="20"/>
      <c r="AA970" s="160">
        <f t="shared" si="257"/>
        <v>0</v>
      </c>
      <c r="AB970" s="160">
        <f t="shared" si="258"/>
        <v>0</v>
      </c>
      <c r="AC970" s="20">
        <f t="shared" si="259"/>
        <v>0</v>
      </c>
      <c r="AR970" s="205">
        <f t="shared" si="249"/>
        <v>0</v>
      </c>
      <c r="AS970" s="205">
        <f t="shared" si="250"/>
        <v>0</v>
      </c>
      <c r="AT970" s="205">
        <f t="shared" si="251"/>
        <v>0</v>
      </c>
      <c r="AU970" s="205">
        <f t="shared" si="252"/>
        <v>0</v>
      </c>
      <c r="AV970" s="205">
        <f t="shared" si="253"/>
        <v>0</v>
      </c>
      <c r="AW970" s="205">
        <f t="shared" si="254"/>
        <v>0</v>
      </c>
      <c r="AX970" s="205">
        <f t="shared" si="255"/>
        <v>0</v>
      </c>
    </row>
    <row r="971" spans="1:50" ht="15.75" hidden="1" customHeight="1" outlineLevel="1">
      <c r="A971" s="8" t="s">
        <v>61</v>
      </c>
      <c r="B971" s="216">
        <v>960</v>
      </c>
      <c r="C971" s="284"/>
      <c r="D971" s="285"/>
      <c r="E971" s="285"/>
      <c r="F971" s="286"/>
      <c r="G971" s="301">
        <v>0</v>
      </c>
      <c r="H971" s="287">
        <v>0.1</v>
      </c>
      <c r="I971" s="288"/>
      <c r="J971" s="223">
        <f t="shared" ref="J971:J1011" si="260">ROUNDDOWN((G971-I971)/(1+H971),0)</f>
        <v>0</v>
      </c>
      <c r="K971" s="286"/>
      <c r="L971" s="286"/>
      <c r="M971" s="215"/>
      <c r="N971" s="278">
        <f t="shared" ref="N971:N1011" si="261">$B971</f>
        <v>960</v>
      </c>
      <c r="O971" s="289" t="str">
        <f t="shared" ref="O971:O1011" si="262">IF($C971="","",C971)</f>
        <v/>
      </c>
      <c r="P971" s="290">
        <f t="shared" si="256"/>
        <v>0</v>
      </c>
      <c r="Q971" s="291">
        <v>0.1</v>
      </c>
      <c r="R971" s="292"/>
      <c r="S971" s="292"/>
      <c r="T971" s="292"/>
      <c r="U971" s="293" t="str">
        <f t="shared" ref="U971:U1011" si="263">IF($G971=0,"","未確認")</f>
        <v/>
      </c>
      <c r="V971" s="294"/>
      <c r="W971" s="158"/>
      <c r="X971" s="159" t="str">
        <f t="shared" ref="X971:X1012" si="264">IF(W971="","","No."&amp;N971&amp;"："&amp;W971&amp;IF(U971="OK","",IF(U971="対象外","（"&amp;TEXT($G971-$I971,"#,##0")&amp;"円/"&amp;V971&amp;"）","（"&amp;TEXT(R971+S971,"#,##0")&amp;"円/"&amp;V971&amp;"）")))</f>
        <v/>
      </c>
      <c r="Y971" s="20"/>
      <c r="Z971" s="20"/>
      <c r="AA971" s="160">
        <f t="shared" si="257"/>
        <v>0</v>
      </c>
      <c r="AB971" s="160">
        <f t="shared" si="258"/>
        <v>0</v>
      </c>
      <c r="AC971" s="20">
        <f t="shared" si="259"/>
        <v>0</v>
      </c>
      <c r="AR971" s="205">
        <f t="shared" ref="AR971:AR1012" si="265">IF(C971="",IF(OR(D971&lt;&gt;"",E971&lt;&gt;"",F971&lt;&gt;"",K971&lt;&gt;"",G971&lt;&gt;0)=TRUE,1,0),0)</f>
        <v>0</v>
      </c>
      <c r="AS971" s="205">
        <f t="shared" ref="AS971:AS1012" si="266">IF(D971="",IF(OR(C971&lt;&gt;"",E971&lt;&gt;"",F971&lt;&gt;"",K971&lt;&gt;"",G971&lt;&gt;0)=TRUE,1,0),0)</f>
        <v>0</v>
      </c>
      <c r="AT971" s="205">
        <f t="shared" ref="AT971:AT1012" si="267">IF(E971="",IF(OR(C971&lt;&gt;"",D971&lt;&gt;"",F971&lt;&gt;"",K971&lt;&gt;"",G971&lt;&gt;0)=TRUE,1,0),0)</f>
        <v>0</v>
      </c>
      <c r="AU971" s="205">
        <f t="shared" ref="AU971:AU1012" si="268">IF(F971="",IF(OR(C971&lt;&gt;"",D971&lt;&gt;"",E971&lt;&gt;"",K971&lt;&gt;"",G971&lt;&gt;0)=TRUE,1,0),0)</f>
        <v>0</v>
      </c>
      <c r="AV971" s="205">
        <f t="shared" ref="AV971:AV1012" si="269">IF(K971="",IF(OR(C971&lt;&gt;"",D971&lt;&gt;"",E971&lt;&gt;"",F971&lt;&gt;"",G971&lt;&gt;0)=TRUE,1,0),0)</f>
        <v>0</v>
      </c>
      <c r="AW971" s="205">
        <f t="shared" ref="AW971:AW1012" si="270">IF(G971=0,IF(OR(C971&lt;&gt;"",D971&lt;&gt;"",E971&lt;&gt;"",F971&lt;&gt;"",K971&lt;&gt;"",G971&lt;&gt;0)=TRUE,1,0),0)</f>
        <v>0</v>
      </c>
      <c r="AX971" s="205">
        <f t="shared" ref="AX971:AX1012" si="271">IF(OR(E971="その他",COUNTIF(E971,"*(詳細備考)*")),1,0)</f>
        <v>0</v>
      </c>
    </row>
    <row r="972" spans="1:50" ht="15.75" hidden="1" customHeight="1" outlineLevel="1">
      <c r="A972" s="8" t="s">
        <v>61</v>
      </c>
      <c r="B972" s="216">
        <v>961</v>
      </c>
      <c r="C972" s="284"/>
      <c r="D972" s="285"/>
      <c r="E972" s="285"/>
      <c r="F972" s="286"/>
      <c r="G972" s="301">
        <v>0</v>
      </c>
      <c r="H972" s="287">
        <v>0.1</v>
      </c>
      <c r="I972" s="288"/>
      <c r="J972" s="223">
        <f t="shared" si="260"/>
        <v>0</v>
      </c>
      <c r="K972" s="286"/>
      <c r="L972" s="286"/>
      <c r="M972" s="215"/>
      <c r="N972" s="278">
        <f t="shared" si="261"/>
        <v>961</v>
      </c>
      <c r="O972" s="289" t="str">
        <f t="shared" si="262"/>
        <v/>
      </c>
      <c r="P972" s="290">
        <f t="shared" si="256"/>
        <v>0</v>
      </c>
      <c r="Q972" s="291">
        <v>0.1</v>
      </c>
      <c r="R972" s="292"/>
      <c r="S972" s="292"/>
      <c r="T972" s="292"/>
      <c r="U972" s="293" t="str">
        <f t="shared" si="263"/>
        <v/>
      </c>
      <c r="V972" s="294"/>
      <c r="W972" s="158"/>
      <c r="X972" s="159" t="str">
        <f t="shared" si="264"/>
        <v/>
      </c>
      <c r="Y972" s="20"/>
      <c r="Z972" s="20"/>
      <c r="AA972" s="160">
        <f t="shared" si="257"/>
        <v>0</v>
      </c>
      <c r="AB972" s="160">
        <f t="shared" si="258"/>
        <v>0</v>
      </c>
      <c r="AC972" s="20">
        <f t="shared" si="259"/>
        <v>0</v>
      </c>
      <c r="AR972" s="205">
        <f t="shared" si="265"/>
        <v>0</v>
      </c>
      <c r="AS972" s="205">
        <f t="shared" si="266"/>
        <v>0</v>
      </c>
      <c r="AT972" s="205">
        <f t="shared" si="267"/>
        <v>0</v>
      </c>
      <c r="AU972" s="205">
        <f t="shared" si="268"/>
        <v>0</v>
      </c>
      <c r="AV972" s="205">
        <f t="shared" si="269"/>
        <v>0</v>
      </c>
      <c r="AW972" s="205">
        <f t="shared" si="270"/>
        <v>0</v>
      </c>
      <c r="AX972" s="205">
        <f t="shared" si="271"/>
        <v>0</v>
      </c>
    </row>
    <row r="973" spans="1:50" ht="15.75" hidden="1" customHeight="1" outlineLevel="1">
      <c r="A973" s="8" t="s">
        <v>61</v>
      </c>
      <c r="B973" s="216">
        <v>962</v>
      </c>
      <c r="C973" s="284"/>
      <c r="D973" s="285"/>
      <c r="E973" s="285"/>
      <c r="F973" s="286"/>
      <c r="G973" s="301">
        <v>0</v>
      </c>
      <c r="H973" s="287">
        <v>0.1</v>
      </c>
      <c r="I973" s="288"/>
      <c r="J973" s="223">
        <f t="shared" si="260"/>
        <v>0</v>
      </c>
      <c r="K973" s="286"/>
      <c r="L973" s="286"/>
      <c r="M973" s="215"/>
      <c r="N973" s="278">
        <f t="shared" si="261"/>
        <v>962</v>
      </c>
      <c r="O973" s="289" t="str">
        <f t="shared" si="262"/>
        <v/>
      </c>
      <c r="P973" s="290">
        <f t="shared" si="256"/>
        <v>0</v>
      </c>
      <c r="Q973" s="291">
        <v>0.1</v>
      </c>
      <c r="R973" s="292"/>
      <c r="S973" s="292"/>
      <c r="T973" s="292"/>
      <c r="U973" s="293" t="str">
        <f t="shared" si="263"/>
        <v/>
      </c>
      <c r="V973" s="294"/>
      <c r="W973" s="158"/>
      <c r="X973" s="159" t="str">
        <f t="shared" si="264"/>
        <v/>
      </c>
      <c r="Y973" s="20"/>
      <c r="Z973" s="20"/>
      <c r="AA973" s="160">
        <f t="shared" si="257"/>
        <v>0</v>
      </c>
      <c r="AB973" s="160">
        <f t="shared" si="258"/>
        <v>0</v>
      </c>
      <c r="AC973" s="20">
        <f t="shared" si="259"/>
        <v>0</v>
      </c>
      <c r="AR973" s="205">
        <f t="shared" si="265"/>
        <v>0</v>
      </c>
      <c r="AS973" s="205">
        <f t="shared" si="266"/>
        <v>0</v>
      </c>
      <c r="AT973" s="205">
        <f t="shared" si="267"/>
        <v>0</v>
      </c>
      <c r="AU973" s="205">
        <f t="shared" si="268"/>
        <v>0</v>
      </c>
      <c r="AV973" s="205">
        <f t="shared" si="269"/>
        <v>0</v>
      </c>
      <c r="AW973" s="205">
        <f t="shared" si="270"/>
        <v>0</v>
      </c>
      <c r="AX973" s="205">
        <f t="shared" si="271"/>
        <v>0</v>
      </c>
    </row>
    <row r="974" spans="1:50" ht="15.75" hidden="1" customHeight="1" outlineLevel="1">
      <c r="A974" s="8" t="s">
        <v>61</v>
      </c>
      <c r="B974" s="216">
        <v>963</v>
      </c>
      <c r="C974" s="284"/>
      <c r="D974" s="285"/>
      <c r="E974" s="285"/>
      <c r="F974" s="286"/>
      <c r="G974" s="301">
        <v>0</v>
      </c>
      <c r="H974" s="287">
        <v>0.1</v>
      </c>
      <c r="I974" s="288"/>
      <c r="J974" s="223">
        <f t="shared" si="260"/>
        <v>0</v>
      </c>
      <c r="K974" s="286"/>
      <c r="L974" s="286"/>
      <c r="M974" s="215"/>
      <c r="N974" s="278">
        <f t="shared" si="261"/>
        <v>963</v>
      </c>
      <c r="O974" s="289" t="str">
        <f t="shared" si="262"/>
        <v/>
      </c>
      <c r="P974" s="290">
        <f t="shared" si="256"/>
        <v>0</v>
      </c>
      <c r="Q974" s="291">
        <v>0.1</v>
      </c>
      <c r="R974" s="292"/>
      <c r="S974" s="292"/>
      <c r="T974" s="292"/>
      <c r="U974" s="293" t="str">
        <f t="shared" si="263"/>
        <v/>
      </c>
      <c r="V974" s="294"/>
      <c r="W974" s="158"/>
      <c r="X974" s="159" t="str">
        <f t="shared" si="264"/>
        <v/>
      </c>
      <c r="Y974" s="20"/>
      <c r="Z974" s="20"/>
      <c r="AA974" s="160">
        <f t="shared" si="257"/>
        <v>0</v>
      </c>
      <c r="AB974" s="160">
        <f t="shared" si="258"/>
        <v>0</v>
      </c>
      <c r="AC974" s="20">
        <f t="shared" si="259"/>
        <v>0</v>
      </c>
      <c r="AR974" s="205">
        <f t="shared" si="265"/>
        <v>0</v>
      </c>
      <c r="AS974" s="205">
        <f t="shared" si="266"/>
        <v>0</v>
      </c>
      <c r="AT974" s="205">
        <f t="shared" si="267"/>
        <v>0</v>
      </c>
      <c r="AU974" s="205">
        <f t="shared" si="268"/>
        <v>0</v>
      </c>
      <c r="AV974" s="205">
        <f t="shared" si="269"/>
        <v>0</v>
      </c>
      <c r="AW974" s="205">
        <f t="shared" si="270"/>
        <v>0</v>
      </c>
      <c r="AX974" s="205">
        <f t="shared" si="271"/>
        <v>0</v>
      </c>
    </row>
    <row r="975" spans="1:50" ht="15.75" hidden="1" customHeight="1" outlineLevel="1">
      <c r="A975" s="8" t="s">
        <v>61</v>
      </c>
      <c r="B975" s="216">
        <v>964</v>
      </c>
      <c r="C975" s="284"/>
      <c r="D975" s="285"/>
      <c r="E975" s="285"/>
      <c r="F975" s="286"/>
      <c r="G975" s="301">
        <v>0</v>
      </c>
      <c r="H975" s="287">
        <v>0.1</v>
      </c>
      <c r="I975" s="288"/>
      <c r="J975" s="223">
        <f t="shared" si="260"/>
        <v>0</v>
      </c>
      <c r="K975" s="286"/>
      <c r="L975" s="286"/>
      <c r="M975" s="215"/>
      <c r="N975" s="278">
        <f t="shared" si="261"/>
        <v>964</v>
      </c>
      <c r="O975" s="289" t="str">
        <f t="shared" si="262"/>
        <v/>
      </c>
      <c r="P975" s="290">
        <f t="shared" si="256"/>
        <v>0</v>
      </c>
      <c r="Q975" s="291">
        <v>0.1</v>
      </c>
      <c r="R975" s="292"/>
      <c r="S975" s="292"/>
      <c r="T975" s="292"/>
      <c r="U975" s="293" t="str">
        <f t="shared" si="263"/>
        <v/>
      </c>
      <c r="V975" s="294"/>
      <c r="W975" s="158"/>
      <c r="X975" s="159" t="str">
        <f t="shared" si="264"/>
        <v/>
      </c>
      <c r="Y975" s="20"/>
      <c r="Z975" s="20"/>
      <c r="AA975" s="160">
        <f t="shared" si="257"/>
        <v>0</v>
      </c>
      <c r="AB975" s="160">
        <f t="shared" si="258"/>
        <v>0</v>
      </c>
      <c r="AC975" s="20">
        <f t="shared" si="259"/>
        <v>0</v>
      </c>
      <c r="AR975" s="205">
        <f t="shared" si="265"/>
        <v>0</v>
      </c>
      <c r="AS975" s="205">
        <f t="shared" si="266"/>
        <v>0</v>
      </c>
      <c r="AT975" s="205">
        <f t="shared" si="267"/>
        <v>0</v>
      </c>
      <c r="AU975" s="205">
        <f t="shared" si="268"/>
        <v>0</v>
      </c>
      <c r="AV975" s="205">
        <f t="shared" si="269"/>
        <v>0</v>
      </c>
      <c r="AW975" s="205">
        <f t="shared" si="270"/>
        <v>0</v>
      </c>
      <c r="AX975" s="205">
        <f t="shared" si="271"/>
        <v>0</v>
      </c>
    </row>
    <row r="976" spans="1:50" ht="15.75" hidden="1" customHeight="1" outlineLevel="1">
      <c r="A976" s="8" t="s">
        <v>61</v>
      </c>
      <c r="B976" s="216">
        <v>965</v>
      </c>
      <c r="C976" s="284"/>
      <c r="D976" s="285"/>
      <c r="E976" s="285"/>
      <c r="F976" s="286"/>
      <c r="G976" s="301">
        <v>0</v>
      </c>
      <c r="H976" s="287">
        <v>0.1</v>
      </c>
      <c r="I976" s="288"/>
      <c r="J976" s="223">
        <f t="shared" si="260"/>
        <v>0</v>
      </c>
      <c r="K976" s="286"/>
      <c r="L976" s="286"/>
      <c r="M976" s="215"/>
      <c r="N976" s="278">
        <f t="shared" si="261"/>
        <v>965</v>
      </c>
      <c r="O976" s="289" t="str">
        <f t="shared" si="262"/>
        <v/>
      </c>
      <c r="P976" s="290">
        <f t="shared" si="256"/>
        <v>0</v>
      </c>
      <c r="Q976" s="291">
        <v>0.1</v>
      </c>
      <c r="R976" s="292"/>
      <c r="S976" s="292"/>
      <c r="T976" s="292"/>
      <c r="U976" s="293" t="str">
        <f t="shared" si="263"/>
        <v/>
      </c>
      <c r="V976" s="294"/>
      <c r="W976" s="158"/>
      <c r="X976" s="159" t="str">
        <f t="shared" si="264"/>
        <v/>
      </c>
      <c r="Y976" s="20"/>
      <c r="Z976" s="20"/>
      <c r="AA976" s="160">
        <f t="shared" si="257"/>
        <v>0</v>
      </c>
      <c r="AB976" s="160">
        <f t="shared" si="258"/>
        <v>0</v>
      </c>
      <c r="AC976" s="20">
        <f t="shared" si="259"/>
        <v>0</v>
      </c>
      <c r="AR976" s="205">
        <f t="shared" si="265"/>
        <v>0</v>
      </c>
      <c r="AS976" s="205">
        <f t="shared" si="266"/>
        <v>0</v>
      </c>
      <c r="AT976" s="205">
        <f t="shared" si="267"/>
        <v>0</v>
      </c>
      <c r="AU976" s="205">
        <f t="shared" si="268"/>
        <v>0</v>
      </c>
      <c r="AV976" s="205">
        <f t="shared" si="269"/>
        <v>0</v>
      </c>
      <c r="AW976" s="205">
        <f t="shared" si="270"/>
        <v>0</v>
      </c>
      <c r="AX976" s="205">
        <f t="shared" si="271"/>
        <v>0</v>
      </c>
    </row>
    <row r="977" spans="1:50" ht="15.75" hidden="1" customHeight="1" outlineLevel="1">
      <c r="A977" s="8" t="s">
        <v>61</v>
      </c>
      <c r="B977" s="216">
        <v>966</v>
      </c>
      <c r="C977" s="284"/>
      <c r="D977" s="285"/>
      <c r="E977" s="285"/>
      <c r="F977" s="286"/>
      <c r="G977" s="301">
        <v>0</v>
      </c>
      <c r="H977" s="287">
        <v>0.1</v>
      </c>
      <c r="I977" s="288"/>
      <c r="J977" s="223">
        <f t="shared" si="260"/>
        <v>0</v>
      </c>
      <c r="K977" s="286"/>
      <c r="L977" s="286"/>
      <c r="M977" s="215"/>
      <c r="N977" s="278">
        <f t="shared" si="261"/>
        <v>966</v>
      </c>
      <c r="O977" s="289" t="str">
        <f t="shared" si="262"/>
        <v/>
      </c>
      <c r="P977" s="290">
        <f t="shared" si="256"/>
        <v>0</v>
      </c>
      <c r="Q977" s="291">
        <v>0.1</v>
      </c>
      <c r="R977" s="292"/>
      <c r="S977" s="292"/>
      <c r="T977" s="292"/>
      <c r="U977" s="293" t="str">
        <f t="shared" si="263"/>
        <v/>
      </c>
      <c r="V977" s="294"/>
      <c r="W977" s="158"/>
      <c r="X977" s="159" t="str">
        <f t="shared" si="264"/>
        <v/>
      </c>
      <c r="Y977" s="20"/>
      <c r="Z977" s="20"/>
      <c r="AA977" s="160">
        <f t="shared" si="257"/>
        <v>0</v>
      </c>
      <c r="AB977" s="160">
        <f t="shared" si="258"/>
        <v>0</v>
      </c>
      <c r="AC977" s="20">
        <f t="shared" si="259"/>
        <v>0</v>
      </c>
      <c r="AR977" s="205">
        <f t="shared" si="265"/>
        <v>0</v>
      </c>
      <c r="AS977" s="205">
        <f t="shared" si="266"/>
        <v>0</v>
      </c>
      <c r="AT977" s="205">
        <f t="shared" si="267"/>
        <v>0</v>
      </c>
      <c r="AU977" s="205">
        <f t="shared" si="268"/>
        <v>0</v>
      </c>
      <c r="AV977" s="205">
        <f t="shared" si="269"/>
        <v>0</v>
      </c>
      <c r="AW977" s="205">
        <f t="shared" si="270"/>
        <v>0</v>
      </c>
      <c r="AX977" s="205">
        <f t="shared" si="271"/>
        <v>0</v>
      </c>
    </row>
    <row r="978" spans="1:50" ht="15.75" hidden="1" customHeight="1" outlineLevel="1">
      <c r="A978" s="8" t="s">
        <v>61</v>
      </c>
      <c r="B978" s="216">
        <v>967</v>
      </c>
      <c r="C978" s="284"/>
      <c r="D978" s="285"/>
      <c r="E978" s="285"/>
      <c r="F978" s="286"/>
      <c r="G978" s="301">
        <v>0</v>
      </c>
      <c r="H978" s="287">
        <v>0.1</v>
      </c>
      <c r="I978" s="288"/>
      <c r="J978" s="223">
        <f t="shared" si="260"/>
        <v>0</v>
      </c>
      <c r="K978" s="286"/>
      <c r="L978" s="286"/>
      <c r="M978" s="215"/>
      <c r="N978" s="278">
        <f t="shared" si="261"/>
        <v>967</v>
      </c>
      <c r="O978" s="289" t="str">
        <f t="shared" si="262"/>
        <v/>
      </c>
      <c r="P978" s="290">
        <f t="shared" si="256"/>
        <v>0</v>
      </c>
      <c r="Q978" s="291">
        <v>0.1</v>
      </c>
      <c r="R978" s="292"/>
      <c r="S978" s="292"/>
      <c r="T978" s="292"/>
      <c r="U978" s="293" t="str">
        <f t="shared" si="263"/>
        <v/>
      </c>
      <c r="V978" s="294"/>
      <c r="W978" s="158"/>
      <c r="X978" s="159" t="str">
        <f t="shared" si="264"/>
        <v/>
      </c>
      <c r="Y978" s="20"/>
      <c r="Z978" s="20"/>
      <c r="AA978" s="160">
        <f t="shared" si="257"/>
        <v>0</v>
      </c>
      <c r="AB978" s="160">
        <f t="shared" si="258"/>
        <v>0</v>
      </c>
      <c r="AC978" s="20">
        <f t="shared" si="259"/>
        <v>0</v>
      </c>
      <c r="AR978" s="205">
        <f t="shared" si="265"/>
        <v>0</v>
      </c>
      <c r="AS978" s="205">
        <f t="shared" si="266"/>
        <v>0</v>
      </c>
      <c r="AT978" s="205">
        <f t="shared" si="267"/>
        <v>0</v>
      </c>
      <c r="AU978" s="205">
        <f t="shared" si="268"/>
        <v>0</v>
      </c>
      <c r="AV978" s="205">
        <f t="shared" si="269"/>
        <v>0</v>
      </c>
      <c r="AW978" s="205">
        <f t="shared" si="270"/>
        <v>0</v>
      </c>
      <c r="AX978" s="205">
        <f t="shared" si="271"/>
        <v>0</v>
      </c>
    </row>
    <row r="979" spans="1:50" ht="15.75" hidden="1" customHeight="1" outlineLevel="1">
      <c r="A979" s="8" t="s">
        <v>61</v>
      </c>
      <c r="B979" s="216">
        <v>968</v>
      </c>
      <c r="C979" s="284"/>
      <c r="D979" s="285"/>
      <c r="E979" s="285"/>
      <c r="F979" s="286"/>
      <c r="G979" s="301">
        <v>0</v>
      </c>
      <c r="H979" s="287">
        <v>0.1</v>
      </c>
      <c r="I979" s="288"/>
      <c r="J979" s="223">
        <f t="shared" si="260"/>
        <v>0</v>
      </c>
      <c r="K979" s="286"/>
      <c r="L979" s="286"/>
      <c r="M979" s="215"/>
      <c r="N979" s="278">
        <f t="shared" si="261"/>
        <v>968</v>
      </c>
      <c r="O979" s="289" t="str">
        <f t="shared" si="262"/>
        <v/>
      </c>
      <c r="P979" s="290">
        <f t="shared" si="256"/>
        <v>0</v>
      </c>
      <c r="Q979" s="291">
        <v>0.1</v>
      </c>
      <c r="R979" s="292"/>
      <c r="S979" s="292"/>
      <c r="T979" s="292"/>
      <c r="U979" s="293" t="str">
        <f t="shared" si="263"/>
        <v/>
      </c>
      <c r="V979" s="294"/>
      <c r="W979" s="158"/>
      <c r="X979" s="159" t="str">
        <f t="shared" si="264"/>
        <v/>
      </c>
      <c r="Y979" s="20"/>
      <c r="Z979" s="20"/>
      <c r="AA979" s="160">
        <f t="shared" si="257"/>
        <v>0</v>
      </c>
      <c r="AB979" s="160">
        <f t="shared" si="258"/>
        <v>0</v>
      </c>
      <c r="AC979" s="20">
        <f t="shared" si="259"/>
        <v>0</v>
      </c>
      <c r="AR979" s="205">
        <f t="shared" si="265"/>
        <v>0</v>
      </c>
      <c r="AS979" s="205">
        <f t="shared" si="266"/>
        <v>0</v>
      </c>
      <c r="AT979" s="205">
        <f t="shared" si="267"/>
        <v>0</v>
      </c>
      <c r="AU979" s="205">
        <f t="shared" si="268"/>
        <v>0</v>
      </c>
      <c r="AV979" s="205">
        <f t="shared" si="269"/>
        <v>0</v>
      </c>
      <c r="AW979" s="205">
        <f t="shared" si="270"/>
        <v>0</v>
      </c>
      <c r="AX979" s="205">
        <f t="shared" si="271"/>
        <v>0</v>
      </c>
    </row>
    <row r="980" spans="1:50" ht="15.75" hidden="1" customHeight="1" outlineLevel="1">
      <c r="A980" s="8" t="s">
        <v>61</v>
      </c>
      <c r="B980" s="216">
        <v>969</v>
      </c>
      <c r="C980" s="284"/>
      <c r="D980" s="285"/>
      <c r="E980" s="285"/>
      <c r="F980" s="286"/>
      <c r="G980" s="301">
        <v>0</v>
      </c>
      <c r="H980" s="287">
        <v>0.1</v>
      </c>
      <c r="I980" s="288"/>
      <c r="J980" s="223">
        <f t="shared" si="260"/>
        <v>0</v>
      </c>
      <c r="K980" s="286"/>
      <c r="L980" s="286"/>
      <c r="M980" s="215"/>
      <c r="N980" s="278">
        <f t="shared" si="261"/>
        <v>969</v>
      </c>
      <c r="O980" s="289" t="str">
        <f t="shared" si="262"/>
        <v/>
      </c>
      <c r="P980" s="290">
        <f t="shared" si="256"/>
        <v>0</v>
      </c>
      <c r="Q980" s="291">
        <v>0.1</v>
      </c>
      <c r="R980" s="292"/>
      <c r="S980" s="292"/>
      <c r="T980" s="292"/>
      <c r="U980" s="293" t="str">
        <f t="shared" si="263"/>
        <v/>
      </c>
      <c r="V980" s="294"/>
      <c r="W980" s="158"/>
      <c r="X980" s="159" t="str">
        <f t="shared" si="264"/>
        <v/>
      </c>
      <c r="Y980" s="20"/>
      <c r="Z980" s="20"/>
      <c r="AA980" s="160">
        <f t="shared" si="257"/>
        <v>0</v>
      </c>
      <c r="AB980" s="160">
        <f t="shared" si="258"/>
        <v>0</v>
      </c>
      <c r="AC980" s="20">
        <f t="shared" si="259"/>
        <v>0</v>
      </c>
      <c r="AR980" s="205">
        <f t="shared" si="265"/>
        <v>0</v>
      </c>
      <c r="AS980" s="205">
        <f t="shared" si="266"/>
        <v>0</v>
      </c>
      <c r="AT980" s="205">
        <f t="shared" si="267"/>
        <v>0</v>
      </c>
      <c r="AU980" s="205">
        <f t="shared" si="268"/>
        <v>0</v>
      </c>
      <c r="AV980" s="205">
        <f t="shared" si="269"/>
        <v>0</v>
      </c>
      <c r="AW980" s="205">
        <f t="shared" si="270"/>
        <v>0</v>
      </c>
      <c r="AX980" s="205">
        <f t="shared" si="271"/>
        <v>0</v>
      </c>
    </row>
    <row r="981" spans="1:50" ht="15.75" hidden="1" customHeight="1" outlineLevel="1">
      <c r="A981" s="8" t="s">
        <v>61</v>
      </c>
      <c r="B981" s="216">
        <v>970</v>
      </c>
      <c r="C981" s="284"/>
      <c r="D981" s="285"/>
      <c r="E981" s="285"/>
      <c r="F981" s="286"/>
      <c r="G981" s="301">
        <v>0</v>
      </c>
      <c r="H981" s="287">
        <v>0.1</v>
      </c>
      <c r="I981" s="288"/>
      <c r="J981" s="223">
        <f t="shared" si="260"/>
        <v>0</v>
      </c>
      <c r="K981" s="286"/>
      <c r="L981" s="286"/>
      <c r="M981" s="215"/>
      <c r="N981" s="278">
        <f t="shared" si="261"/>
        <v>970</v>
      </c>
      <c r="O981" s="289" t="str">
        <f t="shared" si="262"/>
        <v/>
      </c>
      <c r="P981" s="290">
        <f t="shared" si="256"/>
        <v>0</v>
      </c>
      <c r="Q981" s="291">
        <v>0.1</v>
      </c>
      <c r="R981" s="292"/>
      <c r="S981" s="292"/>
      <c r="T981" s="292"/>
      <c r="U981" s="293" t="str">
        <f t="shared" si="263"/>
        <v/>
      </c>
      <c r="V981" s="294"/>
      <c r="W981" s="158"/>
      <c r="X981" s="159" t="str">
        <f t="shared" si="264"/>
        <v/>
      </c>
      <c r="Y981" s="20"/>
      <c r="Z981" s="20"/>
      <c r="AA981" s="160">
        <f t="shared" si="257"/>
        <v>0</v>
      </c>
      <c r="AB981" s="160">
        <f t="shared" si="258"/>
        <v>0</v>
      </c>
      <c r="AC981" s="20">
        <f t="shared" si="259"/>
        <v>0</v>
      </c>
      <c r="AR981" s="205">
        <f t="shared" si="265"/>
        <v>0</v>
      </c>
      <c r="AS981" s="205">
        <f t="shared" si="266"/>
        <v>0</v>
      </c>
      <c r="AT981" s="205">
        <f t="shared" si="267"/>
        <v>0</v>
      </c>
      <c r="AU981" s="205">
        <f t="shared" si="268"/>
        <v>0</v>
      </c>
      <c r="AV981" s="205">
        <f t="shared" si="269"/>
        <v>0</v>
      </c>
      <c r="AW981" s="205">
        <f t="shared" si="270"/>
        <v>0</v>
      </c>
      <c r="AX981" s="205">
        <f t="shared" si="271"/>
        <v>0</v>
      </c>
    </row>
    <row r="982" spans="1:50" ht="15.75" hidden="1" customHeight="1" outlineLevel="1">
      <c r="A982" s="8" t="s">
        <v>61</v>
      </c>
      <c r="B982" s="216">
        <v>971</v>
      </c>
      <c r="C982" s="284"/>
      <c r="D982" s="285"/>
      <c r="E982" s="285"/>
      <c r="F982" s="286"/>
      <c r="G982" s="301">
        <v>0</v>
      </c>
      <c r="H982" s="287">
        <v>0.1</v>
      </c>
      <c r="I982" s="288"/>
      <c r="J982" s="223">
        <f t="shared" si="260"/>
        <v>0</v>
      </c>
      <c r="K982" s="286"/>
      <c r="L982" s="286"/>
      <c r="M982" s="215"/>
      <c r="N982" s="278">
        <f t="shared" si="261"/>
        <v>971</v>
      </c>
      <c r="O982" s="289" t="str">
        <f t="shared" si="262"/>
        <v/>
      </c>
      <c r="P982" s="290">
        <f t="shared" si="256"/>
        <v>0</v>
      </c>
      <c r="Q982" s="291">
        <v>0.1</v>
      </c>
      <c r="R982" s="292"/>
      <c r="S982" s="292"/>
      <c r="T982" s="292"/>
      <c r="U982" s="293" t="str">
        <f t="shared" si="263"/>
        <v/>
      </c>
      <c r="V982" s="294"/>
      <c r="W982" s="158"/>
      <c r="X982" s="159" t="str">
        <f t="shared" si="264"/>
        <v/>
      </c>
      <c r="Y982" s="20"/>
      <c r="Z982" s="20"/>
      <c r="AA982" s="160">
        <f t="shared" si="257"/>
        <v>0</v>
      </c>
      <c r="AB982" s="160">
        <f t="shared" si="258"/>
        <v>0</v>
      </c>
      <c r="AC982" s="20">
        <f t="shared" si="259"/>
        <v>0</v>
      </c>
      <c r="AR982" s="205">
        <f t="shared" si="265"/>
        <v>0</v>
      </c>
      <c r="AS982" s="205">
        <f t="shared" si="266"/>
        <v>0</v>
      </c>
      <c r="AT982" s="205">
        <f t="shared" si="267"/>
        <v>0</v>
      </c>
      <c r="AU982" s="205">
        <f t="shared" si="268"/>
        <v>0</v>
      </c>
      <c r="AV982" s="205">
        <f t="shared" si="269"/>
        <v>0</v>
      </c>
      <c r="AW982" s="205">
        <f t="shared" si="270"/>
        <v>0</v>
      </c>
      <c r="AX982" s="205">
        <f t="shared" si="271"/>
        <v>0</v>
      </c>
    </row>
    <row r="983" spans="1:50" ht="15.75" hidden="1" customHeight="1" outlineLevel="1">
      <c r="A983" s="8" t="s">
        <v>61</v>
      </c>
      <c r="B983" s="216">
        <v>972</v>
      </c>
      <c r="C983" s="284"/>
      <c r="D983" s="285"/>
      <c r="E983" s="285"/>
      <c r="F983" s="286"/>
      <c r="G983" s="301">
        <v>0</v>
      </c>
      <c r="H983" s="287">
        <v>0.1</v>
      </c>
      <c r="I983" s="288"/>
      <c r="J983" s="223">
        <f t="shared" si="260"/>
        <v>0</v>
      </c>
      <c r="K983" s="286"/>
      <c r="L983" s="286"/>
      <c r="M983" s="215"/>
      <c r="N983" s="278">
        <f t="shared" si="261"/>
        <v>972</v>
      </c>
      <c r="O983" s="289" t="str">
        <f t="shared" si="262"/>
        <v/>
      </c>
      <c r="P983" s="290">
        <f t="shared" si="256"/>
        <v>0</v>
      </c>
      <c r="Q983" s="291">
        <v>0.1</v>
      </c>
      <c r="R983" s="292"/>
      <c r="S983" s="292"/>
      <c r="T983" s="292"/>
      <c r="U983" s="293" t="str">
        <f t="shared" si="263"/>
        <v/>
      </c>
      <c r="V983" s="294"/>
      <c r="W983" s="158"/>
      <c r="X983" s="159" t="str">
        <f t="shared" si="264"/>
        <v/>
      </c>
      <c r="Y983" s="20"/>
      <c r="Z983" s="20"/>
      <c r="AA983" s="160">
        <f t="shared" si="257"/>
        <v>0</v>
      </c>
      <c r="AB983" s="160">
        <f t="shared" si="258"/>
        <v>0</v>
      </c>
      <c r="AC983" s="20">
        <f t="shared" si="259"/>
        <v>0</v>
      </c>
      <c r="AR983" s="205">
        <f t="shared" si="265"/>
        <v>0</v>
      </c>
      <c r="AS983" s="205">
        <f t="shared" si="266"/>
        <v>0</v>
      </c>
      <c r="AT983" s="205">
        <f t="shared" si="267"/>
        <v>0</v>
      </c>
      <c r="AU983" s="205">
        <f t="shared" si="268"/>
        <v>0</v>
      </c>
      <c r="AV983" s="205">
        <f t="shared" si="269"/>
        <v>0</v>
      </c>
      <c r="AW983" s="205">
        <f t="shared" si="270"/>
        <v>0</v>
      </c>
      <c r="AX983" s="205">
        <f t="shared" si="271"/>
        <v>0</v>
      </c>
    </row>
    <row r="984" spans="1:50" ht="15.75" hidden="1" customHeight="1" outlineLevel="1">
      <c r="A984" s="8" t="s">
        <v>61</v>
      </c>
      <c r="B984" s="216">
        <v>973</v>
      </c>
      <c r="C984" s="284"/>
      <c r="D984" s="285"/>
      <c r="E984" s="285"/>
      <c r="F984" s="286"/>
      <c r="G984" s="301">
        <v>0</v>
      </c>
      <c r="H984" s="287">
        <v>0.1</v>
      </c>
      <c r="I984" s="288"/>
      <c r="J984" s="223">
        <f t="shared" si="260"/>
        <v>0</v>
      </c>
      <c r="K984" s="286"/>
      <c r="L984" s="286"/>
      <c r="M984" s="215"/>
      <c r="N984" s="278">
        <f t="shared" si="261"/>
        <v>973</v>
      </c>
      <c r="O984" s="289" t="str">
        <f t="shared" si="262"/>
        <v/>
      </c>
      <c r="P984" s="290">
        <f t="shared" si="256"/>
        <v>0</v>
      </c>
      <c r="Q984" s="291">
        <v>0.1</v>
      </c>
      <c r="R984" s="292"/>
      <c r="S984" s="292"/>
      <c r="T984" s="292"/>
      <c r="U984" s="293" t="str">
        <f t="shared" si="263"/>
        <v/>
      </c>
      <c r="V984" s="294"/>
      <c r="W984" s="158"/>
      <c r="X984" s="159" t="str">
        <f t="shared" si="264"/>
        <v/>
      </c>
      <c r="Y984" s="20"/>
      <c r="Z984" s="20"/>
      <c r="AA984" s="160">
        <f t="shared" si="257"/>
        <v>0</v>
      </c>
      <c r="AB984" s="160">
        <f t="shared" si="258"/>
        <v>0</v>
      </c>
      <c r="AC984" s="20">
        <f t="shared" si="259"/>
        <v>0</v>
      </c>
      <c r="AR984" s="205">
        <f t="shared" si="265"/>
        <v>0</v>
      </c>
      <c r="AS984" s="205">
        <f t="shared" si="266"/>
        <v>0</v>
      </c>
      <c r="AT984" s="205">
        <f t="shared" si="267"/>
        <v>0</v>
      </c>
      <c r="AU984" s="205">
        <f t="shared" si="268"/>
        <v>0</v>
      </c>
      <c r="AV984" s="205">
        <f t="shared" si="269"/>
        <v>0</v>
      </c>
      <c r="AW984" s="205">
        <f t="shared" si="270"/>
        <v>0</v>
      </c>
      <c r="AX984" s="205">
        <f t="shared" si="271"/>
        <v>0</v>
      </c>
    </row>
    <row r="985" spans="1:50" ht="15.75" hidden="1" customHeight="1" outlineLevel="1">
      <c r="A985" s="8" t="s">
        <v>61</v>
      </c>
      <c r="B985" s="216">
        <v>974</v>
      </c>
      <c r="C985" s="284"/>
      <c r="D985" s="285"/>
      <c r="E985" s="285"/>
      <c r="F985" s="286"/>
      <c r="G985" s="301">
        <v>0</v>
      </c>
      <c r="H985" s="287">
        <v>0.1</v>
      </c>
      <c r="I985" s="288"/>
      <c r="J985" s="223">
        <f t="shared" si="260"/>
        <v>0</v>
      </c>
      <c r="K985" s="286"/>
      <c r="L985" s="286"/>
      <c r="M985" s="215"/>
      <c r="N985" s="278">
        <f t="shared" si="261"/>
        <v>974</v>
      </c>
      <c r="O985" s="289" t="str">
        <f t="shared" si="262"/>
        <v/>
      </c>
      <c r="P985" s="290">
        <f t="shared" si="256"/>
        <v>0</v>
      </c>
      <c r="Q985" s="291">
        <v>0.1</v>
      </c>
      <c r="R985" s="292"/>
      <c r="S985" s="292"/>
      <c r="T985" s="292"/>
      <c r="U985" s="293" t="str">
        <f t="shared" si="263"/>
        <v/>
      </c>
      <c r="V985" s="294"/>
      <c r="W985" s="158"/>
      <c r="X985" s="159" t="str">
        <f t="shared" si="264"/>
        <v/>
      </c>
      <c r="Y985" s="20"/>
      <c r="Z985" s="20"/>
      <c r="AA985" s="160">
        <f t="shared" si="257"/>
        <v>0</v>
      </c>
      <c r="AB985" s="160">
        <f t="shared" si="258"/>
        <v>0</v>
      </c>
      <c r="AC985" s="20">
        <f t="shared" si="259"/>
        <v>0</v>
      </c>
      <c r="AR985" s="205">
        <f t="shared" si="265"/>
        <v>0</v>
      </c>
      <c r="AS985" s="205">
        <f t="shared" si="266"/>
        <v>0</v>
      </c>
      <c r="AT985" s="205">
        <f t="shared" si="267"/>
        <v>0</v>
      </c>
      <c r="AU985" s="205">
        <f t="shared" si="268"/>
        <v>0</v>
      </c>
      <c r="AV985" s="205">
        <f t="shared" si="269"/>
        <v>0</v>
      </c>
      <c r="AW985" s="205">
        <f t="shared" si="270"/>
        <v>0</v>
      </c>
      <c r="AX985" s="205">
        <f t="shared" si="271"/>
        <v>0</v>
      </c>
    </row>
    <row r="986" spans="1:50" ht="15.75" hidden="1" customHeight="1" outlineLevel="1">
      <c r="A986" s="8" t="s">
        <v>61</v>
      </c>
      <c r="B986" s="216">
        <v>975</v>
      </c>
      <c r="C986" s="284"/>
      <c r="D986" s="285"/>
      <c r="E986" s="285"/>
      <c r="F986" s="286"/>
      <c r="G986" s="301">
        <v>0</v>
      </c>
      <c r="H986" s="287">
        <v>0.1</v>
      </c>
      <c r="I986" s="288"/>
      <c r="J986" s="223">
        <f t="shared" si="260"/>
        <v>0</v>
      </c>
      <c r="K986" s="286"/>
      <c r="L986" s="286"/>
      <c r="M986" s="215"/>
      <c r="N986" s="278">
        <f t="shared" si="261"/>
        <v>975</v>
      </c>
      <c r="O986" s="289" t="str">
        <f t="shared" si="262"/>
        <v/>
      </c>
      <c r="P986" s="290">
        <f t="shared" si="256"/>
        <v>0</v>
      </c>
      <c r="Q986" s="291">
        <v>0.1</v>
      </c>
      <c r="R986" s="292"/>
      <c r="S986" s="292"/>
      <c r="T986" s="292"/>
      <c r="U986" s="293" t="str">
        <f t="shared" si="263"/>
        <v/>
      </c>
      <c r="V986" s="294"/>
      <c r="W986" s="158"/>
      <c r="X986" s="159" t="str">
        <f t="shared" si="264"/>
        <v/>
      </c>
      <c r="Y986" s="20"/>
      <c r="Z986" s="20"/>
      <c r="AA986" s="160">
        <f t="shared" si="257"/>
        <v>0</v>
      </c>
      <c r="AB986" s="160">
        <f t="shared" si="258"/>
        <v>0</v>
      </c>
      <c r="AC986" s="20">
        <f t="shared" si="259"/>
        <v>0</v>
      </c>
      <c r="AR986" s="205">
        <f t="shared" si="265"/>
        <v>0</v>
      </c>
      <c r="AS986" s="205">
        <f t="shared" si="266"/>
        <v>0</v>
      </c>
      <c r="AT986" s="205">
        <f t="shared" si="267"/>
        <v>0</v>
      </c>
      <c r="AU986" s="205">
        <f t="shared" si="268"/>
        <v>0</v>
      </c>
      <c r="AV986" s="205">
        <f t="shared" si="269"/>
        <v>0</v>
      </c>
      <c r="AW986" s="205">
        <f t="shared" si="270"/>
        <v>0</v>
      </c>
      <c r="AX986" s="205">
        <f t="shared" si="271"/>
        <v>0</v>
      </c>
    </row>
    <row r="987" spans="1:50" ht="15.75" hidden="1" customHeight="1" outlineLevel="1">
      <c r="A987" s="8" t="s">
        <v>61</v>
      </c>
      <c r="B987" s="216">
        <v>976</v>
      </c>
      <c r="C987" s="284"/>
      <c r="D987" s="285"/>
      <c r="E987" s="285"/>
      <c r="F987" s="286"/>
      <c r="G987" s="301">
        <v>0</v>
      </c>
      <c r="H987" s="287">
        <v>0.1</v>
      </c>
      <c r="I987" s="288"/>
      <c r="J987" s="223">
        <f t="shared" si="260"/>
        <v>0</v>
      </c>
      <c r="K987" s="286"/>
      <c r="L987" s="286"/>
      <c r="M987" s="215"/>
      <c r="N987" s="278">
        <f t="shared" si="261"/>
        <v>976</v>
      </c>
      <c r="O987" s="289" t="str">
        <f t="shared" si="262"/>
        <v/>
      </c>
      <c r="P987" s="290">
        <f t="shared" si="256"/>
        <v>0</v>
      </c>
      <c r="Q987" s="291">
        <v>0.1</v>
      </c>
      <c r="R987" s="292"/>
      <c r="S987" s="292"/>
      <c r="T987" s="292"/>
      <c r="U987" s="293" t="str">
        <f t="shared" si="263"/>
        <v/>
      </c>
      <c r="V987" s="294"/>
      <c r="W987" s="158"/>
      <c r="X987" s="159" t="str">
        <f t="shared" si="264"/>
        <v/>
      </c>
      <c r="Y987" s="20"/>
      <c r="Z987" s="20"/>
      <c r="AA987" s="160">
        <f t="shared" si="257"/>
        <v>0</v>
      </c>
      <c r="AB987" s="160">
        <f t="shared" si="258"/>
        <v>0</v>
      </c>
      <c r="AC987" s="20">
        <f t="shared" si="259"/>
        <v>0</v>
      </c>
      <c r="AR987" s="205">
        <f t="shared" si="265"/>
        <v>0</v>
      </c>
      <c r="AS987" s="205">
        <f t="shared" si="266"/>
        <v>0</v>
      </c>
      <c r="AT987" s="205">
        <f t="shared" si="267"/>
        <v>0</v>
      </c>
      <c r="AU987" s="205">
        <f t="shared" si="268"/>
        <v>0</v>
      </c>
      <c r="AV987" s="205">
        <f t="shared" si="269"/>
        <v>0</v>
      </c>
      <c r="AW987" s="205">
        <f t="shared" si="270"/>
        <v>0</v>
      </c>
      <c r="AX987" s="205">
        <f t="shared" si="271"/>
        <v>0</v>
      </c>
    </row>
    <row r="988" spans="1:50" ht="15.75" hidden="1" customHeight="1" outlineLevel="1">
      <c r="A988" s="8" t="s">
        <v>61</v>
      </c>
      <c r="B988" s="216">
        <v>977</v>
      </c>
      <c r="C988" s="284"/>
      <c r="D988" s="285"/>
      <c r="E988" s="285"/>
      <c r="F988" s="286"/>
      <c r="G988" s="301">
        <v>0</v>
      </c>
      <c r="H988" s="287">
        <v>0.1</v>
      </c>
      <c r="I988" s="288"/>
      <c r="J988" s="223">
        <f t="shared" si="260"/>
        <v>0</v>
      </c>
      <c r="K988" s="286"/>
      <c r="L988" s="286"/>
      <c r="M988" s="215"/>
      <c r="N988" s="278">
        <f t="shared" si="261"/>
        <v>977</v>
      </c>
      <c r="O988" s="289" t="str">
        <f t="shared" si="262"/>
        <v/>
      </c>
      <c r="P988" s="290">
        <f t="shared" si="256"/>
        <v>0</v>
      </c>
      <c r="Q988" s="291">
        <v>0.1</v>
      </c>
      <c r="R988" s="292"/>
      <c r="S988" s="292"/>
      <c r="T988" s="292"/>
      <c r="U988" s="293" t="str">
        <f t="shared" si="263"/>
        <v/>
      </c>
      <c r="V988" s="294"/>
      <c r="W988" s="158"/>
      <c r="X988" s="159" t="str">
        <f t="shared" si="264"/>
        <v/>
      </c>
      <c r="Y988" s="20"/>
      <c r="Z988" s="20"/>
      <c r="AA988" s="160">
        <f t="shared" si="257"/>
        <v>0</v>
      </c>
      <c r="AB988" s="160">
        <f t="shared" si="258"/>
        <v>0</v>
      </c>
      <c r="AC988" s="20">
        <f t="shared" si="259"/>
        <v>0</v>
      </c>
      <c r="AR988" s="205">
        <f t="shared" si="265"/>
        <v>0</v>
      </c>
      <c r="AS988" s="205">
        <f t="shared" si="266"/>
        <v>0</v>
      </c>
      <c r="AT988" s="205">
        <f t="shared" si="267"/>
        <v>0</v>
      </c>
      <c r="AU988" s="205">
        <f t="shared" si="268"/>
        <v>0</v>
      </c>
      <c r="AV988" s="205">
        <f t="shared" si="269"/>
        <v>0</v>
      </c>
      <c r="AW988" s="205">
        <f t="shared" si="270"/>
        <v>0</v>
      </c>
      <c r="AX988" s="205">
        <f t="shared" si="271"/>
        <v>0</v>
      </c>
    </row>
    <row r="989" spans="1:50" ht="15.75" hidden="1" customHeight="1" outlineLevel="1">
      <c r="A989" s="8" t="s">
        <v>61</v>
      </c>
      <c r="B989" s="216">
        <v>978</v>
      </c>
      <c r="C989" s="284"/>
      <c r="D989" s="285"/>
      <c r="E989" s="285"/>
      <c r="F989" s="286"/>
      <c r="G989" s="301">
        <v>0</v>
      </c>
      <c r="H989" s="287">
        <v>0.1</v>
      </c>
      <c r="I989" s="288"/>
      <c r="J989" s="223">
        <f t="shared" si="260"/>
        <v>0</v>
      </c>
      <c r="K989" s="286"/>
      <c r="L989" s="286"/>
      <c r="M989" s="215"/>
      <c r="N989" s="278">
        <f t="shared" si="261"/>
        <v>978</v>
      </c>
      <c r="O989" s="289" t="str">
        <f t="shared" si="262"/>
        <v/>
      </c>
      <c r="P989" s="290">
        <f t="shared" si="256"/>
        <v>0</v>
      </c>
      <c r="Q989" s="291">
        <v>0.1</v>
      </c>
      <c r="R989" s="292"/>
      <c r="S989" s="292"/>
      <c r="T989" s="292"/>
      <c r="U989" s="293" t="str">
        <f t="shared" si="263"/>
        <v/>
      </c>
      <c r="V989" s="294"/>
      <c r="W989" s="158"/>
      <c r="X989" s="159" t="str">
        <f t="shared" si="264"/>
        <v/>
      </c>
      <c r="Y989" s="20"/>
      <c r="Z989" s="20"/>
      <c r="AA989" s="160">
        <f t="shared" si="257"/>
        <v>0</v>
      </c>
      <c r="AB989" s="160">
        <f t="shared" si="258"/>
        <v>0</v>
      </c>
      <c r="AC989" s="20">
        <f t="shared" si="259"/>
        <v>0</v>
      </c>
      <c r="AR989" s="205">
        <f t="shared" si="265"/>
        <v>0</v>
      </c>
      <c r="AS989" s="205">
        <f t="shared" si="266"/>
        <v>0</v>
      </c>
      <c r="AT989" s="205">
        <f t="shared" si="267"/>
        <v>0</v>
      </c>
      <c r="AU989" s="205">
        <f t="shared" si="268"/>
        <v>0</v>
      </c>
      <c r="AV989" s="205">
        <f t="shared" si="269"/>
        <v>0</v>
      </c>
      <c r="AW989" s="205">
        <f t="shared" si="270"/>
        <v>0</v>
      </c>
      <c r="AX989" s="205">
        <f t="shared" si="271"/>
        <v>0</v>
      </c>
    </row>
    <row r="990" spans="1:50" ht="15.75" hidden="1" customHeight="1" outlineLevel="1">
      <c r="A990" s="8" t="s">
        <v>61</v>
      </c>
      <c r="B990" s="216">
        <v>979</v>
      </c>
      <c r="C990" s="284"/>
      <c r="D990" s="285"/>
      <c r="E990" s="285"/>
      <c r="F990" s="286"/>
      <c r="G990" s="301">
        <v>0</v>
      </c>
      <c r="H990" s="287">
        <v>0.1</v>
      </c>
      <c r="I990" s="288"/>
      <c r="J990" s="223">
        <f t="shared" si="260"/>
        <v>0</v>
      </c>
      <c r="K990" s="286"/>
      <c r="L990" s="286"/>
      <c r="M990" s="215"/>
      <c r="N990" s="278">
        <f t="shared" si="261"/>
        <v>979</v>
      </c>
      <c r="O990" s="289" t="str">
        <f t="shared" si="262"/>
        <v/>
      </c>
      <c r="P990" s="290">
        <f t="shared" si="256"/>
        <v>0</v>
      </c>
      <c r="Q990" s="291">
        <v>0.1</v>
      </c>
      <c r="R990" s="292"/>
      <c r="S990" s="292"/>
      <c r="T990" s="292"/>
      <c r="U990" s="293" t="str">
        <f t="shared" si="263"/>
        <v/>
      </c>
      <c r="V990" s="294"/>
      <c r="W990" s="158"/>
      <c r="X990" s="159" t="str">
        <f t="shared" si="264"/>
        <v/>
      </c>
      <c r="Y990" s="20"/>
      <c r="Z990" s="20"/>
      <c r="AA990" s="160">
        <f t="shared" si="257"/>
        <v>0</v>
      </c>
      <c r="AB990" s="160">
        <f t="shared" si="258"/>
        <v>0</v>
      </c>
      <c r="AC990" s="20">
        <f t="shared" si="259"/>
        <v>0</v>
      </c>
      <c r="AR990" s="205">
        <f t="shared" si="265"/>
        <v>0</v>
      </c>
      <c r="AS990" s="205">
        <f t="shared" si="266"/>
        <v>0</v>
      </c>
      <c r="AT990" s="205">
        <f t="shared" si="267"/>
        <v>0</v>
      </c>
      <c r="AU990" s="205">
        <f t="shared" si="268"/>
        <v>0</v>
      </c>
      <c r="AV990" s="205">
        <f t="shared" si="269"/>
        <v>0</v>
      </c>
      <c r="AW990" s="205">
        <f t="shared" si="270"/>
        <v>0</v>
      </c>
      <c r="AX990" s="205">
        <f t="shared" si="271"/>
        <v>0</v>
      </c>
    </row>
    <row r="991" spans="1:50" ht="15.75" hidden="1" customHeight="1" outlineLevel="1">
      <c r="A991" s="8" t="s">
        <v>61</v>
      </c>
      <c r="B991" s="216">
        <v>980</v>
      </c>
      <c r="C991" s="284"/>
      <c r="D991" s="285"/>
      <c r="E991" s="285"/>
      <c r="F991" s="286"/>
      <c r="G991" s="301">
        <v>0</v>
      </c>
      <c r="H991" s="287">
        <v>0.1</v>
      </c>
      <c r="I991" s="288"/>
      <c r="J991" s="223">
        <f t="shared" si="260"/>
        <v>0</v>
      </c>
      <c r="K991" s="286"/>
      <c r="L991" s="286"/>
      <c r="M991" s="215"/>
      <c r="N991" s="278">
        <f t="shared" si="261"/>
        <v>980</v>
      </c>
      <c r="O991" s="289" t="str">
        <f t="shared" si="262"/>
        <v/>
      </c>
      <c r="P991" s="290">
        <f t="shared" si="256"/>
        <v>0</v>
      </c>
      <c r="Q991" s="291">
        <v>0.1</v>
      </c>
      <c r="R991" s="292"/>
      <c r="S991" s="292"/>
      <c r="T991" s="292"/>
      <c r="U991" s="293" t="str">
        <f t="shared" si="263"/>
        <v/>
      </c>
      <c r="V991" s="294"/>
      <c r="W991" s="158"/>
      <c r="X991" s="159" t="str">
        <f t="shared" si="264"/>
        <v/>
      </c>
      <c r="Y991" s="20"/>
      <c r="Z991" s="20"/>
      <c r="AA991" s="160">
        <f t="shared" si="257"/>
        <v>0</v>
      </c>
      <c r="AB991" s="160">
        <f t="shared" si="258"/>
        <v>0</v>
      </c>
      <c r="AC991" s="20">
        <f t="shared" si="259"/>
        <v>0</v>
      </c>
      <c r="AR991" s="205">
        <f t="shared" si="265"/>
        <v>0</v>
      </c>
      <c r="AS991" s="205">
        <f t="shared" si="266"/>
        <v>0</v>
      </c>
      <c r="AT991" s="205">
        <f t="shared" si="267"/>
        <v>0</v>
      </c>
      <c r="AU991" s="205">
        <f t="shared" si="268"/>
        <v>0</v>
      </c>
      <c r="AV991" s="205">
        <f t="shared" si="269"/>
        <v>0</v>
      </c>
      <c r="AW991" s="205">
        <f t="shared" si="270"/>
        <v>0</v>
      </c>
      <c r="AX991" s="205">
        <f t="shared" si="271"/>
        <v>0</v>
      </c>
    </row>
    <row r="992" spans="1:50" ht="15.75" hidden="1" customHeight="1" outlineLevel="1">
      <c r="A992" s="8" t="s">
        <v>61</v>
      </c>
      <c r="B992" s="216">
        <v>981</v>
      </c>
      <c r="C992" s="284"/>
      <c r="D992" s="285"/>
      <c r="E992" s="285"/>
      <c r="F992" s="286"/>
      <c r="G992" s="301">
        <v>0</v>
      </c>
      <c r="H992" s="287">
        <v>0.1</v>
      </c>
      <c r="I992" s="288"/>
      <c r="J992" s="223">
        <f t="shared" si="260"/>
        <v>0</v>
      </c>
      <c r="K992" s="286"/>
      <c r="L992" s="286"/>
      <c r="M992" s="215"/>
      <c r="N992" s="278">
        <f t="shared" si="261"/>
        <v>981</v>
      </c>
      <c r="O992" s="289" t="str">
        <f t="shared" si="262"/>
        <v/>
      </c>
      <c r="P992" s="290">
        <f t="shared" si="256"/>
        <v>0</v>
      </c>
      <c r="Q992" s="291">
        <v>0.1</v>
      </c>
      <c r="R992" s="292"/>
      <c r="S992" s="292"/>
      <c r="T992" s="292"/>
      <c r="U992" s="293" t="str">
        <f t="shared" si="263"/>
        <v/>
      </c>
      <c r="V992" s="294"/>
      <c r="W992" s="158"/>
      <c r="X992" s="159" t="str">
        <f t="shared" si="264"/>
        <v/>
      </c>
      <c r="Y992" s="20"/>
      <c r="Z992" s="20"/>
      <c r="AA992" s="160">
        <f t="shared" si="257"/>
        <v>0</v>
      </c>
      <c r="AB992" s="160">
        <f t="shared" si="258"/>
        <v>0</v>
      </c>
      <c r="AC992" s="20">
        <f t="shared" si="259"/>
        <v>0</v>
      </c>
      <c r="AR992" s="205">
        <f t="shared" si="265"/>
        <v>0</v>
      </c>
      <c r="AS992" s="205">
        <f t="shared" si="266"/>
        <v>0</v>
      </c>
      <c r="AT992" s="205">
        <f t="shared" si="267"/>
        <v>0</v>
      </c>
      <c r="AU992" s="205">
        <f t="shared" si="268"/>
        <v>0</v>
      </c>
      <c r="AV992" s="205">
        <f t="shared" si="269"/>
        <v>0</v>
      </c>
      <c r="AW992" s="205">
        <f t="shared" si="270"/>
        <v>0</v>
      </c>
      <c r="AX992" s="205">
        <f t="shared" si="271"/>
        <v>0</v>
      </c>
    </row>
    <row r="993" spans="1:50" ht="15.75" hidden="1" customHeight="1" outlineLevel="1">
      <c r="A993" s="8" t="s">
        <v>61</v>
      </c>
      <c r="B993" s="216">
        <v>982</v>
      </c>
      <c r="C993" s="284"/>
      <c r="D993" s="285"/>
      <c r="E993" s="285"/>
      <c r="F993" s="286"/>
      <c r="G993" s="301">
        <v>0</v>
      </c>
      <c r="H993" s="287">
        <v>0.1</v>
      </c>
      <c r="I993" s="288"/>
      <c r="J993" s="223">
        <f t="shared" si="260"/>
        <v>0</v>
      </c>
      <c r="K993" s="286"/>
      <c r="L993" s="286"/>
      <c r="M993" s="215"/>
      <c r="N993" s="278">
        <f t="shared" si="261"/>
        <v>982</v>
      </c>
      <c r="O993" s="289" t="str">
        <f t="shared" si="262"/>
        <v/>
      </c>
      <c r="P993" s="290">
        <f t="shared" si="256"/>
        <v>0</v>
      </c>
      <c r="Q993" s="291">
        <v>0.1</v>
      </c>
      <c r="R993" s="292"/>
      <c r="S993" s="292"/>
      <c r="T993" s="292"/>
      <c r="U993" s="293" t="str">
        <f t="shared" si="263"/>
        <v/>
      </c>
      <c r="V993" s="294"/>
      <c r="W993" s="158"/>
      <c r="X993" s="159" t="str">
        <f t="shared" si="264"/>
        <v/>
      </c>
      <c r="Y993" s="20"/>
      <c r="Z993" s="20"/>
      <c r="AA993" s="160">
        <f t="shared" si="257"/>
        <v>0</v>
      </c>
      <c r="AB993" s="160">
        <f t="shared" si="258"/>
        <v>0</v>
      </c>
      <c r="AC993" s="20">
        <f t="shared" si="259"/>
        <v>0</v>
      </c>
      <c r="AR993" s="205">
        <f t="shared" si="265"/>
        <v>0</v>
      </c>
      <c r="AS993" s="205">
        <f t="shared" si="266"/>
        <v>0</v>
      </c>
      <c r="AT993" s="205">
        <f t="shared" si="267"/>
        <v>0</v>
      </c>
      <c r="AU993" s="205">
        <f t="shared" si="268"/>
        <v>0</v>
      </c>
      <c r="AV993" s="205">
        <f t="shared" si="269"/>
        <v>0</v>
      </c>
      <c r="AW993" s="205">
        <f t="shared" si="270"/>
        <v>0</v>
      </c>
      <c r="AX993" s="205">
        <f t="shared" si="271"/>
        <v>0</v>
      </c>
    </row>
    <row r="994" spans="1:50" ht="15.75" hidden="1" customHeight="1" outlineLevel="1">
      <c r="A994" s="8" t="s">
        <v>61</v>
      </c>
      <c r="B994" s="216">
        <v>983</v>
      </c>
      <c r="C994" s="284"/>
      <c r="D994" s="285"/>
      <c r="E994" s="285"/>
      <c r="F994" s="286"/>
      <c r="G994" s="301">
        <v>0</v>
      </c>
      <c r="H994" s="287">
        <v>0.1</v>
      </c>
      <c r="I994" s="288"/>
      <c r="J994" s="223">
        <f t="shared" si="260"/>
        <v>0</v>
      </c>
      <c r="K994" s="286"/>
      <c r="L994" s="286"/>
      <c r="M994" s="215"/>
      <c r="N994" s="278">
        <f t="shared" si="261"/>
        <v>983</v>
      </c>
      <c r="O994" s="289" t="str">
        <f t="shared" si="262"/>
        <v/>
      </c>
      <c r="P994" s="290">
        <f t="shared" si="256"/>
        <v>0</v>
      </c>
      <c r="Q994" s="291">
        <v>0.1</v>
      </c>
      <c r="R994" s="292"/>
      <c r="S994" s="292"/>
      <c r="T994" s="292"/>
      <c r="U994" s="293" t="str">
        <f t="shared" si="263"/>
        <v/>
      </c>
      <c r="V994" s="294"/>
      <c r="W994" s="158"/>
      <c r="X994" s="159" t="str">
        <f t="shared" si="264"/>
        <v/>
      </c>
      <c r="Y994" s="20"/>
      <c r="Z994" s="20"/>
      <c r="AA994" s="160">
        <f t="shared" si="257"/>
        <v>0</v>
      </c>
      <c r="AB994" s="160">
        <f t="shared" si="258"/>
        <v>0</v>
      </c>
      <c r="AC994" s="20">
        <f t="shared" si="259"/>
        <v>0</v>
      </c>
      <c r="AR994" s="205">
        <f t="shared" si="265"/>
        <v>0</v>
      </c>
      <c r="AS994" s="205">
        <f t="shared" si="266"/>
        <v>0</v>
      </c>
      <c r="AT994" s="205">
        <f t="shared" si="267"/>
        <v>0</v>
      </c>
      <c r="AU994" s="205">
        <f t="shared" si="268"/>
        <v>0</v>
      </c>
      <c r="AV994" s="205">
        <f t="shared" si="269"/>
        <v>0</v>
      </c>
      <c r="AW994" s="205">
        <f t="shared" si="270"/>
        <v>0</v>
      </c>
      <c r="AX994" s="205">
        <f t="shared" si="271"/>
        <v>0</v>
      </c>
    </row>
    <row r="995" spans="1:50" ht="15.75" hidden="1" customHeight="1" outlineLevel="1">
      <c r="A995" s="8" t="s">
        <v>61</v>
      </c>
      <c r="B995" s="216">
        <v>984</v>
      </c>
      <c r="C995" s="284"/>
      <c r="D995" s="285"/>
      <c r="E995" s="285"/>
      <c r="F995" s="286"/>
      <c r="G995" s="301">
        <v>0</v>
      </c>
      <c r="H995" s="287">
        <v>0.1</v>
      </c>
      <c r="I995" s="288"/>
      <c r="J995" s="223">
        <f t="shared" si="260"/>
        <v>0</v>
      </c>
      <c r="K995" s="286"/>
      <c r="L995" s="286"/>
      <c r="M995" s="215"/>
      <c r="N995" s="278">
        <f t="shared" si="261"/>
        <v>984</v>
      </c>
      <c r="O995" s="289" t="str">
        <f t="shared" si="262"/>
        <v/>
      </c>
      <c r="P995" s="290">
        <f t="shared" si="256"/>
        <v>0</v>
      </c>
      <c r="Q995" s="291">
        <v>0.1</v>
      </c>
      <c r="R995" s="292"/>
      <c r="S995" s="292"/>
      <c r="T995" s="292"/>
      <c r="U995" s="293" t="str">
        <f t="shared" si="263"/>
        <v/>
      </c>
      <c r="V995" s="294"/>
      <c r="W995" s="158"/>
      <c r="X995" s="159" t="str">
        <f t="shared" si="264"/>
        <v/>
      </c>
      <c r="Y995" s="20"/>
      <c r="Z995" s="20"/>
      <c r="AA995" s="160">
        <f t="shared" si="257"/>
        <v>0</v>
      </c>
      <c r="AB995" s="160">
        <f t="shared" si="258"/>
        <v>0</v>
      </c>
      <c r="AC995" s="20">
        <f t="shared" si="259"/>
        <v>0</v>
      </c>
      <c r="AR995" s="205">
        <f t="shared" si="265"/>
        <v>0</v>
      </c>
      <c r="AS995" s="205">
        <f t="shared" si="266"/>
        <v>0</v>
      </c>
      <c r="AT995" s="205">
        <f t="shared" si="267"/>
        <v>0</v>
      </c>
      <c r="AU995" s="205">
        <f t="shared" si="268"/>
        <v>0</v>
      </c>
      <c r="AV995" s="205">
        <f t="shared" si="269"/>
        <v>0</v>
      </c>
      <c r="AW995" s="205">
        <f t="shared" si="270"/>
        <v>0</v>
      </c>
      <c r="AX995" s="205">
        <f t="shared" si="271"/>
        <v>0</v>
      </c>
    </row>
    <row r="996" spans="1:50" ht="15.75" hidden="1" customHeight="1" outlineLevel="1">
      <c r="A996" s="8" t="s">
        <v>61</v>
      </c>
      <c r="B996" s="216">
        <v>985</v>
      </c>
      <c r="C996" s="284"/>
      <c r="D996" s="285"/>
      <c r="E996" s="285"/>
      <c r="F996" s="286"/>
      <c r="G996" s="301">
        <v>0</v>
      </c>
      <c r="H996" s="287">
        <v>0.1</v>
      </c>
      <c r="I996" s="288"/>
      <c r="J996" s="223">
        <f t="shared" si="260"/>
        <v>0</v>
      </c>
      <c r="K996" s="286"/>
      <c r="L996" s="286"/>
      <c r="M996" s="215"/>
      <c r="N996" s="278">
        <f t="shared" si="261"/>
        <v>985</v>
      </c>
      <c r="O996" s="289" t="str">
        <f t="shared" si="262"/>
        <v/>
      </c>
      <c r="P996" s="290">
        <f t="shared" si="256"/>
        <v>0</v>
      </c>
      <c r="Q996" s="291">
        <v>0.1</v>
      </c>
      <c r="R996" s="292"/>
      <c r="S996" s="292"/>
      <c r="T996" s="292"/>
      <c r="U996" s="293" t="str">
        <f t="shared" si="263"/>
        <v/>
      </c>
      <c r="V996" s="294"/>
      <c r="W996" s="158"/>
      <c r="X996" s="159" t="str">
        <f t="shared" si="264"/>
        <v/>
      </c>
      <c r="Y996" s="20"/>
      <c r="Z996" s="20"/>
      <c r="AA996" s="160">
        <f t="shared" si="257"/>
        <v>0</v>
      </c>
      <c r="AB996" s="160">
        <f t="shared" si="258"/>
        <v>0</v>
      </c>
      <c r="AC996" s="20">
        <f t="shared" si="259"/>
        <v>0</v>
      </c>
      <c r="AR996" s="205">
        <f t="shared" si="265"/>
        <v>0</v>
      </c>
      <c r="AS996" s="205">
        <f t="shared" si="266"/>
        <v>0</v>
      </c>
      <c r="AT996" s="205">
        <f t="shared" si="267"/>
        <v>0</v>
      </c>
      <c r="AU996" s="205">
        <f t="shared" si="268"/>
        <v>0</v>
      </c>
      <c r="AV996" s="205">
        <f t="shared" si="269"/>
        <v>0</v>
      </c>
      <c r="AW996" s="205">
        <f t="shared" si="270"/>
        <v>0</v>
      </c>
      <c r="AX996" s="205">
        <f t="shared" si="271"/>
        <v>0</v>
      </c>
    </row>
    <row r="997" spans="1:50" ht="15.75" hidden="1" customHeight="1" outlineLevel="1">
      <c r="A997" s="8" t="s">
        <v>61</v>
      </c>
      <c r="B997" s="216">
        <v>986</v>
      </c>
      <c r="C997" s="284"/>
      <c r="D997" s="285"/>
      <c r="E997" s="285"/>
      <c r="F997" s="286"/>
      <c r="G997" s="301">
        <v>0</v>
      </c>
      <c r="H997" s="287">
        <v>0.1</v>
      </c>
      <c r="I997" s="288"/>
      <c r="J997" s="223">
        <f t="shared" si="260"/>
        <v>0</v>
      </c>
      <c r="K997" s="286"/>
      <c r="L997" s="286"/>
      <c r="M997" s="215"/>
      <c r="N997" s="278">
        <f t="shared" si="261"/>
        <v>986</v>
      </c>
      <c r="O997" s="289" t="str">
        <f t="shared" si="262"/>
        <v/>
      </c>
      <c r="P997" s="290">
        <f t="shared" si="256"/>
        <v>0</v>
      </c>
      <c r="Q997" s="291">
        <v>0.1</v>
      </c>
      <c r="R997" s="292"/>
      <c r="S997" s="292"/>
      <c r="T997" s="292"/>
      <c r="U997" s="293" t="str">
        <f t="shared" si="263"/>
        <v/>
      </c>
      <c r="V997" s="294"/>
      <c r="W997" s="158"/>
      <c r="X997" s="159" t="str">
        <f t="shared" si="264"/>
        <v/>
      </c>
      <c r="Y997" s="20"/>
      <c r="Z997" s="20"/>
      <c r="AA997" s="160">
        <f t="shared" si="257"/>
        <v>0</v>
      </c>
      <c r="AB997" s="160">
        <f t="shared" si="258"/>
        <v>0</v>
      </c>
      <c r="AC997" s="20">
        <f t="shared" si="259"/>
        <v>0</v>
      </c>
      <c r="AR997" s="205">
        <f t="shared" si="265"/>
        <v>0</v>
      </c>
      <c r="AS997" s="205">
        <f t="shared" si="266"/>
        <v>0</v>
      </c>
      <c r="AT997" s="205">
        <f t="shared" si="267"/>
        <v>0</v>
      </c>
      <c r="AU997" s="205">
        <f t="shared" si="268"/>
        <v>0</v>
      </c>
      <c r="AV997" s="205">
        <f t="shared" si="269"/>
        <v>0</v>
      </c>
      <c r="AW997" s="205">
        <f t="shared" si="270"/>
        <v>0</v>
      </c>
      <c r="AX997" s="205">
        <f t="shared" si="271"/>
        <v>0</v>
      </c>
    </row>
    <row r="998" spans="1:50" ht="15.75" hidden="1" customHeight="1" outlineLevel="1">
      <c r="A998" s="8" t="s">
        <v>61</v>
      </c>
      <c r="B998" s="216">
        <v>987</v>
      </c>
      <c r="C998" s="284"/>
      <c r="D998" s="285"/>
      <c r="E998" s="285"/>
      <c r="F998" s="286"/>
      <c r="G998" s="301">
        <v>0</v>
      </c>
      <c r="H998" s="287">
        <v>0.1</v>
      </c>
      <c r="I998" s="288"/>
      <c r="J998" s="223">
        <f t="shared" si="260"/>
        <v>0</v>
      </c>
      <c r="K998" s="286"/>
      <c r="L998" s="286"/>
      <c r="M998" s="215"/>
      <c r="N998" s="278">
        <f t="shared" si="261"/>
        <v>987</v>
      </c>
      <c r="O998" s="289" t="str">
        <f t="shared" si="262"/>
        <v/>
      </c>
      <c r="P998" s="290">
        <f t="shared" si="256"/>
        <v>0</v>
      </c>
      <c r="Q998" s="291">
        <v>0.1</v>
      </c>
      <c r="R998" s="292"/>
      <c r="S998" s="292"/>
      <c r="T998" s="292"/>
      <c r="U998" s="293" t="str">
        <f t="shared" si="263"/>
        <v/>
      </c>
      <c r="V998" s="294"/>
      <c r="W998" s="158"/>
      <c r="X998" s="159" t="str">
        <f t="shared" si="264"/>
        <v/>
      </c>
      <c r="Y998" s="20"/>
      <c r="Z998" s="20"/>
      <c r="AA998" s="160">
        <f t="shared" si="257"/>
        <v>0</v>
      </c>
      <c r="AB998" s="160">
        <f t="shared" si="258"/>
        <v>0</v>
      </c>
      <c r="AC998" s="20">
        <f t="shared" si="259"/>
        <v>0</v>
      </c>
      <c r="AR998" s="205">
        <f t="shared" si="265"/>
        <v>0</v>
      </c>
      <c r="AS998" s="205">
        <f t="shared" si="266"/>
        <v>0</v>
      </c>
      <c r="AT998" s="205">
        <f t="shared" si="267"/>
        <v>0</v>
      </c>
      <c r="AU998" s="205">
        <f t="shared" si="268"/>
        <v>0</v>
      </c>
      <c r="AV998" s="205">
        <f t="shared" si="269"/>
        <v>0</v>
      </c>
      <c r="AW998" s="205">
        <f t="shared" si="270"/>
        <v>0</v>
      </c>
      <c r="AX998" s="205">
        <f t="shared" si="271"/>
        <v>0</v>
      </c>
    </row>
    <row r="999" spans="1:50" ht="15.75" hidden="1" customHeight="1" outlineLevel="1">
      <c r="A999" s="8" t="s">
        <v>61</v>
      </c>
      <c r="B999" s="216">
        <v>988</v>
      </c>
      <c r="C999" s="284"/>
      <c r="D999" s="285"/>
      <c r="E999" s="285"/>
      <c r="F999" s="286"/>
      <c r="G999" s="301">
        <v>0</v>
      </c>
      <c r="H999" s="287">
        <v>0.1</v>
      </c>
      <c r="I999" s="288"/>
      <c r="J999" s="223">
        <f t="shared" si="260"/>
        <v>0</v>
      </c>
      <c r="K999" s="286"/>
      <c r="L999" s="286"/>
      <c r="M999" s="215"/>
      <c r="N999" s="278">
        <f t="shared" si="261"/>
        <v>988</v>
      </c>
      <c r="O999" s="289" t="str">
        <f t="shared" si="262"/>
        <v/>
      </c>
      <c r="P999" s="290">
        <f t="shared" si="256"/>
        <v>0</v>
      </c>
      <c r="Q999" s="291">
        <v>0.1</v>
      </c>
      <c r="R999" s="292"/>
      <c r="S999" s="292"/>
      <c r="T999" s="292"/>
      <c r="U999" s="293" t="str">
        <f t="shared" si="263"/>
        <v/>
      </c>
      <c r="V999" s="294"/>
      <c r="W999" s="158"/>
      <c r="X999" s="159" t="str">
        <f t="shared" si="264"/>
        <v/>
      </c>
      <c r="Y999" s="20"/>
      <c r="Z999" s="20"/>
      <c r="AA999" s="160">
        <f t="shared" si="257"/>
        <v>0</v>
      </c>
      <c r="AB999" s="160">
        <f t="shared" si="258"/>
        <v>0</v>
      </c>
      <c r="AC999" s="20">
        <f t="shared" si="259"/>
        <v>0</v>
      </c>
      <c r="AR999" s="205">
        <f t="shared" si="265"/>
        <v>0</v>
      </c>
      <c r="AS999" s="205">
        <f t="shared" si="266"/>
        <v>0</v>
      </c>
      <c r="AT999" s="205">
        <f t="shared" si="267"/>
        <v>0</v>
      </c>
      <c r="AU999" s="205">
        <f t="shared" si="268"/>
        <v>0</v>
      </c>
      <c r="AV999" s="205">
        <f t="shared" si="269"/>
        <v>0</v>
      </c>
      <c r="AW999" s="205">
        <f t="shared" si="270"/>
        <v>0</v>
      </c>
      <c r="AX999" s="205">
        <f t="shared" si="271"/>
        <v>0</v>
      </c>
    </row>
    <row r="1000" spans="1:50" ht="15.75" hidden="1" customHeight="1" outlineLevel="1">
      <c r="A1000" s="8" t="s">
        <v>61</v>
      </c>
      <c r="B1000" s="216">
        <v>989</v>
      </c>
      <c r="C1000" s="284"/>
      <c r="D1000" s="285"/>
      <c r="E1000" s="285"/>
      <c r="F1000" s="286"/>
      <c r="G1000" s="301">
        <v>0</v>
      </c>
      <c r="H1000" s="287">
        <v>0.1</v>
      </c>
      <c r="I1000" s="288"/>
      <c r="J1000" s="223">
        <f t="shared" si="260"/>
        <v>0</v>
      </c>
      <c r="K1000" s="286"/>
      <c r="L1000" s="286"/>
      <c r="M1000" s="215"/>
      <c r="N1000" s="278">
        <f t="shared" si="261"/>
        <v>989</v>
      </c>
      <c r="O1000" s="289" t="str">
        <f t="shared" si="262"/>
        <v/>
      </c>
      <c r="P1000" s="290">
        <f t="shared" si="256"/>
        <v>0</v>
      </c>
      <c r="Q1000" s="291">
        <v>0.1</v>
      </c>
      <c r="R1000" s="292"/>
      <c r="S1000" s="292"/>
      <c r="T1000" s="292"/>
      <c r="U1000" s="293" t="str">
        <f t="shared" si="263"/>
        <v/>
      </c>
      <c r="V1000" s="294"/>
      <c r="W1000" s="158"/>
      <c r="X1000" s="159" t="str">
        <f t="shared" si="264"/>
        <v/>
      </c>
      <c r="Y1000" s="20"/>
      <c r="Z1000" s="20"/>
      <c r="AA1000" s="160">
        <f t="shared" si="257"/>
        <v>0</v>
      </c>
      <c r="AB1000" s="160">
        <f t="shared" si="258"/>
        <v>0</v>
      </c>
      <c r="AC1000" s="20">
        <f t="shared" si="259"/>
        <v>0</v>
      </c>
      <c r="AR1000" s="205">
        <f t="shared" si="265"/>
        <v>0</v>
      </c>
      <c r="AS1000" s="205">
        <f t="shared" si="266"/>
        <v>0</v>
      </c>
      <c r="AT1000" s="205">
        <f t="shared" si="267"/>
        <v>0</v>
      </c>
      <c r="AU1000" s="205">
        <f t="shared" si="268"/>
        <v>0</v>
      </c>
      <c r="AV1000" s="205">
        <f t="shared" si="269"/>
        <v>0</v>
      </c>
      <c r="AW1000" s="205">
        <f t="shared" si="270"/>
        <v>0</v>
      </c>
      <c r="AX1000" s="205">
        <f t="shared" si="271"/>
        <v>0</v>
      </c>
    </row>
    <row r="1001" spans="1:50" ht="15.75" hidden="1" customHeight="1" outlineLevel="1">
      <c r="A1001" s="8" t="s">
        <v>61</v>
      </c>
      <c r="B1001" s="216">
        <v>990</v>
      </c>
      <c r="C1001" s="284"/>
      <c r="D1001" s="285"/>
      <c r="E1001" s="285"/>
      <c r="F1001" s="286"/>
      <c r="G1001" s="301">
        <v>0</v>
      </c>
      <c r="H1001" s="287">
        <v>0.1</v>
      </c>
      <c r="I1001" s="288"/>
      <c r="J1001" s="223">
        <f t="shared" si="260"/>
        <v>0</v>
      </c>
      <c r="K1001" s="286"/>
      <c r="L1001" s="286"/>
      <c r="M1001" s="215"/>
      <c r="N1001" s="278">
        <f t="shared" si="261"/>
        <v>990</v>
      </c>
      <c r="O1001" s="289" t="str">
        <f t="shared" si="262"/>
        <v/>
      </c>
      <c r="P1001" s="290">
        <f t="shared" si="256"/>
        <v>0</v>
      </c>
      <c r="Q1001" s="291">
        <v>0.1</v>
      </c>
      <c r="R1001" s="292"/>
      <c r="S1001" s="292"/>
      <c r="T1001" s="292"/>
      <c r="U1001" s="293" t="str">
        <f t="shared" si="263"/>
        <v/>
      </c>
      <c r="V1001" s="294"/>
      <c r="W1001" s="158"/>
      <c r="X1001" s="159" t="str">
        <f t="shared" si="264"/>
        <v/>
      </c>
      <c r="Y1001" s="20"/>
      <c r="Z1001" s="20"/>
      <c r="AA1001" s="160">
        <f t="shared" si="257"/>
        <v>0</v>
      </c>
      <c r="AB1001" s="160">
        <f t="shared" si="258"/>
        <v>0</v>
      </c>
      <c r="AC1001" s="20">
        <f t="shared" si="259"/>
        <v>0</v>
      </c>
      <c r="AR1001" s="205">
        <f t="shared" si="265"/>
        <v>0</v>
      </c>
      <c r="AS1001" s="205">
        <f t="shared" si="266"/>
        <v>0</v>
      </c>
      <c r="AT1001" s="205">
        <f t="shared" si="267"/>
        <v>0</v>
      </c>
      <c r="AU1001" s="205">
        <f t="shared" si="268"/>
        <v>0</v>
      </c>
      <c r="AV1001" s="205">
        <f t="shared" si="269"/>
        <v>0</v>
      </c>
      <c r="AW1001" s="205">
        <f t="shared" si="270"/>
        <v>0</v>
      </c>
      <c r="AX1001" s="205">
        <f t="shared" si="271"/>
        <v>0</v>
      </c>
    </row>
    <row r="1002" spans="1:50" ht="15.75" hidden="1" customHeight="1" outlineLevel="1">
      <c r="A1002" s="8" t="s">
        <v>61</v>
      </c>
      <c r="B1002" s="216">
        <v>991</v>
      </c>
      <c r="C1002" s="284"/>
      <c r="D1002" s="285"/>
      <c r="E1002" s="285"/>
      <c r="F1002" s="286"/>
      <c r="G1002" s="301">
        <v>0</v>
      </c>
      <c r="H1002" s="287">
        <v>0.1</v>
      </c>
      <c r="I1002" s="288"/>
      <c r="J1002" s="223">
        <f t="shared" si="260"/>
        <v>0</v>
      </c>
      <c r="K1002" s="286"/>
      <c r="L1002" s="286"/>
      <c r="M1002" s="215"/>
      <c r="N1002" s="278">
        <f t="shared" si="261"/>
        <v>991</v>
      </c>
      <c r="O1002" s="289" t="str">
        <f t="shared" si="262"/>
        <v/>
      </c>
      <c r="P1002" s="290">
        <f t="shared" si="256"/>
        <v>0</v>
      </c>
      <c r="Q1002" s="291">
        <v>0.1</v>
      </c>
      <c r="R1002" s="292"/>
      <c r="S1002" s="292"/>
      <c r="T1002" s="292"/>
      <c r="U1002" s="293" t="str">
        <f t="shared" si="263"/>
        <v/>
      </c>
      <c r="V1002" s="294"/>
      <c r="W1002" s="158"/>
      <c r="X1002" s="159" t="str">
        <f t="shared" si="264"/>
        <v/>
      </c>
      <c r="Y1002" s="20"/>
      <c r="Z1002" s="20"/>
      <c r="AA1002" s="160">
        <f t="shared" si="257"/>
        <v>0</v>
      </c>
      <c r="AB1002" s="160">
        <f t="shared" si="258"/>
        <v>0</v>
      </c>
      <c r="AC1002" s="20">
        <f t="shared" si="259"/>
        <v>0</v>
      </c>
      <c r="AR1002" s="205">
        <f t="shared" si="265"/>
        <v>0</v>
      </c>
      <c r="AS1002" s="205">
        <f t="shared" si="266"/>
        <v>0</v>
      </c>
      <c r="AT1002" s="205">
        <f t="shared" si="267"/>
        <v>0</v>
      </c>
      <c r="AU1002" s="205">
        <f t="shared" si="268"/>
        <v>0</v>
      </c>
      <c r="AV1002" s="205">
        <f t="shared" si="269"/>
        <v>0</v>
      </c>
      <c r="AW1002" s="205">
        <f t="shared" si="270"/>
        <v>0</v>
      </c>
      <c r="AX1002" s="205">
        <f t="shared" si="271"/>
        <v>0</v>
      </c>
    </row>
    <row r="1003" spans="1:50" ht="15.75" hidden="1" customHeight="1" outlineLevel="1">
      <c r="A1003" s="8" t="s">
        <v>61</v>
      </c>
      <c r="B1003" s="216">
        <v>992</v>
      </c>
      <c r="C1003" s="284"/>
      <c r="D1003" s="285"/>
      <c r="E1003" s="285"/>
      <c r="F1003" s="286"/>
      <c r="G1003" s="301">
        <v>0</v>
      </c>
      <c r="H1003" s="287">
        <v>0.1</v>
      </c>
      <c r="I1003" s="288"/>
      <c r="J1003" s="223">
        <f t="shared" si="260"/>
        <v>0</v>
      </c>
      <c r="K1003" s="286"/>
      <c r="L1003" s="286"/>
      <c r="M1003" s="215"/>
      <c r="N1003" s="278">
        <f t="shared" si="261"/>
        <v>992</v>
      </c>
      <c r="O1003" s="289" t="str">
        <f t="shared" si="262"/>
        <v/>
      </c>
      <c r="P1003" s="290">
        <f t="shared" si="256"/>
        <v>0</v>
      </c>
      <c r="Q1003" s="291">
        <v>0.1</v>
      </c>
      <c r="R1003" s="292"/>
      <c r="S1003" s="292"/>
      <c r="T1003" s="292"/>
      <c r="U1003" s="293" t="str">
        <f t="shared" si="263"/>
        <v/>
      </c>
      <c r="V1003" s="294"/>
      <c r="W1003" s="158"/>
      <c r="X1003" s="159" t="str">
        <f t="shared" si="264"/>
        <v/>
      </c>
      <c r="Y1003" s="20"/>
      <c r="Z1003" s="20"/>
      <c r="AA1003" s="160">
        <f t="shared" si="257"/>
        <v>0</v>
      </c>
      <c r="AB1003" s="160">
        <f t="shared" si="258"/>
        <v>0</v>
      </c>
      <c r="AC1003" s="20">
        <f t="shared" si="259"/>
        <v>0</v>
      </c>
      <c r="AR1003" s="205">
        <f t="shared" si="265"/>
        <v>0</v>
      </c>
      <c r="AS1003" s="205">
        <f t="shared" si="266"/>
        <v>0</v>
      </c>
      <c r="AT1003" s="205">
        <f t="shared" si="267"/>
        <v>0</v>
      </c>
      <c r="AU1003" s="205">
        <f t="shared" si="268"/>
        <v>0</v>
      </c>
      <c r="AV1003" s="205">
        <f t="shared" si="269"/>
        <v>0</v>
      </c>
      <c r="AW1003" s="205">
        <f t="shared" si="270"/>
        <v>0</v>
      </c>
      <c r="AX1003" s="205">
        <f t="shared" si="271"/>
        <v>0</v>
      </c>
    </row>
    <row r="1004" spans="1:50" ht="15.75" hidden="1" customHeight="1" outlineLevel="1">
      <c r="A1004" s="8" t="s">
        <v>61</v>
      </c>
      <c r="B1004" s="216">
        <v>993</v>
      </c>
      <c r="C1004" s="284"/>
      <c r="D1004" s="285"/>
      <c r="E1004" s="285"/>
      <c r="F1004" s="286"/>
      <c r="G1004" s="301">
        <v>0</v>
      </c>
      <c r="H1004" s="287">
        <v>0.1</v>
      </c>
      <c r="I1004" s="288"/>
      <c r="J1004" s="223">
        <f t="shared" si="260"/>
        <v>0</v>
      </c>
      <c r="K1004" s="286"/>
      <c r="L1004" s="286"/>
      <c r="M1004" s="215"/>
      <c r="N1004" s="278">
        <f t="shared" si="261"/>
        <v>993</v>
      </c>
      <c r="O1004" s="289" t="str">
        <f t="shared" si="262"/>
        <v/>
      </c>
      <c r="P1004" s="290">
        <f t="shared" si="256"/>
        <v>0</v>
      </c>
      <c r="Q1004" s="291">
        <v>0.1</v>
      </c>
      <c r="R1004" s="292"/>
      <c r="S1004" s="292"/>
      <c r="T1004" s="292"/>
      <c r="U1004" s="293" t="str">
        <f t="shared" si="263"/>
        <v/>
      </c>
      <c r="V1004" s="294"/>
      <c r="W1004" s="158"/>
      <c r="X1004" s="159" t="str">
        <f t="shared" si="264"/>
        <v/>
      </c>
      <c r="Y1004" s="20"/>
      <c r="Z1004" s="20"/>
      <c r="AA1004" s="160">
        <f t="shared" si="257"/>
        <v>0</v>
      </c>
      <c r="AB1004" s="160">
        <f t="shared" si="258"/>
        <v>0</v>
      </c>
      <c r="AC1004" s="20">
        <f t="shared" si="259"/>
        <v>0</v>
      </c>
      <c r="AR1004" s="205">
        <f t="shared" si="265"/>
        <v>0</v>
      </c>
      <c r="AS1004" s="205">
        <f t="shared" si="266"/>
        <v>0</v>
      </c>
      <c r="AT1004" s="205">
        <f t="shared" si="267"/>
        <v>0</v>
      </c>
      <c r="AU1004" s="205">
        <f t="shared" si="268"/>
        <v>0</v>
      </c>
      <c r="AV1004" s="205">
        <f t="shared" si="269"/>
        <v>0</v>
      </c>
      <c r="AW1004" s="205">
        <f t="shared" si="270"/>
        <v>0</v>
      </c>
      <c r="AX1004" s="205">
        <f t="shared" si="271"/>
        <v>0</v>
      </c>
    </row>
    <row r="1005" spans="1:50" ht="15.75" hidden="1" customHeight="1" outlineLevel="1">
      <c r="A1005" s="8" t="s">
        <v>61</v>
      </c>
      <c r="B1005" s="216">
        <v>994</v>
      </c>
      <c r="C1005" s="284"/>
      <c r="D1005" s="285"/>
      <c r="E1005" s="285"/>
      <c r="F1005" s="286"/>
      <c r="G1005" s="301">
        <v>0</v>
      </c>
      <c r="H1005" s="287">
        <v>0.1</v>
      </c>
      <c r="I1005" s="288"/>
      <c r="J1005" s="223">
        <f t="shared" si="260"/>
        <v>0</v>
      </c>
      <c r="K1005" s="286"/>
      <c r="L1005" s="286"/>
      <c r="M1005" s="215"/>
      <c r="N1005" s="278">
        <f t="shared" si="261"/>
        <v>994</v>
      </c>
      <c r="O1005" s="289" t="str">
        <f t="shared" si="262"/>
        <v/>
      </c>
      <c r="P1005" s="290">
        <f t="shared" si="256"/>
        <v>0</v>
      </c>
      <c r="Q1005" s="291">
        <v>0.1</v>
      </c>
      <c r="R1005" s="292"/>
      <c r="S1005" s="292"/>
      <c r="T1005" s="292"/>
      <c r="U1005" s="293" t="str">
        <f t="shared" si="263"/>
        <v/>
      </c>
      <c r="V1005" s="294"/>
      <c r="W1005" s="158"/>
      <c r="X1005" s="159" t="str">
        <f t="shared" si="264"/>
        <v/>
      </c>
      <c r="Y1005" s="20"/>
      <c r="Z1005" s="20"/>
      <c r="AA1005" s="160">
        <f t="shared" si="257"/>
        <v>0</v>
      </c>
      <c r="AB1005" s="160">
        <f t="shared" si="258"/>
        <v>0</v>
      </c>
      <c r="AC1005" s="20">
        <f t="shared" si="259"/>
        <v>0</v>
      </c>
      <c r="AR1005" s="205">
        <f t="shared" si="265"/>
        <v>0</v>
      </c>
      <c r="AS1005" s="205">
        <f t="shared" si="266"/>
        <v>0</v>
      </c>
      <c r="AT1005" s="205">
        <f t="shared" si="267"/>
        <v>0</v>
      </c>
      <c r="AU1005" s="205">
        <f t="shared" si="268"/>
        <v>0</v>
      </c>
      <c r="AV1005" s="205">
        <f t="shared" si="269"/>
        <v>0</v>
      </c>
      <c r="AW1005" s="205">
        <f t="shared" si="270"/>
        <v>0</v>
      </c>
      <c r="AX1005" s="205">
        <f t="shared" si="271"/>
        <v>0</v>
      </c>
    </row>
    <row r="1006" spans="1:50" ht="15.75" hidden="1" customHeight="1" outlineLevel="1">
      <c r="A1006" s="8" t="s">
        <v>61</v>
      </c>
      <c r="B1006" s="216">
        <v>995</v>
      </c>
      <c r="C1006" s="284"/>
      <c r="D1006" s="285"/>
      <c r="E1006" s="285"/>
      <c r="F1006" s="286"/>
      <c r="G1006" s="301">
        <v>0</v>
      </c>
      <c r="H1006" s="287">
        <v>0.1</v>
      </c>
      <c r="I1006" s="288"/>
      <c r="J1006" s="223">
        <f t="shared" si="260"/>
        <v>0</v>
      </c>
      <c r="K1006" s="286"/>
      <c r="L1006" s="286"/>
      <c r="M1006" s="215"/>
      <c r="N1006" s="278">
        <f t="shared" si="261"/>
        <v>995</v>
      </c>
      <c r="O1006" s="289" t="str">
        <f t="shared" si="262"/>
        <v/>
      </c>
      <c r="P1006" s="290">
        <f t="shared" si="256"/>
        <v>0</v>
      </c>
      <c r="Q1006" s="291">
        <v>0.1</v>
      </c>
      <c r="R1006" s="292"/>
      <c r="S1006" s="292"/>
      <c r="T1006" s="292"/>
      <c r="U1006" s="293" t="str">
        <f t="shared" si="263"/>
        <v/>
      </c>
      <c r="V1006" s="294"/>
      <c r="W1006" s="158"/>
      <c r="X1006" s="159" t="str">
        <f t="shared" si="264"/>
        <v/>
      </c>
      <c r="Y1006" s="20"/>
      <c r="Z1006" s="20"/>
      <c r="AA1006" s="160">
        <f t="shared" si="257"/>
        <v>0</v>
      </c>
      <c r="AB1006" s="160">
        <f t="shared" si="258"/>
        <v>0</v>
      </c>
      <c r="AC1006" s="20">
        <f t="shared" si="259"/>
        <v>0</v>
      </c>
      <c r="AR1006" s="205">
        <f t="shared" si="265"/>
        <v>0</v>
      </c>
      <c r="AS1006" s="205">
        <f t="shared" si="266"/>
        <v>0</v>
      </c>
      <c r="AT1006" s="205">
        <f t="shared" si="267"/>
        <v>0</v>
      </c>
      <c r="AU1006" s="205">
        <f t="shared" si="268"/>
        <v>0</v>
      </c>
      <c r="AV1006" s="205">
        <f t="shared" si="269"/>
        <v>0</v>
      </c>
      <c r="AW1006" s="205">
        <f t="shared" si="270"/>
        <v>0</v>
      </c>
      <c r="AX1006" s="205">
        <f t="shared" si="271"/>
        <v>0</v>
      </c>
    </row>
    <row r="1007" spans="1:50" ht="15.75" hidden="1" customHeight="1" outlineLevel="1">
      <c r="A1007" s="8" t="s">
        <v>61</v>
      </c>
      <c r="B1007" s="216">
        <v>996</v>
      </c>
      <c r="C1007" s="284"/>
      <c r="D1007" s="285"/>
      <c r="E1007" s="285"/>
      <c r="F1007" s="286"/>
      <c r="G1007" s="301">
        <v>0</v>
      </c>
      <c r="H1007" s="287">
        <v>0.1</v>
      </c>
      <c r="I1007" s="288"/>
      <c r="J1007" s="223">
        <f t="shared" si="260"/>
        <v>0</v>
      </c>
      <c r="K1007" s="286"/>
      <c r="L1007" s="286"/>
      <c r="M1007" s="215"/>
      <c r="N1007" s="278">
        <f t="shared" si="261"/>
        <v>996</v>
      </c>
      <c r="O1007" s="289" t="str">
        <f t="shared" si="262"/>
        <v/>
      </c>
      <c r="P1007" s="290">
        <f t="shared" si="256"/>
        <v>0</v>
      </c>
      <c r="Q1007" s="291">
        <v>0.1</v>
      </c>
      <c r="R1007" s="292"/>
      <c r="S1007" s="292"/>
      <c r="T1007" s="292"/>
      <c r="U1007" s="293" t="str">
        <f t="shared" si="263"/>
        <v/>
      </c>
      <c r="V1007" s="294"/>
      <c r="W1007" s="158"/>
      <c r="X1007" s="159" t="str">
        <f t="shared" si="264"/>
        <v/>
      </c>
      <c r="Y1007" s="20"/>
      <c r="Z1007" s="20"/>
      <c r="AA1007" s="160">
        <f t="shared" si="257"/>
        <v>0</v>
      </c>
      <c r="AB1007" s="160">
        <f t="shared" si="258"/>
        <v>0</v>
      </c>
      <c r="AC1007" s="20">
        <f t="shared" si="259"/>
        <v>0</v>
      </c>
      <c r="AR1007" s="205">
        <f t="shared" si="265"/>
        <v>0</v>
      </c>
      <c r="AS1007" s="205">
        <f t="shared" si="266"/>
        <v>0</v>
      </c>
      <c r="AT1007" s="205">
        <f t="shared" si="267"/>
        <v>0</v>
      </c>
      <c r="AU1007" s="205">
        <f t="shared" si="268"/>
        <v>0</v>
      </c>
      <c r="AV1007" s="205">
        <f t="shared" si="269"/>
        <v>0</v>
      </c>
      <c r="AW1007" s="205">
        <f t="shared" si="270"/>
        <v>0</v>
      </c>
      <c r="AX1007" s="205">
        <f t="shared" si="271"/>
        <v>0</v>
      </c>
    </row>
    <row r="1008" spans="1:50" ht="15.75" hidden="1" customHeight="1" outlineLevel="1">
      <c r="A1008" s="8" t="s">
        <v>61</v>
      </c>
      <c r="B1008" s="216">
        <v>997</v>
      </c>
      <c r="C1008" s="284"/>
      <c r="D1008" s="285"/>
      <c r="E1008" s="285"/>
      <c r="F1008" s="286"/>
      <c r="G1008" s="301">
        <v>0</v>
      </c>
      <c r="H1008" s="287">
        <v>0.1</v>
      </c>
      <c r="I1008" s="288"/>
      <c r="J1008" s="223">
        <f t="shared" si="260"/>
        <v>0</v>
      </c>
      <c r="K1008" s="286"/>
      <c r="L1008" s="286"/>
      <c r="M1008" s="215"/>
      <c r="N1008" s="278">
        <f t="shared" si="261"/>
        <v>997</v>
      </c>
      <c r="O1008" s="289" t="str">
        <f t="shared" si="262"/>
        <v/>
      </c>
      <c r="P1008" s="290">
        <f t="shared" si="256"/>
        <v>0</v>
      </c>
      <c r="Q1008" s="291">
        <v>0.1</v>
      </c>
      <c r="R1008" s="292"/>
      <c r="S1008" s="292"/>
      <c r="T1008" s="292"/>
      <c r="U1008" s="293" t="str">
        <f t="shared" si="263"/>
        <v/>
      </c>
      <c r="V1008" s="294"/>
      <c r="W1008" s="158"/>
      <c r="X1008" s="159" t="str">
        <f t="shared" si="264"/>
        <v/>
      </c>
      <c r="Y1008" s="20"/>
      <c r="Z1008" s="20"/>
      <c r="AA1008" s="160">
        <f t="shared" si="257"/>
        <v>0</v>
      </c>
      <c r="AB1008" s="160">
        <f t="shared" si="258"/>
        <v>0</v>
      </c>
      <c r="AC1008" s="20">
        <f t="shared" si="259"/>
        <v>0</v>
      </c>
      <c r="AR1008" s="205">
        <f t="shared" si="265"/>
        <v>0</v>
      </c>
      <c r="AS1008" s="205">
        <f t="shared" si="266"/>
        <v>0</v>
      </c>
      <c r="AT1008" s="205">
        <f t="shared" si="267"/>
        <v>0</v>
      </c>
      <c r="AU1008" s="205">
        <f t="shared" si="268"/>
        <v>0</v>
      </c>
      <c r="AV1008" s="205">
        <f t="shared" si="269"/>
        <v>0</v>
      </c>
      <c r="AW1008" s="205">
        <f t="shared" si="270"/>
        <v>0</v>
      </c>
      <c r="AX1008" s="205">
        <f t="shared" si="271"/>
        <v>0</v>
      </c>
    </row>
    <row r="1009" spans="1:50" ht="15.75" hidden="1" customHeight="1" outlineLevel="1">
      <c r="A1009" s="8" t="s">
        <v>61</v>
      </c>
      <c r="B1009" s="216">
        <v>998</v>
      </c>
      <c r="C1009" s="284"/>
      <c r="D1009" s="285"/>
      <c r="E1009" s="285"/>
      <c r="F1009" s="286"/>
      <c r="G1009" s="301">
        <v>0</v>
      </c>
      <c r="H1009" s="287">
        <v>0.1</v>
      </c>
      <c r="I1009" s="288"/>
      <c r="J1009" s="223">
        <f t="shared" si="260"/>
        <v>0</v>
      </c>
      <c r="K1009" s="286"/>
      <c r="L1009" s="286"/>
      <c r="M1009" s="215"/>
      <c r="N1009" s="278">
        <f t="shared" si="261"/>
        <v>998</v>
      </c>
      <c r="O1009" s="289" t="str">
        <f t="shared" si="262"/>
        <v/>
      </c>
      <c r="P1009" s="290">
        <f t="shared" si="256"/>
        <v>0</v>
      </c>
      <c r="Q1009" s="291">
        <v>0.1</v>
      </c>
      <c r="R1009" s="292"/>
      <c r="S1009" s="292"/>
      <c r="T1009" s="292"/>
      <c r="U1009" s="293" t="str">
        <f t="shared" si="263"/>
        <v/>
      </c>
      <c r="V1009" s="294"/>
      <c r="W1009" s="158"/>
      <c r="X1009" s="159" t="str">
        <f t="shared" si="264"/>
        <v/>
      </c>
      <c r="Y1009" s="20"/>
      <c r="Z1009" s="20"/>
      <c r="AA1009" s="160">
        <f t="shared" si="257"/>
        <v>0</v>
      </c>
      <c r="AB1009" s="160">
        <f t="shared" si="258"/>
        <v>0</v>
      </c>
      <c r="AC1009" s="20">
        <f t="shared" si="259"/>
        <v>0</v>
      </c>
      <c r="AR1009" s="205">
        <f t="shared" si="265"/>
        <v>0</v>
      </c>
      <c r="AS1009" s="205">
        <f t="shared" si="266"/>
        <v>0</v>
      </c>
      <c r="AT1009" s="205">
        <f t="shared" si="267"/>
        <v>0</v>
      </c>
      <c r="AU1009" s="205">
        <f t="shared" si="268"/>
        <v>0</v>
      </c>
      <c r="AV1009" s="205">
        <f t="shared" si="269"/>
        <v>0</v>
      </c>
      <c r="AW1009" s="205">
        <f t="shared" si="270"/>
        <v>0</v>
      </c>
      <c r="AX1009" s="205">
        <f t="shared" si="271"/>
        <v>0</v>
      </c>
    </row>
    <row r="1010" spans="1:50" ht="15.75" hidden="1" customHeight="1" outlineLevel="1">
      <c r="A1010" s="8" t="s">
        <v>61</v>
      </c>
      <c r="B1010" s="216">
        <v>999</v>
      </c>
      <c r="C1010" s="284"/>
      <c r="D1010" s="285"/>
      <c r="E1010" s="285"/>
      <c r="F1010" s="286"/>
      <c r="G1010" s="301">
        <v>0</v>
      </c>
      <c r="H1010" s="287">
        <v>0.1</v>
      </c>
      <c r="I1010" s="288"/>
      <c r="J1010" s="223">
        <f t="shared" si="260"/>
        <v>0</v>
      </c>
      <c r="K1010" s="286"/>
      <c r="L1010" s="286"/>
      <c r="M1010" s="215"/>
      <c r="N1010" s="278">
        <f t="shared" si="261"/>
        <v>999</v>
      </c>
      <c r="O1010" s="289" t="str">
        <f t="shared" si="262"/>
        <v/>
      </c>
      <c r="P1010" s="290">
        <f t="shared" si="256"/>
        <v>0</v>
      </c>
      <c r="Q1010" s="291">
        <v>0.1</v>
      </c>
      <c r="R1010" s="292"/>
      <c r="S1010" s="292"/>
      <c r="T1010" s="292"/>
      <c r="U1010" s="293" t="str">
        <f t="shared" si="263"/>
        <v/>
      </c>
      <c r="V1010" s="294"/>
      <c r="W1010" s="158"/>
      <c r="X1010" s="159" t="str">
        <f t="shared" si="264"/>
        <v/>
      </c>
      <c r="Y1010" s="20"/>
      <c r="Z1010" s="20"/>
      <c r="AA1010" s="160">
        <f t="shared" si="257"/>
        <v>0</v>
      </c>
      <c r="AB1010" s="160">
        <f t="shared" si="258"/>
        <v>0</v>
      </c>
      <c r="AC1010" s="20">
        <f t="shared" si="259"/>
        <v>0</v>
      </c>
      <c r="AR1010" s="205">
        <f t="shared" si="265"/>
        <v>0</v>
      </c>
      <c r="AS1010" s="205">
        <f t="shared" si="266"/>
        <v>0</v>
      </c>
      <c r="AT1010" s="205">
        <f t="shared" si="267"/>
        <v>0</v>
      </c>
      <c r="AU1010" s="205">
        <f t="shared" si="268"/>
        <v>0</v>
      </c>
      <c r="AV1010" s="205">
        <f t="shared" si="269"/>
        <v>0</v>
      </c>
      <c r="AW1010" s="205">
        <f t="shared" si="270"/>
        <v>0</v>
      </c>
      <c r="AX1010" s="205">
        <f t="shared" si="271"/>
        <v>0</v>
      </c>
    </row>
    <row r="1011" spans="1:50" ht="15.75" hidden="1" customHeight="1" outlineLevel="1">
      <c r="A1011" s="8" t="s">
        <v>61</v>
      </c>
      <c r="B1011" s="216">
        <v>1000</v>
      </c>
      <c r="C1011" s="284"/>
      <c r="D1011" s="285"/>
      <c r="E1011" s="285"/>
      <c r="F1011" s="286"/>
      <c r="G1011" s="301">
        <v>0</v>
      </c>
      <c r="H1011" s="287">
        <v>0.1</v>
      </c>
      <c r="I1011" s="288"/>
      <c r="J1011" s="223">
        <f t="shared" si="260"/>
        <v>0</v>
      </c>
      <c r="K1011" s="286"/>
      <c r="L1011" s="286"/>
      <c r="M1011" s="215"/>
      <c r="N1011" s="278">
        <f t="shared" si="261"/>
        <v>1000</v>
      </c>
      <c r="O1011" s="289" t="str">
        <f t="shared" si="262"/>
        <v/>
      </c>
      <c r="P1011" s="290">
        <f t="shared" si="256"/>
        <v>0</v>
      </c>
      <c r="Q1011" s="291">
        <v>0.1</v>
      </c>
      <c r="R1011" s="292"/>
      <c r="S1011" s="292"/>
      <c r="T1011" s="292"/>
      <c r="U1011" s="293" t="str">
        <f t="shared" si="263"/>
        <v/>
      </c>
      <c r="V1011" s="294"/>
      <c r="W1011" s="158"/>
      <c r="X1011" s="159" t="str">
        <f t="shared" si="264"/>
        <v/>
      </c>
      <c r="Y1011" s="20"/>
      <c r="Z1011" s="20"/>
      <c r="AA1011" s="160">
        <f t="shared" si="257"/>
        <v>0</v>
      </c>
      <c r="AB1011" s="160">
        <f t="shared" si="258"/>
        <v>0</v>
      </c>
      <c r="AC1011" s="20">
        <f t="shared" si="259"/>
        <v>0</v>
      </c>
      <c r="AR1011" s="205">
        <f t="shared" si="265"/>
        <v>0</v>
      </c>
      <c r="AS1011" s="205">
        <f t="shared" si="266"/>
        <v>0</v>
      </c>
      <c r="AT1011" s="205">
        <f t="shared" si="267"/>
        <v>0</v>
      </c>
      <c r="AU1011" s="205">
        <f t="shared" si="268"/>
        <v>0</v>
      </c>
      <c r="AV1011" s="205">
        <f t="shared" si="269"/>
        <v>0</v>
      </c>
      <c r="AW1011" s="205">
        <f t="shared" si="270"/>
        <v>0</v>
      </c>
      <c r="AX1011" s="205">
        <f t="shared" si="271"/>
        <v>0</v>
      </c>
    </row>
    <row r="1012" spans="1:50" ht="18.75" customHeight="1" collapsed="1" thickBot="1">
      <c r="A1012" s="9"/>
      <c r="B1012" s="228"/>
      <c r="C1012" s="228"/>
      <c r="D1012" s="228"/>
      <c r="E1012" s="307"/>
      <c r="F1012" s="228"/>
      <c r="G1012" s="302"/>
      <c r="H1012" s="228"/>
      <c r="I1012" s="228"/>
      <c r="J1012" s="229"/>
      <c r="K1012" s="228"/>
      <c r="L1012" s="228"/>
      <c r="M1012" s="230"/>
      <c r="N1012" s="278"/>
      <c r="O1012" s="278"/>
      <c r="P1012" s="151"/>
      <c r="Q1012" s="151"/>
      <c r="R1012" s="151"/>
      <c r="S1012" s="151"/>
      <c r="T1012" s="151"/>
      <c r="U1012" s="151"/>
      <c r="V1012" s="151"/>
      <c r="W1012" s="158"/>
      <c r="X1012" s="159" t="str">
        <f t="shared" si="264"/>
        <v/>
      </c>
      <c r="Y1012" s="151"/>
      <c r="Z1012" s="151"/>
      <c r="AA1012" s="151"/>
      <c r="AB1012" s="151"/>
      <c r="AC1012" s="151"/>
      <c r="AR1012" s="205">
        <f t="shared" si="265"/>
        <v>0</v>
      </c>
      <c r="AS1012" s="205">
        <f t="shared" si="266"/>
        <v>0</v>
      </c>
      <c r="AT1012" s="205">
        <f t="shared" si="267"/>
        <v>0</v>
      </c>
      <c r="AU1012" s="205">
        <f t="shared" si="268"/>
        <v>0</v>
      </c>
      <c r="AV1012" s="205">
        <f t="shared" si="269"/>
        <v>0</v>
      </c>
      <c r="AW1012" s="205">
        <f t="shared" si="270"/>
        <v>0</v>
      </c>
      <c r="AX1012" s="205">
        <f t="shared" si="271"/>
        <v>0</v>
      </c>
    </row>
    <row r="1013" spans="1:50" ht="15.75" customHeight="1" thickBot="1">
      <c r="A1013" s="212"/>
      <c r="B1013" s="231"/>
      <c r="C1013" s="232"/>
      <c r="D1013" s="231"/>
      <c r="E1013" s="231"/>
      <c r="F1013" s="231"/>
      <c r="G1013" s="231"/>
      <c r="H1013" s="11"/>
      <c r="I1013" s="12" t="s">
        <v>123</v>
      </c>
      <c r="J1013" s="13">
        <f>SUM(J10:J1003)</f>
        <v>0</v>
      </c>
      <c r="K1013" s="231"/>
      <c r="L1013" s="231"/>
      <c r="M1013" s="215"/>
      <c r="P1013" s="2">
        <v>1</v>
      </c>
      <c r="Q1013" s="2">
        <v>1</v>
      </c>
      <c r="R1013" s="2">
        <v>1</v>
      </c>
      <c r="S1013" s="2">
        <v>1</v>
      </c>
      <c r="T1013" s="2">
        <v>1</v>
      </c>
      <c r="U1013" s="2">
        <v>1</v>
      </c>
      <c r="V1013" s="2">
        <v>1</v>
      </c>
    </row>
    <row r="1014" spans="1:50" ht="12" customHeight="1" thickBot="1">
      <c r="A1014" s="233"/>
      <c r="B1014" s="234"/>
      <c r="C1014" s="235"/>
      <c r="D1014" s="234"/>
      <c r="E1014" s="234"/>
      <c r="F1014" s="234"/>
      <c r="G1014" s="234"/>
      <c r="H1014" s="234"/>
      <c r="I1014" s="234"/>
      <c r="J1014" s="234"/>
      <c r="K1014" s="234"/>
      <c r="L1014" s="234"/>
      <c r="M1014" s="236"/>
      <c r="P1014" s="2"/>
      <c r="R1014" s="2"/>
      <c r="S1014" s="2"/>
      <c r="T1014" s="2"/>
      <c r="U1014" s="232"/>
      <c r="V1014" s="232"/>
    </row>
    <row r="1015" spans="1:50" ht="15.75" customHeight="1" thickBot="1">
      <c r="B1015" s="231"/>
      <c r="C1015" s="232"/>
      <c r="D1015" s="231"/>
      <c r="E1015" s="231"/>
      <c r="F1015" s="231"/>
      <c r="G1015" s="231"/>
      <c r="H1015" s="231"/>
      <c r="I1015" s="231"/>
      <c r="J1015" s="231"/>
      <c r="K1015" s="231"/>
      <c r="L1015" s="231"/>
      <c r="P1015" s="2"/>
      <c r="R1015" s="2"/>
      <c r="S1015" s="2"/>
      <c r="T1015" s="2"/>
      <c r="U1015" s="232"/>
      <c r="V1015" s="232"/>
    </row>
    <row r="1016" spans="1:50" ht="12" customHeight="1">
      <c r="A1016" s="1"/>
      <c r="B1016" s="208"/>
      <c r="C1016" s="209"/>
      <c r="D1016" s="208"/>
      <c r="E1016" s="208"/>
      <c r="F1016" s="208"/>
      <c r="G1016" s="208"/>
      <c r="H1016" s="208"/>
      <c r="I1016" s="208"/>
      <c r="J1016" s="208"/>
      <c r="K1016" s="208"/>
      <c r="L1016" s="208"/>
      <c r="M1016" s="211"/>
      <c r="P1016" s="2"/>
      <c r="R1016" s="2"/>
      <c r="S1016" s="2"/>
      <c r="T1016" s="2"/>
      <c r="U1016" s="232"/>
      <c r="V1016" s="232"/>
    </row>
    <row r="1017" spans="1:50" ht="16.5" thickBot="1">
      <c r="A1017" s="212"/>
      <c r="B1017" s="3" t="s">
        <v>27</v>
      </c>
      <c r="C1017" s="4" t="s">
        <v>28</v>
      </c>
      <c r="D1017" s="110" t="s">
        <v>29</v>
      </c>
      <c r="E1017" s="312" t="s">
        <v>30</v>
      </c>
      <c r="F1017" s="312" t="s">
        <v>31</v>
      </c>
      <c r="G1017" s="312" t="s">
        <v>124</v>
      </c>
      <c r="H1017" s="110" t="s">
        <v>33</v>
      </c>
      <c r="I1017" s="188" t="s">
        <v>125</v>
      </c>
      <c r="J1017" s="110" t="s">
        <v>35</v>
      </c>
      <c r="K1017" s="190" t="s">
        <v>36</v>
      </c>
      <c r="L1017" s="313" t="s">
        <v>37</v>
      </c>
      <c r="M1017" s="213"/>
      <c r="P1017" s="2"/>
      <c r="R1017" s="2"/>
      <c r="S1017" s="2"/>
      <c r="T1017" s="2"/>
      <c r="U1017" s="232"/>
      <c r="V1017" s="232"/>
    </row>
    <row r="1018" spans="1:50" ht="15.75" customHeight="1">
      <c r="A1018" s="6" t="s">
        <v>126</v>
      </c>
      <c r="B1018" s="208"/>
      <c r="C1018" s="209"/>
      <c r="D1018" s="208"/>
      <c r="E1018" s="208"/>
      <c r="F1018" s="208"/>
      <c r="G1018" s="208"/>
      <c r="H1018" s="208"/>
      <c r="I1018" s="208"/>
      <c r="J1018" s="208"/>
      <c r="K1018" s="208"/>
      <c r="L1018" s="208"/>
      <c r="M1018" s="215"/>
      <c r="P1018" s="2"/>
      <c r="R1018" s="2"/>
      <c r="S1018" s="2"/>
      <c r="T1018" s="2"/>
      <c r="U1018" s="232"/>
      <c r="V1018" s="232"/>
      <c r="AA1018" s="2"/>
      <c r="AB1018" s="2"/>
      <c r="AR1018" s="205" t="s">
        <v>52</v>
      </c>
      <c r="AS1018" s="205" t="s">
        <v>57</v>
      </c>
    </row>
    <row r="1019" spans="1:50" ht="15.75" customHeight="1">
      <c r="A1019" s="14" t="s">
        <v>127</v>
      </c>
      <c r="B1019" s="216">
        <v>1</v>
      </c>
      <c r="C1019" s="284"/>
      <c r="D1019" s="228"/>
      <c r="E1019" s="286"/>
      <c r="F1019" s="286"/>
      <c r="G1019" s="288">
        <v>0</v>
      </c>
      <c r="H1019" s="238"/>
      <c r="I1019" s="239"/>
      <c r="J1019" s="239"/>
      <c r="K1019" s="240"/>
      <c r="L1019" s="286"/>
      <c r="M1019" s="215"/>
      <c r="P1019" s="2"/>
      <c r="R1019" s="2"/>
      <c r="S1019" s="2"/>
      <c r="T1019" s="2"/>
      <c r="U1019" s="232"/>
      <c r="V1019" s="232"/>
      <c r="AA1019" s="2"/>
      <c r="AB1019" s="2"/>
      <c r="AR1019" s="205">
        <f>IF(G1019&gt;0,IF(C1019&lt;&gt;"",0,1),0)</f>
        <v>0</v>
      </c>
      <c r="AS1019" s="205">
        <f t="shared" ref="AS1019:AS1220" si="272">IF(C1019&lt;&gt;"",IF(G1019=0,1,0),0)</f>
        <v>0</v>
      </c>
    </row>
    <row r="1020" spans="1:50" ht="15.75" customHeight="1">
      <c r="A1020" s="14" t="s">
        <v>127</v>
      </c>
      <c r="B1020" s="216">
        <f t="shared" ref="B1020:B1083" si="273">B1019+1</f>
        <v>2</v>
      </c>
      <c r="C1020" s="284"/>
      <c r="D1020" s="228"/>
      <c r="E1020" s="286"/>
      <c r="F1020" s="286"/>
      <c r="G1020" s="288">
        <v>0</v>
      </c>
      <c r="H1020" s="238"/>
      <c r="I1020" s="239"/>
      <c r="J1020" s="239"/>
      <c r="K1020" s="240"/>
      <c r="L1020" s="286"/>
      <c r="M1020" s="215"/>
      <c r="P1020" s="2"/>
      <c r="R1020" s="2"/>
      <c r="S1020" s="2"/>
      <c r="T1020" s="2"/>
      <c r="U1020" s="232"/>
      <c r="V1020" s="232"/>
      <c r="AA1020" s="2"/>
      <c r="AB1020" s="2"/>
      <c r="AR1020" s="205">
        <f t="shared" ref="AR1020:AR1220" si="274">IF(G1020&gt;0,IF(C1020&lt;&gt;"",0,1),0)</f>
        <v>0</v>
      </c>
      <c r="AS1020" s="205">
        <f>IF(C1020&lt;&gt;"",IF(G1020=0,1,0),0)</f>
        <v>0</v>
      </c>
    </row>
    <row r="1021" spans="1:50" ht="15.75" customHeight="1">
      <c r="A1021" s="14" t="s">
        <v>127</v>
      </c>
      <c r="B1021" s="216">
        <f t="shared" si="273"/>
        <v>3</v>
      </c>
      <c r="C1021" s="284"/>
      <c r="D1021" s="228"/>
      <c r="E1021" s="286"/>
      <c r="F1021" s="286"/>
      <c r="G1021" s="288">
        <v>0</v>
      </c>
      <c r="H1021" s="238"/>
      <c r="I1021" s="239"/>
      <c r="J1021" s="239"/>
      <c r="K1021" s="240"/>
      <c r="L1021" s="286"/>
      <c r="M1021" s="215"/>
      <c r="P1021" s="2"/>
      <c r="R1021" s="2"/>
      <c r="S1021" s="2"/>
      <c r="T1021" s="2"/>
      <c r="U1021" s="232"/>
      <c r="V1021" s="232"/>
      <c r="AA1021" s="2"/>
      <c r="AB1021" s="2"/>
      <c r="AR1021" s="205">
        <f t="shared" si="274"/>
        <v>0</v>
      </c>
      <c r="AS1021" s="205">
        <f t="shared" si="272"/>
        <v>0</v>
      </c>
    </row>
    <row r="1022" spans="1:50" ht="15.75" customHeight="1">
      <c r="A1022" s="14" t="s">
        <v>127</v>
      </c>
      <c r="B1022" s="216">
        <f t="shared" si="273"/>
        <v>4</v>
      </c>
      <c r="C1022" s="284"/>
      <c r="D1022" s="228"/>
      <c r="E1022" s="286"/>
      <c r="F1022" s="286"/>
      <c r="G1022" s="288">
        <v>0</v>
      </c>
      <c r="H1022" s="238"/>
      <c r="I1022" s="239"/>
      <c r="J1022" s="239"/>
      <c r="K1022" s="240"/>
      <c r="L1022" s="286"/>
      <c r="M1022" s="215"/>
      <c r="P1022" s="2"/>
      <c r="R1022" s="2"/>
      <c r="S1022" s="2"/>
      <c r="T1022" s="2"/>
      <c r="U1022" s="232"/>
      <c r="V1022" s="232"/>
      <c r="AA1022" s="2"/>
      <c r="AB1022" s="2"/>
      <c r="AR1022" s="205">
        <f t="shared" si="274"/>
        <v>0</v>
      </c>
      <c r="AS1022" s="205">
        <f t="shared" si="272"/>
        <v>0</v>
      </c>
    </row>
    <row r="1023" spans="1:50" ht="15.75" customHeight="1">
      <c r="A1023" s="14" t="s">
        <v>127</v>
      </c>
      <c r="B1023" s="216">
        <f t="shared" si="273"/>
        <v>5</v>
      </c>
      <c r="C1023" s="284"/>
      <c r="D1023" s="228"/>
      <c r="E1023" s="286"/>
      <c r="F1023" s="286"/>
      <c r="G1023" s="288">
        <v>0</v>
      </c>
      <c r="H1023" s="238"/>
      <c r="I1023" s="239"/>
      <c r="J1023" s="239"/>
      <c r="K1023" s="240"/>
      <c r="L1023" s="286"/>
      <c r="M1023" s="215"/>
      <c r="P1023" s="2"/>
      <c r="R1023" s="2"/>
      <c r="S1023" s="2"/>
      <c r="T1023" s="2"/>
      <c r="U1023" s="232"/>
      <c r="V1023" s="232"/>
      <c r="AA1023" s="2"/>
      <c r="AB1023" s="2"/>
      <c r="AR1023" s="205">
        <f t="shared" si="274"/>
        <v>0</v>
      </c>
      <c r="AS1023" s="205">
        <f t="shared" si="272"/>
        <v>0</v>
      </c>
    </row>
    <row r="1024" spans="1:50" ht="15.75" customHeight="1">
      <c r="A1024" s="14" t="s">
        <v>127</v>
      </c>
      <c r="B1024" s="216">
        <f t="shared" si="273"/>
        <v>6</v>
      </c>
      <c r="C1024" s="284"/>
      <c r="D1024" s="228"/>
      <c r="E1024" s="286"/>
      <c r="F1024" s="286"/>
      <c r="G1024" s="288">
        <v>0</v>
      </c>
      <c r="H1024" s="238"/>
      <c r="I1024" s="239"/>
      <c r="J1024" s="239"/>
      <c r="K1024" s="240"/>
      <c r="L1024" s="286"/>
      <c r="M1024" s="215"/>
      <c r="P1024" s="2"/>
      <c r="R1024" s="2"/>
      <c r="S1024" s="2"/>
      <c r="T1024" s="2"/>
      <c r="U1024" s="232"/>
      <c r="V1024" s="232"/>
      <c r="AA1024" s="2"/>
      <c r="AB1024" s="2"/>
      <c r="AR1024" s="205">
        <f t="shared" si="274"/>
        <v>0</v>
      </c>
      <c r="AS1024" s="205">
        <f t="shared" si="272"/>
        <v>0</v>
      </c>
    </row>
    <row r="1025" spans="1:45" ht="15.75" customHeight="1">
      <c r="A1025" s="14" t="s">
        <v>127</v>
      </c>
      <c r="B1025" s="216">
        <f t="shared" si="273"/>
        <v>7</v>
      </c>
      <c r="C1025" s="284"/>
      <c r="D1025" s="228"/>
      <c r="E1025" s="286"/>
      <c r="F1025" s="286"/>
      <c r="G1025" s="288">
        <v>0</v>
      </c>
      <c r="H1025" s="238"/>
      <c r="I1025" s="239"/>
      <c r="J1025" s="239"/>
      <c r="K1025" s="240"/>
      <c r="L1025" s="286"/>
      <c r="M1025" s="215"/>
      <c r="P1025" s="2"/>
      <c r="R1025" s="2"/>
      <c r="S1025" s="2"/>
      <c r="T1025" s="2"/>
      <c r="U1025" s="232"/>
      <c r="V1025" s="232"/>
      <c r="AA1025" s="2"/>
      <c r="AB1025" s="2"/>
      <c r="AR1025" s="205">
        <f t="shared" si="274"/>
        <v>0</v>
      </c>
      <c r="AS1025" s="205">
        <f t="shared" si="272"/>
        <v>0</v>
      </c>
    </row>
    <row r="1026" spans="1:45" ht="15.75" customHeight="1">
      <c r="A1026" s="14" t="s">
        <v>127</v>
      </c>
      <c r="B1026" s="216">
        <f t="shared" si="273"/>
        <v>8</v>
      </c>
      <c r="C1026" s="284"/>
      <c r="D1026" s="228"/>
      <c r="E1026" s="286"/>
      <c r="F1026" s="286"/>
      <c r="G1026" s="288">
        <v>0</v>
      </c>
      <c r="H1026" s="238"/>
      <c r="I1026" s="239"/>
      <c r="J1026" s="239"/>
      <c r="K1026" s="240"/>
      <c r="L1026" s="286"/>
      <c r="M1026" s="215"/>
      <c r="P1026" s="2"/>
      <c r="R1026" s="2"/>
      <c r="S1026" s="2"/>
      <c r="T1026" s="2"/>
      <c r="U1026" s="232"/>
      <c r="V1026" s="232"/>
      <c r="AA1026" s="2"/>
      <c r="AB1026" s="2"/>
      <c r="AR1026" s="205">
        <f t="shared" si="274"/>
        <v>0</v>
      </c>
      <c r="AS1026" s="205">
        <f t="shared" si="272"/>
        <v>0</v>
      </c>
    </row>
    <row r="1027" spans="1:45" ht="15.75" customHeight="1">
      <c r="A1027" s="14" t="s">
        <v>127</v>
      </c>
      <c r="B1027" s="216">
        <f t="shared" si="273"/>
        <v>9</v>
      </c>
      <c r="C1027" s="284"/>
      <c r="D1027" s="228"/>
      <c r="E1027" s="286"/>
      <c r="F1027" s="286"/>
      <c r="G1027" s="288">
        <v>0</v>
      </c>
      <c r="H1027" s="238"/>
      <c r="I1027" s="239"/>
      <c r="J1027" s="239"/>
      <c r="K1027" s="240"/>
      <c r="L1027" s="286"/>
      <c r="M1027" s="215"/>
      <c r="P1027" s="2"/>
      <c r="R1027" s="2"/>
      <c r="S1027" s="2"/>
      <c r="T1027" s="2"/>
      <c r="U1027" s="232"/>
      <c r="V1027" s="232"/>
      <c r="AA1027" s="2"/>
      <c r="AB1027" s="2"/>
      <c r="AR1027" s="205">
        <f t="shared" si="274"/>
        <v>0</v>
      </c>
      <c r="AS1027" s="205">
        <f t="shared" si="272"/>
        <v>0</v>
      </c>
    </row>
    <row r="1028" spans="1:45" ht="15.75" customHeight="1">
      <c r="A1028" s="14" t="s">
        <v>127</v>
      </c>
      <c r="B1028" s="216">
        <f t="shared" si="273"/>
        <v>10</v>
      </c>
      <c r="C1028" s="284"/>
      <c r="D1028" s="228"/>
      <c r="E1028" s="286"/>
      <c r="F1028" s="286"/>
      <c r="G1028" s="288">
        <v>0</v>
      </c>
      <c r="H1028" s="238"/>
      <c r="I1028" s="239"/>
      <c r="J1028" s="239"/>
      <c r="K1028" s="240"/>
      <c r="L1028" s="286"/>
      <c r="M1028" s="215"/>
      <c r="P1028" s="2"/>
      <c r="R1028" s="2"/>
      <c r="S1028" s="2"/>
      <c r="T1028" s="2"/>
      <c r="U1028" s="232"/>
      <c r="V1028" s="232"/>
      <c r="AA1028" s="2"/>
      <c r="AB1028" s="2"/>
      <c r="AR1028" s="205">
        <f t="shared" si="274"/>
        <v>0</v>
      </c>
      <c r="AS1028" s="205">
        <f t="shared" si="272"/>
        <v>0</v>
      </c>
    </row>
    <row r="1029" spans="1:45" ht="15.75" customHeight="1">
      <c r="A1029" s="14" t="s">
        <v>127</v>
      </c>
      <c r="B1029" s="216">
        <f t="shared" si="273"/>
        <v>11</v>
      </c>
      <c r="C1029" s="284"/>
      <c r="D1029" s="228"/>
      <c r="E1029" s="286"/>
      <c r="F1029" s="286"/>
      <c r="G1029" s="288">
        <v>0</v>
      </c>
      <c r="H1029" s="238"/>
      <c r="I1029" s="239"/>
      <c r="J1029" s="239"/>
      <c r="K1029" s="240"/>
      <c r="L1029" s="286"/>
      <c r="M1029" s="215"/>
      <c r="P1029" s="2"/>
      <c r="R1029" s="2"/>
      <c r="S1029" s="2"/>
      <c r="T1029" s="2"/>
      <c r="U1029" s="232"/>
      <c r="V1029" s="232"/>
      <c r="AA1029" s="2"/>
      <c r="AB1029" s="2"/>
      <c r="AR1029" s="205">
        <f t="shared" si="274"/>
        <v>0</v>
      </c>
      <c r="AS1029" s="205">
        <f t="shared" si="272"/>
        <v>0</v>
      </c>
    </row>
    <row r="1030" spans="1:45" ht="15.75" customHeight="1">
      <c r="A1030" s="14" t="s">
        <v>127</v>
      </c>
      <c r="B1030" s="216">
        <f t="shared" si="273"/>
        <v>12</v>
      </c>
      <c r="C1030" s="284"/>
      <c r="D1030" s="228"/>
      <c r="E1030" s="286"/>
      <c r="F1030" s="286"/>
      <c r="G1030" s="288">
        <v>0</v>
      </c>
      <c r="H1030" s="238"/>
      <c r="I1030" s="239"/>
      <c r="J1030" s="239"/>
      <c r="K1030" s="240"/>
      <c r="L1030" s="286"/>
      <c r="M1030" s="215"/>
      <c r="P1030" s="2"/>
      <c r="R1030" s="2"/>
      <c r="S1030" s="2"/>
      <c r="T1030" s="2"/>
      <c r="U1030" s="232"/>
      <c r="V1030" s="232"/>
      <c r="AR1030" s="205">
        <f t="shared" si="274"/>
        <v>0</v>
      </c>
      <c r="AS1030" s="205">
        <f t="shared" si="272"/>
        <v>0</v>
      </c>
    </row>
    <row r="1031" spans="1:45" ht="15.75" customHeight="1">
      <c r="A1031" s="14" t="s">
        <v>127</v>
      </c>
      <c r="B1031" s="216">
        <f t="shared" si="273"/>
        <v>13</v>
      </c>
      <c r="C1031" s="284"/>
      <c r="D1031" s="228"/>
      <c r="E1031" s="286"/>
      <c r="F1031" s="286"/>
      <c r="G1031" s="288">
        <v>0</v>
      </c>
      <c r="H1031" s="238"/>
      <c r="I1031" s="239"/>
      <c r="J1031" s="239"/>
      <c r="K1031" s="240"/>
      <c r="L1031" s="286"/>
      <c r="M1031" s="215"/>
      <c r="P1031" s="2"/>
      <c r="R1031" s="2"/>
      <c r="S1031" s="2"/>
      <c r="T1031" s="2"/>
      <c r="U1031" s="232"/>
      <c r="V1031" s="232"/>
      <c r="AR1031" s="205">
        <f t="shared" si="274"/>
        <v>0</v>
      </c>
      <c r="AS1031" s="205">
        <f t="shared" si="272"/>
        <v>0</v>
      </c>
    </row>
    <row r="1032" spans="1:45" ht="15.75" customHeight="1">
      <c r="A1032" s="14" t="s">
        <v>127</v>
      </c>
      <c r="B1032" s="216">
        <f t="shared" si="273"/>
        <v>14</v>
      </c>
      <c r="C1032" s="284"/>
      <c r="D1032" s="228"/>
      <c r="E1032" s="286"/>
      <c r="F1032" s="286"/>
      <c r="G1032" s="288">
        <v>0</v>
      </c>
      <c r="H1032" s="238"/>
      <c r="I1032" s="239"/>
      <c r="J1032" s="239"/>
      <c r="K1032" s="240"/>
      <c r="L1032" s="286"/>
      <c r="M1032" s="215"/>
      <c r="P1032" s="2"/>
      <c r="R1032" s="2"/>
      <c r="S1032" s="2"/>
      <c r="T1032" s="2"/>
      <c r="U1032" s="232"/>
      <c r="V1032" s="232"/>
      <c r="AR1032" s="205">
        <f t="shared" si="274"/>
        <v>0</v>
      </c>
      <c r="AS1032" s="205">
        <f t="shared" si="272"/>
        <v>0</v>
      </c>
    </row>
    <row r="1033" spans="1:45" ht="15.75" customHeight="1">
      <c r="A1033" s="14" t="s">
        <v>127</v>
      </c>
      <c r="B1033" s="216">
        <f t="shared" si="273"/>
        <v>15</v>
      </c>
      <c r="C1033" s="284"/>
      <c r="D1033" s="228"/>
      <c r="E1033" s="286"/>
      <c r="F1033" s="286"/>
      <c r="G1033" s="288">
        <v>0</v>
      </c>
      <c r="H1033" s="238"/>
      <c r="I1033" s="239"/>
      <c r="J1033" s="239"/>
      <c r="K1033" s="240"/>
      <c r="L1033" s="286"/>
      <c r="M1033" s="215"/>
      <c r="P1033" s="2"/>
      <c r="R1033" s="2"/>
      <c r="S1033" s="2"/>
      <c r="T1033" s="2"/>
      <c r="U1033" s="232"/>
      <c r="V1033" s="232"/>
      <c r="AR1033" s="205">
        <f t="shared" si="274"/>
        <v>0</v>
      </c>
      <c r="AS1033" s="205">
        <f t="shared" si="272"/>
        <v>0</v>
      </c>
    </row>
    <row r="1034" spans="1:45" ht="15.75" customHeight="1">
      <c r="A1034" s="14" t="s">
        <v>127</v>
      </c>
      <c r="B1034" s="216">
        <f t="shared" si="273"/>
        <v>16</v>
      </c>
      <c r="C1034" s="284"/>
      <c r="D1034" s="228"/>
      <c r="E1034" s="286"/>
      <c r="F1034" s="286"/>
      <c r="G1034" s="288">
        <v>0</v>
      </c>
      <c r="H1034" s="238"/>
      <c r="I1034" s="239"/>
      <c r="J1034" s="239"/>
      <c r="K1034" s="240"/>
      <c r="L1034" s="286"/>
      <c r="M1034" s="215"/>
      <c r="P1034" s="2"/>
      <c r="R1034" s="2"/>
      <c r="S1034" s="2"/>
      <c r="T1034" s="2"/>
      <c r="U1034" s="232"/>
      <c r="V1034" s="232"/>
      <c r="AR1034" s="205">
        <f t="shared" si="274"/>
        <v>0</v>
      </c>
      <c r="AS1034" s="205">
        <f t="shared" si="272"/>
        <v>0</v>
      </c>
    </row>
    <row r="1035" spans="1:45" ht="15.75" customHeight="1">
      <c r="A1035" s="14" t="s">
        <v>127</v>
      </c>
      <c r="B1035" s="216">
        <f t="shared" si="273"/>
        <v>17</v>
      </c>
      <c r="C1035" s="284"/>
      <c r="D1035" s="228"/>
      <c r="E1035" s="286"/>
      <c r="F1035" s="286"/>
      <c r="G1035" s="288">
        <v>0</v>
      </c>
      <c r="H1035" s="238"/>
      <c r="I1035" s="239"/>
      <c r="J1035" s="239"/>
      <c r="K1035" s="240"/>
      <c r="L1035" s="286"/>
      <c r="M1035" s="215"/>
      <c r="P1035" s="2"/>
      <c r="R1035" s="2"/>
      <c r="S1035" s="2"/>
      <c r="T1035" s="2"/>
      <c r="U1035" s="232"/>
      <c r="V1035" s="232"/>
      <c r="AR1035" s="205">
        <f t="shared" si="274"/>
        <v>0</v>
      </c>
      <c r="AS1035" s="205">
        <f t="shared" si="272"/>
        <v>0</v>
      </c>
    </row>
    <row r="1036" spans="1:45" ht="15.75" customHeight="1">
      <c r="A1036" s="14" t="s">
        <v>127</v>
      </c>
      <c r="B1036" s="216">
        <f t="shared" si="273"/>
        <v>18</v>
      </c>
      <c r="C1036" s="284"/>
      <c r="D1036" s="228"/>
      <c r="E1036" s="286"/>
      <c r="F1036" s="286"/>
      <c r="G1036" s="288">
        <v>0</v>
      </c>
      <c r="H1036" s="238"/>
      <c r="I1036" s="239"/>
      <c r="J1036" s="239"/>
      <c r="K1036" s="240"/>
      <c r="L1036" s="286"/>
      <c r="M1036" s="215"/>
      <c r="P1036" s="2"/>
      <c r="R1036" s="2"/>
      <c r="S1036" s="2"/>
      <c r="T1036" s="2"/>
      <c r="U1036" s="232"/>
      <c r="V1036" s="232"/>
      <c r="AR1036" s="205">
        <f t="shared" si="274"/>
        <v>0</v>
      </c>
      <c r="AS1036" s="205">
        <f t="shared" si="272"/>
        <v>0</v>
      </c>
    </row>
    <row r="1037" spans="1:45" ht="15.75" customHeight="1">
      <c r="A1037" s="14" t="s">
        <v>127</v>
      </c>
      <c r="B1037" s="216">
        <f t="shared" si="273"/>
        <v>19</v>
      </c>
      <c r="C1037" s="284"/>
      <c r="D1037" s="228"/>
      <c r="E1037" s="286"/>
      <c r="F1037" s="286"/>
      <c r="G1037" s="288">
        <v>0</v>
      </c>
      <c r="H1037" s="238"/>
      <c r="I1037" s="239"/>
      <c r="J1037" s="239"/>
      <c r="K1037" s="240"/>
      <c r="L1037" s="286"/>
      <c r="M1037" s="215"/>
      <c r="P1037" s="2"/>
      <c r="R1037" s="2"/>
      <c r="S1037" s="2"/>
      <c r="T1037" s="2"/>
      <c r="U1037" s="232"/>
      <c r="V1037" s="232"/>
      <c r="AR1037" s="205">
        <f t="shared" si="274"/>
        <v>0</v>
      </c>
      <c r="AS1037" s="205">
        <f t="shared" si="272"/>
        <v>0</v>
      </c>
    </row>
    <row r="1038" spans="1:45" ht="15.75" customHeight="1">
      <c r="A1038" s="14" t="s">
        <v>127</v>
      </c>
      <c r="B1038" s="216">
        <f t="shared" si="273"/>
        <v>20</v>
      </c>
      <c r="C1038" s="284"/>
      <c r="D1038" s="228"/>
      <c r="E1038" s="286"/>
      <c r="F1038" s="286"/>
      <c r="G1038" s="288">
        <v>0</v>
      </c>
      <c r="H1038" s="238"/>
      <c r="I1038" s="239"/>
      <c r="J1038" s="239"/>
      <c r="K1038" s="240"/>
      <c r="L1038" s="286"/>
      <c r="M1038" s="215"/>
      <c r="P1038" s="2"/>
      <c r="R1038" s="2"/>
      <c r="S1038" s="2"/>
      <c r="T1038" s="2"/>
      <c r="U1038" s="232"/>
      <c r="V1038" s="232"/>
      <c r="AR1038" s="205">
        <f t="shared" si="274"/>
        <v>0</v>
      </c>
      <c r="AS1038" s="205">
        <f t="shared" si="272"/>
        <v>0</v>
      </c>
    </row>
    <row r="1039" spans="1:45" ht="15.75" customHeight="1">
      <c r="A1039" s="14" t="s">
        <v>127</v>
      </c>
      <c r="B1039" s="216">
        <f t="shared" si="273"/>
        <v>21</v>
      </c>
      <c r="C1039" s="284"/>
      <c r="D1039" s="228"/>
      <c r="E1039" s="286"/>
      <c r="F1039" s="286"/>
      <c r="G1039" s="288">
        <v>0</v>
      </c>
      <c r="H1039" s="238"/>
      <c r="I1039" s="239"/>
      <c r="J1039" s="239"/>
      <c r="K1039" s="240"/>
      <c r="L1039" s="286"/>
      <c r="M1039" s="215"/>
      <c r="P1039" s="2"/>
      <c r="R1039" s="2"/>
      <c r="S1039" s="2"/>
      <c r="T1039" s="2"/>
      <c r="U1039" s="232"/>
      <c r="V1039" s="232"/>
      <c r="AR1039" s="205">
        <f t="shared" si="274"/>
        <v>0</v>
      </c>
      <c r="AS1039" s="205">
        <f t="shared" si="272"/>
        <v>0</v>
      </c>
    </row>
    <row r="1040" spans="1:45" ht="15.75" customHeight="1">
      <c r="A1040" s="14" t="s">
        <v>127</v>
      </c>
      <c r="B1040" s="216">
        <f t="shared" si="273"/>
        <v>22</v>
      </c>
      <c r="C1040" s="284"/>
      <c r="D1040" s="228"/>
      <c r="E1040" s="286"/>
      <c r="F1040" s="286"/>
      <c r="G1040" s="288">
        <v>0</v>
      </c>
      <c r="H1040" s="238"/>
      <c r="I1040" s="239"/>
      <c r="J1040" s="239"/>
      <c r="K1040" s="240"/>
      <c r="L1040" s="286"/>
      <c r="M1040" s="215"/>
      <c r="P1040" s="2"/>
      <c r="R1040" s="2"/>
      <c r="S1040" s="2"/>
      <c r="T1040" s="2"/>
      <c r="U1040" s="232"/>
      <c r="V1040" s="232"/>
      <c r="AR1040" s="205">
        <f t="shared" si="274"/>
        <v>0</v>
      </c>
      <c r="AS1040" s="205">
        <f t="shared" si="272"/>
        <v>0</v>
      </c>
    </row>
    <row r="1041" spans="1:45" ht="15.75" customHeight="1">
      <c r="A1041" s="14" t="s">
        <v>127</v>
      </c>
      <c r="B1041" s="216">
        <f t="shared" si="273"/>
        <v>23</v>
      </c>
      <c r="C1041" s="284"/>
      <c r="D1041" s="228"/>
      <c r="E1041" s="286"/>
      <c r="F1041" s="286"/>
      <c r="G1041" s="288">
        <v>0</v>
      </c>
      <c r="H1041" s="238"/>
      <c r="I1041" s="239"/>
      <c r="J1041" s="239"/>
      <c r="K1041" s="240"/>
      <c r="L1041" s="286"/>
      <c r="M1041" s="215"/>
      <c r="P1041" s="2"/>
      <c r="R1041" s="2"/>
      <c r="S1041" s="2"/>
      <c r="T1041" s="2"/>
      <c r="U1041" s="232"/>
      <c r="V1041" s="232"/>
      <c r="AR1041" s="205">
        <f t="shared" si="274"/>
        <v>0</v>
      </c>
      <c r="AS1041" s="205">
        <f t="shared" si="272"/>
        <v>0</v>
      </c>
    </row>
    <row r="1042" spans="1:45" ht="15.75" customHeight="1">
      <c r="A1042" s="14" t="s">
        <v>127</v>
      </c>
      <c r="B1042" s="216">
        <f t="shared" si="273"/>
        <v>24</v>
      </c>
      <c r="C1042" s="284"/>
      <c r="D1042" s="228"/>
      <c r="E1042" s="286"/>
      <c r="F1042" s="286"/>
      <c r="G1042" s="288">
        <v>0</v>
      </c>
      <c r="H1042" s="238"/>
      <c r="I1042" s="239"/>
      <c r="J1042" s="239"/>
      <c r="K1042" s="240"/>
      <c r="L1042" s="286"/>
      <c r="M1042" s="215"/>
      <c r="P1042" s="2"/>
      <c r="R1042" s="2"/>
      <c r="S1042" s="2"/>
      <c r="T1042" s="2"/>
      <c r="U1042" s="232"/>
      <c r="V1042" s="232"/>
      <c r="AR1042" s="205">
        <f t="shared" si="274"/>
        <v>0</v>
      </c>
      <c r="AS1042" s="205">
        <f t="shared" si="272"/>
        <v>0</v>
      </c>
    </row>
    <row r="1043" spans="1:45" ht="15.75" customHeight="1">
      <c r="A1043" s="14" t="s">
        <v>127</v>
      </c>
      <c r="B1043" s="216">
        <f t="shared" si="273"/>
        <v>25</v>
      </c>
      <c r="C1043" s="284"/>
      <c r="D1043" s="228"/>
      <c r="E1043" s="286"/>
      <c r="F1043" s="286"/>
      <c r="G1043" s="288">
        <v>0</v>
      </c>
      <c r="H1043" s="238"/>
      <c r="I1043" s="239"/>
      <c r="J1043" s="239"/>
      <c r="K1043" s="240"/>
      <c r="L1043" s="286"/>
      <c r="M1043" s="215"/>
      <c r="P1043" s="2"/>
      <c r="R1043" s="2"/>
      <c r="S1043" s="2"/>
      <c r="T1043" s="2"/>
      <c r="U1043" s="232"/>
      <c r="V1043" s="232"/>
      <c r="AR1043" s="205">
        <f t="shared" si="274"/>
        <v>0</v>
      </c>
      <c r="AS1043" s="205">
        <f t="shared" si="272"/>
        <v>0</v>
      </c>
    </row>
    <row r="1044" spans="1:45" ht="15.75" customHeight="1">
      <c r="A1044" s="14" t="s">
        <v>127</v>
      </c>
      <c r="B1044" s="216">
        <f t="shared" si="273"/>
        <v>26</v>
      </c>
      <c r="C1044" s="284"/>
      <c r="D1044" s="228"/>
      <c r="E1044" s="286"/>
      <c r="F1044" s="286"/>
      <c r="G1044" s="288">
        <v>0</v>
      </c>
      <c r="H1044" s="238"/>
      <c r="I1044" s="239"/>
      <c r="J1044" s="239"/>
      <c r="K1044" s="240"/>
      <c r="L1044" s="286"/>
      <c r="M1044" s="215"/>
      <c r="P1044" s="2"/>
      <c r="R1044" s="2"/>
      <c r="S1044" s="2"/>
      <c r="T1044" s="2"/>
      <c r="U1044" s="232"/>
      <c r="V1044" s="232"/>
      <c r="AR1044" s="205">
        <f t="shared" si="274"/>
        <v>0</v>
      </c>
      <c r="AS1044" s="205">
        <f t="shared" si="272"/>
        <v>0</v>
      </c>
    </row>
    <row r="1045" spans="1:45" ht="15.75" customHeight="1">
      <c r="A1045" s="14" t="s">
        <v>127</v>
      </c>
      <c r="B1045" s="216">
        <f t="shared" si="273"/>
        <v>27</v>
      </c>
      <c r="C1045" s="284"/>
      <c r="D1045" s="228"/>
      <c r="E1045" s="286"/>
      <c r="F1045" s="286"/>
      <c r="G1045" s="288">
        <v>0</v>
      </c>
      <c r="H1045" s="238"/>
      <c r="I1045" s="239"/>
      <c r="J1045" s="239"/>
      <c r="K1045" s="240"/>
      <c r="L1045" s="286"/>
      <c r="M1045" s="215"/>
      <c r="P1045" s="2"/>
      <c r="R1045" s="2"/>
      <c r="S1045" s="2"/>
      <c r="T1045" s="2"/>
      <c r="U1045" s="232"/>
      <c r="V1045" s="232"/>
      <c r="AR1045" s="205">
        <f t="shared" si="274"/>
        <v>0</v>
      </c>
      <c r="AS1045" s="205">
        <f t="shared" si="272"/>
        <v>0</v>
      </c>
    </row>
    <row r="1046" spans="1:45" ht="15.75" customHeight="1">
      <c r="A1046" s="14" t="s">
        <v>127</v>
      </c>
      <c r="B1046" s="216">
        <f t="shared" si="273"/>
        <v>28</v>
      </c>
      <c r="C1046" s="284"/>
      <c r="D1046" s="228"/>
      <c r="E1046" s="286"/>
      <c r="F1046" s="286"/>
      <c r="G1046" s="288">
        <v>0</v>
      </c>
      <c r="H1046" s="238"/>
      <c r="I1046" s="239"/>
      <c r="J1046" s="239"/>
      <c r="K1046" s="240"/>
      <c r="L1046" s="286"/>
      <c r="M1046" s="215"/>
      <c r="P1046" s="2"/>
      <c r="R1046" s="2"/>
      <c r="S1046" s="2"/>
      <c r="T1046" s="2"/>
      <c r="U1046" s="232"/>
      <c r="V1046" s="232"/>
      <c r="AR1046" s="205">
        <f t="shared" si="274"/>
        <v>0</v>
      </c>
      <c r="AS1046" s="205">
        <f t="shared" si="272"/>
        <v>0</v>
      </c>
    </row>
    <row r="1047" spans="1:45" ht="15.75" customHeight="1">
      <c r="A1047" s="14" t="s">
        <v>127</v>
      </c>
      <c r="B1047" s="216">
        <f t="shared" si="273"/>
        <v>29</v>
      </c>
      <c r="C1047" s="284"/>
      <c r="D1047" s="228"/>
      <c r="E1047" s="286"/>
      <c r="F1047" s="286"/>
      <c r="G1047" s="288">
        <v>0</v>
      </c>
      <c r="H1047" s="238"/>
      <c r="I1047" s="239"/>
      <c r="J1047" s="239"/>
      <c r="K1047" s="240"/>
      <c r="L1047" s="286"/>
      <c r="M1047" s="215"/>
      <c r="P1047" s="2"/>
      <c r="R1047" s="2"/>
      <c r="S1047" s="2"/>
      <c r="T1047" s="2"/>
      <c r="U1047" s="232"/>
      <c r="V1047" s="232"/>
      <c r="AR1047" s="205">
        <f t="shared" si="274"/>
        <v>0</v>
      </c>
      <c r="AS1047" s="205">
        <f t="shared" si="272"/>
        <v>0</v>
      </c>
    </row>
    <row r="1048" spans="1:45" ht="15.75" customHeight="1">
      <c r="A1048" s="14" t="s">
        <v>127</v>
      </c>
      <c r="B1048" s="216">
        <f t="shared" si="273"/>
        <v>30</v>
      </c>
      <c r="C1048" s="284"/>
      <c r="D1048" s="228"/>
      <c r="E1048" s="286"/>
      <c r="F1048" s="286"/>
      <c r="G1048" s="288">
        <v>0</v>
      </c>
      <c r="H1048" s="238"/>
      <c r="I1048" s="239"/>
      <c r="J1048" s="239"/>
      <c r="K1048" s="240"/>
      <c r="L1048" s="286"/>
      <c r="M1048" s="215"/>
      <c r="P1048" s="2"/>
      <c r="R1048" s="2"/>
      <c r="S1048" s="2"/>
      <c r="T1048" s="2"/>
      <c r="U1048" s="232"/>
      <c r="V1048" s="232"/>
      <c r="AR1048" s="205">
        <f t="shared" si="274"/>
        <v>0</v>
      </c>
      <c r="AS1048" s="205">
        <f t="shared" si="272"/>
        <v>0</v>
      </c>
    </row>
    <row r="1049" spans="1:45" ht="15.75" customHeight="1">
      <c r="A1049" s="14" t="s">
        <v>127</v>
      </c>
      <c r="B1049" s="216">
        <f t="shared" si="273"/>
        <v>31</v>
      </c>
      <c r="C1049" s="284"/>
      <c r="D1049" s="228"/>
      <c r="E1049" s="286"/>
      <c r="F1049" s="286"/>
      <c r="G1049" s="288">
        <v>0</v>
      </c>
      <c r="H1049" s="238"/>
      <c r="I1049" s="239"/>
      <c r="J1049" s="239"/>
      <c r="K1049" s="240"/>
      <c r="L1049" s="286"/>
      <c r="M1049" s="215"/>
      <c r="P1049" s="2"/>
      <c r="R1049" s="2"/>
      <c r="S1049" s="2"/>
      <c r="T1049" s="2"/>
      <c r="U1049" s="232"/>
      <c r="V1049" s="232"/>
      <c r="AR1049" s="205">
        <f t="shared" si="274"/>
        <v>0</v>
      </c>
      <c r="AS1049" s="205">
        <f t="shared" si="272"/>
        <v>0</v>
      </c>
    </row>
    <row r="1050" spans="1:45" ht="15.75" customHeight="1">
      <c r="A1050" s="14" t="s">
        <v>127</v>
      </c>
      <c r="B1050" s="216">
        <f t="shared" si="273"/>
        <v>32</v>
      </c>
      <c r="C1050" s="284"/>
      <c r="D1050" s="228"/>
      <c r="E1050" s="286"/>
      <c r="F1050" s="286"/>
      <c r="G1050" s="288">
        <v>0</v>
      </c>
      <c r="H1050" s="238"/>
      <c r="I1050" s="239"/>
      <c r="J1050" s="239"/>
      <c r="K1050" s="240"/>
      <c r="L1050" s="286"/>
      <c r="M1050" s="215"/>
      <c r="P1050" s="2"/>
      <c r="R1050" s="2"/>
      <c r="S1050" s="2"/>
      <c r="T1050" s="2"/>
      <c r="U1050" s="232"/>
      <c r="V1050" s="232"/>
      <c r="AR1050" s="205">
        <f t="shared" si="274"/>
        <v>0</v>
      </c>
      <c r="AS1050" s="205">
        <f t="shared" si="272"/>
        <v>0</v>
      </c>
    </row>
    <row r="1051" spans="1:45" ht="15.75" customHeight="1">
      <c r="A1051" s="14" t="s">
        <v>127</v>
      </c>
      <c r="B1051" s="216">
        <f t="shared" si="273"/>
        <v>33</v>
      </c>
      <c r="C1051" s="284"/>
      <c r="D1051" s="228"/>
      <c r="E1051" s="286"/>
      <c r="F1051" s="286"/>
      <c r="G1051" s="288">
        <v>0</v>
      </c>
      <c r="H1051" s="238"/>
      <c r="I1051" s="239"/>
      <c r="J1051" s="239"/>
      <c r="K1051" s="240"/>
      <c r="L1051" s="286"/>
      <c r="M1051" s="215"/>
      <c r="P1051" s="2"/>
      <c r="R1051" s="2"/>
      <c r="S1051" s="2"/>
      <c r="T1051" s="2"/>
      <c r="U1051" s="232"/>
      <c r="V1051" s="232"/>
      <c r="AR1051" s="205">
        <f t="shared" si="274"/>
        <v>0</v>
      </c>
      <c r="AS1051" s="205">
        <f t="shared" si="272"/>
        <v>0</v>
      </c>
    </row>
    <row r="1052" spans="1:45" ht="15.75" customHeight="1">
      <c r="A1052" s="14" t="s">
        <v>127</v>
      </c>
      <c r="B1052" s="216">
        <f t="shared" si="273"/>
        <v>34</v>
      </c>
      <c r="C1052" s="284"/>
      <c r="D1052" s="228"/>
      <c r="E1052" s="286"/>
      <c r="F1052" s="286"/>
      <c r="G1052" s="288">
        <v>0</v>
      </c>
      <c r="H1052" s="238"/>
      <c r="I1052" s="239"/>
      <c r="J1052" s="239"/>
      <c r="K1052" s="240"/>
      <c r="L1052" s="286"/>
      <c r="M1052" s="215"/>
      <c r="P1052" s="2"/>
      <c r="R1052" s="2"/>
      <c r="S1052" s="2"/>
      <c r="T1052" s="2"/>
      <c r="U1052" s="232"/>
      <c r="V1052" s="232"/>
      <c r="AR1052" s="205">
        <f t="shared" si="274"/>
        <v>0</v>
      </c>
      <c r="AS1052" s="205">
        <f t="shared" si="272"/>
        <v>0</v>
      </c>
    </row>
    <row r="1053" spans="1:45" ht="15.75" customHeight="1">
      <c r="A1053" s="14" t="s">
        <v>127</v>
      </c>
      <c r="B1053" s="216">
        <f t="shared" si="273"/>
        <v>35</v>
      </c>
      <c r="C1053" s="284"/>
      <c r="D1053" s="228"/>
      <c r="E1053" s="286"/>
      <c r="F1053" s="286"/>
      <c r="G1053" s="288">
        <v>0</v>
      </c>
      <c r="H1053" s="238"/>
      <c r="I1053" s="239"/>
      <c r="J1053" s="239"/>
      <c r="K1053" s="240"/>
      <c r="L1053" s="286"/>
      <c r="M1053" s="215"/>
      <c r="P1053" s="2"/>
      <c r="R1053" s="2"/>
      <c r="S1053" s="2"/>
      <c r="T1053" s="2"/>
      <c r="U1053" s="232"/>
      <c r="V1053" s="232"/>
      <c r="AR1053" s="205">
        <f t="shared" si="274"/>
        <v>0</v>
      </c>
      <c r="AS1053" s="205">
        <f t="shared" si="272"/>
        <v>0</v>
      </c>
    </row>
    <row r="1054" spans="1:45" ht="15.75" customHeight="1">
      <c r="A1054" s="14" t="s">
        <v>127</v>
      </c>
      <c r="B1054" s="216">
        <f t="shared" si="273"/>
        <v>36</v>
      </c>
      <c r="C1054" s="284"/>
      <c r="D1054" s="228"/>
      <c r="E1054" s="286"/>
      <c r="F1054" s="286"/>
      <c r="G1054" s="288">
        <v>0</v>
      </c>
      <c r="H1054" s="238"/>
      <c r="I1054" s="239"/>
      <c r="J1054" s="239"/>
      <c r="K1054" s="240"/>
      <c r="L1054" s="286"/>
      <c r="M1054" s="215"/>
      <c r="P1054" s="2"/>
      <c r="R1054" s="2"/>
      <c r="S1054" s="2"/>
      <c r="T1054" s="2"/>
      <c r="U1054" s="232"/>
      <c r="V1054" s="232"/>
      <c r="AR1054" s="205">
        <f t="shared" si="274"/>
        <v>0</v>
      </c>
      <c r="AS1054" s="205">
        <f t="shared" si="272"/>
        <v>0</v>
      </c>
    </row>
    <row r="1055" spans="1:45" ht="15.75" customHeight="1">
      <c r="A1055" s="14" t="s">
        <v>127</v>
      </c>
      <c r="B1055" s="216">
        <f t="shared" si="273"/>
        <v>37</v>
      </c>
      <c r="C1055" s="284"/>
      <c r="D1055" s="228"/>
      <c r="E1055" s="286"/>
      <c r="F1055" s="286"/>
      <c r="G1055" s="288">
        <v>0</v>
      </c>
      <c r="H1055" s="238"/>
      <c r="I1055" s="239"/>
      <c r="J1055" s="239"/>
      <c r="K1055" s="240"/>
      <c r="L1055" s="286"/>
      <c r="M1055" s="215"/>
      <c r="P1055" s="2"/>
      <c r="R1055" s="2"/>
      <c r="S1055" s="2"/>
      <c r="T1055" s="2"/>
      <c r="U1055" s="232"/>
      <c r="V1055" s="232"/>
      <c r="AR1055" s="205">
        <f t="shared" si="274"/>
        <v>0</v>
      </c>
      <c r="AS1055" s="205">
        <f t="shared" si="272"/>
        <v>0</v>
      </c>
    </row>
    <row r="1056" spans="1:45" ht="15.75" customHeight="1">
      <c r="A1056" s="14" t="s">
        <v>127</v>
      </c>
      <c r="B1056" s="216">
        <f t="shared" si="273"/>
        <v>38</v>
      </c>
      <c r="C1056" s="284"/>
      <c r="D1056" s="228"/>
      <c r="E1056" s="286"/>
      <c r="F1056" s="286"/>
      <c r="G1056" s="288">
        <v>0</v>
      </c>
      <c r="H1056" s="238"/>
      <c r="I1056" s="239"/>
      <c r="J1056" s="239"/>
      <c r="K1056" s="240"/>
      <c r="L1056" s="286"/>
      <c r="M1056" s="215"/>
      <c r="P1056" s="2"/>
      <c r="R1056" s="2"/>
      <c r="S1056" s="2"/>
      <c r="T1056" s="2"/>
      <c r="U1056" s="232"/>
      <c r="V1056" s="232"/>
      <c r="AR1056" s="205">
        <f t="shared" si="274"/>
        <v>0</v>
      </c>
      <c r="AS1056" s="205">
        <f t="shared" si="272"/>
        <v>0</v>
      </c>
    </row>
    <row r="1057" spans="1:45" ht="15.75" customHeight="1">
      <c r="A1057" s="14" t="s">
        <v>127</v>
      </c>
      <c r="B1057" s="216">
        <f t="shared" si="273"/>
        <v>39</v>
      </c>
      <c r="C1057" s="284"/>
      <c r="D1057" s="228"/>
      <c r="E1057" s="286"/>
      <c r="F1057" s="286"/>
      <c r="G1057" s="288">
        <v>0</v>
      </c>
      <c r="H1057" s="238"/>
      <c r="I1057" s="239"/>
      <c r="J1057" s="239"/>
      <c r="K1057" s="240"/>
      <c r="L1057" s="286"/>
      <c r="M1057" s="215"/>
      <c r="P1057" s="2"/>
      <c r="R1057" s="2"/>
      <c r="S1057" s="2"/>
      <c r="T1057" s="2"/>
      <c r="U1057" s="232"/>
      <c r="V1057" s="232"/>
      <c r="AR1057" s="205">
        <f t="shared" si="274"/>
        <v>0</v>
      </c>
      <c r="AS1057" s="205">
        <f t="shared" si="272"/>
        <v>0</v>
      </c>
    </row>
    <row r="1058" spans="1:45" ht="15.75" customHeight="1">
      <c r="A1058" s="14" t="s">
        <v>127</v>
      </c>
      <c r="B1058" s="216">
        <f t="shared" si="273"/>
        <v>40</v>
      </c>
      <c r="C1058" s="284"/>
      <c r="D1058" s="228"/>
      <c r="E1058" s="286"/>
      <c r="F1058" s="286"/>
      <c r="G1058" s="288">
        <v>0</v>
      </c>
      <c r="H1058" s="238"/>
      <c r="I1058" s="239"/>
      <c r="J1058" s="239"/>
      <c r="K1058" s="240"/>
      <c r="L1058" s="286"/>
      <c r="M1058" s="215"/>
      <c r="P1058" s="2"/>
      <c r="R1058" s="2"/>
      <c r="S1058" s="2"/>
      <c r="T1058" s="2"/>
      <c r="U1058" s="232"/>
      <c r="V1058" s="232"/>
      <c r="AR1058" s="205">
        <f t="shared" si="274"/>
        <v>0</v>
      </c>
      <c r="AS1058" s="205">
        <f t="shared" si="272"/>
        <v>0</v>
      </c>
    </row>
    <row r="1059" spans="1:45" ht="15.75" customHeight="1">
      <c r="A1059" s="14" t="s">
        <v>127</v>
      </c>
      <c r="B1059" s="216">
        <f t="shared" si="273"/>
        <v>41</v>
      </c>
      <c r="C1059" s="284"/>
      <c r="D1059" s="228"/>
      <c r="E1059" s="286"/>
      <c r="F1059" s="286"/>
      <c r="G1059" s="288">
        <v>0</v>
      </c>
      <c r="H1059" s="238"/>
      <c r="I1059" s="239"/>
      <c r="J1059" s="239"/>
      <c r="K1059" s="240"/>
      <c r="L1059" s="286"/>
      <c r="M1059" s="215"/>
      <c r="P1059" s="2"/>
      <c r="R1059" s="2"/>
      <c r="S1059" s="2"/>
      <c r="T1059" s="2"/>
      <c r="U1059" s="232"/>
      <c r="V1059" s="232"/>
      <c r="AR1059" s="205">
        <f t="shared" si="274"/>
        <v>0</v>
      </c>
      <c r="AS1059" s="205">
        <f t="shared" si="272"/>
        <v>0</v>
      </c>
    </row>
    <row r="1060" spans="1:45" ht="15.75" customHeight="1">
      <c r="A1060" s="14" t="s">
        <v>127</v>
      </c>
      <c r="B1060" s="216">
        <f t="shared" si="273"/>
        <v>42</v>
      </c>
      <c r="C1060" s="284"/>
      <c r="D1060" s="228"/>
      <c r="E1060" s="286"/>
      <c r="F1060" s="286"/>
      <c r="G1060" s="288">
        <v>0</v>
      </c>
      <c r="H1060" s="238"/>
      <c r="I1060" s="239"/>
      <c r="J1060" s="239"/>
      <c r="K1060" s="240"/>
      <c r="L1060" s="286"/>
      <c r="M1060" s="215"/>
      <c r="P1060" s="2"/>
      <c r="R1060" s="2"/>
      <c r="S1060" s="2"/>
      <c r="T1060" s="2"/>
      <c r="U1060" s="232"/>
      <c r="V1060" s="232"/>
      <c r="AR1060" s="205">
        <f t="shared" si="274"/>
        <v>0</v>
      </c>
      <c r="AS1060" s="205">
        <f t="shared" si="272"/>
        <v>0</v>
      </c>
    </row>
    <row r="1061" spans="1:45" ht="15.75" customHeight="1">
      <c r="A1061" s="14" t="s">
        <v>127</v>
      </c>
      <c r="B1061" s="216">
        <f t="shared" si="273"/>
        <v>43</v>
      </c>
      <c r="C1061" s="284"/>
      <c r="D1061" s="228"/>
      <c r="E1061" s="286"/>
      <c r="F1061" s="286"/>
      <c r="G1061" s="288">
        <v>0</v>
      </c>
      <c r="H1061" s="238"/>
      <c r="I1061" s="239"/>
      <c r="J1061" s="239"/>
      <c r="K1061" s="240"/>
      <c r="L1061" s="286"/>
      <c r="M1061" s="215"/>
      <c r="P1061" s="2"/>
      <c r="R1061" s="2"/>
      <c r="S1061" s="2"/>
      <c r="T1061" s="2"/>
      <c r="U1061" s="232"/>
      <c r="V1061" s="232"/>
      <c r="AR1061" s="205">
        <f t="shared" si="274"/>
        <v>0</v>
      </c>
      <c r="AS1061" s="205">
        <f t="shared" si="272"/>
        <v>0</v>
      </c>
    </row>
    <row r="1062" spans="1:45" ht="15.75" customHeight="1">
      <c r="A1062" s="14" t="s">
        <v>127</v>
      </c>
      <c r="B1062" s="216">
        <f t="shared" si="273"/>
        <v>44</v>
      </c>
      <c r="C1062" s="284"/>
      <c r="D1062" s="228"/>
      <c r="E1062" s="286"/>
      <c r="F1062" s="286"/>
      <c r="G1062" s="288">
        <v>0</v>
      </c>
      <c r="H1062" s="238"/>
      <c r="I1062" s="239"/>
      <c r="J1062" s="239"/>
      <c r="K1062" s="240"/>
      <c r="L1062" s="286"/>
      <c r="M1062" s="215"/>
      <c r="P1062" s="2"/>
      <c r="R1062" s="2"/>
      <c r="S1062" s="2"/>
      <c r="T1062" s="2"/>
      <c r="U1062" s="232"/>
      <c r="V1062" s="232"/>
      <c r="AR1062" s="205">
        <f t="shared" si="274"/>
        <v>0</v>
      </c>
      <c r="AS1062" s="205">
        <f t="shared" si="272"/>
        <v>0</v>
      </c>
    </row>
    <row r="1063" spans="1:45" ht="15.75" customHeight="1">
      <c r="A1063" s="14" t="s">
        <v>127</v>
      </c>
      <c r="B1063" s="216">
        <f t="shared" si="273"/>
        <v>45</v>
      </c>
      <c r="C1063" s="284"/>
      <c r="D1063" s="228"/>
      <c r="E1063" s="286"/>
      <c r="F1063" s="286"/>
      <c r="G1063" s="288">
        <v>0</v>
      </c>
      <c r="H1063" s="238"/>
      <c r="I1063" s="239"/>
      <c r="J1063" s="239"/>
      <c r="K1063" s="240"/>
      <c r="L1063" s="286"/>
      <c r="M1063" s="215"/>
      <c r="P1063" s="2"/>
      <c r="R1063" s="2"/>
      <c r="S1063" s="2"/>
      <c r="T1063" s="2"/>
      <c r="U1063" s="232"/>
      <c r="V1063" s="232"/>
      <c r="AR1063" s="205">
        <f t="shared" si="274"/>
        <v>0</v>
      </c>
      <c r="AS1063" s="205">
        <f t="shared" si="272"/>
        <v>0</v>
      </c>
    </row>
    <row r="1064" spans="1:45" ht="15.75" customHeight="1">
      <c r="A1064" s="14" t="s">
        <v>127</v>
      </c>
      <c r="B1064" s="216">
        <f t="shared" si="273"/>
        <v>46</v>
      </c>
      <c r="C1064" s="284"/>
      <c r="D1064" s="228"/>
      <c r="E1064" s="286"/>
      <c r="F1064" s="286"/>
      <c r="G1064" s="288">
        <v>0</v>
      </c>
      <c r="H1064" s="238"/>
      <c r="I1064" s="239"/>
      <c r="J1064" s="239"/>
      <c r="K1064" s="240"/>
      <c r="L1064" s="286"/>
      <c r="M1064" s="215"/>
      <c r="P1064" s="2"/>
      <c r="R1064" s="2"/>
      <c r="S1064" s="2"/>
      <c r="T1064" s="2"/>
      <c r="U1064" s="232"/>
      <c r="V1064" s="232"/>
      <c r="AR1064" s="205">
        <f t="shared" si="274"/>
        <v>0</v>
      </c>
      <c r="AS1064" s="205">
        <f t="shared" si="272"/>
        <v>0</v>
      </c>
    </row>
    <row r="1065" spans="1:45" ht="15.75" customHeight="1">
      <c r="A1065" s="14" t="s">
        <v>127</v>
      </c>
      <c r="B1065" s="216">
        <f t="shared" si="273"/>
        <v>47</v>
      </c>
      <c r="C1065" s="284"/>
      <c r="D1065" s="228"/>
      <c r="E1065" s="286"/>
      <c r="F1065" s="286"/>
      <c r="G1065" s="288">
        <v>0</v>
      </c>
      <c r="H1065" s="238"/>
      <c r="I1065" s="239"/>
      <c r="J1065" s="239"/>
      <c r="K1065" s="240"/>
      <c r="L1065" s="286"/>
      <c r="M1065" s="215"/>
      <c r="P1065" s="2"/>
      <c r="R1065" s="2"/>
      <c r="S1065" s="2"/>
      <c r="T1065" s="2"/>
      <c r="U1065" s="232"/>
      <c r="V1065" s="232"/>
      <c r="AR1065" s="205">
        <f t="shared" si="274"/>
        <v>0</v>
      </c>
      <c r="AS1065" s="205">
        <f t="shared" si="272"/>
        <v>0</v>
      </c>
    </row>
    <row r="1066" spans="1:45" ht="15.75" customHeight="1">
      <c r="A1066" s="14" t="s">
        <v>127</v>
      </c>
      <c r="B1066" s="216">
        <f t="shared" si="273"/>
        <v>48</v>
      </c>
      <c r="C1066" s="284"/>
      <c r="D1066" s="228"/>
      <c r="E1066" s="286"/>
      <c r="F1066" s="286"/>
      <c r="G1066" s="288">
        <v>0</v>
      </c>
      <c r="H1066" s="238"/>
      <c r="I1066" s="239"/>
      <c r="J1066" s="239"/>
      <c r="K1066" s="240"/>
      <c r="L1066" s="286"/>
      <c r="M1066" s="215"/>
      <c r="P1066" s="2"/>
      <c r="R1066" s="2"/>
      <c r="S1066" s="2"/>
      <c r="T1066" s="2"/>
      <c r="U1066" s="232"/>
      <c r="V1066" s="232"/>
      <c r="AR1066" s="205">
        <f t="shared" si="274"/>
        <v>0</v>
      </c>
      <c r="AS1066" s="205">
        <f t="shared" si="272"/>
        <v>0</v>
      </c>
    </row>
    <row r="1067" spans="1:45" ht="15.75" customHeight="1">
      <c r="A1067" s="14" t="s">
        <v>127</v>
      </c>
      <c r="B1067" s="216">
        <f t="shared" si="273"/>
        <v>49</v>
      </c>
      <c r="C1067" s="284"/>
      <c r="D1067" s="228"/>
      <c r="E1067" s="286"/>
      <c r="F1067" s="286"/>
      <c r="G1067" s="288">
        <v>0</v>
      </c>
      <c r="H1067" s="238"/>
      <c r="I1067" s="239"/>
      <c r="J1067" s="239"/>
      <c r="K1067" s="240"/>
      <c r="L1067" s="286"/>
      <c r="M1067" s="215"/>
      <c r="P1067" s="2"/>
      <c r="R1067" s="2"/>
      <c r="S1067" s="2"/>
      <c r="T1067" s="2"/>
      <c r="U1067" s="232"/>
      <c r="V1067" s="232"/>
      <c r="AR1067" s="205">
        <f t="shared" si="274"/>
        <v>0</v>
      </c>
      <c r="AS1067" s="205">
        <f t="shared" si="272"/>
        <v>0</v>
      </c>
    </row>
    <row r="1068" spans="1:45" ht="15.75" customHeight="1">
      <c r="A1068" s="14" t="s">
        <v>127</v>
      </c>
      <c r="B1068" s="216">
        <f t="shared" si="273"/>
        <v>50</v>
      </c>
      <c r="C1068" s="284"/>
      <c r="D1068" s="228"/>
      <c r="E1068" s="286"/>
      <c r="F1068" s="286"/>
      <c r="G1068" s="288">
        <v>0</v>
      </c>
      <c r="H1068" s="238"/>
      <c r="I1068" s="239"/>
      <c r="J1068" s="239"/>
      <c r="K1068" s="240"/>
      <c r="L1068" s="286"/>
      <c r="M1068" s="215"/>
      <c r="P1068" s="2"/>
      <c r="R1068" s="2"/>
      <c r="S1068" s="2"/>
      <c r="T1068" s="2"/>
      <c r="U1068" s="232"/>
      <c r="V1068" s="232"/>
      <c r="AR1068" s="205">
        <f t="shared" si="274"/>
        <v>0</v>
      </c>
      <c r="AS1068" s="205">
        <f t="shared" si="272"/>
        <v>0</v>
      </c>
    </row>
    <row r="1069" spans="1:45" ht="15.75" hidden="1" customHeight="1" outlineLevel="1">
      <c r="A1069" s="14" t="s">
        <v>127</v>
      </c>
      <c r="B1069" s="216">
        <f t="shared" si="273"/>
        <v>51</v>
      </c>
      <c r="C1069" s="284"/>
      <c r="D1069" s="228"/>
      <c r="E1069" s="286"/>
      <c r="F1069" s="286"/>
      <c r="G1069" s="288">
        <v>0</v>
      </c>
      <c r="H1069" s="238"/>
      <c r="I1069" s="239"/>
      <c r="J1069" s="239"/>
      <c r="K1069" s="240"/>
      <c r="L1069" s="286"/>
      <c r="M1069" s="215"/>
      <c r="P1069" s="2"/>
      <c r="R1069" s="2"/>
      <c r="S1069" s="2"/>
      <c r="T1069" s="2"/>
      <c r="U1069" s="232"/>
      <c r="V1069" s="232"/>
      <c r="AR1069" s="205">
        <f t="shared" si="274"/>
        <v>0</v>
      </c>
      <c r="AS1069" s="205">
        <f t="shared" si="272"/>
        <v>0</v>
      </c>
    </row>
    <row r="1070" spans="1:45" ht="15.75" hidden="1" customHeight="1" outlineLevel="1">
      <c r="A1070" s="14" t="s">
        <v>127</v>
      </c>
      <c r="B1070" s="216">
        <f t="shared" si="273"/>
        <v>52</v>
      </c>
      <c r="C1070" s="284"/>
      <c r="D1070" s="228"/>
      <c r="E1070" s="286"/>
      <c r="F1070" s="286"/>
      <c r="G1070" s="288">
        <v>0</v>
      </c>
      <c r="H1070" s="238"/>
      <c r="I1070" s="239"/>
      <c r="J1070" s="239"/>
      <c r="K1070" s="240"/>
      <c r="L1070" s="286"/>
      <c r="M1070" s="215"/>
      <c r="P1070" s="2"/>
      <c r="R1070" s="2"/>
      <c r="S1070" s="2"/>
      <c r="T1070" s="2"/>
      <c r="U1070" s="232"/>
      <c r="V1070" s="232"/>
      <c r="AR1070" s="205">
        <f t="shared" si="274"/>
        <v>0</v>
      </c>
      <c r="AS1070" s="205">
        <f t="shared" si="272"/>
        <v>0</v>
      </c>
    </row>
    <row r="1071" spans="1:45" ht="15.75" hidden="1" customHeight="1" outlineLevel="1">
      <c r="A1071" s="14" t="s">
        <v>127</v>
      </c>
      <c r="B1071" s="216">
        <f t="shared" si="273"/>
        <v>53</v>
      </c>
      <c r="C1071" s="284"/>
      <c r="D1071" s="228"/>
      <c r="E1071" s="286"/>
      <c r="F1071" s="286"/>
      <c r="G1071" s="288">
        <v>0</v>
      </c>
      <c r="H1071" s="238"/>
      <c r="I1071" s="239"/>
      <c r="J1071" s="239"/>
      <c r="K1071" s="240"/>
      <c r="L1071" s="286"/>
      <c r="M1071" s="215"/>
      <c r="P1071" s="2"/>
      <c r="R1071" s="2"/>
      <c r="S1071" s="2"/>
      <c r="T1071" s="2"/>
      <c r="U1071" s="232"/>
      <c r="V1071" s="232"/>
      <c r="AR1071" s="205">
        <f t="shared" si="274"/>
        <v>0</v>
      </c>
      <c r="AS1071" s="205">
        <f t="shared" si="272"/>
        <v>0</v>
      </c>
    </row>
    <row r="1072" spans="1:45" ht="15.75" hidden="1" customHeight="1" outlineLevel="1">
      <c r="A1072" s="14" t="s">
        <v>127</v>
      </c>
      <c r="B1072" s="216">
        <f t="shared" si="273"/>
        <v>54</v>
      </c>
      <c r="C1072" s="284"/>
      <c r="D1072" s="228"/>
      <c r="E1072" s="286"/>
      <c r="F1072" s="286"/>
      <c r="G1072" s="288">
        <v>0</v>
      </c>
      <c r="H1072" s="238"/>
      <c r="I1072" s="239"/>
      <c r="J1072" s="239"/>
      <c r="K1072" s="240"/>
      <c r="L1072" s="286"/>
      <c r="M1072" s="215"/>
      <c r="P1072" s="2"/>
      <c r="R1072" s="2"/>
      <c r="S1072" s="2"/>
      <c r="T1072" s="2"/>
      <c r="U1072" s="232"/>
      <c r="V1072" s="232"/>
      <c r="AR1072" s="205">
        <f t="shared" si="274"/>
        <v>0</v>
      </c>
      <c r="AS1072" s="205">
        <f t="shared" si="272"/>
        <v>0</v>
      </c>
    </row>
    <row r="1073" spans="1:45" ht="15.75" hidden="1" customHeight="1" outlineLevel="1">
      <c r="A1073" s="14" t="s">
        <v>127</v>
      </c>
      <c r="B1073" s="216">
        <f t="shared" si="273"/>
        <v>55</v>
      </c>
      <c r="C1073" s="284"/>
      <c r="D1073" s="228"/>
      <c r="E1073" s="286"/>
      <c r="F1073" s="286"/>
      <c r="G1073" s="288">
        <v>0</v>
      </c>
      <c r="H1073" s="238"/>
      <c r="I1073" s="239"/>
      <c r="J1073" s="239"/>
      <c r="K1073" s="240"/>
      <c r="L1073" s="286"/>
      <c r="M1073" s="215"/>
      <c r="P1073" s="2"/>
      <c r="R1073" s="2"/>
      <c r="S1073" s="2"/>
      <c r="T1073" s="2"/>
      <c r="U1073" s="232"/>
      <c r="V1073" s="232"/>
      <c r="AR1073" s="205">
        <f t="shared" si="274"/>
        <v>0</v>
      </c>
      <c r="AS1073" s="205">
        <f t="shared" si="272"/>
        <v>0</v>
      </c>
    </row>
    <row r="1074" spans="1:45" ht="15.75" hidden="1" customHeight="1" outlineLevel="1">
      <c r="A1074" s="14" t="s">
        <v>127</v>
      </c>
      <c r="B1074" s="216">
        <f t="shared" si="273"/>
        <v>56</v>
      </c>
      <c r="C1074" s="284"/>
      <c r="D1074" s="228"/>
      <c r="E1074" s="286"/>
      <c r="F1074" s="286"/>
      <c r="G1074" s="288">
        <v>0</v>
      </c>
      <c r="H1074" s="238"/>
      <c r="I1074" s="239"/>
      <c r="J1074" s="239"/>
      <c r="K1074" s="240"/>
      <c r="L1074" s="286"/>
      <c r="M1074" s="215"/>
      <c r="P1074" s="2"/>
      <c r="R1074" s="2"/>
      <c r="S1074" s="2"/>
      <c r="T1074" s="2"/>
      <c r="U1074" s="232"/>
      <c r="V1074" s="232"/>
      <c r="AR1074" s="205">
        <f t="shared" si="274"/>
        <v>0</v>
      </c>
      <c r="AS1074" s="205">
        <f t="shared" si="272"/>
        <v>0</v>
      </c>
    </row>
    <row r="1075" spans="1:45" ht="15.75" hidden="1" customHeight="1" outlineLevel="1">
      <c r="A1075" s="14" t="s">
        <v>127</v>
      </c>
      <c r="B1075" s="216">
        <f t="shared" si="273"/>
        <v>57</v>
      </c>
      <c r="C1075" s="284"/>
      <c r="D1075" s="228"/>
      <c r="E1075" s="286"/>
      <c r="F1075" s="286"/>
      <c r="G1075" s="288">
        <v>0</v>
      </c>
      <c r="H1075" s="238"/>
      <c r="I1075" s="239"/>
      <c r="J1075" s="239"/>
      <c r="K1075" s="240"/>
      <c r="L1075" s="286"/>
      <c r="M1075" s="215"/>
      <c r="P1075" s="2"/>
      <c r="R1075" s="2"/>
      <c r="S1075" s="2"/>
      <c r="T1075" s="2"/>
      <c r="U1075" s="232"/>
      <c r="V1075" s="232"/>
      <c r="AR1075" s="205">
        <f t="shared" si="274"/>
        <v>0</v>
      </c>
      <c r="AS1075" s="205">
        <f t="shared" si="272"/>
        <v>0</v>
      </c>
    </row>
    <row r="1076" spans="1:45" ht="15.75" hidden="1" customHeight="1" outlineLevel="1">
      <c r="A1076" s="14" t="s">
        <v>127</v>
      </c>
      <c r="B1076" s="216">
        <f t="shared" si="273"/>
        <v>58</v>
      </c>
      <c r="C1076" s="284"/>
      <c r="D1076" s="228"/>
      <c r="E1076" s="286"/>
      <c r="F1076" s="286"/>
      <c r="G1076" s="288">
        <v>0</v>
      </c>
      <c r="H1076" s="238"/>
      <c r="I1076" s="239"/>
      <c r="J1076" s="239"/>
      <c r="K1076" s="240"/>
      <c r="L1076" s="286"/>
      <c r="M1076" s="215"/>
      <c r="P1076" s="2"/>
      <c r="R1076" s="2"/>
      <c r="S1076" s="2"/>
      <c r="T1076" s="2"/>
      <c r="U1076" s="232"/>
      <c r="V1076" s="232"/>
      <c r="AR1076" s="205">
        <f t="shared" si="274"/>
        <v>0</v>
      </c>
      <c r="AS1076" s="205">
        <f t="shared" si="272"/>
        <v>0</v>
      </c>
    </row>
    <row r="1077" spans="1:45" ht="15.75" hidden="1" customHeight="1" outlineLevel="1">
      <c r="A1077" s="14" t="s">
        <v>127</v>
      </c>
      <c r="B1077" s="216">
        <f t="shared" si="273"/>
        <v>59</v>
      </c>
      <c r="C1077" s="284"/>
      <c r="D1077" s="228"/>
      <c r="E1077" s="286"/>
      <c r="F1077" s="286"/>
      <c r="G1077" s="288">
        <v>0</v>
      </c>
      <c r="H1077" s="238"/>
      <c r="I1077" s="239"/>
      <c r="J1077" s="239"/>
      <c r="K1077" s="240"/>
      <c r="L1077" s="286"/>
      <c r="M1077" s="215"/>
      <c r="P1077" s="2"/>
      <c r="R1077" s="2"/>
      <c r="S1077" s="2"/>
      <c r="T1077" s="2"/>
      <c r="U1077" s="232"/>
      <c r="V1077" s="232"/>
      <c r="AR1077" s="205">
        <f t="shared" si="274"/>
        <v>0</v>
      </c>
      <c r="AS1077" s="205">
        <f t="shared" si="272"/>
        <v>0</v>
      </c>
    </row>
    <row r="1078" spans="1:45" ht="15.75" hidden="1" customHeight="1" outlineLevel="1">
      <c r="A1078" s="14" t="s">
        <v>127</v>
      </c>
      <c r="B1078" s="216">
        <f t="shared" si="273"/>
        <v>60</v>
      </c>
      <c r="C1078" s="284"/>
      <c r="D1078" s="228"/>
      <c r="E1078" s="286"/>
      <c r="F1078" s="286"/>
      <c r="G1078" s="288">
        <v>0</v>
      </c>
      <c r="H1078" s="238"/>
      <c r="I1078" s="239"/>
      <c r="J1078" s="239"/>
      <c r="K1078" s="240"/>
      <c r="L1078" s="286"/>
      <c r="M1078" s="215"/>
      <c r="P1078" s="2"/>
      <c r="R1078" s="2"/>
      <c r="S1078" s="2"/>
      <c r="T1078" s="2"/>
      <c r="U1078" s="232"/>
      <c r="V1078" s="232"/>
      <c r="AR1078" s="205">
        <f t="shared" si="274"/>
        <v>0</v>
      </c>
      <c r="AS1078" s="205">
        <f t="shared" si="272"/>
        <v>0</v>
      </c>
    </row>
    <row r="1079" spans="1:45" ht="15.75" hidden="1" customHeight="1" outlineLevel="1">
      <c r="A1079" s="14" t="s">
        <v>127</v>
      </c>
      <c r="B1079" s="216">
        <f t="shared" si="273"/>
        <v>61</v>
      </c>
      <c r="C1079" s="284"/>
      <c r="D1079" s="228"/>
      <c r="E1079" s="286"/>
      <c r="F1079" s="286"/>
      <c r="G1079" s="288">
        <v>0</v>
      </c>
      <c r="H1079" s="238"/>
      <c r="I1079" s="239"/>
      <c r="J1079" s="239"/>
      <c r="K1079" s="240"/>
      <c r="L1079" s="286"/>
      <c r="M1079" s="215"/>
      <c r="P1079" s="2"/>
      <c r="R1079" s="2"/>
      <c r="S1079" s="2"/>
      <c r="T1079" s="2"/>
      <c r="U1079" s="232"/>
      <c r="V1079" s="232"/>
      <c r="AR1079" s="205">
        <f t="shared" si="274"/>
        <v>0</v>
      </c>
      <c r="AS1079" s="205">
        <f t="shared" si="272"/>
        <v>0</v>
      </c>
    </row>
    <row r="1080" spans="1:45" ht="15.75" hidden="1" customHeight="1" outlineLevel="1">
      <c r="A1080" s="14" t="s">
        <v>127</v>
      </c>
      <c r="B1080" s="216">
        <f t="shared" si="273"/>
        <v>62</v>
      </c>
      <c r="C1080" s="284"/>
      <c r="D1080" s="228"/>
      <c r="E1080" s="286"/>
      <c r="F1080" s="286"/>
      <c r="G1080" s="288">
        <v>0</v>
      </c>
      <c r="H1080" s="238"/>
      <c r="I1080" s="239"/>
      <c r="J1080" s="239"/>
      <c r="K1080" s="240"/>
      <c r="L1080" s="286"/>
      <c r="M1080" s="215"/>
      <c r="P1080" s="2"/>
      <c r="R1080" s="2"/>
      <c r="S1080" s="2"/>
      <c r="T1080" s="2"/>
      <c r="U1080" s="232"/>
      <c r="V1080" s="232"/>
      <c r="AR1080" s="205">
        <f t="shared" si="274"/>
        <v>0</v>
      </c>
      <c r="AS1080" s="205">
        <f t="shared" si="272"/>
        <v>0</v>
      </c>
    </row>
    <row r="1081" spans="1:45" ht="15.75" hidden="1" customHeight="1" outlineLevel="1">
      <c r="A1081" s="14" t="s">
        <v>127</v>
      </c>
      <c r="B1081" s="216">
        <f t="shared" si="273"/>
        <v>63</v>
      </c>
      <c r="C1081" s="284"/>
      <c r="D1081" s="228"/>
      <c r="E1081" s="286"/>
      <c r="F1081" s="286"/>
      <c r="G1081" s="288">
        <v>0</v>
      </c>
      <c r="H1081" s="238"/>
      <c r="I1081" s="239"/>
      <c r="J1081" s="239"/>
      <c r="K1081" s="240"/>
      <c r="L1081" s="286"/>
      <c r="M1081" s="215"/>
      <c r="P1081" s="2"/>
      <c r="R1081" s="2"/>
      <c r="S1081" s="2"/>
      <c r="T1081" s="2"/>
      <c r="U1081" s="232"/>
      <c r="V1081" s="232"/>
      <c r="AR1081" s="205">
        <f t="shared" si="274"/>
        <v>0</v>
      </c>
      <c r="AS1081" s="205">
        <f t="shared" si="272"/>
        <v>0</v>
      </c>
    </row>
    <row r="1082" spans="1:45" ht="15.75" hidden="1" customHeight="1" outlineLevel="1">
      <c r="A1082" s="14" t="s">
        <v>127</v>
      </c>
      <c r="B1082" s="216">
        <f t="shared" si="273"/>
        <v>64</v>
      </c>
      <c r="C1082" s="284"/>
      <c r="D1082" s="228"/>
      <c r="E1082" s="286"/>
      <c r="F1082" s="286"/>
      <c r="G1082" s="288">
        <v>0</v>
      </c>
      <c r="H1082" s="238"/>
      <c r="I1082" s="239"/>
      <c r="J1082" s="239"/>
      <c r="K1082" s="240"/>
      <c r="L1082" s="286"/>
      <c r="M1082" s="215"/>
      <c r="P1082" s="2"/>
      <c r="R1082" s="2"/>
      <c r="S1082" s="2"/>
      <c r="T1082" s="2"/>
      <c r="U1082" s="232"/>
      <c r="V1082" s="232"/>
      <c r="AR1082" s="205">
        <f t="shared" si="274"/>
        <v>0</v>
      </c>
      <c r="AS1082" s="205">
        <f t="shared" si="272"/>
        <v>0</v>
      </c>
    </row>
    <row r="1083" spans="1:45" ht="15.75" hidden="1" customHeight="1" outlineLevel="1">
      <c r="A1083" s="14" t="s">
        <v>127</v>
      </c>
      <c r="B1083" s="216">
        <f t="shared" si="273"/>
        <v>65</v>
      </c>
      <c r="C1083" s="284"/>
      <c r="D1083" s="228"/>
      <c r="E1083" s="286"/>
      <c r="F1083" s="286"/>
      <c r="G1083" s="288">
        <v>0</v>
      </c>
      <c r="H1083" s="238"/>
      <c r="I1083" s="239"/>
      <c r="J1083" s="239"/>
      <c r="K1083" s="240"/>
      <c r="L1083" s="286"/>
      <c r="M1083" s="215"/>
      <c r="P1083" s="2"/>
      <c r="R1083" s="2"/>
      <c r="S1083" s="2"/>
      <c r="T1083" s="2"/>
      <c r="U1083" s="232"/>
      <c r="V1083" s="232"/>
      <c r="AR1083" s="205">
        <f t="shared" si="274"/>
        <v>0</v>
      </c>
      <c r="AS1083" s="205">
        <f t="shared" si="272"/>
        <v>0</v>
      </c>
    </row>
    <row r="1084" spans="1:45" ht="15.75" hidden="1" customHeight="1" outlineLevel="1">
      <c r="A1084" s="14" t="s">
        <v>127</v>
      </c>
      <c r="B1084" s="216">
        <f t="shared" ref="B1084:B1118" si="275">B1083+1</f>
        <v>66</v>
      </c>
      <c r="C1084" s="284"/>
      <c r="D1084" s="228"/>
      <c r="E1084" s="286"/>
      <c r="F1084" s="286"/>
      <c r="G1084" s="288">
        <v>0</v>
      </c>
      <c r="H1084" s="238"/>
      <c r="I1084" s="239"/>
      <c r="J1084" s="239"/>
      <c r="K1084" s="240"/>
      <c r="L1084" s="286"/>
      <c r="M1084" s="215"/>
      <c r="P1084" s="2"/>
      <c r="R1084" s="2"/>
      <c r="S1084" s="2"/>
      <c r="T1084" s="2"/>
      <c r="U1084" s="232"/>
      <c r="V1084" s="232"/>
      <c r="AR1084" s="205">
        <f t="shared" si="274"/>
        <v>0</v>
      </c>
      <c r="AS1084" s="205">
        <f t="shared" si="272"/>
        <v>0</v>
      </c>
    </row>
    <row r="1085" spans="1:45" ht="15.75" hidden="1" customHeight="1" outlineLevel="1">
      <c r="A1085" s="14" t="s">
        <v>127</v>
      </c>
      <c r="B1085" s="216">
        <f t="shared" si="275"/>
        <v>67</v>
      </c>
      <c r="C1085" s="284"/>
      <c r="D1085" s="228"/>
      <c r="E1085" s="286"/>
      <c r="F1085" s="286"/>
      <c r="G1085" s="288">
        <v>0</v>
      </c>
      <c r="H1085" s="238"/>
      <c r="I1085" s="239"/>
      <c r="J1085" s="239"/>
      <c r="K1085" s="240"/>
      <c r="L1085" s="286"/>
      <c r="M1085" s="215"/>
      <c r="P1085" s="2"/>
      <c r="R1085" s="2"/>
      <c r="S1085" s="2"/>
      <c r="T1085" s="2"/>
      <c r="U1085" s="232"/>
      <c r="V1085" s="232"/>
      <c r="AR1085" s="205">
        <f t="shared" si="274"/>
        <v>0</v>
      </c>
      <c r="AS1085" s="205">
        <f t="shared" si="272"/>
        <v>0</v>
      </c>
    </row>
    <row r="1086" spans="1:45" ht="15.75" hidden="1" customHeight="1" outlineLevel="1">
      <c r="A1086" s="14" t="s">
        <v>127</v>
      </c>
      <c r="B1086" s="216">
        <f t="shared" si="275"/>
        <v>68</v>
      </c>
      <c r="C1086" s="284"/>
      <c r="D1086" s="228"/>
      <c r="E1086" s="286"/>
      <c r="F1086" s="286"/>
      <c r="G1086" s="288">
        <v>0</v>
      </c>
      <c r="H1086" s="238"/>
      <c r="I1086" s="239"/>
      <c r="J1086" s="239"/>
      <c r="K1086" s="240"/>
      <c r="L1086" s="286"/>
      <c r="M1086" s="215"/>
      <c r="P1086" s="2"/>
      <c r="R1086" s="2"/>
      <c r="S1086" s="2"/>
      <c r="T1086" s="2"/>
      <c r="U1086" s="232"/>
      <c r="V1086" s="232"/>
      <c r="AR1086" s="205">
        <f t="shared" si="274"/>
        <v>0</v>
      </c>
      <c r="AS1086" s="205">
        <f t="shared" si="272"/>
        <v>0</v>
      </c>
    </row>
    <row r="1087" spans="1:45" ht="15.75" hidden="1" customHeight="1" outlineLevel="1">
      <c r="A1087" s="14" t="s">
        <v>127</v>
      </c>
      <c r="B1087" s="216">
        <f t="shared" si="275"/>
        <v>69</v>
      </c>
      <c r="C1087" s="284"/>
      <c r="D1087" s="228"/>
      <c r="E1087" s="286"/>
      <c r="F1087" s="286"/>
      <c r="G1087" s="288">
        <v>0</v>
      </c>
      <c r="H1087" s="238"/>
      <c r="I1087" s="239"/>
      <c r="J1087" s="239"/>
      <c r="K1087" s="240"/>
      <c r="L1087" s="286"/>
      <c r="M1087" s="215"/>
      <c r="P1087" s="2"/>
      <c r="R1087" s="2"/>
      <c r="S1087" s="2"/>
      <c r="T1087" s="2"/>
      <c r="U1087" s="232"/>
      <c r="V1087" s="232"/>
      <c r="AR1087" s="205">
        <f t="shared" si="274"/>
        <v>0</v>
      </c>
      <c r="AS1087" s="205">
        <f t="shared" si="272"/>
        <v>0</v>
      </c>
    </row>
    <row r="1088" spans="1:45" ht="15.75" hidden="1" customHeight="1" outlineLevel="1">
      <c r="A1088" s="14" t="s">
        <v>127</v>
      </c>
      <c r="B1088" s="216">
        <f t="shared" si="275"/>
        <v>70</v>
      </c>
      <c r="C1088" s="284"/>
      <c r="D1088" s="228"/>
      <c r="E1088" s="286"/>
      <c r="F1088" s="286"/>
      <c r="G1088" s="288">
        <v>0</v>
      </c>
      <c r="H1088" s="238"/>
      <c r="I1088" s="239"/>
      <c r="J1088" s="239"/>
      <c r="K1088" s="240"/>
      <c r="L1088" s="286"/>
      <c r="M1088" s="215"/>
      <c r="P1088" s="2"/>
      <c r="R1088" s="2"/>
      <c r="S1088" s="2"/>
      <c r="T1088" s="2"/>
      <c r="U1088" s="232"/>
      <c r="V1088" s="232"/>
      <c r="AR1088" s="205">
        <f t="shared" si="274"/>
        <v>0</v>
      </c>
      <c r="AS1088" s="205">
        <f t="shared" si="272"/>
        <v>0</v>
      </c>
    </row>
    <row r="1089" spans="1:45" ht="15.75" hidden="1" customHeight="1" outlineLevel="1">
      <c r="A1089" s="14" t="s">
        <v>127</v>
      </c>
      <c r="B1089" s="216">
        <f t="shared" si="275"/>
        <v>71</v>
      </c>
      <c r="C1089" s="284"/>
      <c r="D1089" s="228"/>
      <c r="E1089" s="286"/>
      <c r="F1089" s="286"/>
      <c r="G1089" s="288">
        <v>0</v>
      </c>
      <c r="H1089" s="238"/>
      <c r="I1089" s="239"/>
      <c r="J1089" s="239"/>
      <c r="K1089" s="240"/>
      <c r="L1089" s="286"/>
      <c r="M1089" s="215"/>
      <c r="P1089" s="2"/>
      <c r="R1089" s="2"/>
      <c r="S1089" s="2"/>
      <c r="T1089" s="2"/>
      <c r="U1089" s="232"/>
      <c r="V1089" s="232"/>
      <c r="AR1089" s="205">
        <f t="shared" si="274"/>
        <v>0</v>
      </c>
      <c r="AS1089" s="205">
        <f t="shared" si="272"/>
        <v>0</v>
      </c>
    </row>
    <row r="1090" spans="1:45" ht="15.75" hidden="1" customHeight="1" outlineLevel="1">
      <c r="A1090" s="14" t="s">
        <v>127</v>
      </c>
      <c r="B1090" s="216">
        <f t="shared" si="275"/>
        <v>72</v>
      </c>
      <c r="C1090" s="284"/>
      <c r="D1090" s="228"/>
      <c r="E1090" s="286"/>
      <c r="F1090" s="286"/>
      <c r="G1090" s="288">
        <v>0</v>
      </c>
      <c r="H1090" s="238"/>
      <c r="I1090" s="239"/>
      <c r="J1090" s="239"/>
      <c r="K1090" s="240"/>
      <c r="L1090" s="286"/>
      <c r="M1090" s="215"/>
      <c r="P1090" s="2"/>
      <c r="R1090" s="2"/>
      <c r="S1090" s="2"/>
      <c r="T1090" s="2"/>
      <c r="U1090" s="232"/>
      <c r="V1090" s="232"/>
      <c r="AR1090" s="205">
        <f t="shared" si="274"/>
        <v>0</v>
      </c>
      <c r="AS1090" s="205">
        <f t="shared" si="272"/>
        <v>0</v>
      </c>
    </row>
    <row r="1091" spans="1:45" ht="15.75" hidden="1" customHeight="1" outlineLevel="1">
      <c r="A1091" s="14" t="s">
        <v>127</v>
      </c>
      <c r="B1091" s="216">
        <f t="shared" si="275"/>
        <v>73</v>
      </c>
      <c r="C1091" s="284"/>
      <c r="D1091" s="228"/>
      <c r="E1091" s="286"/>
      <c r="F1091" s="286"/>
      <c r="G1091" s="288">
        <v>0</v>
      </c>
      <c r="H1091" s="238"/>
      <c r="I1091" s="239"/>
      <c r="J1091" s="239"/>
      <c r="K1091" s="240"/>
      <c r="L1091" s="286"/>
      <c r="M1091" s="215"/>
      <c r="P1091" s="2"/>
      <c r="R1091" s="2"/>
      <c r="S1091" s="2"/>
      <c r="T1091" s="2"/>
      <c r="U1091" s="232"/>
      <c r="V1091" s="232"/>
      <c r="AR1091" s="205">
        <f t="shared" si="274"/>
        <v>0</v>
      </c>
      <c r="AS1091" s="205">
        <f t="shared" si="272"/>
        <v>0</v>
      </c>
    </row>
    <row r="1092" spans="1:45" ht="15.75" hidden="1" customHeight="1" outlineLevel="1">
      <c r="A1092" s="14" t="s">
        <v>127</v>
      </c>
      <c r="B1092" s="216">
        <f t="shared" si="275"/>
        <v>74</v>
      </c>
      <c r="C1092" s="284"/>
      <c r="D1092" s="228"/>
      <c r="E1092" s="286"/>
      <c r="F1092" s="286"/>
      <c r="G1092" s="288">
        <v>0</v>
      </c>
      <c r="H1092" s="238"/>
      <c r="I1092" s="239"/>
      <c r="J1092" s="239"/>
      <c r="K1092" s="240"/>
      <c r="L1092" s="286"/>
      <c r="M1092" s="215"/>
      <c r="P1092" s="2"/>
      <c r="R1092" s="2"/>
      <c r="S1092" s="2"/>
      <c r="T1092" s="2"/>
      <c r="U1092" s="232"/>
      <c r="V1092" s="232"/>
      <c r="AR1092" s="205">
        <f t="shared" si="274"/>
        <v>0</v>
      </c>
      <c r="AS1092" s="205">
        <f t="shared" si="272"/>
        <v>0</v>
      </c>
    </row>
    <row r="1093" spans="1:45" ht="15.75" hidden="1" customHeight="1" outlineLevel="1">
      <c r="A1093" s="14" t="s">
        <v>127</v>
      </c>
      <c r="B1093" s="216">
        <f t="shared" si="275"/>
        <v>75</v>
      </c>
      <c r="C1093" s="284"/>
      <c r="D1093" s="228"/>
      <c r="E1093" s="286"/>
      <c r="F1093" s="286"/>
      <c r="G1093" s="288">
        <v>0</v>
      </c>
      <c r="H1093" s="238"/>
      <c r="I1093" s="239"/>
      <c r="J1093" s="239"/>
      <c r="K1093" s="240"/>
      <c r="L1093" s="286"/>
      <c r="M1093" s="215"/>
      <c r="P1093" s="2"/>
      <c r="R1093" s="2"/>
      <c r="S1093" s="2"/>
      <c r="T1093" s="2"/>
      <c r="U1093" s="232"/>
      <c r="V1093" s="232"/>
      <c r="AR1093" s="205">
        <f t="shared" si="274"/>
        <v>0</v>
      </c>
      <c r="AS1093" s="205">
        <f t="shared" si="272"/>
        <v>0</v>
      </c>
    </row>
    <row r="1094" spans="1:45" ht="15.75" hidden="1" customHeight="1" outlineLevel="1">
      <c r="A1094" s="14" t="s">
        <v>127</v>
      </c>
      <c r="B1094" s="216">
        <f t="shared" si="275"/>
        <v>76</v>
      </c>
      <c r="C1094" s="284"/>
      <c r="D1094" s="228"/>
      <c r="E1094" s="286"/>
      <c r="F1094" s="286"/>
      <c r="G1094" s="288">
        <v>0</v>
      </c>
      <c r="H1094" s="238"/>
      <c r="I1094" s="239"/>
      <c r="J1094" s="239"/>
      <c r="K1094" s="240"/>
      <c r="L1094" s="286"/>
      <c r="M1094" s="215"/>
      <c r="P1094" s="2"/>
      <c r="R1094" s="2"/>
      <c r="S1094" s="2"/>
      <c r="T1094" s="2"/>
      <c r="U1094" s="232"/>
      <c r="V1094" s="232"/>
      <c r="AR1094" s="205">
        <f t="shared" si="274"/>
        <v>0</v>
      </c>
      <c r="AS1094" s="205">
        <f t="shared" si="272"/>
        <v>0</v>
      </c>
    </row>
    <row r="1095" spans="1:45" ht="15.75" hidden="1" customHeight="1" outlineLevel="1">
      <c r="A1095" s="14" t="s">
        <v>127</v>
      </c>
      <c r="B1095" s="216">
        <f t="shared" si="275"/>
        <v>77</v>
      </c>
      <c r="C1095" s="284"/>
      <c r="D1095" s="228"/>
      <c r="E1095" s="286"/>
      <c r="F1095" s="286"/>
      <c r="G1095" s="288">
        <v>0</v>
      </c>
      <c r="H1095" s="238"/>
      <c r="I1095" s="239"/>
      <c r="J1095" s="239"/>
      <c r="K1095" s="240"/>
      <c r="L1095" s="286"/>
      <c r="M1095" s="215"/>
      <c r="P1095" s="2"/>
      <c r="R1095" s="2"/>
      <c r="S1095" s="2"/>
      <c r="T1095" s="2"/>
      <c r="U1095" s="232"/>
      <c r="V1095" s="232"/>
      <c r="AR1095" s="205">
        <f t="shared" si="274"/>
        <v>0</v>
      </c>
      <c r="AS1095" s="205">
        <f t="shared" si="272"/>
        <v>0</v>
      </c>
    </row>
    <row r="1096" spans="1:45" ht="15.75" hidden="1" customHeight="1" outlineLevel="1">
      <c r="A1096" s="14" t="s">
        <v>127</v>
      </c>
      <c r="B1096" s="216">
        <f t="shared" si="275"/>
        <v>78</v>
      </c>
      <c r="C1096" s="284"/>
      <c r="D1096" s="228"/>
      <c r="E1096" s="286"/>
      <c r="F1096" s="286"/>
      <c r="G1096" s="288">
        <v>0</v>
      </c>
      <c r="H1096" s="238"/>
      <c r="I1096" s="239"/>
      <c r="J1096" s="239"/>
      <c r="K1096" s="240"/>
      <c r="L1096" s="286"/>
      <c r="M1096" s="215"/>
      <c r="P1096" s="2"/>
      <c r="R1096" s="2"/>
      <c r="S1096" s="2"/>
      <c r="T1096" s="2"/>
      <c r="U1096" s="232"/>
      <c r="V1096" s="232"/>
      <c r="AR1096" s="205">
        <f t="shared" si="274"/>
        <v>0</v>
      </c>
      <c r="AS1096" s="205">
        <f t="shared" si="272"/>
        <v>0</v>
      </c>
    </row>
    <row r="1097" spans="1:45" ht="15.75" hidden="1" customHeight="1" outlineLevel="1">
      <c r="A1097" s="14" t="s">
        <v>127</v>
      </c>
      <c r="B1097" s="216">
        <f t="shared" si="275"/>
        <v>79</v>
      </c>
      <c r="C1097" s="284"/>
      <c r="D1097" s="228"/>
      <c r="E1097" s="286"/>
      <c r="F1097" s="286"/>
      <c r="G1097" s="288">
        <v>0</v>
      </c>
      <c r="H1097" s="238"/>
      <c r="I1097" s="239"/>
      <c r="J1097" s="239"/>
      <c r="K1097" s="240"/>
      <c r="L1097" s="286"/>
      <c r="M1097" s="215"/>
      <c r="P1097" s="2"/>
      <c r="R1097" s="2"/>
      <c r="S1097" s="2"/>
      <c r="T1097" s="2"/>
      <c r="U1097" s="232"/>
      <c r="V1097" s="232"/>
      <c r="AR1097" s="205">
        <f t="shared" si="274"/>
        <v>0</v>
      </c>
      <c r="AS1097" s="205">
        <f t="shared" si="272"/>
        <v>0</v>
      </c>
    </row>
    <row r="1098" spans="1:45" ht="15.75" hidden="1" customHeight="1" outlineLevel="1">
      <c r="A1098" s="14" t="s">
        <v>127</v>
      </c>
      <c r="B1098" s="216">
        <f t="shared" si="275"/>
        <v>80</v>
      </c>
      <c r="C1098" s="284"/>
      <c r="D1098" s="228"/>
      <c r="E1098" s="286"/>
      <c r="F1098" s="286"/>
      <c r="G1098" s="288">
        <v>0</v>
      </c>
      <c r="H1098" s="238"/>
      <c r="I1098" s="239"/>
      <c r="J1098" s="239"/>
      <c r="K1098" s="240"/>
      <c r="L1098" s="286"/>
      <c r="M1098" s="215"/>
      <c r="P1098" s="2"/>
      <c r="R1098" s="2"/>
      <c r="S1098" s="2"/>
      <c r="T1098" s="2"/>
      <c r="U1098" s="232"/>
      <c r="V1098" s="232"/>
      <c r="AR1098" s="205">
        <f t="shared" si="274"/>
        <v>0</v>
      </c>
      <c r="AS1098" s="205">
        <f t="shared" si="272"/>
        <v>0</v>
      </c>
    </row>
    <row r="1099" spans="1:45" ht="15.75" hidden="1" customHeight="1" outlineLevel="1">
      <c r="A1099" s="14" t="s">
        <v>127</v>
      </c>
      <c r="B1099" s="216">
        <f t="shared" si="275"/>
        <v>81</v>
      </c>
      <c r="C1099" s="284"/>
      <c r="D1099" s="228"/>
      <c r="E1099" s="286"/>
      <c r="F1099" s="286"/>
      <c r="G1099" s="288">
        <v>0</v>
      </c>
      <c r="H1099" s="238"/>
      <c r="I1099" s="239"/>
      <c r="J1099" s="239"/>
      <c r="K1099" s="240"/>
      <c r="L1099" s="286"/>
      <c r="M1099" s="215"/>
      <c r="P1099" s="2"/>
      <c r="R1099" s="2"/>
      <c r="S1099" s="2"/>
      <c r="T1099" s="2"/>
      <c r="U1099" s="232"/>
      <c r="V1099" s="232"/>
      <c r="AR1099" s="205">
        <f t="shared" si="274"/>
        <v>0</v>
      </c>
      <c r="AS1099" s="205">
        <f t="shared" si="272"/>
        <v>0</v>
      </c>
    </row>
    <row r="1100" spans="1:45" ht="15.75" hidden="1" customHeight="1" outlineLevel="1">
      <c r="A1100" s="14" t="s">
        <v>127</v>
      </c>
      <c r="B1100" s="216">
        <f t="shared" si="275"/>
        <v>82</v>
      </c>
      <c r="C1100" s="284"/>
      <c r="D1100" s="228"/>
      <c r="E1100" s="286"/>
      <c r="F1100" s="286"/>
      <c r="G1100" s="288">
        <v>0</v>
      </c>
      <c r="H1100" s="238"/>
      <c r="I1100" s="239"/>
      <c r="J1100" s="239"/>
      <c r="K1100" s="240"/>
      <c r="L1100" s="286"/>
      <c r="M1100" s="215"/>
      <c r="P1100" s="2"/>
      <c r="R1100" s="2"/>
      <c r="S1100" s="2"/>
      <c r="T1100" s="2"/>
      <c r="U1100" s="232"/>
      <c r="V1100" s="232"/>
      <c r="AR1100" s="205">
        <f t="shared" si="274"/>
        <v>0</v>
      </c>
      <c r="AS1100" s="205">
        <f t="shared" si="272"/>
        <v>0</v>
      </c>
    </row>
    <row r="1101" spans="1:45" ht="15.75" hidden="1" customHeight="1" outlineLevel="1">
      <c r="A1101" s="14" t="s">
        <v>127</v>
      </c>
      <c r="B1101" s="216">
        <f t="shared" si="275"/>
        <v>83</v>
      </c>
      <c r="C1101" s="284"/>
      <c r="D1101" s="228"/>
      <c r="E1101" s="286"/>
      <c r="F1101" s="286"/>
      <c r="G1101" s="288">
        <v>0</v>
      </c>
      <c r="H1101" s="238"/>
      <c r="I1101" s="239"/>
      <c r="J1101" s="239"/>
      <c r="K1101" s="240"/>
      <c r="L1101" s="286"/>
      <c r="M1101" s="215"/>
      <c r="P1101" s="2"/>
      <c r="R1101" s="2"/>
      <c r="S1101" s="2"/>
      <c r="T1101" s="2"/>
      <c r="U1101" s="232"/>
      <c r="V1101" s="232"/>
      <c r="AR1101" s="205">
        <f t="shared" si="274"/>
        <v>0</v>
      </c>
      <c r="AS1101" s="205">
        <f t="shared" si="272"/>
        <v>0</v>
      </c>
    </row>
    <row r="1102" spans="1:45" ht="15.75" hidden="1" customHeight="1" outlineLevel="1">
      <c r="A1102" s="14" t="s">
        <v>127</v>
      </c>
      <c r="B1102" s="216">
        <f t="shared" si="275"/>
        <v>84</v>
      </c>
      <c r="C1102" s="284"/>
      <c r="D1102" s="228"/>
      <c r="E1102" s="286"/>
      <c r="F1102" s="286"/>
      <c r="G1102" s="288">
        <v>0</v>
      </c>
      <c r="H1102" s="238"/>
      <c r="I1102" s="239"/>
      <c r="J1102" s="239"/>
      <c r="K1102" s="240"/>
      <c r="L1102" s="286"/>
      <c r="M1102" s="215"/>
      <c r="P1102" s="2"/>
      <c r="R1102" s="2"/>
      <c r="S1102" s="2"/>
      <c r="T1102" s="2"/>
      <c r="U1102" s="232"/>
      <c r="V1102" s="232"/>
      <c r="AR1102" s="205">
        <f t="shared" si="274"/>
        <v>0</v>
      </c>
      <c r="AS1102" s="205">
        <f t="shared" si="272"/>
        <v>0</v>
      </c>
    </row>
    <row r="1103" spans="1:45" ht="15.75" hidden="1" customHeight="1" outlineLevel="1">
      <c r="A1103" s="14" t="s">
        <v>127</v>
      </c>
      <c r="B1103" s="216">
        <f t="shared" si="275"/>
        <v>85</v>
      </c>
      <c r="C1103" s="284"/>
      <c r="D1103" s="228"/>
      <c r="E1103" s="286"/>
      <c r="F1103" s="286"/>
      <c r="G1103" s="288">
        <v>0</v>
      </c>
      <c r="H1103" s="238"/>
      <c r="I1103" s="239"/>
      <c r="J1103" s="239"/>
      <c r="K1103" s="240"/>
      <c r="L1103" s="286"/>
      <c r="M1103" s="215"/>
      <c r="P1103" s="2"/>
      <c r="R1103" s="2"/>
      <c r="S1103" s="2"/>
      <c r="T1103" s="2"/>
      <c r="U1103" s="232"/>
      <c r="V1103" s="232"/>
      <c r="AR1103" s="205">
        <f t="shared" si="274"/>
        <v>0</v>
      </c>
      <c r="AS1103" s="205">
        <f t="shared" si="272"/>
        <v>0</v>
      </c>
    </row>
    <row r="1104" spans="1:45" ht="15.75" hidden="1" customHeight="1" outlineLevel="1">
      <c r="A1104" s="14" t="s">
        <v>127</v>
      </c>
      <c r="B1104" s="216">
        <f t="shared" si="275"/>
        <v>86</v>
      </c>
      <c r="C1104" s="284"/>
      <c r="D1104" s="228"/>
      <c r="E1104" s="286"/>
      <c r="F1104" s="286"/>
      <c r="G1104" s="288">
        <v>0</v>
      </c>
      <c r="H1104" s="238"/>
      <c r="I1104" s="239"/>
      <c r="J1104" s="239"/>
      <c r="K1104" s="240"/>
      <c r="L1104" s="286"/>
      <c r="M1104" s="215"/>
      <c r="P1104" s="2"/>
      <c r="R1104" s="2"/>
      <c r="S1104" s="2"/>
      <c r="T1104" s="2"/>
      <c r="U1104" s="232"/>
      <c r="V1104" s="232"/>
      <c r="AR1104" s="205">
        <f t="shared" si="274"/>
        <v>0</v>
      </c>
      <c r="AS1104" s="205">
        <f t="shared" si="272"/>
        <v>0</v>
      </c>
    </row>
    <row r="1105" spans="1:45" ht="15.75" hidden="1" customHeight="1" outlineLevel="1">
      <c r="A1105" s="14" t="s">
        <v>127</v>
      </c>
      <c r="B1105" s="216">
        <f t="shared" si="275"/>
        <v>87</v>
      </c>
      <c r="C1105" s="284"/>
      <c r="D1105" s="228"/>
      <c r="E1105" s="286"/>
      <c r="F1105" s="286"/>
      <c r="G1105" s="288">
        <v>0</v>
      </c>
      <c r="H1105" s="238"/>
      <c r="I1105" s="239"/>
      <c r="J1105" s="239"/>
      <c r="K1105" s="240"/>
      <c r="L1105" s="286"/>
      <c r="M1105" s="215"/>
      <c r="P1105" s="2"/>
      <c r="R1105" s="2"/>
      <c r="S1105" s="2"/>
      <c r="T1105" s="2"/>
      <c r="U1105" s="232"/>
      <c r="V1105" s="232"/>
      <c r="AR1105" s="205">
        <f t="shared" si="274"/>
        <v>0</v>
      </c>
      <c r="AS1105" s="205">
        <f t="shared" si="272"/>
        <v>0</v>
      </c>
    </row>
    <row r="1106" spans="1:45" ht="15.75" hidden="1" customHeight="1" outlineLevel="1">
      <c r="A1106" s="14" t="s">
        <v>127</v>
      </c>
      <c r="B1106" s="216">
        <f t="shared" si="275"/>
        <v>88</v>
      </c>
      <c r="C1106" s="284"/>
      <c r="D1106" s="228"/>
      <c r="E1106" s="286"/>
      <c r="F1106" s="286"/>
      <c r="G1106" s="288">
        <v>0</v>
      </c>
      <c r="H1106" s="238"/>
      <c r="I1106" s="239"/>
      <c r="J1106" s="239"/>
      <c r="K1106" s="240"/>
      <c r="L1106" s="286"/>
      <c r="M1106" s="215"/>
      <c r="P1106" s="2"/>
      <c r="R1106" s="2"/>
      <c r="S1106" s="2"/>
      <c r="T1106" s="2"/>
      <c r="U1106" s="232"/>
      <c r="V1106" s="232"/>
      <c r="AR1106" s="205">
        <f t="shared" si="274"/>
        <v>0</v>
      </c>
      <c r="AS1106" s="205">
        <f t="shared" si="272"/>
        <v>0</v>
      </c>
    </row>
    <row r="1107" spans="1:45" ht="15.75" hidden="1" customHeight="1" outlineLevel="1">
      <c r="A1107" s="14" t="s">
        <v>127</v>
      </c>
      <c r="B1107" s="216">
        <f t="shared" si="275"/>
        <v>89</v>
      </c>
      <c r="C1107" s="284"/>
      <c r="D1107" s="228"/>
      <c r="E1107" s="286"/>
      <c r="F1107" s="286"/>
      <c r="G1107" s="288">
        <v>0</v>
      </c>
      <c r="H1107" s="238"/>
      <c r="I1107" s="239"/>
      <c r="J1107" s="239"/>
      <c r="K1107" s="240"/>
      <c r="L1107" s="286"/>
      <c r="M1107" s="215"/>
      <c r="P1107" s="2"/>
      <c r="R1107" s="2"/>
      <c r="S1107" s="2"/>
      <c r="T1107" s="2"/>
      <c r="U1107" s="232"/>
      <c r="V1107" s="232"/>
      <c r="AR1107" s="205">
        <f t="shared" si="274"/>
        <v>0</v>
      </c>
      <c r="AS1107" s="205">
        <f t="shared" si="272"/>
        <v>0</v>
      </c>
    </row>
    <row r="1108" spans="1:45" ht="15.75" hidden="1" customHeight="1" outlineLevel="1">
      <c r="A1108" s="14" t="s">
        <v>127</v>
      </c>
      <c r="B1108" s="216">
        <f t="shared" si="275"/>
        <v>90</v>
      </c>
      <c r="C1108" s="284"/>
      <c r="D1108" s="228"/>
      <c r="E1108" s="286"/>
      <c r="F1108" s="286"/>
      <c r="G1108" s="288">
        <v>0</v>
      </c>
      <c r="H1108" s="238"/>
      <c r="I1108" s="239"/>
      <c r="J1108" s="239"/>
      <c r="K1108" s="240"/>
      <c r="L1108" s="286"/>
      <c r="M1108" s="215"/>
      <c r="P1108" s="2"/>
      <c r="R1108" s="2"/>
      <c r="S1108" s="2"/>
      <c r="T1108" s="2"/>
      <c r="U1108" s="232"/>
      <c r="V1108" s="232"/>
      <c r="AR1108" s="205">
        <f t="shared" si="274"/>
        <v>0</v>
      </c>
      <c r="AS1108" s="205">
        <f t="shared" si="272"/>
        <v>0</v>
      </c>
    </row>
    <row r="1109" spans="1:45" ht="15.75" hidden="1" customHeight="1" outlineLevel="1">
      <c r="A1109" s="14" t="s">
        <v>127</v>
      </c>
      <c r="B1109" s="216">
        <f t="shared" si="275"/>
        <v>91</v>
      </c>
      <c r="C1109" s="284"/>
      <c r="D1109" s="228"/>
      <c r="E1109" s="286"/>
      <c r="F1109" s="286"/>
      <c r="G1109" s="288">
        <v>0</v>
      </c>
      <c r="H1109" s="238"/>
      <c r="I1109" s="239"/>
      <c r="J1109" s="239"/>
      <c r="K1109" s="240"/>
      <c r="L1109" s="286"/>
      <c r="M1109" s="215"/>
      <c r="P1109" s="2"/>
      <c r="R1109" s="2"/>
      <c r="S1109" s="2"/>
      <c r="T1109" s="2"/>
      <c r="U1109" s="232"/>
      <c r="V1109" s="232"/>
      <c r="AR1109" s="205">
        <f t="shared" si="274"/>
        <v>0</v>
      </c>
      <c r="AS1109" s="205">
        <f t="shared" si="272"/>
        <v>0</v>
      </c>
    </row>
    <row r="1110" spans="1:45" ht="15.75" hidden="1" customHeight="1" outlineLevel="1">
      <c r="A1110" s="14" t="s">
        <v>127</v>
      </c>
      <c r="B1110" s="216">
        <f t="shared" si="275"/>
        <v>92</v>
      </c>
      <c r="C1110" s="284"/>
      <c r="D1110" s="228"/>
      <c r="E1110" s="286"/>
      <c r="F1110" s="286"/>
      <c r="G1110" s="288">
        <v>0</v>
      </c>
      <c r="H1110" s="238"/>
      <c r="I1110" s="239"/>
      <c r="J1110" s="239"/>
      <c r="K1110" s="240"/>
      <c r="L1110" s="286"/>
      <c r="M1110" s="215"/>
      <c r="P1110" s="2"/>
      <c r="R1110" s="2"/>
      <c r="S1110" s="2"/>
      <c r="T1110" s="2"/>
      <c r="U1110" s="232"/>
      <c r="V1110" s="232"/>
      <c r="AR1110" s="205">
        <f t="shared" si="274"/>
        <v>0</v>
      </c>
      <c r="AS1110" s="205">
        <f t="shared" si="272"/>
        <v>0</v>
      </c>
    </row>
    <row r="1111" spans="1:45" ht="15.75" hidden="1" customHeight="1" outlineLevel="1">
      <c r="A1111" s="14" t="s">
        <v>127</v>
      </c>
      <c r="B1111" s="216">
        <f t="shared" si="275"/>
        <v>93</v>
      </c>
      <c r="C1111" s="284"/>
      <c r="D1111" s="228"/>
      <c r="E1111" s="286"/>
      <c r="F1111" s="286"/>
      <c r="G1111" s="288">
        <v>0</v>
      </c>
      <c r="H1111" s="238"/>
      <c r="I1111" s="239"/>
      <c r="J1111" s="239"/>
      <c r="K1111" s="240"/>
      <c r="L1111" s="286"/>
      <c r="M1111" s="215"/>
      <c r="P1111" s="2"/>
      <c r="R1111" s="2"/>
      <c r="S1111" s="2"/>
      <c r="T1111" s="2"/>
      <c r="U1111" s="232"/>
      <c r="V1111" s="232"/>
      <c r="AR1111" s="205">
        <f t="shared" si="274"/>
        <v>0</v>
      </c>
      <c r="AS1111" s="205">
        <f t="shared" si="272"/>
        <v>0</v>
      </c>
    </row>
    <row r="1112" spans="1:45" ht="15.75" hidden="1" customHeight="1" outlineLevel="1">
      <c r="A1112" s="14" t="s">
        <v>127</v>
      </c>
      <c r="B1112" s="216">
        <f t="shared" si="275"/>
        <v>94</v>
      </c>
      <c r="C1112" s="284"/>
      <c r="D1112" s="228"/>
      <c r="E1112" s="286"/>
      <c r="F1112" s="286"/>
      <c r="G1112" s="288">
        <v>0</v>
      </c>
      <c r="H1112" s="238"/>
      <c r="I1112" s="239"/>
      <c r="J1112" s="239"/>
      <c r="K1112" s="240"/>
      <c r="L1112" s="286"/>
      <c r="M1112" s="215"/>
      <c r="P1112" s="2"/>
      <c r="R1112" s="2"/>
      <c r="S1112" s="2"/>
      <c r="T1112" s="2"/>
      <c r="U1112" s="232"/>
      <c r="V1112" s="232"/>
      <c r="AR1112" s="205">
        <f t="shared" si="274"/>
        <v>0</v>
      </c>
      <c r="AS1112" s="205">
        <f t="shared" si="272"/>
        <v>0</v>
      </c>
    </row>
    <row r="1113" spans="1:45" ht="15.75" hidden="1" customHeight="1" outlineLevel="1">
      <c r="A1113" s="14" t="s">
        <v>127</v>
      </c>
      <c r="B1113" s="216">
        <f t="shared" si="275"/>
        <v>95</v>
      </c>
      <c r="C1113" s="284"/>
      <c r="D1113" s="228"/>
      <c r="E1113" s="286"/>
      <c r="F1113" s="286"/>
      <c r="G1113" s="288">
        <v>0</v>
      </c>
      <c r="H1113" s="238"/>
      <c r="I1113" s="239"/>
      <c r="J1113" s="239"/>
      <c r="K1113" s="240"/>
      <c r="L1113" s="286"/>
      <c r="M1113" s="215"/>
      <c r="P1113" s="2"/>
      <c r="R1113" s="2"/>
      <c r="S1113" s="2"/>
      <c r="T1113" s="2"/>
      <c r="U1113" s="232"/>
      <c r="V1113" s="232"/>
      <c r="AR1113" s="205">
        <f t="shared" si="274"/>
        <v>0</v>
      </c>
      <c r="AS1113" s="205">
        <f t="shared" si="272"/>
        <v>0</v>
      </c>
    </row>
    <row r="1114" spans="1:45" ht="15.75" hidden="1" customHeight="1" outlineLevel="1">
      <c r="A1114" s="14" t="s">
        <v>127</v>
      </c>
      <c r="B1114" s="216">
        <f t="shared" si="275"/>
        <v>96</v>
      </c>
      <c r="C1114" s="284"/>
      <c r="D1114" s="228"/>
      <c r="E1114" s="286"/>
      <c r="F1114" s="286"/>
      <c r="G1114" s="288">
        <v>0</v>
      </c>
      <c r="H1114" s="238"/>
      <c r="I1114" s="239"/>
      <c r="J1114" s="239"/>
      <c r="K1114" s="240"/>
      <c r="L1114" s="286"/>
      <c r="M1114" s="215"/>
      <c r="P1114" s="2"/>
      <c r="R1114" s="2"/>
      <c r="S1114" s="2"/>
      <c r="T1114" s="2"/>
      <c r="U1114" s="232"/>
      <c r="V1114" s="232"/>
      <c r="AR1114" s="205">
        <f t="shared" si="274"/>
        <v>0</v>
      </c>
      <c r="AS1114" s="205">
        <f t="shared" si="272"/>
        <v>0</v>
      </c>
    </row>
    <row r="1115" spans="1:45" ht="15.75" hidden="1" customHeight="1" outlineLevel="1">
      <c r="A1115" s="14" t="s">
        <v>127</v>
      </c>
      <c r="B1115" s="216">
        <f t="shared" si="275"/>
        <v>97</v>
      </c>
      <c r="C1115" s="284"/>
      <c r="D1115" s="228"/>
      <c r="E1115" s="286"/>
      <c r="F1115" s="286"/>
      <c r="G1115" s="288">
        <v>0</v>
      </c>
      <c r="H1115" s="238"/>
      <c r="I1115" s="239"/>
      <c r="J1115" s="239"/>
      <c r="K1115" s="240"/>
      <c r="L1115" s="286"/>
      <c r="M1115" s="215"/>
      <c r="P1115" s="2"/>
      <c r="R1115" s="2"/>
      <c r="S1115" s="2"/>
      <c r="T1115" s="2"/>
      <c r="U1115" s="232"/>
      <c r="V1115" s="232"/>
      <c r="AR1115" s="205">
        <f t="shared" si="274"/>
        <v>0</v>
      </c>
      <c r="AS1115" s="205">
        <f t="shared" si="272"/>
        <v>0</v>
      </c>
    </row>
    <row r="1116" spans="1:45" ht="15.75" hidden="1" customHeight="1" outlineLevel="1">
      <c r="A1116" s="14" t="s">
        <v>127</v>
      </c>
      <c r="B1116" s="216">
        <f t="shared" si="275"/>
        <v>98</v>
      </c>
      <c r="C1116" s="284"/>
      <c r="D1116" s="228"/>
      <c r="E1116" s="286"/>
      <c r="F1116" s="286"/>
      <c r="G1116" s="288">
        <v>0</v>
      </c>
      <c r="H1116" s="238"/>
      <c r="I1116" s="239"/>
      <c r="J1116" s="239"/>
      <c r="K1116" s="240"/>
      <c r="L1116" s="286"/>
      <c r="M1116" s="215"/>
      <c r="P1116" s="2"/>
      <c r="R1116" s="2"/>
      <c r="S1116" s="2"/>
      <c r="T1116" s="2"/>
      <c r="U1116" s="232"/>
      <c r="V1116" s="232"/>
      <c r="AR1116" s="205">
        <f t="shared" si="274"/>
        <v>0</v>
      </c>
      <c r="AS1116" s="205">
        <f t="shared" si="272"/>
        <v>0</v>
      </c>
    </row>
    <row r="1117" spans="1:45" ht="15.75" hidden="1" customHeight="1" outlineLevel="1">
      <c r="A1117" s="14" t="s">
        <v>127</v>
      </c>
      <c r="B1117" s="216">
        <f t="shared" si="275"/>
        <v>99</v>
      </c>
      <c r="C1117" s="284"/>
      <c r="D1117" s="228"/>
      <c r="E1117" s="286"/>
      <c r="F1117" s="286"/>
      <c r="G1117" s="288">
        <v>0</v>
      </c>
      <c r="H1117" s="238"/>
      <c r="I1117" s="239"/>
      <c r="J1117" s="239"/>
      <c r="K1117" s="240"/>
      <c r="L1117" s="286"/>
      <c r="M1117" s="215"/>
      <c r="P1117" s="2"/>
      <c r="R1117" s="2"/>
      <c r="S1117" s="2"/>
      <c r="T1117" s="2"/>
      <c r="U1117" s="232"/>
      <c r="V1117" s="232"/>
      <c r="AR1117" s="205">
        <f t="shared" si="274"/>
        <v>0</v>
      </c>
      <c r="AS1117" s="205">
        <f t="shared" si="272"/>
        <v>0</v>
      </c>
    </row>
    <row r="1118" spans="1:45" ht="15.75" hidden="1" customHeight="1" outlineLevel="1">
      <c r="A1118" s="14" t="s">
        <v>127</v>
      </c>
      <c r="B1118" s="216">
        <f t="shared" si="275"/>
        <v>100</v>
      </c>
      <c r="C1118" s="284"/>
      <c r="D1118" s="228"/>
      <c r="E1118" s="286"/>
      <c r="F1118" s="286"/>
      <c r="G1118" s="288">
        <v>0</v>
      </c>
      <c r="H1118" s="238"/>
      <c r="I1118" s="239"/>
      <c r="J1118" s="239"/>
      <c r="K1118" s="240"/>
      <c r="L1118" s="286"/>
      <c r="M1118" s="215"/>
      <c r="P1118" s="2"/>
      <c r="R1118" s="2"/>
      <c r="S1118" s="2"/>
      <c r="T1118" s="2"/>
      <c r="U1118" s="232"/>
      <c r="V1118" s="232"/>
      <c r="AR1118" s="205">
        <f t="shared" si="274"/>
        <v>0</v>
      </c>
      <c r="AS1118" s="205">
        <f t="shared" si="272"/>
        <v>0</v>
      </c>
    </row>
    <row r="1119" spans="1:45" ht="18.75" customHeight="1" collapsed="1">
      <c r="A1119" s="9"/>
      <c r="B1119" s="10" t="s">
        <v>128</v>
      </c>
      <c r="C1119" s="242"/>
      <c r="D1119" s="228"/>
      <c r="E1119" s="228"/>
      <c r="F1119" s="228"/>
      <c r="G1119" s="243"/>
      <c r="H1119" s="243"/>
      <c r="I1119" s="243"/>
      <c r="J1119" s="243"/>
      <c r="K1119" s="229"/>
      <c r="L1119" s="228"/>
      <c r="M1119" s="230"/>
      <c r="P1119" s="2"/>
      <c r="R1119" s="2"/>
      <c r="S1119" s="2"/>
      <c r="T1119" s="2"/>
      <c r="U1119" s="232"/>
      <c r="V1119" s="232"/>
      <c r="AR1119" s="205">
        <f t="shared" si="274"/>
        <v>0</v>
      </c>
      <c r="AS1119" s="205">
        <f t="shared" si="272"/>
        <v>0</v>
      </c>
    </row>
    <row r="1120" spans="1:45" ht="15.75" hidden="1" customHeight="1" outlineLevel="1">
      <c r="A1120" s="14" t="s">
        <v>127</v>
      </c>
      <c r="B1120" s="216">
        <f>B1118+1</f>
        <v>101</v>
      </c>
      <c r="C1120" s="284"/>
      <c r="D1120" s="228"/>
      <c r="E1120" s="286"/>
      <c r="F1120" s="286"/>
      <c r="G1120" s="288">
        <v>0</v>
      </c>
      <c r="H1120" s="238"/>
      <c r="I1120" s="239"/>
      <c r="J1120" s="239"/>
      <c r="K1120" s="240"/>
      <c r="L1120" s="286"/>
      <c r="M1120" s="215"/>
      <c r="P1120" s="2"/>
      <c r="R1120" s="2"/>
      <c r="S1120" s="2"/>
      <c r="T1120" s="2"/>
      <c r="U1120" s="232"/>
      <c r="V1120" s="232"/>
      <c r="AR1120" s="205">
        <f t="shared" si="274"/>
        <v>0</v>
      </c>
      <c r="AS1120" s="205">
        <f t="shared" si="272"/>
        <v>0</v>
      </c>
    </row>
    <row r="1121" spans="1:45" ht="15.75" hidden="1" customHeight="1" outlineLevel="1">
      <c r="A1121" s="14" t="s">
        <v>127</v>
      </c>
      <c r="B1121" s="216">
        <f t="shared" ref="B1121:B1184" si="276">B1120+1</f>
        <v>102</v>
      </c>
      <c r="C1121" s="284"/>
      <c r="D1121" s="228"/>
      <c r="E1121" s="286"/>
      <c r="F1121" s="286"/>
      <c r="G1121" s="288">
        <v>0</v>
      </c>
      <c r="H1121" s="238"/>
      <c r="I1121" s="239"/>
      <c r="J1121" s="239"/>
      <c r="K1121" s="240"/>
      <c r="L1121" s="286"/>
      <c r="M1121" s="215"/>
      <c r="P1121" s="2"/>
      <c r="R1121" s="2"/>
      <c r="S1121" s="2"/>
      <c r="T1121" s="2"/>
      <c r="U1121" s="232"/>
      <c r="V1121" s="232"/>
      <c r="AR1121" s="205">
        <f t="shared" si="274"/>
        <v>0</v>
      </c>
      <c r="AS1121" s="205">
        <f t="shared" si="272"/>
        <v>0</v>
      </c>
    </row>
    <row r="1122" spans="1:45" ht="15.75" hidden="1" customHeight="1" outlineLevel="1">
      <c r="A1122" s="14" t="s">
        <v>127</v>
      </c>
      <c r="B1122" s="216">
        <f t="shared" si="276"/>
        <v>103</v>
      </c>
      <c r="C1122" s="284"/>
      <c r="D1122" s="228"/>
      <c r="E1122" s="286"/>
      <c r="F1122" s="286"/>
      <c r="G1122" s="288">
        <v>0</v>
      </c>
      <c r="H1122" s="238"/>
      <c r="I1122" s="239"/>
      <c r="J1122" s="239"/>
      <c r="K1122" s="240"/>
      <c r="L1122" s="286"/>
      <c r="M1122" s="215"/>
      <c r="P1122" s="2"/>
      <c r="R1122" s="2"/>
      <c r="S1122" s="2"/>
      <c r="T1122" s="2"/>
      <c r="U1122" s="232"/>
      <c r="V1122" s="232"/>
      <c r="AR1122" s="205">
        <f t="shared" si="274"/>
        <v>0</v>
      </c>
      <c r="AS1122" s="205">
        <f t="shared" si="272"/>
        <v>0</v>
      </c>
    </row>
    <row r="1123" spans="1:45" ht="15.75" hidden="1" customHeight="1" outlineLevel="1">
      <c r="A1123" s="14" t="s">
        <v>127</v>
      </c>
      <c r="B1123" s="216">
        <f t="shared" si="276"/>
        <v>104</v>
      </c>
      <c r="C1123" s="284"/>
      <c r="D1123" s="228"/>
      <c r="E1123" s="286"/>
      <c r="F1123" s="286"/>
      <c r="G1123" s="288">
        <v>0</v>
      </c>
      <c r="H1123" s="238"/>
      <c r="I1123" s="239"/>
      <c r="J1123" s="239"/>
      <c r="K1123" s="240"/>
      <c r="L1123" s="286"/>
      <c r="M1123" s="215"/>
      <c r="P1123" s="2"/>
      <c r="R1123" s="2"/>
      <c r="S1123" s="2"/>
      <c r="T1123" s="2"/>
      <c r="U1123" s="232"/>
      <c r="V1123" s="232"/>
      <c r="AR1123" s="205">
        <f t="shared" si="274"/>
        <v>0</v>
      </c>
      <c r="AS1123" s="205">
        <f t="shared" si="272"/>
        <v>0</v>
      </c>
    </row>
    <row r="1124" spans="1:45" ht="15.75" hidden="1" customHeight="1" outlineLevel="1">
      <c r="A1124" s="14" t="s">
        <v>127</v>
      </c>
      <c r="B1124" s="216">
        <f t="shared" si="276"/>
        <v>105</v>
      </c>
      <c r="C1124" s="284"/>
      <c r="D1124" s="228"/>
      <c r="E1124" s="286"/>
      <c r="F1124" s="286"/>
      <c r="G1124" s="288">
        <v>0</v>
      </c>
      <c r="H1124" s="238"/>
      <c r="I1124" s="239"/>
      <c r="J1124" s="239"/>
      <c r="K1124" s="240"/>
      <c r="L1124" s="286"/>
      <c r="M1124" s="215"/>
      <c r="P1124" s="2"/>
      <c r="R1124" s="2"/>
      <c r="S1124" s="2"/>
      <c r="T1124" s="2"/>
      <c r="U1124" s="232"/>
      <c r="V1124" s="232"/>
      <c r="AR1124" s="205">
        <f t="shared" si="274"/>
        <v>0</v>
      </c>
      <c r="AS1124" s="205">
        <f t="shared" si="272"/>
        <v>0</v>
      </c>
    </row>
    <row r="1125" spans="1:45" ht="15.75" hidden="1" customHeight="1" outlineLevel="1">
      <c r="A1125" s="14" t="s">
        <v>127</v>
      </c>
      <c r="B1125" s="216">
        <f t="shared" si="276"/>
        <v>106</v>
      </c>
      <c r="C1125" s="284"/>
      <c r="D1125" s="228"/>
      <c r="E1125" s="286"/>
      <c r="F1125" s="286"/>
      <c r="G1125" s="288">
        <v>0</v>
      </c>
      <c r="H1125" s="238"/>
      <c r="I1125" s="239"/>
      <c r="J1125" s="239"/>
      <c r="K1125" s="240"/>
      <c r="L1125" s="286"/>
      <c r="M1125" s="215"/>
      <c r="P1125" s="2"/>
      <c r="R1125" s="2"/>
      <c r="S1125" s="2"/>
      <c r="T1125" s="2"/>
      <c r="U1125" s="232"/>
      <c r="V1125" s="232"/>
      <c r="AR1125" s="205">
        <f t="shared" si="274"/>
        <v>0</v>
      </c>
      <c r="AS1125" s="205">
        <f t="shared" si="272"/>
        <v>0</v>
      </c>
    </row>
    <row r="1126" spans="1:45" ht="15.75" hidden="1" customHeight="1" outlineLevel="1">
      <c r="A1126" s="14" t="s">
        <v>127</v>
      </c>
      <c r="B1126" s="216">
        <f t="shared" si="276"/>
        <v>107</v>
      </c>
      <c r="C1126" s="284"/>
      <c r="D1126" s="228"/>
      <c r="E1126" s="286"/>
      <c r="F1126" s="286"/>
      <c r="G1126" s="288">
        <v>0</v>
      </c>
      <c r="H1126" s="238"/>
      <c r="I1126" s="239"/>
      <c r="J1126" s="239"/>
      <c r="K1126" s="240"/>
      <c r="L1126" s="286"/>
      <c r="M1126" s="215"/>
      <c r="P1126" s="2"/>
      <c r="R1126" s="2"/>
      <c r="S1126" s="2"/>
      <c r="T1126" s="2"/>
      <c r="U1126" s="232"/>
      <c r="V1126" s="232"/>
      <c r="AR1126" s="205">
        <f t="shared" si="274"/>
        <v>0</v>
      </c>
      <c r="AS1126" s="205">
        <f t="shared" si="272"/>
        <v>0</v>
      </c>
    </row>
    <row r="1127" spans="1:45" ht="15.75" hidden="1" customHeight="1" outlineLevel="1">
      <c r="A1127" s="14" t="s">
        <v>127</v>
      </c>
      <c r="B1127" s="216">
        <f t="shared" si="276"/>
        <v>108</v>
      </c>
      <c r="C1127" s="284"/>
      <c r="D1127" s="228"/>
      <c r="E1127" s="286"/>
      <c r="F1127" s="286"/>
      <c r="G1127" s="288">
        <v>0</v>
      </c>
      <c r="H1127" s="238"/>
      <c r="I1127" s="239"/>
      <c r="J1127" s="239"/>
      <c r="K1127" s="240"/>
      <c r="L1127" s="286"/>
      <c r="M1127" s="215"/>
      <c r="P1127" s="2"/>
      <c r="R1127" s="2"/>
      <c r="S1127" s="2"/>
      <c r="T1127" s="2"/>
      <c r="U1127" s="232"/>
      <c r="V1127" s="232"/>
      <c r="AR1127" s="205">
        <f t="shared" si="274"/>
        <v>0</v>
      </c>
      <c r="AS1127" s="205">
        <f t="shared" si="272"/>
        <v>0</v>
      </c>
    </row>
    <row r="1128" spans="1:45" ht="15.75" hidden="1" customHeight="1" outlineLevel="1">
      <c r="A1128" s="14" t="s">
        <v>127</v>
      </c>
      <c r="B1128" s="216">
        <f t="shared" si="276"/>
        <v>109</v>
      </c>
      <c r="C1128" s="284"/>
      <c r="D1128" s="228"/>
      <c r="E1128" s="286"/>
      <c r="F1128" s="286"/>
      <c r="G1128" s="288">
        <v>0</v>
      </c>
      <c r="H1128" s="238"/>
      <c r="I1128" s="239"/>
      <c r="J1128" s="239"/>
      <c r="K1128" s="240"/>
      <c r="L1128" s="286"/>
      <c r="M1128" s="215"/>
      <c r="P1128" s="2"/>
      <c r="R1128" s="2"/>
      <c r="S1128" s="2"/>
      <c r="T1128" s="2"/>
      <c r="U1128" s="232"/>
      <c r="V1128" s="232"/>
      <c r="AR1128" s="205">
        <f t="shared" si="274"/>
        <v>0</v>
      </c>
      <c r="AS1128" s="205">
        <f t="shared" si="272"/>
        <v>0</v>
      </c>
    </row>
    <row r="1129" spans="1:45" ht="15.75" hidden="1" customHeight="1" outlineLevel="1">
      <c r="A1129" s="14" t="s">
        <v>127</v>
      </c>
      <c r="B1129" s="216">
        <f t="shared" si="276"/>
        <v>110</v>
      </c>
      <c r="C1129" s="284"/>
      <c r="D1129" s="228"/>
      <c r="E1129" s="286"/>
      <c r="F1129" s="286"/>
      <c r="G1129" s="288">
        <v>0</v>
      </c>
      <c r="H1129" s="238"/>
      <c r="I1129" s="239"/>
      <c r="J1129" s="239"/>
      <c r="K1129" s="240"/>
      <c r="L1129" s="286"/>
      <c r="M1129" s="215"/>
      <c r="P1129" s="2"/>
      <c r="R1129" s="2"/>
      <c r="S1129" s="2"/>
      <c r="T1129" s="2"/>
      <c r="U1129" s="232"/>
      <c r="V1129" s="232"/>
      <c r="AR1129" s="205">
        <f t="shared" si="274"/>
        <v>0</v>
      </c>
      <c r="AS1129" s="205">
        <f t="shared" si="272"/>
        <v>0</v>
      </c>
    </row>
    <row r="1130" spans="1:45" ht="15.75" hidden="1" customHeight="1" outlineLevel="1">
      <c r="A1130" s="14" t="s">
        <v>127</v>
      </c>
      <c r="B1130" s="216">
        <f t="shared" si="276"/>
        <v>111</v>
      </c>
      <c r="C1130" s="284"/>
      <c r="D1130" s="228"/>
      <c r="E1130" s="286"/>
      <c r="F1130" s="286"/>
      <c r="G1130" s="288">
        <v>0</v>
      </c>
      <c r="H1130" s="238"/>
      <c r="I1130" s="239"/>
      <c r="J1130" s="239"/>
      <c r="K1130" s="240"/>
      <c r="L1130" s="286"/>
      <c r="M1130" s="215"/>
      <c r="P1130" s="2"/>
      <c r="R1130" s="2"/>
      <c r="S1130" s="2"/>
      <c r="T1130" s="2"/>
      <c r="U1130" s="232"/>
      <c r="V1130" s="232"/>
      <c r="AR1130" s="205">
        <f t="shared" si="274"/>
        <v>0</v>
      </c>
      <c r="AS1130" s="205">
        <f t="shared" si="272"/>
        <v>0</v>
      </c>
    </row>
    <row r="1131" spans="1:45" ht="15.75" hidden="1" customHeight="1" outlineLevel="1">
      <c r="A1131" s="14" t="s">
        <v>127</v>
      </c>
      <c r="B1131" s="216">
        <f t="shared" si="276"/>
        <v>112</v>
      </c>
      <c r="C1131" s="284"/>
      <c r="D1131" s="228"/>
      <c r="E1131" s="286"/>
      <c r="F1131" s="286"/>
      <c r="G1131" s="288">
        <v>0</v>
      </c>
      <c r="H1131" s="238"/>
      <c r="I1131" s="239"/>
      <c r="J1131" s="239"/>
      <c r="K1131" s="240"/>
      <c r="L1131" s="286"/>
      <c r="M1131" s="215"/>
      <c r="P1131" s="2"/>
      <c r="R1131" s="2"/>
      <c r="S1131" s="2"/>
      <c r="T1131" s="2"/>
      <c r="U1131" s="232"/>
      <c r="V1131" s="232"/>
      <c r="AR1131" s="205">
        <f t="shared" si="274"/>
        <v>0</v>
      </c>
      <c r="AS1131" s="205">
        <f t="shared" si="272"/>
        <v>0</v>
      </c>
    </row>
    <row r="1132" spans="1:45" ht="15.75" hidden="1" customHeight="1" outlineLevel="1">
      <c r="A1132" s="14" t="s">
        <v>127</v>
      </c>
      <c r="B1132" s="216">
        <f t="shared" si="276"/>
        <v>113</v>
      </c>
      <c r="C1132" s="284"/>
      <c r="D1132" s="228"/>
      <c r="E1132" s="286"/>
      <c r="F1132" s="286"/>
      <c r="G1132" s="288">
        <v>0</v>
      </c>
      <c r="H1132" s="238"/>
      <c r="I1132" s="239"/>
      <c r="J1132" s="239"/>
      <c r="K1132" s="240"/>
      <c r="L1132" s="286"/>
      <c r="M1132" s="215"/>
      <c r="P1132" s="2"/>
      <c r="R1132" s="2"/>
      <c r="S1132" s="2"/>
      <c r="T1132" s="2"/>
      <c r="U1132" s="232"/>
      <c r="V1132" s="232"/>
      <c r="AR1132" s="205">
        <f t="shared" si="274"/>
        <v>0</v>
      </c>
      <c r="AS1132" s="205">
        <f t="shared" si="272"/>
        <v>0</v>
      </c>
    </row>
    <row r="1133" spans="1:45" ht="15.75" hidden="1" customHeight="1" outlineLevel="1">
      <c r="A1133" s="14" t="s">
        <v>127</v>
      </c>
      <c r="B1133" s="216">
        <f t="shared" si="276"/>
        <v>114</v>
      </c>
      <c r="C1133" s="284"/>
      <c r="D1133" s="228"/>
      <c r="E1133" s="286"/>
      <c r="F1133" s="286"/>
      <c r="G1133" s="288">
        <v>0</v>
      </c>
      <c r="H1133" s="238"/>
      <c r="I1133" s="239"/>
      <c r="J1133" s="239"/>
      <c r="K1133" s="240"/>
      <c r="L1133" s="286"/>
      <c r="M1133" s="215"/>
      <c r="P1133" s="2"/>
      <c r="R1133" s="2"/>
      <c r="S1133" s="2"/>
      <c r="T1133" s="2"/>
      <c r="U1133" s="232"/>
      <c r="V1133" s="232"/>
      <c r="AR1133" s="205">
        <f t="shared" si="274"/>
        <v>0</v>
      </c>
      <c r="AS1133" s="205">
        <f t="shared" si="272"/>
        <v>0</v>
      </c>
    </row>
    <row r="1134" spans="1:45" ht="15.75" hidden="1" customHeight="1" outlineLevel="1">
      <c r="A1134" s="14" t="s">
        <v>127</v>
      </c>
      <c r="B1134" s="216">
        <f t="shared" si="276"/>
        <v>115</v>
      </c>
      <c r="C1134" s="284"/>
      <c r="D1134" s="228"/>
      <c r="E1134" s="286"/>
      <c r="F1134" s="286"/>
      <c r="G1134" s="288">
        <v>0</v>
      </c>
      <c r="H1134" s="238"/>
      <c r="I1134" s="239"/>
      <c r="J1134" s="239"/>
      <c r="K1134" s="240"/>
      <c r="L1134" s="286"/>
      <c r="M1134" s="215"/>
      <c r="P1134" s="2"/>
      <c r="R1134" s="2"/>
      <c r="S1134" s="2"/>
      <c r="T1134" s="2"/>
      <c r="U1134" s="232"/>
      <c r="V1134" s="232"/>
      <c r="AR1134" s="205">
        <f t="shared" si="274"/>
        <v>0</v>
      </c>
      <c r="AS1134" s="205">
        <f t="shared" si="272"/>
        <v>0</v>
      </c>
    </row>
    <row r="1135" spans="1:45" ht="15.75" hidden="1" customHeight="1" outlineLevel="1">
      <c r="A1135" s="14" t="s">
        <v>127</v>
      </c>
      <c r="B1135" s="216">
        <f t="shared" si="276"/>
        <v>116</v>
      </c>
      <c r="C1135" s="284"/>
      <c r="D1135" s="228"/>
      <c r="E1135" s="286"/>
      <c r="F1135" s="286"/>
      <c r="G1135" s="288">
        <v>0</v>
      </c>
      <c r="H1135" s="238"/>
      <c r="I1135" s="239"/>
      <c r="J1135" s="239"/>
      <c r="K1135" s="240"/>
      <c r="L1135" s="286"/>
      <c r="M1135" s="215"/>
      <c r="P1135" s="2"/>
      <c r="R1135" s="2"/>
      <c r="S1135" s="2"/>
      <c r="T1135" s="2"/>
      <c r="U1135" s="232"/>
      <c r="V1135" s="232"/>
      <c r="AR1135" s="205">
        <f t="shared" si="274"/>
        <v>0</v>
      </c>
      <c r="AS1135" s="205">
        <f t="shared" si="272"/>
        <v>0</v>
      </c>
    </row>
    <row r="1136" spans="1:45" ht="15.75" hidden="1" customHeight="1" outlineLevel="1">
      <c r="A1136" s="14" t="s">
        <v>127</v>
      </c>
      <c r="B1136" s="216">
        <f t="shared" si="276"/>
        <v>117</v>
      </c>
      <c r="C1136" s="284"/>
      <c r="D1136" s="228"/>
      <c r="E1136" s="286"/>
      <c r="F1136" s="286"/>
      <c r="G1136" s="288">
        <v>0</v>
      </c>
      <c r="H1136" s="238"/>
      <c r="I1136" s="239"/>
      <c r="J1136" s="239"/>
      <c r="K1136" s="240"/>
      <c r="L1136" s="286"/>
      <c r="M1136" s="215"/>
      <c r="P1136" s="2"/>
      <c r="R1136" s="2"/>
      <c r="S1136" s="2"/>
      <c r="T1136" s="2"/>
      <c r="U1136" s="232"/>
      <c r="V1136" s="232"/>
      <c r="AR1136" s="205">
        <f t="shared" si="274"/>
        <v>0</v>
      </c>
      <c r="AS1136" s="205">
        <f t="shared" si="272"/>
        <v>0</v>
      </c>
    </row>
    <row r="1137" spans="1:45" ht="15.75" hidden="1" customHeight="1" outlineLevel="1">
      <c r="A1137" s="14" t="s">
        <v>127</v>
      </c>
      <c r="B1137" s="216">
        <f t="shared" si="276"/>
        <v>118</v>
      </c>
      <c r="C1137" s="284"/>
      <c r="D1137" s="228"/>
      <c r="E1137" s="286"/>
      <c r="F1137" s="286"/>
      <c r="G1137" s="288">
        <v>0</v>
      </c>
      <c r="H1137" s="238"/>
      <c r="I1137" s="239"/>
      <c r="J1137" s="239"/>
      <c r="K1137" s="240"/>
      <c r="L1137" s="286"/>
      <c r="M1137" s="215"/>
      <c r="P1137" s="2"/>
      <c r="R1137" s="2"/>
      <c r="S1137" s="2"/>
      <c r="T1137" s="2"/>
      <c r="U1137" s="232"/>
      <c r="V1137" s="232"/>
      <c r="AR1137" s="205">
        <f t="shared" si="274"/>
        <v>0</v>
      </c>
      <c r="AS1137" s="205">
        <f t="shared" si="272"/>
        <v>0</v>
      </c>
    </row>
    <row r="1138" spans="1:45" ht="15.75" hidden="1" customHeight="1" outlineLevel="1">
      <c r="A1138" s="14" t="s">
        <v>127</v>
      </c>
      <c r="B1138" s="216">
        <f t="shared" si="276"/>
        <v>119</v>
      </c>
      <c r="C1138" s="284"/>
      <c r="D1138" s="228"/>
      <c r="E1138" s="286"/>
      <c r="F1138" s="286"/>
      <c r="G1138" s="288">
        <v>0</v>
      </c>
      <c r="H1138" s="238"/>
      <c r="I1138" s="239"/>
      <c r="J1138" s="239"/>
      <c r="K1138" s="240"/>
      <c r="L1138" s="286"/>
      <c r="M1138" s="215"/>
      <c r="P1138" s="2"/>
      <c r="R1138" s="2"/>
      <c r="S1138" s="2"/>
      <c r="T1138" s="2"/>
      <c r="U1138" s="232"/>
      <c r="V1138" s="232"/>
      <c r="AR1138" s="205">
        <f t="shared" si="274"/>
        <v>0</v>
      </c>
      <c r="AS1138" s="205">
        <f t="shared" si="272"/>
        <v>0</v>
      </c>
    </row>
    <row r="1139" spans="1:45" ht="15.75" hidden="1" customHeight="1" outlineLevel="1">
      <c r="A1139" s="14" t="s">
        <v>127</v>
      </c>
      <c r="B1139" s="216">
        <f t="shared" si="276"/>
        <v>120</v>
      </c>
      <c r="C1139" s="284"/>
      <c r="D1139" s="228"/>
      <c r="E1139" s="286"/>
      <c r="F1139" s="286"/>
      <c r="G1139" s="288">
        <v>0</v>
      </c>
      <c r="H1139" s="238"/>
      <c r="I1139" s="239"/>
      <c r="J1139" s="239"/>
      <c r="K1139" s="240"/>
      <c r="L1139" s="286"/>
      <c r="M1139" s="215"/>
      <c r="P1139" s="2"/>
      <c r="R1139" s="2"/>
      <c r="S1139" s="2"/>
      <c r="T1139" s="2"/>
      <c r="U1139" s="232"/>
      <c r="V1139" s="232"/>
      <c r="AR1139" s="205">
        <f t="shared" si="274"/>
        <v>0</v>
      </c>
      <c r="AS1139" s="205">
        <f t="shared" si="272"/>
        <v>0</v>
      </c>
    </row>
    <row r="1140" spans="1:45" ht="15.75" hidden="1" customHeight="1" outlineLevel="1">
      <c r="A1140" s="14" t="s">
        <v>127</v>
      </c>
      <c r="B1140" s="216">
        <f t="shared" si="276"/>
        <v>121</v>
      </c>
      <c r="C1140" s="284"/>
      <c r="D1140" s="228"/>
      <c r="E1140" s="286"/>
      <c r="F1140" s="286"/>
      <c r="G1140" s="288">
        <v>0</v>
      </c>
      <c r="H1140" s="238"/>
      <c r="I1140" s="239"/>
      <c r="J1140" s="239"/>
      <c r="K1140" s="240"/>
      <c r="L1140" s="286"/>
      <c r="M1140" s="215"/>
      <c r="P1140" s="2"/>
      <c r="R1140" s="2"/>
      <c r="S1140" s="2"/>
      <c r="T1140" s="2"/>
      <c r="U1140" s="232"/>
      <c r="V1140" s="232"/>
      <c r="AR1140" s="205">
        <f t="shared" si="274"/>
        <v>0</v>
      </c>
      <c r="AS1140" s="205">
        <f t="shared" si="272"/>
        <v>0</v>
      </c>
    </row>
    <row r="1141" spans="1:45" ht="15.75" hidden="1" customHeight="1" outlineLevel="1">
      <c r="A1141" s="14" t="s">
        <v>127</v>
      </c>
      <c r="B1141" s="216">
        <f t="shared" si="276"/>
        <v>122</v>
      </c>
      <c r="C1141" s="284"/>
      <c r="D1141" s="228"/>
      <c r="E1141" s="286"/>
      <c r="F1141" s="286"/>
      <c r="G1141" s="288">
        <v>0</v>
      </c>
      <c r="H1141" s="238"/>
      <c r="I1141" s="239"/>
      <c r="J1141" s="239"/>
      <c r="K1141" s="240"/>
      <c r="L1141" s="286"/>
      <c r="M1141" s="215"/>
      <c r="P1141" s="2"/>
      <c r="R1141" s="2"/>
      <c r="S1141" s="2"/>
      <c r="T1141" s="2"/>
      <c r="U1141" s="232"/>
      <c r="V1141" s="232"/>
      <c r="AR1141" s="205">
        <f t="shared" si="274"/>
        <v>0</v>
      </c>
      <c r="AS1141" s="205">
        <f t="shared" si="272"/>
        <v>0</v>
      </c>
    </row>
    <row r="1142" spans="1:45" ht="15.75" hidden="1" customHeight="1" outlineLevel="1">
      <c r="A1142" s="14" t="s">
        <v>127</v>
      </c>
      <c r="B1142" s="216">
        <f t="shared" si="276"/>
        <v>123</v>
      </c>
      <c r="C1142" s="284"/>
      <c r="D1142" s="228"/>
      <c r="E1142" s="286"/>
      <c r="F1142" s="286"/>
      <c r="G1142" s="288">
        <v>0</v>
      </c>
      <c r="H1142" s="238"/>
      <c r="I1142" s="239"/>
      <c r="J1142" s="239"/>
      <c r="K1142" s="240"/>
      <c r="L1142" s="286"/>
      <c r="M1142" s="215"/>
      <c r="P1142" s="2"/>
      <c r="R1142" s="2"/>
      <c r="S1142" s="2"/>
      <c r="T1142" s="2"/>
      <c r="U1142" s="232"/>
      <c r="V1142" s="232"/>
      <c r="AR1142" s="205">
        <f t="shared" si="274"/>
        <v>0</v>
      </c>
      <c r="AS1142" s="205">
        <f t="shared" si="272"/>
        <v>0</v>
      </c>
    </row>
    <row r="1143" spans="1:45" ht="15.75" hidden="1" customHeight="1" outlineLevel="1">
      <c r="A1143" s="14" t="s">
        <v>127</v>
      </c>
      <c r="B1143" s="216">
        <f t="shared" si="276"/>
        <v>124</v>
      </c>
      <c r="C1143" s="284"/>
      <c r="D1143" s="228"/>
      <c r="E1143" s="286"/>
      <c r="F1143" s="286"/>
      <c r="G1143" s="288">
        <v>0</v>
      </c>
      <c r="H1143" s="238"/>
      <c r="I1143" s="239"/>
      <c r="J1143" s="239"/>
      <c r="K1143" s="240"/>
      <c r="L1143" s="286"/>
      <c r="M1143" s="215"/>
      <c r="P1143" s="2"/>
      <c r="R1143" s="2"/>
      <c r="S1143" s="2"/>
      <c r="T1143" s="2"/>
      <c r="U1143" s="232"/>
      <c r="V1143" s="232"/>
      <c r="AR1143" s="205">
        <f t="shared" si="274"/>
        <v>0</v>
      </c>
      <c r="AS1143" s="205">
        <f t="shared" si="272"/>
        <v>0</v>
      </c>
    </row>
    <row r="1144" spans="1:45" ht="15.75" hidden="1" customHeight="1" outlineLevel="1">
      <c r="A1144" s="14" t="s">
        <v>127</v>
      </c>
      <c r="B1144" s="216">
        <f t="shared" si="276"/>
        <v>125</v>
      </c>
      <c r="C1144" s="284"/>
      <c r="D1144" s="228"/>
      <c r="E1144" s="286"/>
      <c r="F1144" s="286"/>
      <c r="G1144" s="288">
        <v>0</v>
      </c>
      <c r="H1144" s="238"/>
      <c r="I1144" s="239"/>
      <c r="J1144" s="239"/>
      <c r="K1144" s="240"/>
      <c r="L1144" s="286"/>
      <c r="M1144" s="215"/>
      <c r="P1144" s="2"/>
      <c r="R1144" s="2"/>
      <c r="S1144" s="2"/>
      <c r="T1144" s="2"/>
      <c r="U1144" s="232"/>
      <c r="V1144" s="232"/>
      <c r="AR1144" s="205">
        <f t="shared" si="274"/>
        <v>0</v>
      </c>
      <c r="AS1144" s="205">
        <f t="shared" si="272"/>
        <v>0</v>
      </c>
    </row>
    <row r="1145" spans="1:45" ht="15.75" hidden="1" customHeight="1" outlineLevel="1">
      <c r="A1145" s="14" t="s">
        <v>127</v>
      </c>
      <c r="B1145" s="216">
        <f t="shared" si="276"/>
        <v>126</v>
      </c>
      <c r="C1145" s="284"/>
      <c r="D1145" s="228"/>
      <c r="E1145" s="286"/>
      <c r="F1145" s="286"/>
      <c r="G1145" s="288">
        <v>0</v>
      </c>
      <c r="H1145" s="238"/>
      <c r="I1145" s="239"/>
      <c r="J1145" s="239"/>
      <c r="K1145" s="240"/>
      <c r="L1145" s="286"/>
      <c r="M1145" s="215"/>
      <c r="P1145" s="2"/>
      <c r="R1145" s="2"/>
      <c r="S1145" s="2"/>
      <c r="T1145" s="2"/>
      <c r="U1145" s="232"/>
      <c r="V1145" s="232"/>
      <c r="AR1145" s="205">
        <f t="shared" si="274"/>
        <v>0</v>
      </c>
      <c r="AS1145" s="205">
        <f t="shared" si="272"/>
        <v>0</v>
      </c>
    </row>
    <row r="1146" spans="1:45" ht="15.75" hidden="1" customHeight="1" outlineLevel="1">
      <c r="A1146" s="14" t="s">
        <v>127</v>
      </c>
      <c r="B1146" s="216">
        <f t="shared" si="276"/>
        <v>127</v>
      </c>
      <c r="C1146" s="284"/>
      <c r="D1146" s="228"/>
      <c r="E1146" s="286"/>
      <c r="F1146" s="286"/>
      <c r="G1146" s="288">
        <v>0</v>
      </c>
      <c r="H1146" s="238"/>
      <c r="I1146" s="239"/>
      <c r="J1146" s="239"/>
      <c r="K1146" s="240"/>
      <c r="L1146" s="286"/>
      <c r="M1146" s="215"/>
      <c r="P1146" s="2"/>
      <c r="R1146" s="2"/>
      <c r="S1146" s="2"/>
      <c r="T1146" s="2"/>
      <c r="U1146" s="232"/>
      <c r="V1146" s="232"/>
      <c r="AR1146" s="205">
        <f t="shared" si="274"/>
        <v>0</v>
      </c>
      <c r="AS1146" s="205">
        <f t="shared" si="272"/>
        <v>0</v>
      </c>
    </row>
    <row r="1147" spans="1:45" ht="15.75" hidden="1" customHeight="1" outlineLevel="1">
      <c r="A1147" s="14" t="s">
        <v>127</v>
      </c>
      <c r="B1147" s="216">
        <f t="shared" si="276"/>
        <v>128</v>
      </c>
      <c r="C1147" s="284"/>
      <c r="D1147" s="228"/>
      <c r="E1147" s="286"/>
      <c r="F1147" s="286"/>
      <c r="G1147" s="288">
        <v>0</v>
      </c>
      <c r="H1147" s="238"/>
      <c r="I1147" s="239"/>
      <c r="J1147" s="239"/>
      <c r="K1147" s="240"/>
      <c r="L1147" s="286"/>
      <c r="M1147" s="215"/>
      <c r="P1147" s="2"/>
      <c r="R1147" s="2"/>
      <c r="S1147" s="2"/>
      <c r="T1147" s="2"/>
      <c r="U1147" s="232"/>
      <c r="V1147" s="232"/>
      <c r="AR1147" s="205">
        <f t="shared" si="274"/>
        <v>0</v>
      </c>
      <c r="AS1147" s="205">
        <f t="shared" si="272"/>
        <v>0</v>
      </c>
    </row>
    <row r="1148" spans="1:45" ht="15.75" hidden="1" customHeight="1" outlineLevel="1">
      <c r="A1148" s="14" t="s">
        <v>127</v>
      </c>
      <c r="B1148" s="216">
        <f t="shared" si="276"/>
        <v>129</v>
      </c>
      <c r="C1148" s="284"/>
      <c r="D1148" s="228"/>
      <c r="E1148" s="286"/>
      <c r="F1148" s="286"/>
      <c r="G1148" s="288">
        <v>0</v>
      </c>
      <c r="H1148" s="238"/>
      <c r="I1148" s="239"/>
      <c r="J1148" s="239"/>
      <c r="K1148" s="240"/>
      <c r="L1148" s="286"/>
      <c r="M1148" s="215"/>
      <c r="P1148" s="2"/>
      <c r="R1148" s="2"/>
      <c r="S1148" s="2"/>
      <c r="T1148" s="2"/>
      <c r="U1148" s="232"/>
      <c r="V1148" s="232"/>
      <c r="AR1148" s="205">
        <f t="shared" si="274"/>
        <v>0</v>
      </c>
      <c r="AS1148" s="205">
        <f t="shared" si="272"/>
        <v>0</v>
      </c>
    </row>
    <row r="1149" spans="1:45" ht="15.75" hidden="1" customHeight="1" outlineLevel="1">
      <c r="A1149" s="14" t="s">
        <v>127</v>
      </c>
      <c r="B1149" s="216">
        <f t="shared" si="276"/>
        <v>130</v>
      </c>
      <c r="C1149" s="284"/>
      <c r="D1149" s="228"/>
      <c r="E1149" s="286"/>
      <c r="F1149" s="286"/>
      <c r="G1149" s="288">
        <v>0</v>
      </c>
      <c r="H1149" s="238"/>
      <c r="I1149" s="239"/>
      <c r="J1149" s="239"/>
      <c r="K1149" s="240"/>
      <c r="L1149" s="286"/>
      <c r="M1149" s="215"/>
      <c r="P1149" s="2"/>
      <c r="R1149" s="2"/>
      <c r="S1149" s="2"/>
      <c r="T1149" s="2"/>
      <c r="U1149" s="232"/>
      <c r="V1149" s="232"/>
      <c r="AR1149" s="205">
        <f t="shared" si="274"/>
        <v>0</v>
      </c>
      <c r="AS1149" s="205">
        <f t="shared" si="272"/>
        <v>0</v>
      </c>
    </row>
    <row r="1150" spans="1:45" ht="15.75" hidden="1" customHeight="1" outlineLevel="1">
      <c r="A1150" s="14" t="s">
        <v>127</v>
      </c>
      <c r="B1150" s="216">
        <f t="shared" si="276"/>
        <v>131</v>
      </c>
      <c r="C1150" s="284"/>
      <c r="D1150" s="228"/>
      <c r="E1150" s="286"/>
      <c r="F1150" s="286"/>
      <c r="G1150" s="288">
        <v>0</v>
      </c>
      <c r="H1150" s="238"/>
      <c r="I1150" s="239"/>
      <c r="J1150" s="239"/>
      <c r="K1150" s="240"/>
      <c r="L1150" s="286"/>
      <c r="M1150" s="215"/>
      <c r="P1150" s="2"/>
      <c r="R1150" s="2"/>
      <c r="S1150" s="2"/>
      <c r="T1150" s="2"/>
      <c r="U1150" s="232"/>
      <c r="V1150" s="232"/>
      <c r="AR1150" s="205">
        <f t="shared" si="274"/>
        <v>0</v>
      </c>
      <c r="AS1150" s="205">
        <f t="shared" si="272"/>
        <v>0</v>
      </c>
    </row>
    <row r="1151" spans="1:45" ht="15.75" hidden="1" customHeight="1" outlineLevel="1">
      <c r="A1151" s="14" t="s">
        <v>127</v>
      </c>
      <c r="B1151" s="216">
        <f t="shared" si="276"/>
        <v>132</v>
      </c>
      <c r="C1151" s="284"/>
      <c r="D1151" s="228"/>
      <c r="E1151" s="286"/>
      <c r="F1151" s="286"/>
      <c r="G1151" s="288">
        <v>0</v>
      </c>
      <c r="H1151" s="238"/>
      <c r="I1151" s="239"/>
      <c r="J1151" s="239"/>
      <c r="K1151" s="240"/>
      <c r="L1151" s="286"/>
      <c r="M1151" s="215"/>
      <c r="P1151" s="2"/>
      <c r="R1151" s="2"/>
      <c r="S1151" s="2"/>
      <c r="T1151" s="2"/>
      <c r="U1151" s="232"/>
      <c r="V1151" s="232"/>
      <c r="AR1151" s="205">
        <f t="shared" si="274"/>
        <v>0</v>
      </c>
      <c r="AS1151" s="205">
        <f t="shared" si="272"/>
        <v>0</v>
      </c>
    </row>
    <row r="1152" spans="1:45" ht="15.75" hidden="1" customHeight="1" outlineLevel="1">
      <c r="A1152" s="14" t="s">
        <v>127</v>
      </c>
      <c r="B1152" s="216">
        <f t="shared" si="276"/>
        <v>133</v>
      </c>
      <c r="C1152" s="284"/>
      <c r="D1152" s="228"/>
      <c r="E1152" s="286"/>
      <c r="F1152" s="286"/>
      <c r="G1152" s="288">
        <v>0</v>
      </c>
      <c r="H1152" s="238"/>
      <c r="I1152" s="239"/>
      <c r="J1152" s="239"/>
      <c r="K1152" s="240"/>
      <c r="L1152" s="286"/>
      <c r="M1152" s="215"/>
      <c r="P1152" s="2"/>
      <c r="R1152" s="2"/>
      <c r="S1152" s="2"/>
      <c r="T1152" s="2"/>
      <c r="U1152" s="232"/>
      <c r="V1152" s="232"/>
      <c r="AR1152" s="205">
        <f t="shared" si="274"/>
        <v>0</v>
      </c>
      <c r="AS1152" s="205">
        <f t="shared" si="272"/>
        <v>0</v>
      </c>
    </row>
    <row r="1153" spans="1:45" ht="15.75" hidden="1" customHeight="1" outlineLevel="1">
      <c r="A1153" s="14" t="s">
        <v>127</v>
      </c>
      <c r="B1153" s="216">
        <f t="shared" si="276"/>
        <v>134</v>
      </c>
      <c r="C1153" s="284"/>
      <c r="D1153" s="228"/>
      <c r="E1153" s="286"/>
      <c r="F1153" s="286"/>
      <c r="G1153" s="288">
        <v>0</v>
      </c>
      <c r="H1153" s="238"/>
      <c r="I1153" s="239"/>
      <c r="J1153" s="239"/>
      <c r="K1153" s="240"/>
      <c r="L1153" s="286"/>
      <c r="M1153" s="215"/>
      <c r="P1153" s="2"/>
      <c r="R1153" s="2"/>
      <c r="S1153" s="2"/>
      <c r="T1153" s="2"/>
      <c r="U1153" s="232"/>
      <c r="V1153" s="232"/>
      <c r="AR1153" s="205">
        <f t="shared" si="274"/>
        <v>0</v>
      </c>
      <c r="AS1153" s="205">
        <f t="shared" si="272"/>
        <v>0</v>
      </c>
    </row>
    <row r="1154" spans="1:45" ht="15.75" hidden="1" customHeight="1" outlineLevel="1">
      <c r="A1154" s="14" t="s">
        <v>127</v>
      </c>
      <c r="B1154" s="216">
        <f t="shared" si="276"/>
        <v>135</v>
      </c>
      <c r="C1154" s="284"/>
      <c r="D1154" s="228"/>
      <c r="E1154" s="286"/>
      <c r="F1154" s="286"/>
      <c r="G1154" s="288">
        <v>0</v>
      </c>
      <c r="H1154" s="238"/>
      <c r="I1154" s="239"/>
      <c r="J1154" s="239"/>
      <c r="K1154" s="240"/>
      <c r="L1154" s="286"/>
      <c r="M1154" s="215"/>
      <c r="P1154" s="2"/>
      <c r="R1154" s="2"/>
      <c r="S1154" s="2"/>
      <c r="T1154" s="2"/>
      <c r="U1154" s="232"/>
      <c r="V1154" s="232"/>
      <c r="AR1154" s="205">
        <f t="shared" si="274"/>
        <v>0</v>
      </c>
      <c r="AS1154" s="205">
        <f t="shared" si="272"/>
        <v>0</v>
      </c>
    </row>
    <row r="1155" spans="1:45" ht="15.75" hidden="1" customHeight="1" outlineLevel="1">
      <c r="A1155" s="14" t="s">
        <v>127</v>
      </c>
      <c r="B1155" s="216">
        <f t="shared" si="276"/>
        <v>136</v>
      </c>
      <c r="C1155" s="284"/>
      <c r="D1155" s="228"/>
      <c r="E1155" s="286"/>
      <c r="F1155" s="286"/>
      <c r="G1155" s="288">
        <v>0</v>
      </c>
      <c r="H1155" s="238"/>
      <c r="I1155" s="239"/>
      <c r="J1155" s="239"/>
      <c r="K1155" s="240"/>
      <c r="L1155" s="286"/>
      <c r="M1155" s="215"/>
      <c r="P1155" s="2"/>
      <c r="R1155" s="2"/>
      <c r="S1155" s="2"/>
      <c r="T1155" s="2"/>
      <c r="U1155" s="232"/>
      <c r="V1155" s="232"/>
      <c r="AR1155" s="205">
        <f t="shared" si="274"/>
        <v>0</v>
      </c>
      <c r="AS1155" s="205">
        <f t="shared" si="272"/>
        <v>0</v>
      </c>
    </row>
    <row r="1156" spans="1:45" ht="15.75" hidden="1" customHeight="1" outlineLevel="1">
      <c r="A1156" s="14" t="s">
        <v>127</v>
      </c>
      <c r="B1156" s="216">
        <f t="shared" si="276"/>
        <v>137</v>
      </c>
      <c r="C1156" s="284"/>
      <c r="D1156" s="228"/>
      <c r="E1156" s="286"/>
      <c r="F1156" s="286"/>
      <c r="G1156" s="288">
        <v>0</v>
      </c>
      <c r="H1156" s="238"/>
      <c r="I1156" s="239"/>
      <c r="J1156" s="239"/>
      <c r="K1156" s="240"/>
      <c r="L1156" s="286"/>
      <c r="M1156" s="215"/>
      <c r="P1156" s="2"/>
      <c r="R1156" s="2"/>
      <c r="S1156" s="2"/>
      <c r="T1156" s="2"/>
      <c r="U1156" s="232"/>
      <c r="V1156" s="232"/>
      <c r="AR1156" s="205">
        <f t="shared" si="274"/>
        <v>0</v>
      </c>
      <c r="AS1156" s="205">
        <f t="shared" si="272"/>
        <v>0</v>
      </c>
    </row>
    <row r="1157" spans="1:45" ht="15.75" hidden="1" customHeight="1" outlineLevel="1">
      <c r="A1157" s="14" t="s">
        <v>127</v>
      </c>
      <c r="B1157" s="216">
        <f t="shared" si="276"/>
        <v>138</v>
      </c>
      <c r="C1157" s="284"/>
      <c r="D1157" s="228"/>
      <c r="E1157" s="286"/>
      <c r="F1157" s="286"/>
      <c r="G1157" s="288">
        <v>0</v>
      </c>
      <c r="H1157" s="238"/>
      <c r="I1157" s="239"/>
      <c r="J1157" s="239"/>
      <c r="K1157" s="240"/>
      <c r="L1157" s="286"/>
      <c r="M1157" s="215"/>
      <c r="P1157" s="2"/>
      <c r="R1157" s="2"/>
      <c r="S1157" s="2"/>
      <c r="T1157" s="2"/>
      <c r="U1157" s="232"/>
      <c r="V1157" s="232"/>
      <c r="AR1157" s="205">
        <f t="shared" si="274"/>
        <v>0</v>
      </c>
      <c r="AS1157" s="205">
        <f t="shared" si="272"/>
        <v>0</v>
      </c>
    </row>
    <row r="1158" spans="1:45" ht="15.75" hidden="1" customHeight="1" outlineLevel="1">
      <c r="A1158" s="14" t="s">
        <v>127</v>
      </c>
      <c r="B1158" s="216">
        <f t="shared" si="276"/>
        <v>139</v>
      </c>
      <c r="C1158" s="284"/>
      <c r="D1158" s="228"/>
      <c r="E1158" s="286"/>
      <c r="F1158" s="286"/>
      <c r="G1158" s="288">
        <v>0</v>
      </c>
      <c r="H1158" s="238"/>
      <c r="I1158" s="239"/>
      <c r="J1158" s="239"/>
      <c r="K1158" s="240"/>
      <c r="L1158" s="286"/>
      <c r="M1158" s="215"/>
      <c r="P1158" s="2"/>
      <c r="R1158" s="2"/>
      <c r="S1158" s="2"/>
      <c r="T1158" s="2"/>
      <c r="U1158" s="232"/>
      <c r="V1158" s="232"/>
      <c r="AR1158" s="205">
        <f t="shared" si="274"/>
        <v>0</v>
      </c>
      <c r="AS1158" s="205">
        <f t="shared" si="272"/>
        <v>0</v>
      </c>
    </row>
    <row r="1159" spans="1:45" ht="15.75" hidden="1" customHeight="1" outlineLevel="1">
      <c r="A1159" s="14" t="s">
        <v>127</v>
      </c>
      <c r="B1159" s="216">
        <f t="shared" si="276"/>
        <v>140</v>
      </c>
      <c r="C1159" s="284"/>
      <c r="D1159" s="228"/>
      <c r="E1159" s="286"/>
      <c r="F1159" s="286"/>
      <c r="G1159" s="288">
        <v>0</v>
      </c>
      <c r="H1159" s="238"/>
      <c r="I1159" s="239"/>
      <c r="J1159" s="239"/>
      <c r="K1159" s="240"/>
      <c r="L1159" s="286"/>
      <c r="M1159" s="215"/>
      <c r="P1159" s="2"/>
      <c r="R1159" s="2"/>
      <c r="S1159" s="2"/>
      <c r="T1159" s="2"/>
      <c r="U1159" s="232"/>
      <c r="V1159" s="232"/>
      <c r="AR1159" s="205">
        <f t="shared" si="274"/>
        <v>0</v>
      </c>
      <c r="AS1159" s="205">
        <f t="shared" si="272"/>
        <v>0</v>
      </c>
    </row>
    <row r="1160" spans="1:45" ht="15.75" hidden="1" customHeight="1" outlineLevel="1">
      <c r="A1160" s="14" t="s">
        <v>127</v>
      </c>
      <c r="B1160" s="216">
        <f t="shared" si="276"/>
        <v>141</v>
      </c>
      <c r="C1160" s="284"/>
      <c r="D1160" s="228"/>
      <c r="E1160" s="286"/>
      <c r="F1160" s="286"/>
      <c r="G1160" s="288">
        <v>0</v>
      </c>
      <c r="H1160" s="238"/>
      <c r="I1160" s="239"/>
      <c r="J1160" s="239"/>
      <c r="K1160" s="240"/>
      <c r="L1160" s="286"/>
      <c r="M1160" s="215"/>
      <c r="P1160" s="2"/>
      <c r="R1160" s="2"/>
      <c r="S1160" s="2"/>
      <c r="T1160" s="2"/>
      <c r="U1160" s="232"/>
      <c r="V1160" s="232"/>
      <c r="AR1160" s="205">
        <f t="shared" si="274"/>
        <v>0</v>
      </c>
      <c r="AS1160" s="205">
        <f t="shared" si="272"/>
        <v>0</v>
      </c>
    </row>
    <row r="1161" spans="1:45" ht="15.75" hidden="1" customHeight="1" outlineLevel="1">
      <c r="A1161" s="14" t="s">
        <v>127</v>
      </c>
      <c r="B1161" s="216">
        <f t="shared" si="276"/>
        <v>142</v>
      </c>
      <c r="C1161" s="284"/>
      <c r="D1161" s="228"/>
      <c r="E1161" s="286"/>
      <c r="F1161" s="286"/>
      <c r="G1161" s="288">
        <v>0</v>
      </c>
      <c r="H1161" s="238"/>
      <c r="I1161" s="239"/>
      <c r="J1161" s="239"/>
      <c r="K1161" s="240"/>
      <c r="L1161" s="286"/>
      <c r="M1161" s="215"/>
      <c r="P1161" s="2"/>
      <c r="R1161" s="2"/>
      <c r="S1161" s="2"/>
      <c r="T1161" s="2"/>
      <c r="U1161" s="232"/>
      <c r="V1161" s="232"/>
      <c r="AR1161" s="205">
        <f t="shared" si="274"/>
        <v>0</v>
      </c>
      <c r="AS1161" s="205">
        <f t="shared" si="272"/>
        <v>0</v>
      </c>
    </row>
    <row r="1162" spans="1:45" ht="15.75" hidden="1" customHeight="1" outlineLevel="1">
      <c r="A1162" s="14" t="s">
        <v>127</v>
      </c>
      <c r="B1162" s="216">
        <f t="shared" si="276"/>
        <v>143</v>
      </c>
      <c r="C1162" s="284"/>
      <c r="D1162" s="228"/>
      <c r="E1162" s="286"/>
      <c r="F1162" s="286"/>
      <c r="G1162" s="288">
        <v>0</v>
      </c>
      <c r="H1162" s="238"/>
      <c r="I1162" s="239"/>
      <c r="J1162" s="239"/>
      <c r="K1162" s="240"/>
      <c r="L1162" s="286"/>
      <c r="M1162" s="215"/>
      <c r="P1162" s="2"/>
      <c r="R1162" s="2"/>
      <c r="S1162" s="2"/>
      <c r="T1162" s="2"/>
      <c r="U1162" s="232"/>
      <c r="V1162" s="232"/>
      <c r="AR1162" s="205">
        <f t="shared" si="274"/>
        <v>0</v>
      </c>
      <c r="AS1162" s="205">
        <f t="shared" si="272"/>
        <v>0</v>
      </c>
    </row>
    <row r="1163" spans="1:45" ht="15.75" hidden="1" customHeight="1" outlineLevel="1">
      <c r="A1163" s="14" t="s">
        <v>127</v>
      </c>
      <c r="B1163" s="216">
        <f t="shared" si="276"/>
        <v>144</v>
      </c>
      <c r="C1163" s="284"/>
      <c r="D1163" s="228"/>
      <c r="E1163" s="286"/>
      <c r="F1163" s="286"/>
      <c r="G1163" s="288">
        <v>0</v>
      </c>
      <c r="H1163" s="238"/>
      <c r="I1163" s="239"/>
      <c r="J1163" s="239"/>
      <c r="K1163" s="240"/>
      <c r="L1163" s="286"/>
      <c r="M1163" s="215"/>
      <c r="P1163" s="2"/>
      <c r="R1163" s="2"/>
      <c r="S1163" s="2"/>
      <c r="T1163" s="2"/>
      <c r="U1163" s="232"/>
      <c r="V1163" s="232"/>
      <c r="AR1163" s="205">
        <f t="shared" si="274"/>
        <v>0</v>
      </c>
      <c r="AS1163" s="205">
        <f t="shared" si="272"/>
        <v>0</v>
      </c>
    </row>
    <row r="1164" spans="1:45" ht="15.75" hidden="1" customHeight="1" outlineLevel="1">
      <c r="A1164" s="14" t="s">
        <v>127</v>
      </c>
      <c r="B1164" s="216">
        <f t="shared" si="276"/>
        <v>145</v>
      </c>
      <c r="C1164" s="284"/>
      <c r="D1164" s="228"/>
      <c r="E1164" s="286"/>
      <c r="F1164" s="286"/>
      <c r="G1164" s="288">
        <v>0</v>
      </c>
      <c r="H1164" s="238"/>
      <c r="I1164" s="239"/>
      <c r="J1164" s="239"/>
      <c r="K1164" s="240"/>
      <c r="L1164" s="286"/>
      <c r="M1164" s="215"/>
      <c r="P1164" s="2"/>
      <c r="R1164" s="2"/>
      <c r="S1164" s="2"/>
      <c r="T1164" s="2"/>
      <c r="U1164" s="232"/>
      <c r="V1164" s="232"/>
      <c r="AR1164" s="205">
        <f t="shared" si="274"/>
        <v>0</v>
      </c>
      <c r="AS1164" s="205">
        <f t="shared" si="272"/>
        <v>0</v>
      </c>
    </row>
    <row r="1165" spans="1:45" ht="15.75" hidden="1" customHeight="1" outlineLevel="1">
      <c r="A1165" s="14" t="s">
        <v>127</v>
      </c>
      <c r="B1165" s="216">
        <f t="shared" si="276"/>
        <v>146</v>
      </c>
      <c r="C1165" s="284"/>
      <c r="D1165" s="228"/>
      <c r="E1165" s="286"/>
      <c r="F1165" s="286"/>
      <c r="G1165" s="288">
        <v>0</v>
      </c>
      <c r="H1165" s="238"/>
      <c r="I1165" s="239"/>
      <c r="J1165" s="239"/>
      <c r="K1165" s="240"/>
      <c r="L1165" s="286"/>
      <c r="M1165" s="215"/>
      <c r="P1165" s="2"/>
      <c r="R1165" s="2"/>
      <c r="S1165" s="2"/>
      <c r="T1165" s="2"/>
      <c r="U1165" s="232"/>
      <c r="V1165" s="232"/>
      <c r="AR1165" s="205">
        <f t="shared" si="274"/>
        <v>0</v>
      </c>
      <c r="AS1165" s="205">
        <f t="shared" si="272"/>
        <v>0</v>
      </c>
    </row>
    <row r="1166" spans="1:45" ht="15.75" hidden="1" customHeight="1" outlineLevel="1">
      <c r="A1166" s="14" t="s">
        <v>127</v>
      </c>
      <c r="B1166" s="216">
        <f t="shared" si="276"/>
        <v>147</v>
      </c>
      <c r="C1166" s="284"/>
      <c r="D1166" s="228"/>
      <c r="E1166" s="286"/>
      <c r="F1166" s="286"/>
      <c r="G1166" s="288">
        <v>0</v>
      </c>
      <c r="H1166" s="238"/>
      <c r="I1166" s="239"/>
      <c r="J1166" s="239"/>
      <c r="K1166" s="240"/>
      <c r="L1166" s="286"/>
      <c r="M1166" s="215"/>
      <c r="P1166" s="2"/>
      <c r="R1166" s="2"/>
      <c r="S1166" s="2"/>
      <c r="T1166" s="2"/>
      <c r="U1166" s="232"/>
      <c r="V1166" s="232"/>
      <c r="AR1166" s="205">
        <f t="shared" si="274"/>
        <v>0</v>
      </c>
      <c r="AS1166" s="205">
        <f t="shared" si="272"/>
        <v>0</v>
      </c>
    </row>
    <row r="1167" spans="1:45" ht="15.75" hidden="1" customHeight="1" outlineLevel="1">
      <c r="A1167" s="14" t="s">
        <v>127</v>
      </c>
      <c r="B1167" s="216">
        <f t="shared" si="276"/>
        <v>148</v>
      </c>
      <c r="C1167" s="284"/>
      <c r="D1167" s="228"/>
      <c r="E1167" s="286"/>
      <c r="F1167" s="286"/>
      <c r="G1167" s="288">
        <v>0</v>
      </c>
      <c r="H1167" s="238"/>
      <c r="I1167" s="239"/>
      <c r="J1167" s="239"/>
      <c r="K1167" s="240"/>
      <c r="L1167" s="286"/>
      <c r="M1167" s="215"/>
      <c r="P1167" s="2"/>
      <c r="R1167" s="2"/>
      <c r="S1167" s="2"/>
      <c r="T1167" s="2"/>
      <c r="U1167" s="232"/>
      <c r="V1167" s="232"/>
      <c r="AR1167" s="205">
        <f t="shared" si="274"/>
        <v>0</v>
      </c>
      <c r="AS1167" s="205">
        <f t="shared" si="272"/>
        <v>0</v>
      </c>
    </row>
    <row r="1168" spans="1:45" ht="15.75" hidden="1" customHeight="1" outlineLevel="1">
      <c r="A1168" s="14" t="s">
        <v>127</v>
      </c>
      <c r="B1168" s="216">
        <f t="shared" si="276"/>
        <v>149</v>
      </c>
      <c r="C1168" s="284"/>
      <c r="D1168" s="228"/>
      <c r="E1168" s="286"/>
      <c r="F1168" s="286"/>
      <c r="G1168" s="288">
        <v>0</v>
      </c>
      <c r="H1168" s="238"/>
      <c r="I1168" s="239"/>
      <c r="J1168" s="239"/>
      <c r="K1168" s="240"/>
      <c r="L1168" s="286"/>
      <c r="M1168" s="215"/>
      <c r="P1168" s="2"/>
      <c r="R1168" s="2"/>
      <c r="S1168" s="2"/>
      <c r="T1168" s="2"/>
      <c r="U1168" s="232"/>
      <c r="V1168" s="232"/>
      <c r="AR1168" s="205">
        <f t="shared" si="274"/>
        <v>0</v>
      </c>
      <c r="AS1168" s="205">
        <f t="shared" si="272"/>
        <v>0</v>
      </c>
    </row>
    <row r="1169" spans="1:45" ht="15.75" hidden="1" customHeight="1" outlineLevel="1">
      <c r="A1169" s="14" t="s">
        <v>127</v>
      </c>
      <c r="B1169" s="216">
        <f t="shared" si="276"/>
        <v>150</v>
      </c>
      <c r="C1169" s="284"/>
      <c r="D1169" s="228"/>
      <c r="E1169" s="286"/>
      <c r="F1169" s="286"/>
      <c r="G1169" s="288">
        <v>0</v>
      </c>
      <c r="H1169" s="238"/>
      <c r="I1169" s="239"/>
      <c r="J1169" s="239"/>
      <c r="K1169" s="240"/>
      <c r="L1169" s="286"/>
      <c r="M1169" s="215"/>
      <c r="P1169" s="2"/>
      <c r="R1169" s="2"/>
      <c r="S1169" s="2"/>
      <c r="T1169" s="2"/>
      <c r="U1169" s="232"/>
      <c r="V1169" s="232"/>
      <c r="AR1169" s="205">
        <f t="shared" si="274"/>
        <v>0</v>
      </c>
      <c r="AS1169" s="205">
        <f t="shared" si="272"/>
        <v>0</v>
      </c>
    </row>
    <row r="1170" spans="1:45" ht="15.75" hidden="1" customHeight="1" outlineLevel="1">
      <c r="A1170" s="14" t="s">
        <v>127</v>
      </c>
      <c r="B1170" s="216">
        <f t="shared" si="276"/>
        <v>151</v>
      </c>
      <c r="C1170" s="284"/>
      <c r="D1170" s="228"/>
      <c r="E1170" s="286"/>
      <c r="F1170" s="286"/>
      <c r="G1170" s="288">
        <v>0</v>
      </c>
      <c r="H1170" s="238"/>
      <c r="I1170" s="239"/>
      <c r="J1170" s="239"/>
      <c r="K1170" s="240"/>
      <c r="L1170" s="286"/>
      <c r="M1170" s="215"/>
      <c r="P1170" s="2"/>
      <c r="R1170" s="2"/>
      <c r="S1170" s="2"/>
      <c r="T1170" s="2"/>
      <c r="U1170" s="232"/>
      <c r="V1170" s="232"/>
      <c r="AR1170" s="205">
        <f t="shared" si="274"/>
        <v>0</v>
      </c>
      <c r="AS1170" s="205">
        <f t="shared" si="272"/>
        <v>0</v>
      </c>
    </row>
    <row r="1171" spans="1:45" ht="15.75" hidden="1" customHeight="1" outlineLevel="1">
      <c r="A1171" s="14" t="s">
        <v>127</v>
      </c>
      <c r="B1171" s="216">
        <f t="shared" si="276"/>
        <v>152</v>
      </c>
      <c r="C1171" s="284"/>
      <c r="D1171" s="228"/>
      <c r="E1171" s="286"/>
      <c r="F1171" s="286"/>
      <c r="G1171" s="288">
        <v>0</v>
      </c>
      <c r="H1171" s="238"/>
      <c r="I1171" s="239"/>
      <c r="J1171" s="239"/>
      <c r="K1171" s="240"/>
      <c r="L1171" s="286"/>
      <c r="M1171" s="215"/>
      <c r="P1171" s="2"/>
      <c r="R1171" s="2"/>
      <c r="S1171" s="2"/>
      <c r="T1171" s="2"/>
      <c r="U1171" s="232"/>
      <c r="V1171" s="232"/>
      <c r="AR1171" s="205">
        <f t="shared" si="274"/>
        <v>0</v>
      </c>
      <c r="AS1171" s="205">
        <f t="shared" si="272"/>
        <v>0</v>
      </c>
    </row>
    <row r="1172" spans="1:45" ht="15.75" hidden="1" customHeight="1" outlineLevel="1">
      <c r="A1172" s="14" t="s">
        <v>127</v>
      </c>
      <c r="B1172" s="216">
        <f t="shared" si="276"/>
        <v>153</v>
      </c>
      <c r="C1172" s="284"/>
      <c r="D1172" s="228"/>
      <c r="E1172" s="286"/>
      <c r="F1172" s="286"/>
      <c r="G1172" s="288">
        <v>0</v>
      </c>
      <c r="H1172" s="238"/>
      <c r="I1172" s="239"/>
      <c r="J1172" s="239"/>
      <c r="K1172" s="240"/>
      <c r="L1172" s="286"/>
      <c r="M1172" s="215"/>
      <c r="P1172" s="2"/>
      <c r="R1172" s="2"/>
      <c r="S1172" s="2"/>
      <c r="T1172" s="2"/>
      <c r="U1172" s="232"/>
      <c r="V1172" s="232"/>
      <c r="AR1172" s="205">
        <f t="shared" si="274"/>
        <v>0</v>
      </c>
      <c r="AS1172" s="205">
        <f t="shared" si="272"/>
        <v>0</v>
      </c>
    </row>
    <row r="1173" spans="1:45" ht="15.75" hidden="1" customHeight="1" outlineLevel="1">
      <c r="A1173" s="14" t="s">
        <v>127</v>
      </c>
      <c r="B1173" s="216">
        <f t="shared" si="276"/>
        <v>154</v>
      </c>
      <c r="C1173" s="284"/>
      <c r="D1173" s="228"/>
      <c r="E1173" s="286"/>
      <c r="F1173" s="286"/>
      <c r="G1173" s="288">
        <v>0</v>
      </c>
      <c r="H1173" s="238"/>
      <c r="I1173" s="239"/>
      <c r="J1173" s="239"/>
      <c r="K1173" s="240"/>
      <c r="L1173" s="286"/>
      <c r="M1173" s="215"/>
      <c r="P1173" s="2"/>
      <c r="R1173" s="2"/>
      <c r="S1173" s="2"/>
      <c r="T1173" s="2"/>
      <c r="U1173" s="232"/>
      <c r="V1173" s="232"/>
      <c r="AR1173" s="205">
        <f t="shared" si="274"/>
        <v>0</v>
      </c>
      <c r="AS1173" s="205">
        <f t="shared" si="272"/>
        <v>0</v>
      </c>
    </row>
    <row r="1174" spans="1:45" ht="15.75" hidden="1" customHeight="1" outlineLevel="1">
      <c r="A1174" s="14" t="s">
        <v>127</v>
      </c>
      <c r="B1174" s="216">
        <f t="shared" si="276"/>
        <v>155</v>
      </c>
      <c r="C1174" s="284"/>
      <c r="D1174" s="228"/>
      <c r="E1174" s="286"/>
      <c r="F1174" s="286"/>
      <c r="G1174" s="288">
        <v>0</v>
      </c>
      <c r="H1174" s="238"/>
      <c r="I1174" s="239"/>
      <c r="J1174" s="239"/>
      <c r="K1174" s="240"/>
      <c r="L1174" s="286"/>
      <c r="M1174" s="215"/>
      <c r="P1174" s="2"/>
      <c r="R1174" s="2"/>
      <c r="S1174" s="2"/>
      <c r="T1174" s="2"/>
      <c r="U1174" s="232"/>
      <c r="V1174" s="232"/>
      <c r="AR1174" s="205">
        <f t="shared" si="274"/>
        <v>0</v>
      </c>
      <c r="AS1174" s="205">
        <f t="shared" si="272"/>
        <v>0</v>
      </c>
    </row>
    <row r="1175" spans="1:45" ht="15.75" hidden="1" customHeight="1" outlineLevel="1">
      <c r="A1175" s="14" t="s">
        <v>127</v>
      </c>
      <c r="B1175" s="216">
        <f t="shared" si="276"/>
        <v>156</v>
      </c>
      <c r="C1175" s="284"/>
      <c r="D1175" s="228"/>
      <c r="E1175" s="286"/>
      <c r="F1175" s="286"/>
      <c r="G1175" s="288">
        <v>0</v>
      </c>
      <c r="H1175" s="238"/>
      <c r="I1175" s="239"/>
      <c r="J1175" s="239"/>
      <c r="K1175" s="240"/>
      <c r="L1175" s="286"/>
      <c r="M1175" s="215"/>
      <c r="P1175" s="2"/>
      <c r="R1175" s="2"/>
      <c r="S1175" s="2"/>
      <c r="T1175" s="2"/>
      <c r="U1175" s="232"/>
      <c r="V1175" s="232"/>
      <c r="AR1175" s="205">
        <f t="shared" si="274"/>
        <v>0</v>
      </c>
      <c r="AS1175" s="205">
        <f t="shared" si="272"/>
        <v>0</v>
      </c>
    </row>
    <row r="1176" spans="1:45" ht="15.75" hidden="1" customHeight="1" outlineLevel="1">
      <c r="A1176" s="14" t="s">
        <v>127</v>
      </c>
      <c r="B1176" s="216">
        <f t="shared" si="276"/>
        <v>157</v>
      </c>
      <c r="C1176" s="284"/>
      <c r="D1176" s="228"/>
      <c r="E1176" s="286"/>
      <c r="F1176" s="286"/>
      <c r="G1176" s="288">
        <v>0</v>
      </c>
      <c r="H1176" s="238"/>
      <c r="I1176" s="239"/>
      <c r="J1176" s="239"/>
      <c r="K1176" s="240"/>
      <c r="L1176" s="286"/>
      <c r="M1176" s="215"/>
      <c r="P1176" s="2"/>
      <c r="R1176" s="2"/>
      <c r="S1176" s="2"/>
      <c r="T1176" s="2"/>
      <c r="U1176" s="232"/>
      <c r="V1176" s="232"/>
      <c r="AR1176" s="205">
        <f t="shared" si="274"/>
        <v>0</v>
      </c>
      <c r="AS1176" s="205">
        <f t="shared" si="272"/>
        <v>0</v>
      </c>
    </row>
    <row r="1177" spans="1:45" ht="15.75" hidden="1" customHeight="1" outlineLevel="1">
      <c r="A1177" s="14" t="s">
        <v>127</v>
      </c>
      <c r="B1177" s="216">
        <f t="shared" si="276"/>
        <v>158</v>
      </c>
      <c r="C1177" s="284"/>
      <c r="D1177" s="228"/>
      <c r="E1177" s="286"/>
      <c r="F1177" s="286"/>
      <c r="G1177" s="288">
        <v>0</v>
      </c>
      <c r="H1177" s="238"/>
      <c r="I1177" s="239"/>
      <c r="J1177" s="239"/>
      <c r="K1177" s="240"/>
      <c r="L1177" s="286"/>
      <c r="M1177" s="215"/>
      <c r="P1177" s="2"/>
      <c r="R1177" s="2"/>
      <c r="S1177" s="2"/>
      <c r="T1177" s="2"/>
      <c r="U1177" s="232"/>
      <c r="V1177" s="232"/>
      <c r="AR1177" s="205">
        <f t="shared" si="274"/>
        <v>0</v>
      </c>
      <c r="AS1177" s="205">
        <f t="shared" si="272"/>
        <v>0</v>
      </c>
    </row>
    <row r="1178" spans="1:45" ht="15.75" hidden="1" customHeight="1" outlineLevel="1">
      <c r="A1178" s="14" t="s">
        <v>127</v>
      </c>
      <c r="B1178" s="216">
        <f t="shared" si="276"/>
        <v>159</v>
      </c>
      <c r="C1178" s="284"/>
      <c r="D1178" s="228"/>
      <c r="E1178" s="286"/>
      <c r="F1178" s="286"/>
      <c r="G1178" s="288">
        <v>0</v>
      </c>
      <c r="H1178" s="238"/>
      <c r="I1178" s="239"/>
      <c r="J1178" s="239"/>
      <c r="K1178" s="240"/>
      <c r="L1178" s="286"/>
      <c r="M1178" s="215"/>
      <c r="P1178" s="2"/>
      <c r="R1178" s="2"/>
      <c r="S1178" s="2"/>
      <c r="T1178" s="2"/>
      <c r="U1178" s="232"/>
      <c r="V1178" s="232"/>
      <c r="AR1178" s="205">
        <f t="shared" si="274"/>
        <v>0</v>
      </c>
      <c r="AS1178" s="205">
        <f t="shared" si="272"/>
        <v>0</v>
      </c>
    </row>
    <row r="1179" spans="1:45" ht="15.75" hidden="1" customHeight="1" outlineLevel="1">
      <c r="A1179" s="14" t="s">
        <v>127</v>
      </c>
      <c r="B1179" s="216">
        <f t="shared" si="276"/>
        <v>160</v>
      </c>
      <c r="C1179" s="284"/>
      <c r="D1179" s="228"/>
      <c r="E1179" s="286"/>
      <c r="F1179" s="286"/>
      <c r="G1179" s="288">
        <v>0</v>
      </c>
      <c r="H1179" s="238"/>
      <c r="I1179" s="239"/>
      <c r="J1179" s="239"/>
      <c r="K1179" s="240"/>
      <c r="L1179" s="286"/>
      <c r="M1179" s="215"/>
      <c r="P1179" s="2"/>
      <c r="R1179" s="2"/>
      <c r="S1179" s="2"/>
      <c r="T1179" s="2"/>
      <c r="U1179" s="232"/>
      <c r="V1179" s="232"/>
      <c r="AR1179" s="205">
        <f t="shared" si="274"/>
        <v>0</v>
      </c>
      <c r="AS1179" s="205">
        <f t="shared" si="272"/>
        <v>0</v>
      </c>
    </row>
    <row r="1180" spans="1:45" ht="15.75" hidden="1" customHeight="1" outlineLevel="1">
      <c r="A1180" s="14" t="s">
        <v>127</v>
      </c>
      <c r="B1180" s="216">
        <f t="shared" si="276"/>
        <v>161</v>
      </c>
      <c r="C1180" s="284"/>
      <c r="D1180" s="228"/>
      <c r="E1180" s="286"/>
      <c r="F1180" s="286"/>
      <c r="G1180" s="288">
        <v>0</v>
      </c>
      <c r="H1180" s="238"/>
      <c r="I1180" s="239"/>
      <c r="J1180" s="239"/>
      <c r="K1180" s="240"/>
      <c r="L1180" s="286"/>
      <c r="M1180" s="215"/>
      <c r="P1180" s="2"/>
      <c r="R1180" s="2"/>
      <c r="S1180" s="2"/>
      <c r="T1180" s="2"/>
      <c r="U1180" s="232"/>
      <c r="V1180" s="232"/>
      <c r="AR1180" s="205">
        <f t="shared" si="274"/>
        <v>0</v>
      </c>
      <c r="AS1180" s="205">
        <f t="shared" si="272"/>
        <v>0</v>
      </c>
    </row>
    <row r="1181" spans="1:45" ht="15.75" hidden="1" customHeight="1" outlineLevel="1">
      <c r="A1181" s="14" t="s">
        <v>127</v>
      </c>
      <c r="B1181" s="216">
        <f t="shared" si="276"/>
        <v>162</v>
      </c>
      <c r="C1181" s="284"/>
      <c r="D1181" s="228"/>
      <c r="E1181" s="286"/>
      <c r="F1181" s="286"/>
      <c r="G1181" s="288">
        <v>0</v>
      </c>
      <c r="H1181" s="238"/>
      <c r="I1181" s="239"/>
      <c r="J1181" s="239"/>
      <c r="K1181" s="240"/>
      <c r="L1181" s="286"/>
      <c r="M1181" s="215"/>
      <c r="P1181" s="2"/>
      <c r="R1181" s="2"/>
      <c r="S1181" s="2"/>
      <c r="T1181" s="2"/>
      <c r="U1181" s="232"/>
      <c r="V1181" s="232"/>
      <c r="AR1181" s="205">
        <f t="shared" si="274"/>
        <v>0</v>
      </c>
      <c r="AS1181" s="205">
        <f t="shared" si="272"/>
        <v>0</v>
      </c>
    </row>
    <row r="1182" spans="1:45" ht="15.75" hidden="1" customHeight="1" outlineLevel="1">
      <c r="A1182" s="14" t="s">
        <v>127</v>
      </c>
      <c r="B1182" s="216">
        <f t="shared" si="276"/>
        <v>163</v>
      </c>
      <c r="C1182" s="284"/>
      <c r="D1182" s="228"/>
      <c r="E1182" s="286"/>
      <c r="F1182" s="286"/>
      <c r="G1182" s="288">
        <v>0</v>
      </c>
      <c r="H1182" s="238"/>
      <c r="I1182" s="239"/>
      <c r="J1182" s="239"/>
      <c r="K1182" s="240"/>
      <c r="L1182" s="286"/>
      <c r="M1182" s="215"/>
      <c r="P1182" s="2"/>
      <c r="R1182" s="2"/>
      <c r="S1182" s="2"/>
      <c r="T1182" s="2"/>
      <c r="U1182" s="232"/>
      <c r="V1182" s="232"/>
      <c r="AR1182" s="205">
        <f t="shared" si="274"/>
        <v>0</v>
      </c>
      <c r="AS1182" s="205">
        <f t="shared" si="272"/>
        <v>0</v>
      </c>
    </row>
    <row r="1183" spans="1:45" ht="15.75" hidden="1" customHeight="1" outlineLevel="1">
      <c r="A1183" s="14" t="s">
        <v>127</v>
      </c>
      <c r="B1183" s="216">
        <f t="shared" si="276"/>
        <v>164</v>
      </c>
      <c r="C1183" s="284"/>
      <c r="D1183" s="228"/>
      <c r="E1183" s="286"/>
      <c r="F1183" s="286"/>
      <c r="G1183" s="288">
        <v>0</v>
      </c>
      <c r="H1183" s="238"/>
      <c r="I1183" s="239"/>
      <c r="J1183" s="239"/>
      <c r="K1183" s="240"/>
      <c r="L1183" s="286"/>
      <c r="M1183" s="215"/>
      <c r="P1183" s="2"/>
      <c r="R1183" s="2"/>
      <c r="S1183" s="2"/>
      <c r="T1183" s="2"/>
      <c r="U1183" s="232"/>
      <c r="V1183" s="232"/>
      <c r="AR1183" s="205">
        <f t="shared" si="274"/>
        <v>0</v>
      </c>
      <c r="AS1183" s="205">
        <f t="shared" si="272"/>
        <v>0</v>
      </c>
    </row>
    <row r="1184" spans="1:45" ht="15.75" hidden="1" customHeight="1" outlineLevel="1">
      <c r="A1184" s="14" t="s">
        <v>127</v>
      </c>
      <c r="B1184" s="216">
        <f t="shared" si="276"/>
        <v>165</v>
      </c>
      <c r="C1184" s="284"/>
      <c r="D1184" s="228"/>
      <c r="E1184" s="286"/>
      <c r="F1184" s="286"/>
      <c r="G1184" s="288">
        <v>0</v>
      </c>
      <c r="H1184" s="238"/>
      <c r="I1184" s="239"/>
      <c r="J1184" s="239"/>
      <c r="K1184" s="240"/>
      <c r="L1184" s="286"/>
      <c r="M1184" s="215"/>
      <c r="P1184" s="2"/>
      <c r="R1184" s="2"/>
      <c r="S1184" s="2"/>
      <c r="T1184" s="2"/>
      <c r="U1184" s="232"/>
      <c r="V1184" s="232"/>
      <c r="AR1184" s="205">
        <f t="shared" si="274"/>
        <v>0</v>
      </c>
      <c r="AS1184" s="205">
        <f t="shared" si="272"/>
        <v>0</v>
      </c>
    </row>
    <row r="1185" spans="1:45" ht="15.75" hidden="1" customHeight="1" outlineLevel="1">
      <c r="A1185" s="14" t="s">
        <v>127</v>
      </c>
      <c r="B1185" s="216">
        <f t="shared" ref="B1185:B1219" si="277">B1184+1</f>
        <v>166</v>
      </c>
      <c r="C1185" s="284"/>
      <c r="D1185" s="228"/>
      <c r="E1185" s="286"/>
      <c r="F1185" s="286"/>
      <c r="G1185" s="288">
        <v>0</v>
      </c>
      <c r="H1185" s="238"/>
      <c r="I1185" s="239"/>
      <c r="J1185" s="239"/>
      <c r="K1185" s="240"/>
      <c r="L1185" s="286"/>
      <c r="M1185" s="215"/>
      <c r="P1185" s="2"/>
      <c r="R1185" s="2"/>
      <c r="S1185" s="2"/>
      <c r="T1185" s="2"/>
      <c r="U1185" s="232"/>
      <c r="V1185" s="232"/>
      <c r="AR1185" s="205">
        <f t="shared" si="274"/>
        <v>0</v>
      </c>
      <c r="AS1185" s="205">
        <f t="shared" si="272"/>
        <v>0</v>
      </c>
    </row>
    <row r="1186" spans="1:45" ht="15.75" hidden="1" customHeight="1" outlineLevel="1">
      <c r="A1186" s="14" t="s">
        <v>127</v>
      </c>
      <c r="B1186" s="216">
        <f t="shared" si="277"/>
        <v>167</v>
      </c>
      <c r="C1186" s="284"/>
      <c r="D1186" s="228"/>
      <c r="E1186" s="286"/>
      <c r="F1186" s="286"/>
      <c r="G1186" s="288">
        <v>0</v>
      </c>
      <c r="H1186" s="238"/>
      <c r="I1186" s="239"/>
      <c r="J1186" s="239"/>
      <c r="K1186" s="240"/>
      <c r="L1186" s="286"/>
      <c r="M1186" s="215"/>
      <c r="P1186" s="2"/>
      <c r="R1186" s="2"/>
      <c r="S1186" s="2"/>
      <c r="T1186" s="2"/>
      <c r="U1186" s="232"/>
      <c r="V1186" s="232"/>
      <c r="AR1186" s="205">
        <f t="shared" si="274"/>
        <v>0</v>
      </c>
      <c r="AS1186" s="205">
        <f t="shared" si="272"/>
        <v>0</v>
      </c>
    </row>
    <row r="1187" spans="1:45" ht="15.75" hidden="1" customHeight="1" outlineLevel="1">
      <c r="A1187" s="14" t="s">
        <v>127</v>
      </c>
      <c r="B1187" s="216">
        <f t="shared" si="277"/>
        <v>168</v>
      </c>
      <c r="C1187" s="284"/>
      <c r="D1187" s="228"/>
      <c r="E1187" s="286"/>
      <c r="F1187" s="286"/>
      <c r="G1187" s="288">
        <v>0</v>
      </c>
      <c r="H1187" s="238"/>
      <c r="I1187" s="239"/>
      <c r="J1187" s="239"/>
      <c r="K1187" s="240"/>
      <c r="L1187" s="286"/>
      <c r="M1187" s="215"/>
      <c r="P1187" s="2"/>
      <c r="R1187" s="2"/>
      <c r="S1187" s="2"/>
      <c r="T1187" s="2"/>
      <c r="U1187" s="232"/>
      <c r="V1187" s="232"/>
      <c r="AR1187" s="205">
        <f t="shared" si="274"/>
        <v>0</v>
      </c>
      <c r="AS1187" s="205">
        <f t="shared" si="272"/>
        <v>0</v>
      </c>
    </row>
    <row r="1188" spans="1:45" ht="15.75" hidden="1" customHeight="1" outlineLevel="1">
      <c r="A1188" s="14" t="s">
        <v>127</v>
      </c>
      <c r="B1188" s="216">
        <f t="shared" si="277"/>
        <v>169</v>
      </c>
      <c r="C1188" s="284"/>
      <c r="D1188" s="228"/>
      <c r="E1188" s="286"/>
      <c r="F1188" s="286"/>
      <c r="G1188" s="288">
        <v>0</v>
      </c>
      <c r="H1188" s="238"/>
      <c r="I1188" s="239"/>
      <c r="J1188" s="239"/>
      <c r="K1188" s="240"/>
      <c r="L1188" s="286"/>
      <c r="M1188" s="215"/>
      <c r="P1188" s="2"/>
      <c r="R1188" s="2"/>
      <c r="S1188" s="2"/>
      <c r="T1188" s="2"/>
      <c r="U1188" s="232"/>
      <c r="V1188" s="232"/>
      <c r="AR1188" s="205">
        <f t="shared" si="274"/>
        <v>0</v>
      </c>
      <c r="AS1188" s="205">
        <f t="shared" si="272"/>
        <v>0</v>
      </c>
    </row>
    <row r="1189" spans="1:45" ht="15.75" hidden="1" customHeight="1" outlineLevel="1">
      <c r="A1189" s="14" t="s">
        <v>127</v>
      </c>
      <c r="B1189" s="216">
        <f t="shared" si="277"/>
        <v>170</v>
      </c>
      <c r="C1189" s="284"/>
      <c r="D1189" s="228"/>
      <c r="E1189" s="286"/>
      <c r="F1189" s="286"/>
      <c r="G1189" s="288">
        <v>0</v>
      </c>
      <c r="H1189" s="238"/>
      <c r="I1189" s="239"/>
      <c r="J1189" s="239"/>
      <c r="K1189" s="240"/>
      <c r="L1189" s="286"/>
      <c r="M1189" s="215"/>
      <c r="P1189" s="2"/>
      <c r="R1189" s="2"/>
      <c r="S1189" s="2"/>
      <c r="T1189" s="2"/>
      <c r="U1189" s="232"/>
      <c r="V1189" s="232"/>
      <c r="AR1189" s="205">
        <f t="shared" si="274"/>
        <v>0</v>
      </c>
      <c r="AS1189" s="205">
        <f t="shared" si="272"/>
        <v>0</v>
      </c>
    </row>
    <row r="1190" spans="1:45" ht="15.75" hidden="1" customHeight="1" outlineLevel="1">
      <c r="A1190" s="14" t="s">
        <v>127</v>
      </c>
      <c r="B1190" s="216">
        <f t="shared" si="277"/>
        <v>171</v>
      </c>
      <c r="C1190" s="284"/>
      <c r="D1190" s="228"/>
      <c r="E1190" s="286"/>
      <c r="F1190" s="286"/>
      <c r="G1190" s="288">
        <v>0</v>
      </c>
      <c r="H1190" s="238"/>
      <c r="I1190" s="239"/>
      <c r="J1190" s="239"/>
      <c r="K1190" s="240"/>
      <c r="L1190" s="286"/>
      <c r="M1190" s="215"/>
      <c r="P1190" s="2"/>
      <c r="R1190" s="2"/>
      <c r="S1190" s="2"/>
      <c r="T1190" s="2"/>
      <c r="U1190" s="232"/>
      <c r="V1190" s="232"/>
      <c r="AR1190" s="205">
        <f t="shared" si="274"/>
        <v>0</v>
      </c>
      <c r="AS1190" s="205">
        <f t="shared" si="272"/>
        <v>0</v>
      </c>
    </row>
    <row r="1191" spans="1:45" ht="15.75" hidden="1" customHeight="1" outlineLevel="1">
      <c r="A1191" s="14" t="s">
        <v>127</v>
      </c>
      <c r="B1191" s="216">
        <f t="shared" si="277"/>
        <v>172</v>
      </c>
      <c r="C1191" s="284"/>
      <c r="D1191" s="228"/>
      <c r="E1191" s="286"/>
      <c r="F1191" s="286"/>
      <c r="G1191" s="288">
        <v>0</v>
      </c>
      <c r="H1191" s="238"/>
      <c r="I1191" s="239"/>
      <c r="J1191" s="239"/>
      <c r="K1191" s="240"/>
      <c r="L1191" s="286"/>
      <c r="M1191" s="215"/>
      <c r="P1191" s="2"/>
      <c r="R1191" s="2"/>
      <c r="S1191" s="2"/>
      <c r="T1191" s="2"/>
      <c r="U1191" s="232"/>
      <c r="V1191" s="232"/>
      <c r="AR1191" s="205">
        <f t="shared" si="274"/>
        <v>0</v>
      </c>
      <c r="AS1191" s="205">
        <f t="shared" si="272"/>
        <v>0</v>
      </c>
    </row>
    <row r="1192" spans="1:45" ht="15.75" hidden="1" customHeight="1" outlineLevel="1">
      <c r="A1192" s="14" t="s">
        <v>127</v>
      </c>
      <c r="B1192" s="216">
        <f t="shared" si="277"/>
        <v>173</v>
      </c>
      <c r="C1192" s="284"/>
      <c r="D1192" s="228"/>
      <c r="E1192" s="286"/>
      <c r="F1192" s="286"/>
      <c r="G1192" s="288">
        <v>0</v>
      </c>
      <c r="H1192" s="238"/>
      <c r="I1192" s="239"/>
      <c r="J1192" s="239"/>
      <c r="K1192" s="240"/>
      <c r="L1192" s="286"/>
      <c r="M1192" s="215"/>
      <c r="P1192" s="2"/>
      <c r="R1192" s="2"/>
      <c r="S1192" s="2"/>
      <c r="T1192" s="2"/>
      <c r="U1192" s="232"/>
      <c r="V1192" s="232"/>
      <c r="AR1192" s="205">
        <f t="shared" si="274"/>
        <v>0</v>
      </c>
      <c r="AS1192" s="205">
        <f t="shared" si="272"/>
        <v>0</v>
      </c>
    </row>
    <row r="1193" spans="1:45" ht="15.75" hidden="1" customHeight="1" outlineLevel="1">
      <c r="A1193" s="14" t="s">
        <v>127</v>
      </c>
      <c r="B1193" s="216">
        <f t="shared" si="277"/>
        <v>174</v>
      </c>
      <c r="C1193" s="284"/>
      <c r="D1193" s="228"/>
      <c r="E1193" s="286"/>
      <c r="F1193" s="286"/>
      <c r="G1193" s="288">
        <v>0</v>
      </c>
      <c r="H1193" s="238"/>
      <c r="I1193" s="239"/>
      <c r="J1193" s="239"/>
      <c r="K1193" s="240"/>
      <c r="L1193" s="286"/>
      <c r="M1193" s="215"/>
      <c r="P1193" s="2"/>
      <c r="R1193" s="2"/>
      <c r="S1193" s="2"/>
      <c r="T1193" s="2"/>
      <c r="U1193" s="232"/>
      <c r="V1193" s="232"/>
      <c r="AR1193" s="205">
        <f t="shared" si="274"/>
        <v>0</v>
      </c>
      <c r="AS1193" s="205">
        <f t="shared" si="272"/>
        <v>0</v>
      </c>
    </row>
    <row r="1194" spans="1:45" ht="15.75" hidden="1" customHeight="1" outlineLevel="1">
      <c r="A1194" s="14" t="s">
        <v>127</v>
      </c>
      <c r="B1194" s="216">
        <f t="shared" si="277"/>
        <v>175</v>
      </c>
      <c r="C1194" s="284"/>
      <c r="D1194" s="228"/>
      <c r="E1194" s="286"/>
      <c r="F1194" s="286"/>
      <c r="G1194" s="288">
        <v>0</v>
      </c>
      <c r="H1194" s="238"/>
      <c r="I1194" s="239"/>
      <c r="J1194" s="239"/>
      <c r="K1194" s="240"/>
      <c r="L1194" s="286"/>
      <c r="M1194" s="215"/>
      <c r="P1194" s="2"/>
      <c r="R1194" s="2"/>
      <c r="S1194" s="2"/>
      <c r="T1194" s="2"/>
      <c r="U1194" s="232"/>
      <c r="V1194" s="232"/>
      <c r="AR1194" s="205">
        <f t="shared" si="274"/>
        <v>0</v>
      </c>
      <c r="AS1194" s="205">
        <f t="shared" si="272"/>
        <v>0</v>
      </c>
    </row>
    <row r="1195" spans="1:45" ht="15.75" hidden="1" customHeight="1" outlineLevel="1">
      <c r="A1195" s="14" t="s">
        <v>127</v>
      </c>
      <c r="B1195" s="216">
        <f t="shared" si="277"/>
        <v>176</v>
      </c>
      <c r="C1195" s="284"/>
      <c r="D1195" s="228"/>
      <c r="E1195" s="286"/>
      <c r="F1195" s="286"/>
      <c r="G1195" s="288">
        <v>0</v>
      </c>
      <c r="H1195" s="238"/>
      <c r="I1195" s="239"/>
      <c r="J1195" s="239"/>
      <c r="K1195" s="240"/>
      <c r="L1195" s="286"/>
      <c r="M1195" s="215"/>
      <c r="P1195" s="2"/>
      <c r="R1195" s="2"/>
      <c r="S1195" s="2"/>
      <c r="T1195" s="2"/>
      <c r="U1195" s="232"/>
      <c r="V1195" s="232"/>
      <c r="AR1195" s="205">
        <f t="shared" si="274"/>
        <v>0</v>
      </c>
      <c r="AS1195" s="205">
        <f t="shared" si="272"/>
        <v>0</v>
      </c>
    </row>
    <row r="1196" spans="1:45" ht="15.75" hidden="1" customHeight="1" outlineLevel="1">
      <c r="A1196" s="14" t="s">
        <v>127</v>
      </c>
      <c r="B1196" s="216">
        <f t="shared" si="277"/>
        <v>177</v>
      </c>
      <c r="C1196" s="284"/>
      <c r="D1196" s="228"/>
      <c r="E1196" s="286"/>
      <c r="F1196" s="286"/>
      <c r="G1196" s="288">
        <v>0</v>
      </c>
      <c r="H1196" s="238"/>
      <c r="I1196" s="239"/>
      <c r="J1196" s="239"/>
      <c r="K1196" s="240"/>
      <c r="L1196" s="286"/>
      <c r="M1196" s="215"/>
      <c r="P1196" s="2"/>
      <c r="R1196" s="2"/>
      <c r="S1196" s="2"/>
      <c r="T1196" s="2"/>
      <c r="U1196" s="232"/>
      <c r="V1196" s="232"/>
      <c r="AR1196" s="205">
        <f t="shared" si="274"/>
        <v>0</v>
      </c>
      <c r="AS1196" s="205">
        <f t="shared" si="272"/>
        <v>0</v>
      </c>
    </row>
    <row r="1197" spans="1:45" ht="15.75" hidden="1" customHeight="1" outlineLevel="1">
      <c r="A1197" s="14" t="s">
        <v>127</v>
      </c>
      <c r="B1197" s="216">
        <f t="shared" si="277"/>
        <v>178</v>
      </c>
      <c r="C1197" s="284"/>
      <c r="D1197" s="228"/>
      <c r="E1197" s="286"/>
      <c r="F1197" s="286"/>
      <c r="G1197" s="288">
        <v>0</v>
      </c>
      <c r="H1197" s="238"/>
      <c r="I1197" s="239"/>
      <c r="J1197" s="239"/>
      <c r="K1197" s="240"/>
      <c r="L1197" s="286"/>
      <c r="M1197" s="215"/>
      <c r="P1197" s="2"/>
      <c r="R1197" s="2"/>
      <c r="S1197" s="2"/>
      <c r="T1197" s="2"/>
      <c r="U1197" s="232"/>
      <c r="V1197" s="232"/>
      <c r="AR1197" s="205">
        <f t="shared" si="274"/>
        <v>0</v>
      </c>
      <c r="AS1197" s="205">
        <f t="shared" si="272"/>
        <v>0</v>
      </c>
    </row>
    <row r="1198" spans="1:45" ht="15.75" hidden="1" customHeight="1" outlineLevel="1">
      <c r="A1198" s="14" t="s">
        <v>127</v>
      </c>
      <c r="B1198" s="216">
        <f t="shared" si="277"/>
        <v>179</v>
      </c>
      <c r="C1198" s="284"/>
      <c r="D1198" s="228"/>
      <c r="E1198" s="286"/>
      <c r="F1198" s="286"/>
      <c r="G1198" s="288">
        <v>0</v>
      </c>
      <c r="H1198" s="238"/>
      <c r="I1198" s="239"/>
      <c r="J1198" s="239"/>
      <c r="K1198" s="240"/>
      <c r="L1198" s="286"/>
      <c r="M1198" s="215"/>
      <c r="P1198" s="2"/>
      <c r="R1198" s="2"/>
      <c r="S1198" s="2"/>
      <c r="T1198" s="2"/>
      <c r="U1198" s="232"/>
      <c r="V1198" s="232"/>
      <c r="AR1198" s="205">
        <f t="shared" si="274"/>
        <v>0</v>
      </c>
      <c r="AS1198" s="205">
        <f t="shared" si="272"/>
        <v>0</v>
      </c>
    </row>
    <row r="1199" spans="1:45" ht="15.75" hidden="1" customHeight="1" outlineLevel="1">
      <c r="A1199" s="14" t="s">
        <v>127</v>
      </c>
      <c r="B1199" s="216">
        <f t="shared" si="277"/>
        <v>180</v>
      </c>
      <c r="C1199" s="284"/>
      <c r="D1199" s="228"/>
      <c r="E1199" s="286"/>
      <c r="F1199" s="286"/>
      <c r="G1199" s="288">
        <v>0</v>
      </c>
      <c r="H1199" s="238"/>
      <c r="I1199" s="239"/>
      <c r="J1199" s="239"/>
      <c r="K1199" s="240"/>
      <c r="L1199" s="286"/>
      <c r="M1199" s="215"/>
      <c r="P1199" s="2"/>
      <c r="R1199" s="2"/>
      <c r="S1199" s="2"/>
      <c r="T1199" s="2"/>
      <c r="U1199" s="232"/>
      <c r="V1199" s="232"/>
      <c r="AR1199" s="205">
        <f t="shared" si="274"/>
        <v>0</v>
      </c>
      <c r="AS1199" s="205">
        <f t="shared" si="272"/>
        <v>0</v>
      </c>
    </row>
    <row r="1200" spans="1:45" ht="15.75" hidden="1" customHeight="1" outlineLevel="1">
      <c r="A1200" s="14" t="s">
        <v>127</v>
      </c>
      <c r="B1200" s="216">
        <f t="shared" si="277"/>
        <v>181</v>
      </c>
      <c r="C1200" s="284"/>
      <c r="D1200" s="228"/>
      <c r="E1200" s="286"/>
      <c r="F1200" s="286"/>
      <c r="G1200" s="288">
        <v>0</v>
      </c>
      <c r="H1200" s="238"/>
      <c r="I1200" s="239"/>
      <c r="J1200" s="239"/>
      <c r="K1200" s="240"/>
      <c r="L1200" s="286"/>
      <c r="M1200" s="215"/>
      <c r="P1200" s="2"/>
      <c r="R1200" s="2"/>
      <c r="S1200" s="2"/>
      <c r="T1200" s="2"/>
      <c r="U1200" s="232"/>
      <c r="V1200" s="232"/>
      <c r="AR1200" s="205">
        <f t="shared" si="274"/>
        <v>0</v>
      </c>
      <c r="AS1200" s="205">
        <f t="shared" si="272"/>
        <v>0</v>
      </c>
    </row>
    <row r="1201" spans="1:45" ht="15.75" hidden="1" customHeight="1" outlineLevel="1">
      <c r="A1201" s="14" t="s">
        <v>127</v>
      </c>
      <c r="B1201" s="216">
        <f t="shared" si="277"/>
        <v>182</v>
      </c>
      <c r="C1201" s="284"/>
      <c r="D1201" s="228"/>
      <c r="E1201" s="286"/>
      <c r="F1201" s="286"/>
      <c r="G1201" s="288">
        <v>0</v>
      </c>
      <c r="H1201" s="238"/>
      <c r="I1201" s="239"/>
      <c r="J1201" s="239"/>
      <c r="K1201" s="240"/>
      <c r="L1201" s="286"/>
      <c r="M1201" s="215"/>
      <c r="P1201" s="2"/>
      <c r="R1201" s="2"/>
      <c r="S1201" s="2"/>
      <c r="T1201" s="2"/>
      <c r="U1201" s="232"/>
      <c r="V1201" s="232"/>
      <c r="AR1201" s="205">
        <f t="shared" si="274"/>
        <v>0</v>
      </c>
      <c r="AS1201" s="205">
        <f t="shared" si="272"/>
        <v>0</v>
      </c>
    </row>
    <row r="1202" spans="1:45" ht="15.75" hidden="1" customHeight="1" outlineLevel="1">
      <c r="A1202" s="14" t="s">
        <v>127</v>
      </c>
      <c r="B1202" s="216">
        <f t="shared" si="277"/>
        <v>183</v>
      </c>
      <c r="C1202" s="284"/>
      <c r="D1202" s="228"/>
      <c r="E1202" s="286"/>
      <c r="F1202" s="286"/>
      <c r="G1202" s="288">
        <v>0</v>
      </c>
      <c r="H1202" s="238"/>
      <c r="I1202" s="239"/>
      <c r="J1202" s="239"/>
      <c r="K1202" s="240"/>
      <c r="L1202" s="286"/>
      <c r="M1202" s="215"/>
      <c r="P1202" s="2"/>
      <c r="R1202" s="2"/>
      <c r="S1202" s="2"/>
      <c r="T1202" s="2"/>
      <c r="U1202" s="232"/>
      <c r="V1202" s="232"/>
      <c r="AR1202" s="205">
        <f t="shared" si="274"/>
        <v>0</v>
      </c>
      <c r="AS1202" s="205">
        <f t="shared" si="272"/>
        <v>0</v>
      </c>
    </row>
    <row r="1203" spans="1:45" ht="15.75" hidden="1" customHeight="1" outlineLevel="1">
      <c r="A1203" s="14" t="s">
        <v>127</v>
      </c>
      <c r="B1203" s="216">
        <f t="shared" si="277"/>
        <v>184</v>
      </c>
      <c r="C1203" s="284"/>
      <c r="D1203" s="228"/>
      <c r="E1203" s="286"/>
      <c r="F1203" s="286"/>
      <c r="G1203" s="288">
        <v>0</v>
      </c>
      <c r="H1203" s="238"/>
      <c r="I1203" s="239"/>
      <c r="J1203" s="239"/>
      <c r="K1203" s="240"/>
      <c r="L1203" s="286"/>
      <c r="M1203" s="215"/>
      <c r="P1203" s="2"/>
      <c r="R1203" s="2"/>
      <c r="S1203" s="2"/>
      <c r="T1203" s="2"/>
      <c r="U1203" s="232"/>
      <c r="V1203" s="232"/>
      <c r="AR1203" s="205">
        <f t="shared" si="274"/>
        <v>0</v>
      </c>
      <c r="AS1203" s="205">
        <f t="shared" si="272"/>
        <v>0</v>
      </c>
    </row>
    <row r="1204" spans="1:45" ht="15.75" hidden="1" customHeight="1" outlineLevel="1">
      <c r="A1204" s="14" t="s">
        <v>127</v>
      </c>
      <c r="B1204" s="216">
        <f t="shared" si="277"/>
        <v>185</v>
      </c>
      <c r="C1204" s="284"/>
      <c r="D1204" s="228"/>
      <c r="E1204" s="286"/>
      <c r="F1204" s="286"/>
      <c r="G1204" s="288">
        <v>0</v>
      </c>
      <c r="H1204" s="238"/>
      <c r="I1204" s="239"/>
      <c r="J1204" s="239"/>
      <c r="K1204" s="240"/>
      <c r="L1204" s="286"/>
      <c r="M1204" s="215"/>
      <c r="P1204" s="2"/>
      <c r="R1204" s="2"/>
      <c r="S1204" s="2"/>
      <c r="T1204" s="2"/>
      <c r="U1204" s="232"/>
      <c r="V1204" s="232"/>
      <c r="AR1204" s="205">
        <f t="shared" si="274"/>
        <v>0</v>
      </c>
      <c r="AS1204" s="205">
        <f t="shared" si="272"/>
        <v>0</v>
      </c>
    </row>
    <row r="1205" spans="1:45" ht="15.75" hidden="1" customHeight="1" outlineLevel="1">
      <c r="A1205" s="14" t="s">
        <v>127</v>
      </c>
      <c r="B1205" s="216">
        <f t="shared" si="277"/>
        <v>186</v>
      </c>
      <c r="C1205" s="284"/>
      <c r="D1205" s="228"/>
      <c r="E1205" s="286"/>
      <c r="F1205" s="286"/>
      <c r="G1205" s="288">
        <v>0</v>
      </c>
      <c r="H1205" s="238"/>
      <c r="I1205" s="239"/>
      <c r="J1205" s="239"/>
      <c r="K1205" s="240"/>
      <c r="L1205" s="286"/>
      <c r="M1205" s="215"/>
      <c r="P1205" s="2"/>
      <c r="R1205" s="2"/>
      <c r="S1205" s="2"/>
      <c r="T1205" s="2"/>
      <c r="U1205" s="232"/>
      <c r="V1205" s="232"/>
      <c r="AR1205" s="205">
        <f t="shared" si="274"/>
        <v>0</v>
      </c>
      <c r="AS1205" s="205">
        <f t="shared" si="272"/>
        <v>0</v>
      </c>
    </row>
    <row r="1206" spans="1:45" ht="15.75" hidden="1" customHeight="1" outlineLevel="1">
      <c r="A1206" s="14" t="s">
        <v>127</v>
      </c>
      <c r="B1206" s="216">
        <f t="shared" si="277"/>
        <v>187</v>
      </c>
      <c r="C1206" s="284"/>
      <c r="D1206" s="228"/>
      <c r="E1206" s="286"/>
      <c r="F1206" s="286"/>
      <c r="G1206" s="288">
        <v>0</v>
      </c>
      <c r="H1206" s="238"/>
      <c r="I1206" s="239"/>
      <c r="J1206" s="239"/>
      <c r="K1206" s="240"/>
      <c r="L1206" s="286"/>
      <c r="M1206" s="215"/>
      <c r="P1206" s="2"/>
      <c r="R1206" s="2"/>
      <c r="S1206" s="2"/>
      <c r="T1206" s="2"/>
      <c r="U1206" s="232"/>
      <c r="V1206" s="232"/>
      <c r="AR1206" s="205">
        <f t="shared" si="274"/>
        <v>0</v>
      </c>
      <c r="AS1206" s="205">
        <f t="shared" si="272"/>
        <v>0</v>
      </c>
    </row>
    <row r="1207" spans="1:45" ht="15.75" hidden="1" customHeight="1" outlineLevel="1">
      <c r="A1207" s="14" t="s">
        <v>127</v>
      </c>
      <c r="B1207" s="216">
        <f t="shared" si="277"/>
        <v>188</v>
      </c>
      <c r="C1207" s="284"/>
      <c r="D1207" s="228"/>
      <c r="E1207" s="286"/>
      <c r="F1207" s="286"/>
      <c r="G1207" s="288">
        <v>0</v>
      </c>
      <c r="H1207" s="238"/>
      <c r="I1207" s="239"/>
      <c r="J1207" s="239"/>
      <c r="K1207" s="240"/>
      <c r="L1207" s="286"/>
      <c r="M1207" s="215"/>
      <c r="P1207" s="2"/>
      <c r="R1207" s="2"/>
      <c r="S1207" s="2"/>
      <c r="T1207" s="2"/>
      <c r="U1207" s="232"/>
      <c r="V1207" s="232"/>
      <c r="AR1207" s="205">
        <f t="shared" si="274"/>
        <v>0</v>
      </c>
      <c r="AS1207" s="205">
        <f t="shared" si="272"/>
        <v>0</v>
      </c>
    </row>
    <row r="1208" spans="1:45" ht="15.75" hidden="1" customHeight="1" outlineLevel="1">
      <c r="A1208" s="14" t="s">
        <v>127</v>
      </c>
      <c r="B1208" s="216">
        <f t="shared" si="277"/>
        <v>189</v>
      </c>
      <c r="C1208" s="284"/>
      <c r="D1208" s="228"/>
      <c r="E1208" s="286"/>
      <c r="F1208" s="286"/>
      <c r="G1208" s="288">
        <v>0</v>
      </c>
      <c r="H1208" s="238"/>
      <c r="I1208" s="239"/>
      <c r="J1208" s="239"/>
      <c r="K1208" s="240"/>
      <c r="L1208" s="286"/>
      <c r="M1208" s="215"/>
      <c r="P1208" s="2"/>
      <c r="R1208" s="2"/>
      <c r="S1208" s="2"/>
      <c r="T1208" s="2"/>
      <c r="U1208" s="232"/>
      <c r="V1208" s="232"/>
      <c r="AR1208" s="205">
        <f t="shared" si="274"/>
        <v>0</v>
      </c>
      <c r="AS1208" s="205">
        <f t="shared" si="272"/>
        <v>0</v>
      </c>
    </row>
    <row r="1209" spans="1:45" ht="15.75" hidden="1" customHeight="1" outlineLevel="1">
      <c r="A1209" s="14" t="s">
        <v>127</v>
      </c>
      <c r="B1209" s="216">
        <f t="shared" si="277"/>
        <v>190</v>
      </c>
      <c r="C1209" s="284"/>
      <c r="D1209" s="228"/>
      <c r="E1209" s="286"/>
      <c r="F1209" s="286"/>
      <c r="G1209" s="288">
        <v>0</v>
      </c>
      <c r="H1209" s="238"/>
      <c r="I1209" s="239"/>
      <c r="J1209" s="239"/>
      <c r="K1209" s="240"/>
      <c r="L1209" s="286"/>
      <c r="M1209" s="215"/>
      <c r="P1209" s="2"/>
      <c r="R1209" s="2"/>
      <c r="S1209" s="2"/>
      <c r="T1209" s="2"/>
      <c r="U1209" s="232"/>
      <c r="V1209" s="232"/>
      <c r="AR1209" s="205">
        <f t="shared" si="274"/>
        <v>0</v>
      </c>
      <c r="AS1209" s="205">
        <f t="shared" si="272"/>
        <v>0</v>
      </c>
    </row>
    <row r="1210" spans="1:45" ht="15.75" hidden="1" customHeight="1" outlineLevel="1">
      <c r="A1210" s="14" t="s">
        <v>127</v>
      </c>
      <c r="B1210" s="216">
        <f t="shared" si="277"/>
        <v>191</v>
      </c>
      <c r="C1210" s="284"/>
      <c r="D1210" s="228"/>
      <c r="E1210" s="286"/>
      <c r="F1210" s="286"/>
      <c r="G1210" s="288">
        <v>0</v>
      </c>
      <c r="H1210" s="238"/>
      <c r="I1210" s="239"/>
      <c r="J1210" s="239"/>
      <c r="K1210" s="240"/>
      <c r="L1210" s="286"/>
      <c r="M1210" s="215"/>
      <c r="P1210" s="2"/>
      <c r="R1210" s="2"/>
      <c r="S1210" s="2"/>
      <c r="T1210" s="2"/>
      <c r="U1210" s="232"/>
      <c r="V1210" s="232"/>
      <c r="AR1210" s="205">
        <f t="shared" si="274"/>
        <v>0</v>
      </c>
      <c r="AS1210" s="205">
        <f t="shared" si="272"/>
        <v>0</v>
      </c>
    </row>
    <row r="1211" spans="1:45" ht="15.75" hidden="1" customHeight="1" outlineLevel="1">
      <c r="A1211" s="14" t="s">
        <v>127</v>
      </c>
      <c r="B1211" s="216">
        <f t="shared" si="277"/>
        <v>192</v>
      </c>
      <c r="C1211" s="284"/>
      <c r="D1211" s="228"/>
      <c r="E1211" s="286"/>
      <c r="F1211" s="286"/>
      <c r="G1211" s="288">
        <v>0</v>
      </c>
      <c r="H1211" s="238"/>
      <c r="I1211" s="239"/>
      <c r="J1211" s="239"/>
      <c r="K1211" s="240"/>
      <c r="L1211" s="286"/>
      <c r="M1211" s="215"/>
      <c r="P1211" s="2"/>
      <c r="R1211" s="2"/>
      <c r="S1211" s="2"/>
      <c r="T1211" s="2"/>
      <c r="U1211" s="232"/>
      <c r="V1211" s="232"/>
      <c r="AR1211" s="205">
        <f t="shared" si="274"/>
        <v>0</v>
      </c>
      <c r="AS1211" s="205">
        <f t="shared" si="272"/>
        <v>0</v>
      </c>
    </row>
    <row r="1212" spans="1:45" ht="15.75" hidden="1" customHeight="1" outlineLevel="1">
      <c r="A1212" s="14" t="s">
        <v>127</v>
      </c>
      <c r="B1212" s="216">
        <f t="shared" si="277"/>
        <v>193</v>
      </c>
      <c r="C1212" s="284"/>
      <c r="D1212" s="228"/>
      <c r="E1212" s="286"/>
      <c r="F1212" s="286"/>
      <c r="G1212" s="288">
        <v>0</v>
      </c>
      <c r="H1212" s="238"/>
      <c r="I1212" s="239"/>
      <c r="J1212" s="239"/>
      <c r="K1212" s="240"/>
      <c r="L1212" s="286"/>
      <c r="M1212" s="215"/>
      <c r="P1212" s="2"/>
      <c r="R1212" s="2"/>
      <c r="S1212" s="2"/>
      <c r="T1212" s="2"/>
      <c r="U1212" s="232"/>
      <c r="V1212" s="232"/>
      <c r="AR1212" s="205">
        <f t="shared" si="274"/>
        <v>0</v>
      </c>
      <c r="AS1212" s="205">
        <f t="shared" si="272"/>
        <v>0</v>
      </c>
    </row>
    <row r="1213" spans="1:45" ht="15.75" hidden="1" customHeight="1" outlineLevel="1">
      <c r="A1213" s="14" t="s">
        <v>127</v>
      </c>
      <c r="B1213" s="216">
        <f t="shared" si="277"/>
        <v>194</v>
      </c>
      <c r="C1213" s="284"/>
      <c r="D1213" s="228"/>
      <c r="E1213" s="286"/>
      <c r="F1213" s="286"/>
      <c r="G1213" s="288">
        <v>0</v>
      </c>
      <c r="H1213" s="238"/>
      <c r="I1213" s="239"/>
      <c r="J1213" s="239"/>
      <c r="K1213" s="240"/>
      <c r="L1213" s="286"/>
      <c r="M1213" s="215"/>
      <c r="P1213" s="2"/>
      <c r="R1213" s="2"/>
      <c r="S1213" s="2"/>
      <c r="T1213" s="2"/>
      <c r="U1213" s="232"/>
      <c r="V1213" s="232"/>
      <c r="AR1213" s="205">
        <f t="shared" si="274"/>
        <v>0</v>
      </c>
      <c r="AS1213" s="205">
        <f t="shared" si="272"/>
        <v>0</v>
      </c>
    </row>
    <row r="1214" spans="1:45" ht="15.75" hidden="1" customHeight="1" outlineLevel="1">
      <c r="A1214" s="14" t="s">
        <v>127</v>
      </c>
      <c r="B1214" s="216">
        <f t="shared" si="277"/>
        <v>195</v>
      </c>
      <c r="C1214" s="284"/>
      <c r="D1214" s="228"/>
      <c r="E1214" s="286"/>
      <c r="F1214" s="286"/>
      <c r="G1214" s="288">
        <v>0</v>
      </c>
      <c r="H1214" s="238"/>
      <c r="I1214" s="239"/>
      <c r="J1214" s="239"/>
      <c r="K1214" s="240"/>
      <c r="L1214" s="286"/>
      <c r="M1214" s="215"/>
      <c r="P1214" s="2"/>
      <c r="R1214" s="2"/>
      <c r="S1214" s="2"/>
      <c r="T1214" s="2"/>
      <c r="U1214" s="232"/>
      <c r="V1214" s="232"/>
      <c r="AR1214" s="205">
        <f t="shared" si="274"/>
        <v>0</v>
      </c>
      <c r="AS1214" s="205">
        <f t="shared" si="272"/>
        <v>0</v>
      </c>
    </row>
    <row r="1215" spans="1:45" ht="15.75" hidden="1" customHeight="1" outlineLevel="1">
      <c r="A1215" s="14" t="s">
        <v>127</v>
      </c>
      <c r="B1215" s="216">
        <f t="shared" si="277"/>
        <v>196</v>
      </c>
      <c r="C1215" s="284"/>
      <c r="D1215" s="228"/>
      <c r="E1215" s="286"/>
      <c r="F1215" s="286"/>
      <c r="G1215" s="288">
        <v>0</v>
      </c>
      <c r="H1215" s="238"/>
      <c r="I1215" s="239"/>
      <c r="J1215" s="239"/>
      <c r="K1215" s="240"/>
      <c r="L1215" s="286"/>
      <c r="M1215" s="215"/>
      <c r="P1215" s="2"/>
      <c r="R1215" s="2"/>
      <c r="S1215" s="2"/>
      <c r="T1215" s="2"/>
      <c r="U1215" s="232"/>
      <c r="V1215" s="232"/>
      <c r="AR1215" s="205">
        <f t="shared" si="274"/>
        <v>0</v>
      </c>
      <c r="AS1215" s="205">
        <f t="shared" si="272"/>
        <v>0</v>
      </c>
    </row>
    <row r="1216" spans="1:45" ht="15.75" hidden="1" customHeight="1" outlineLevel="1">
      <c r="A1216" s="14" t="s">
        <v>127</v>
      </c>
      <c r="B1216" s="216">
        <f t="shared" si="277"/>
        <v>197</v>
      </c>
      <c r="C1216" s="284"/>
      <c r="D1216" s="228"/>
      <c r="E1216" s="286"/>
      <c r="F1216" s="286"/>
      <c r="G1216" s="288">
        <v>0</v>
      </c>
      <c r="H1216" s="238"/>
      <c r="I1216" s="239"/>
      <c r="J1216" s="239"/>
      <c r="K1216" s="240"/>
      <c r="L1216" s="286"/>
      <c r="M1216" s="215"/>
      <c r="P1216" s="2"/>
      <c r="R1216" s="2"/>
      <c r="S1216" s="2"/>
      <c r="T1216" s="2"/>
      <c r="U1216" s="232"/>
      <c r="V1216" s="232"/>
      <c r="AR1216" s="205">
        <f t="shared" si="274"/>
        <v>0</v>
      </c>
      <c r="AS1216" s="205">
        <f t="shared" si="272"/>
        <v>0</v>
      </c>
    </row>
    <row r="1217" spans="1:45" ht="15.75" hidden="1" customHeight="1" outlineLevel="1">
      <c r="A1217" s="14" t="s">
        <v>127</v>
      </c>
      <c r="B1217" s="216">
        <f t="shared" si="277"/>
        <v>198</v>
      </c>
      <c r="C1217" s="284"/>
      <c r="D1217" s="228"/>
      <c r="E1217" s="286"/>
      <c r="F1217" s="286"/>
      <c r="G1217" s="288">
        <v>0</v>
      </c>
      <c r="H1217" s="238"/>
      <c r="I1217" s="239"/>
      <c r="J1217" s="239"/>
      <c r="K1217" s="240"/>
      <c r="L1217" s="286"/>
      <c r="M1217" s="215"/>
      <c r="P1217" s="2"/>
      <c r="R1217" s="2"/>
      <c r="S1217" s="2"/>
      <c r="T1217" s="2"/>
      <c r="U1217" s="232"/>
      <c r="V1217" s="232"/>
      <c r="AR1217" s="205">
        <f t="shared" si="274"/>
        <v>0</v>
      </c>
      <c r="AS1217" s="205">
        <f t="shared" si="272"/>
        <v>0</v>
      </c>
    </row>
    <row r="1218" spans="1:45" ht="15.75" hidden="1" customHeight="1" outlineLevel="1">
      <c r="A1218" s="14" t="s">
        <v>127</v>
      </c>
      <c r="B1218" s="216">
        <f t="shared" si="277"/>
        <v>199</v>
      </c>
      <c r="C1218" s="284"/>
      <c r="D1218" s="228"/>
      <c r="E1218" s="286"/>
      <c r="F1218" s="286"/>
      <c r="G1218" s="288">
        <v>0</v>
      </c>
      <c r="H1218" s="238"/>
      <c r="I1218" s="239"/>
      <c r="J1218" s="239"/>
      <c r="K1218" s="240"/>
      <c r="L1218" s="286"/>
      <c r="M1218" s="215"/>
      <c r="P1218" s="2"/>
      <c r="R1218" s="2"/>
      <c r="S1218" s="2"/>
      <c r="T1218" s="2"/>
      <c r="U1218" s="232"/>
      <c r="V1218" s="232"/>
      <c r="AR1218" s="205">
        <f t="shared" si="274"/>
        <v>0</v>
      </c>
      <c r="AS1218" s="205">
        <f t="shared" si="272"/>
        <v>0</v>
      </c>
    </row>
    <row r="1219" spans="1:45" ht="15.75" hidden="1" customHeight="1" outlineLevel="1">
      <c r="A1219" s="14" t="s">
        <v>127</v>
      </c>
      <c r="B1219" s="216">
        <f t="shared" si="277"/>
        <v>200</v>
      </c>
      <c r="C1219" s="284"/>
      <c r="D1219" s="228"/>
      <c r="E1219" s="286"/>
      <c r="F1219" s="286"/>
      <c r="G1219" s="288">
        <v>0</v>
      </c>
      <c r="H1219" s="238"/>
      <c r="I1219" s="239"/>
      <c r="J1219" s="239"/>
      <c r="K1219" s="240"/>
      <c r="L1219" s="286"/>
      <c r="M1219" s="215"/>
      <c r="P1219" s="2"/>
      <c r="R1219" s="2"/>
      <c r="S1219" s="2"/>
      <c r="T1219" s="2"/>
      <c r="U1219" s="232"/>
      <c r="V1219" s="232"/>
      <c r="AR1219" s="205">
        <f t="shared" si="274"/>
        <v>0</v>
      </c>
      <c r="AS1219" s="205">
        <f t="shared" si="272"/>
        <v>0</v>
      </c>
    </row>
    <row r="1220" spans="1:45" ht="18.75" customHeight="1" collapsed="1" thickBot="1">
      <c r="A1220" s="9"/>
      <c r="B1220" s="10" t="s">
        <v>129</v>
      </c>
      <c r="C1220" s="242"/>
      <c r="D1220" s="228"/>
      <c r="E1220" s="228"/>
      <c r="F1220" s="228"/>
      <c r="G1220" s="243"/>
      <c r="H1220" s="228"/>
      <c r="I1220" s="228"/>
      <c r="J1220" s="228"/>
      <c r="K1220" s="229"/>
      <c r="L1220" s="228"/>
      <c r="M1220" s="230"/>
      <c r="P1220" s="2"/>
      <c r="R1220" s="2"/>
      <c r="S1220" s="2"/>
      <c r="T1220" s="2"/>
      <c r="U1220" s="232"/>
      <c r="V1220" s="232"/>
      <c r="AR1220" s="205">
        <f t="shared" si="274"/>
        <v>0</v>
      </c>
      <c r="AS1220" s="205">
        <f t="shared" si="272"/>
        <v>0</v>
      </c>
    </row>
    <row r="1221" spans="1:45" ht="15.75" customHeight="1" thickBot="1">
      <c r="A1221" s="212"/>
      <c r="B1221" s="231"/>
      <c r="C1221" s="232"/>
      <c r="D1221" s="231"/>
      <c r="E1221" s="231"/>
      <c r="F1221" s="15" t="s">
        <v>130</v>
      </c>
      <c r="G1221" s="13">
        <f>SUM(G1019:G1219)</f>
        <v>0</v>
      </c>
      <c r="H1221" s="11"/>
      <c r="I1221" s="11"/>
      <c r="J1221" s="11"/>
      <c r="K1221" s="231"/>
      <c r="L1221" s="231"/>
      <c r="M1221" s="215"/>
      <c r="P1221" s="2"/>
      <c r="R1221" s="2"/>
      <c r="S1221" s="2"/>
      <c r="T1221" s="2"/>
      <c r="U1221" s="232"/>
      <c r="V1221" s="232"/>
    </row>
    <row r="1222" spans="1:45" ht="12" customHeight="1" thickBot="1">
      <c r="A1222" s="233"/>
      <c r="B1222" s="234"/>
      <c r="C1222" s="235"/>
      <c r="D1222" s="234"/>
      <c r="E1222" s="234"/>
      <c r="F1222" s="234"/>
      <c r="G1222" s="234"/>
      <c r="H1222" s="234"/>
      <c r="I1222" s="234"/>
      <c r="J1222" s="234"/>
      <c r="K1222" s="234"/>
      <c r="L1222" s="234"/>
      <c r="M1222" s="236"/>
      <c r="P1222" s="2"/>
      <c r="R1222" s="2"/>
      <c r="S1222" s="2"/>
      <c r="T1222" s="2"/>
      <c r="U1222" s="232"/>
      <c r="V1222" s="232"/>
    </row>
    <row r="1223" spans="1:45" ht="15.75" customHeight="1" thickBot="1">
      <c r="B1223" s="231"/>
      <c r="C1223" s="232"/>
      <c r="D1223" s="231"/>
      <c r="E1223" s="231"/>
      <c r="F1223" s="231"/>
      <c r="G1223" s="231"/>
      <c r="H1223" s="231"/>
      <c r="I1223" s="231"/>
      <c r="J1223" s="231"/>
      <c r="K1223" s="231"/>
      <c r="L1223" s="231"/>
      <c r="P1223" s="2"/>
      <c r="R1223" s="2"/>
      <c r="S1223" s="2"/>
      <c r="T1223" s="2"/>
      <c r="U1223" s="232"/>
      <c r="V1223" s="232"/>
    </row>
    <row r="1224" spans="1:45" ht="12" customHeight="1">
      <c r="A1224" s="1"/>
      <c r="B1224" s="208"/>
      <c r="C1224" s="209"/>
      <c r="D1224" s="208"/>
      <c r="E1224" s="208"/>
      <c r="F1224" s="208"/>
      <c r="G1224" s="208"/>
      <c r="H1224" s="208"/>
      <c r="I1224" s="208"/>
      <c r="J1224" s="208"/>
      <c r="K1224" s="208"/>
      <c r="L1224" s="208"/>
      <c r="M1224" s="211"/>
      <c r="P1224" s="2"/>
      <c r="R1224" s="2"/>
      <c r="S1224" s="2"/>
      <c r="T1224" s="2"/>
      <c r="U1224" s="232"/>
      <c r="V1224" s="232"/>
    </row>
    <row r="1225" spans="1:45" ht="16.5" thickBot="1">
      <c r="A1225" s="212"/>
      <c r="B1225" s="3" t="s">
        <v>27</v>
      </c>
      <c r="C1225" s="313" t="s">
        <v>28</v>
      </c>
      <c r="D1225" s="110" t="s">
        <v>29</v>
      </c>
      <c r="E1225" s="312" t="s">
        <v>30</v>
      </c>
      <c r="F1225" s="312" t="s">
        <v>31</v>
      </c>
      <c r="G1225" s="312" t="s">
        <v>131</v>
      </c>
      <c r="H1225" s="110" t="s">
        <v>33</v>
      </c>
      <c r="I1225" s="188" t="s">
        <v>125</v>
      </c>
      <c r="J1225" s="189" t="s">
        <v>35</v>
      </c>
      <c r="K1225" s="190" t="s">
        <v>36</v>
      </c>
      <c r="L1225" s="312" t="s">
        <v>37</v>
      </c>
      <c r="M1225" s="213"/>
      <c r="P1225" s="2"/>
      <c r="R1225" s="2"/>
      <c r="S1225" s="2"/>
      <c r="T1225" s="2"/>
      <c r="U1225" s="232"/>
      <c r="V1225" s="232"/>
    </row>
    <row r="1226" spans="1:45" ht="15.75" customHeight="1">
      <c r="A1226" s="6" t="s">
        <v>132</v>
      </c>
      <c r="B1226" s="208"/>
      <c r="C1226" s="209"/>
      <c r="D1226" s="208"/>
      <c r="E1226" s="208"/>
      <c r="F1226" s="208"/>
      <c r="G1226" s="208"/>
      <c r="H1226" s="208"/>
      <c r="I1226" s="208"/>
      <c r="J1226" s="208"/>
      <c r="K1226" s="208"/>
      <c r="L1226" s="208"/>
      <c r="M1226" s="215"/>
      <c r="P1226" s="2"/>
      <c r="R1226" s="2"/>
      <c r="S1226" s="2"/>
      <c r="T1226" s="2"/>
      <c r="U1226" s="232"/>
      <c r="V1226" s="232"/>
    </row>
    <row r="1227" spans="1:45" ht="15.75" customHeight="1">
      <c r="A1227" s="16" t="s">
        <v>133</v>
      </c>
      <c r="B1227" s="216">
        <v>1</v>
      </c>
      <c r="C1227" s="284"/>
      <c r="D1227" s="228"/>
      <c r="E1227" s="286"/>
      <c r="F1227" s="286"/>
      <c r="G1227" s="288">
        <v>0</v>
      </c>
      <c r="H1227" s="238"/>
      <c r="I1227" s="239"/>
      <c r="J1227" s="239"/>
      <c r="K1227" s="240"/>
      <c r="L1227" s="286"/>
      <c r="M1227" s="215"/>
      <c r="P1227" s="2"/>
      <c r="R1227" s="2"/>
      <c r="S1227" s="2"/>
      <c r="T1227" s="2"/>
      <c r="U1227" s="232"/>
      <c r="V1227" s="232"/>
      <c r="AR1227" s="205">
        <f>IF(G1227&gt;0,IF(C1227&lt;&gt;"",0,1),0)</f>
        <v>0</v>
      </c>
      <c r="AS1227" s="205">
        <f t="shared" ref="AS1227:AS1328" si="278">IF(C1227&lt;&gt;"",IF(G1227=0,1,0),0)</f>
        <v>0</v>
      </c>
    </row>
    <row r="1228" spans="1:45" ht="15.75" customHeight="1">
      <c r="A1228" s="16" t="s">
        <v>133</v>
      </c>
      <c r="B1228" s="216">
        <f t="shared" ref="B1228:B1276" si="279">B1227+1</f>
        <v>2</v>
      </c>
      <c r="C1228" s="284"/>
      <c r="D1228" s="228"/>
      <c r="E1228" s="286"/>
      <c r="F1228" s="286"/>
      <c r="G1228" s="288">
        <v>0</v>
      </c>
      <c r="H1228" s="238"/>
      <c r="I1228" s="239"/>
      <c r="J1228" s="239"/>
      <c r="K1228" s="240"/>
      <c r="L1228" s="286"/>
      <c r="M1228" s="215"/>
      <c r="P1228" s="2"/>
      <c r="R1228" s="2"/>
      <c r="S1228" s="2"/>
      <c r="T1228" s="2"/>
      <c r="U1228" s="232"/>
      <c r="V1228" s="232"/>
      <c r="AR1228" s="205">
        <f t="shared" ref="AR1228:AR1328" si="280">IF(G1228&gt;0,IF(C1228&lt;&gt;"",0,1),0)</f>
        <v>0</v>
      </c>
      <c r="AS1228" s="205">
        <f t="shared" si="278"/>
        <v>0</v>
      </c>
    </row>
    <row r="1229" spans="1:45" ht="15.75" customHeight="1">
      <c r="A1229" s="16" t="s">
        <v>133</v>
      </c>
      <c r="B1229" s="216">
        <f t="shared" si="279"/>
        <v>3</v>
      </c>
      <c r="C1229" s="284"/>
      <c r="D1229" s="228"/>
      <c r="E1229" s="286"/>
      <c r="F1229" s="286"/>
      <c r="G1229" s="288">
        <v>0</v>
      </c>
      <c r="H1229" s="238"/>
      <c r="I1229" s="239"/>
      <c r="J1229" s="239"/>
      <c r="K1229" s="240"/>
      <c r="L1229" s="286"/>
      <c r="M1229" s="215"/>
      <c r="P1229" s="2"/>
      <c r="R1229" s="2"/>
      <c r="S1229" s="2"/>
      <c r="T1229" s="2"/>
      <c r="U1229" s="232"/>
      <c r="V1229" s="232"/>
      <c r="AR1229" s="205">
        <f t="shared" si="280"/>
        <v>0</v>
      </c>
      <c r="AS1229" s="205">
        <f t="shared" si="278"/>
        <v>0</v>
      </c>
    </row>
    <row r="1230" spans="1:45" ht="15.75" customHeight="1">
      <c r="A1230" s="16" t="s">
        <v>133</v>
      </c>
      <c r="B1230" s="216">
        <f t="shared" si="279"/>
        <v>4</v>
      </c>
      <c r="C1230" s="284"/>
      <c r="D1230" s="228"/>
      <c r="E1230" s="286"/>
      <c r="F1230" s="286"/>
      <c r="G1230" s="288">
        <v>0</v>
      </c>
      <c r="H1230" s="238"/>
      <c r="I1230" s="239"/>
      <c r="J1230" s="239"/>
      <c r="K1230" s="240"/>
      <c r="L1230" s="286"/>
      <c r="M1230" s="215"/>
      <c r="P1230" s="2"/>
      <c r="R1230" s="2"/>
      <c r="S1230" s="2"/>
      <c r="T1230" s="2"/>
      <c r="U1230" s="232"/>
      <c r="V1230" s="232"/>
      <c r="AR1230" s="205">
        <f t="shared" si="280"/>
        <v>0</v>
      </c>
      <c r="AS1230" s="205">
        <f t="shared" si="278"/>
        <v>0</v>
      </c>
    </row>
    <row r="1231" spans="1:45" ht="15.75" customHeight="1">
      <c r="A1231" s="16" t="s">
        <v>133</v>
      </c>
      <c r="B1231" s="216">
        <f t="shared" si="279"/>
        <v>5</v>
      </c>
      <c r="C1231" s="284"/>
      <c r="D1231" s="228"/>
      <c r="E1231" s="286"/>
      <c r="F1231" s="286"/>
      <c r="G1231" s="288">
        <v>0</v>
      </c>
      <c r="H1231" s="238"/>
      <c r="I1231" s="239"/>
      <c r="J1231" s="239"/>
      <c r="K1231" s="240"/>
      <c r="L1231" s="286"/>
      <c r="M1231" s="215"/>
      <c r="P1231" s="2"/>
      <c r="R1231" s="2"/>
      <c r="S1231" s="2"/>
      <c r="T1231" s="2"/>
      <c r="U1231" s="232"/>
      <c r="V1231" s="232"/>
      <c r="AR1231" s="205">
        <f t="shared" si="280"/>
        <v>0</v>
      </c>
      <c r="AS1231" s="205">
        <f t="shared" si="278"/>
        <v>0</v>
      </c>
    </row>
    <row r="1232" spans="1:45" ht="15.75" customHeight="1">
      <c r="A1232" s="16" t="s">
        <v>133</v>
      </c>
      <c r="B1232" s="216">
        <f t="shared" si="279"/>
        <v>6</v>
      </c>
      <c r="C1232" s="284"/>
      <c r="D1232" s="228"/>
      <c r="E1232" s="286"/>
      <c r="F1232" s="286"/>
      <c r="G1232" s="288">
        <v>0</v>
      </c>
      <c r="H1232" s="238"/>
      <c r="I1232" s="239"/>
      <c r="J1232" s="239"/>
      <c r="K1232" s="240"/>
      <c r="L1232" s="286"/>
      <c r="M1232" s="215"/>
      <c r="P1232" s="2"/>
      <c r="R1232" s="2"/>
      <c r="S1232" s="2"/>
      <c r="T1232" s="2"/>
      <c r="U1232" s="232"/>
      <c r="V1232" s="232"/>
      <c r="AR1232" s="205">
        <f t="shared" si="280"/>
        <v>0</v>
      </c>
      <c r="AS1232" s="205">
        <f t="shared" si="278"/>
        <v>0</v>
      </c>
    </row>
    <row r="1233" spans="1:45" ht="15.75" customHeight="1">
      <c r="A1233" s="16" t="s">
        <v>133</v>
      </c>
      <c r="B1233" s="216">
        <f t="shared" si="279"/>
        <v>7</v>
      </c>
      <c r="C1233" s="284"/>
      <c r="D1233" s="228"/>
      <c r="E1233" s="286"/>
      <c r="F1233" s="286"/>
      <c r="G1233" s="288">
        <v>0</v>
      </c>
      <c r="H1233" s="238"/>
      <c r="I1233" s="239"/>
      <c r="J1233" s="239"/>
      <c r="K1233" s="240"/>
      <c r="L1233" s="286"/>
      <c r="M1233" s="215"/>
      <c r="P1233" s="2"/>
      <c r="R1233" s="2"/>
      <c r="S1233" s="2"/>
      <c r="T1233" s="2"/>
      <c r="U1233" s="232"/>
      <c r="V1233" s="232"/>
      <c r="AR1233" s="205">
        <f t="shared" si="280"/>
        <v>0</v>
      </c>
      <c r="AS1233" s="205">
        <f t="shared" si="278"/>
        <v>0</v>
      </c>
    </row>
    <row r="1234" spans="1:45" ht="15.75" customHeight="1">
      <c r="A1234" s="16" t="s">
        <v>133</v>
      </c>
      <c r="B1234" s="216">
        <f t="shared" si="279"/>
        <v>8</v>
      </c>
      <c r="C1234" s="284"/>
      <c r="D1234" s="228"/>
      <c r="E1234" s="286"/>
      <c r="F1234" s="286"/>
      <c r="G1234" s="288">
        <v>0</v>
      </c>
      <c r="H1234" s="238"/>
      <c r="I1234" s="239"/>
      <c r="J1234" s="239"/>
      <c r="K1234" s="240"/>
      <c r="L1234" s="286"/>
      <c r="M1234" s="215"/>
      <c r="P1234" s="2"/>
      <c r="R1234" s="2"/>
      <c r="S1234" s="2"/>
      <c r="T1234" s="2"/>
      <c r="U1234" s="232"/>
      <c r="V1234" s="232"/>
      <c r="AR1234" s="205">
        <f t="shared" si="280"/>
        <v>0</v>
      </c>
      <c r="AS1234" s="205">
        <f t="shared" si="278"/>
        <v>0</v>
      </c>
    </row>
    <row r="1235" spans="1:45" ht="15.75" customHeight="1">
      <c r="A1235" s="16" t="s">
        <v>133</v>
      </c>
      <c r="B1235" s="216">
        <f t="shared" si="279"/>
        <v>9</v>
      </c>
      <c r="C1235" s="284"/>
      <c r="D1235" s="228"/>
      <c r="E1235" s="286"/>
      <c r="F1235" s="286"/>
      <c r="G1235" s="288">
        <v>0</v>
      </c>
      <c r="H1235" s="238"/>
      <c r="I1235" s="239"/>
      <c r="J1235" s="239"/>
      <c r="K1235" s="240"/>
      <c r="L1235" s="286"/>
      <c r="M1235" s="215"/>
      <c r="P1235" s="2"/>
      <c r="R1235" s="2"/>
      <c r="S1235" s="2"/>
      <c r="T1235" s="2"/>
      <c r="U1235" s="232"/>
      <c r="V1235" s="232"/>
      <c r="AR1235" s="205">
        <f t="shared" si="280"/>
        <v>0</v>
      </c>
      <c r="AS1235" s="205">
        <f t="shared" si="278"/>
        <v>0</v>
      </c>
    </row>
    <row r="1236" spans="1:45" ht="15.75" customHeight="1">
      <c r="A1236" s="16" t="s">
        <v>133</v>
      </c>
      <c r="B1236" s="216">
        <f t="shared" si="279"/>
        <v>10</v>
      </c>
      <c r="C1236" s="284"/>
      <c r="D1236" s="228"/>
      <c r="E1236" s="286"/>
      <c r="F1236" s="286"/>
      <c r="G1236" s="288">
        <v>0</v>
      </c>
      <c r="H1236" s="238"/>
      <c r="I1236" s="239"/>
      <c r="J1236" s="239"/>
      <c r="K1236" s="240"/>
      <c r="L1236" s="286"/>
      <c r="M1236" s="215"/>
      <c r="P1236" s="2"/>
      <c r="R1236" s="2"/>
      <c r="S1236" s="2"/>
      <c r="T1236" s="2"/>
      <c r="U1236" s="232"/>
      <c r="V1236" s="232"/>
      <c r="AR1236" s="205">
        <f t="shared" si="280"/>
        <v>0</v>
      </c>
      <c r="AS1236" s="205">
        <f t="shared" si="278"/>
        <v>0</v>
      </c>
    </row>
    <row r="1237" spans="1:45" ht="15.75" customHeight="1">
      <c r="A1237" s="16" t="s">
        <v>133</v>
      </c>
      <c r="B1237" s="216">
        <f t="shared" si="279"/>
        <v>11</v>
      </c>
      <c r="C1237" s="284"/>
      <c r="D1237" s="228"/>
      <c r="E1237" s="286"/>
      <c r="F1237" s="286"/>
      <c r="G1237" s="288">
        <v>0</v>
      </c>
      <c r="H1237" s="238"/>
      <c r="I1237" s="239"/>
      <c r="J1237" s="239"/>
      <c r="K1237" s="240"/>
      <c r="L1237" s="286"/>
      <c r="M1237" s="215"/>
      <c r="P1237" s="2"/>
      <c r="R1237" s="2"/>
      <c r="S1237" s="2"/>
      <c r="T1237" s="2"/>
      <c r="U1237" s="232"/>
      <c r="V1237" s="232"/>
      <c r="AR1237" s="205">
        <f t="shared" si="280"/>
        <v>0</v>
      </c>
      <c r="AS1237" s="205">
        <f t="shared" si="278"/>
        <v>0</v>
      </c>
    </row>
    <row r="1238" spans="1:45" ht="15.75" customHeight="1">
      <c r="A1238" s="16" t="s">
        <v>133</v>
      </c>
      <c r="B1238" s="216">
        <f t="shared" si="279"/>
        <v>12</v>
      </c>
      <c r="C1238" s="284"/>
      <c r="D1238" s="228"/>
      <c r="E1238" s="286"/>
      <c r="F1238" s="286"/>
      <c r="G1238" s="288">
        <v>0</v>
      </c>
      <c r="H1238" s="238"/>
      <c r="I1238" s="239"/>
      <c r="J1238" s="239"/>
      <c r="K1238" s="240"/>
      <c r="L1238" s="286"/>
      <c r="M1238" s="215"/>
      <c r="P1238" s="2"/>
      <c r="R1238" s="2"/>
      <c r="S1238" s="2"/>
      <c r="T1238" s="2"/>
      <c r="U1238" s="232"/>
      <c r="V1238" s="232"/>
      <c r="AR1238" s="205">
        <f t="shared" si="280"/>
        <v>0</v>
      </c>
      <c r="AS1238" s="205">
        <f t="shared" si="278"/>
        <v>0</v>
      </c>
    </row>
    <row r="1239" spans="1:45" ht="15.75" customHeight="1">
      <c r="A1239" s="16" t="s">
        <v>133</v>
      </c>
      <c r="B1239" s="216">
        <f t="shared" si="279"/>
        <v>13</v>
      </c>
      <c r="C1239" s="284"/>
      <c r="D1239" s="228"/>
      <c r="E1239" s="286"/>
      <c r="F1239" s="286"/>
      <c r="G1239" s="288">
        <v>0</v>
      </c>
      <c r="H1239" s="238"/>
      <c r="I1239" s="239"/>
      <c r="J1239" s="239"/>
      <c r="K1239" s="240"/>
      <c r="L1239" s="286"/>
      <c r="M1239" s="215"/>
      <c r="P1239" s="2"/>
      <c r="R1239" s="2"/>
      <c r="S1239" s="2"/>
      <c r="T1239" s="2"/>
      <c r="U1239" s="232"/>
      <c r="V1239" s="232"/>
      <c r="AR1239" s="205">
        <f t="shared" si="280"/>
        <v>0</v>
      </c>
      <c r="AS1239" s="205">
        <f t="shared" si="278"/>
        <v>0</v>
      </c>
    </row>
    <row r="1240" spans="1:45" ht="15.75" customHeight="1">
      <c r="A1240" s="16" t="s">
        <v>133</v>
      </c>
      <c r="B1240" s="216">
        <f t="shared" si="279"/>
        <v>14</v>
      </c>
      <c r="C1240" s="284"/>
      <c r="D1240" s="228"/>
      <c r="E1240" s="286"/>
      <c r="F1240" s="286"/>
      <c r="G1240" s="288">
        <v>0</v>
      </c>
      <c r="H1240" s="238"/>
      <c r="I1240" s="239"/>
      <c r="J1240" s="239"/>
      <c r="K1240" s="240"/>
      <c r="L1240" s="286"/>
      <c r="M1240" s="215"/>
      <c r="P1240" s="2"/>
      <c r="R1240" s="2"/>
      <c r="S1240" s="2"/>
      <c r="T1240" s="2"/>
      <c r="U1240" s="232"/>
      <c r="V1240" s="232"/>
      <c r="AR1240" s="205">
        <f t="shared" si="280"/>
        <v>0</v>
      </c>
      <c r="AS1240" s="205">
        <f t="shared" si="278"/>
        <v>0</v>
      </c>
    </row>
    <row r="1241" spans="1:45" ht="15.75" customHeight="1">
      <c r="A1241" s="16" t="s">
        <v>133</v>
      </c>
      <c r="B1241" s="216">
        <f t="shared" si="279"/>
        <v>15</v>
      </c>
      <c r="C1241" s="284"/>
      <c r="D1241" s="228"/>
      <c r="E1241" s="286"/>
      <c r="F1241" s="286"/>
      <c r="G1241" s="288">
        <v>0</v>
      </c>
      <c r="H1241" s="238"/>
      <c r="I1241" s="239"/>
      <c r="J1241" s="239"/>
      <c r="K1241" s="240"/>
      <c r="L1241" s="286"/>
      <c r="M1241" s="215"/>
      <c r="P1241" s="2"/>
      <c r="R1241" s="2"/>
      <c r="S1241" s="2"/>
      <c r="T1241" s="2"/>
      <c r="U1241" s="232"/>
      <c r="V1241" s="232"/>
      <c r="AR1241" s="205">
        <f t="shared" si="280"/>
        <v>0</v>
      </c>
      <c r="AS1241" s="205">
        <f t="shared" si="278"/>
        <v>0</v>
      </c>
    </row>
    <row r="1242" spans="1:45" ht="15.75" customHeight="1">
      <c r="A1242" s="16" t="s">
        <v>133</v>
      </c>
      <c r="B1242" s="216">
        <f t="shared" si="279"/>
        <v>16</v>
      </c>
      <c r="C1242" s="284"/>
      <c r="D1242" s="228"/>
      <c r="E1242" s="286"/>
      <c r="F1242" s="286"/>
      <c r="G1242" s="288">
        <v>0</v>
      </c>
      <c r="H1242" s="238"/>
      <c r="I1242" s="239"/>
      <c r="J1242" s="239"/>
      <c r="K1242" s="240"/>
      <c r="L1242" s="286"/>
      <c r="M1242" s="215"/>
      <c r="P1242" s="2"/>
      <c r="R1242" s="2"/>
      <c r="S1242" s="2"/>
      <c r="T1242" s="2"/>
      <c r="U1242" s="232"/>
      <c r="V1242" s="232"/>
      <c r="AR1242" s="205">
        <f t="shared" si="280"/>
        <v>0</v>
      </c>
      <c r="AS1242" s="205">
        <f t="shared" si="278"/>
        <v>0</v>
      </c>
    </row>
    <row r="1243" spans="1:45" ht="15.75" customHeight="1">
      <c r="A1243" s="16" t="s">
        <v>133</v>
      </c>
      <c r="B1243" s="216">
        <f t="shared" si="279"/>
        <v>17</v>
      </c>
      <c r="C1243" s="284"/>
      <c r="D1243" s="228"/>
      <c r="E1243" s="286"/>
      <c r="F1243" s="286"/>
      <c r="G1243" s="288">
        <v>0</v>
      </c>
      <c r="H1243" s="238"/>
      <c r="I1243" s="239"/>
      <c r="J1243" s="239"/>
      <c r="K1243" s="240"/>
      <c r="L1243" s="286"/>
      <c r="M1243" s="215"/>
      <c r="P1243" s="2"/>
      <c r="R1243" s="2"/>
      <c r="S1243" s="2"/>
      <c r="T1243" s="2"/>
      <c r="U1243" s="232"/>
      <c r="V1243" s="232"/>
      <c r="AR1243" s="205">
        <f t="shared" si="280"/>
        <v>0</v>
      </c>
      <c r="AS1243" s="205">
        <f t="shared" si="278"/>
        <v>0</v>
      </c>
    </row>
    <row r="1244" spans="1:45" ht="15.75" customHeight="1">
      <c r="A1244" s="16" t="s">
        <v>133</v>
      </c>
      <c r="B1244" s="216">
        <f t="shared" si="279"/>
        <v>18</v>
      </c>
      <c r="C1244" s="284"/>
      <c r="D1244" s="228"/>
      <c r="E1244" s="286"/>
      <c r="F1244" s="286"/>
      <c r="G1244" s="288">
        <v>0</v>
      </c>
      <c r="H1244" s="238"/>
      <c r="I1244" s="239"/>
      <c r="J1244" s="239"/>
      <c r="K1244" s="240"/>
      <c r="L1244" s="286"/>
      <c r="M1244" s="215"/>
      <c r="P1244" s="2"/>
      <c r="R1244" s="2"/>
      <c r="S1244" s="2"/>
      <c r="T1244" s="2"/>
      <c r="U1244" s="232"/>
      <c r="V1244" s="232"/>
      <c r="AR1244" s="205">
        <f t="shared" si="280"/>
        <v>0</v>
      </c>
      <c r="AS1244" s="205">
        <f t="shared" si="278"/>
        <v>0</v>
      </c>
    </row>
    <row r="1245" spans="1:45" ht="15.75" customHeight="1">
      <c r="A1245" s="16" t="s">
        <v>133</v>
      </c>
      <c r="B1245" s="216">
        <f t="shared" si="279"/>
        <v>19</v>
      </c>
      <c r="C1245" s="284"/>
      <c r="D1245" s="228"/>
      <c r="E1245" s="286"/>
      <c r="F1245" s="286"/>
      <c r="G1245" s="288">
        <v>0</v>
      </c>
      <c r="H1245" s="238"/>
      <c r="I1245" s="239"/>
      <c r="J1245" s="239"/>
      <c r="K1245" s="240"/>
      <c r="L1245" s="286"/>
      <c r="M1245" s="215"/>
      <c r="P1245" s="2"/>
      <c r="R1245" s="2"/>
      <c r="S1245" s="2"/>
      <c r="T1245" s="2"/>
      <c r="U1245" s="232"/>
      <c r="V1245" s="232"/>
      <c r="AR1245" s="205">
        <f t="shared" si="280"/>
        <v>0</v>
      </c>
      <c r="AS1245" s="205">
        <f t="shared" si="278"/>
        <v>0</v>
      </c>
    </row>
    <row r="1246" spans="1:45" ht="15.75" customHeight="1">
      <c r="A1246" s="16" t="s">
        <v>133</v>
      </c>
      <c r="B1246" s="216">
        <f t="shared" si="279"/>
        <v>20</v>
      </c>
      <c r="C1246" s="284"/>
      <c r="D1246" s="228"/>
      <c r="E1246" s="286"/>
      <c r="F1246" s="286"/>
      <c r="G1246" s="288">
        <v>0</v>
      </c>
      <c r="H1246" s="238"/>
      <c r="I1246" s="239"/>
      <c r="J1246" s="239"/>
      <c r="K1246" s="240"/>
      <c r="L1246" s="286"/>
      <c r="M1246" s="215"/>
      <c r="P1246" s="2"/>
      <c r="R1246" s="2"/>
      <c r="S1246" s="2"/>
      <c r="T1246" s="2"/>
      <c r="U1246" s="232"/>
      <c r="V1246" s="232"/>
      <c r="AR1246" s="205">
        <f t="shared" si="280"/>
        <v>0</v>
      </c>
      <c r="AS1246" s="205">
        <f t="shared" si="278"/>
        <v>0</v>
      </c>
    </row>
    <row r="1247" spans="1:45" ht="15.75" customHeight="1">
      <c r="A1247" s="16" t="s">
        <v>133</v>
      </c>
      <c r="B1247" s="216">
        <f t="shared" si="279"/>
        <v>21</v>
      </c>
      <c r="C1247" s="284"/>
      <c r="D1247" s="228"/>
      <c r="E1247" s="286"/>
      <c r="F1247" s="286"/>
      <c r="G1247" s="288">
        <v>0</v>
      </c>
      <c r="H1247" s="238"/>
      <c r="I1247" s="239"/>
      <c r="J1247" s="239"/>
      <c r="K1247" s="240"/>
      <c r="L1247" s="286"/>
      <c r="M1247" s="215"/>
      <c r="P1247" s="2"/>
      <c r="R1247" s="2"/>
      <c r="S1247" s="2"/>
      <c r="T1247" s="2"/>
      <c r="U1247" s="232"/>
      <c r="V1247" s="232"/>
      <c r="AR1247" s="205">
        <f t="shared" si="280"/>
        <v>0</v>
      </c>
      <c r="AS1247" s="205">
        <f t="shared" si="278"/>
        <v>0</v>
      </c>
    </row>
    <row r="1248" spans="1:45" ht="15.75" customHeight="1">
      <c r="A1248" s="16" t="s">
        <v>133</v>
      </c>
      <c r="B1248" s="216">
        <f t="shared" si="279"/>
        <v>22</v>
      </c>
      <c r="C1248" s="284"/>
      <c r="D1248" s="228"/>
      <c r="E1248" s="286"/>
      <c r="F1248" s="286"/>
      <c r="G1248" s="288">
        <v>0</v>
      </c>
      <c r="H1248" s="238"/>
      <c r="I1248" s="239"/>
      <c r="J1248" s="239"/>
      <c r="K1248" s="240"/>
      <c r="L1248" s="286"/>
      <c r="M1248" s="215"/>
      <c r="P1248" s="2"/>
      <c r="R1248" s="2"/>
      <c r="S1248" s="2"/>
      <c r="T1248" s="2"/>
      <c r="U1248" s="232"/>
      <c r="V1248" s="232"/>
      <c r="AR1248" s="205">
        <f t="shared" si="280"/>
        <v>0</v>
      </c>
      <c r="AS1248" s="205">
        <f t="shared" si="278"/>
        <v>0</v>
      </c>
    </row>
    <row r="1249" spans="1:45" ht="15.75" customHeight="1">
      <c r="A1249" s="16" t="s">
        <v>133</v>
      </c>
      <c r="B1249" s="216">
        <f t="shared" si="279"/>
        <v>23</v>
      </c>
      <c r="C1249" s="284"/>
      <c r="D1249" s="228"/>
      <c r="E1249" s="286"/>
      <c r="F1249" s="286"/>
      <c r="G1249" s="288">
        <v>0</v>
      </c>
      <c r="H1249" s="238"/>
      <c r="I1249" s="239"/>
      <c r="J1249" s="239"/>
      <c r="K1249" s="240"/>
      <c r="L1249" s="286"/>
      <c r="M1249" s="215"/>
      <c r="P1249" s="2"/>
      <c r="R1249" s="2"/>
      <c r="S1249" s="2"/>
      <c r="T1249" s="2"/>
      <c r="U1249" s="232"/>
      <c r="V1249" s="232"/>
      <c r="AR1249" s="205">
        <f t="shared" si="280"/>
        <v>0</v>
      </c>
      <c r="AS1249" s="205">
        <f t="shared" si="278"/>
        <v>0</v>
      </c>
    </row>
    <row r="1250" spans="1:45" ht="15.75" customHeight="1">
      <c r="A1250" s="16" t="s">
        <v>133</v>
      </c>
      <c r="B1250" s="216">
        <f t="shared" si="279"/>
        <v>24</v>
      </c>
      <c r="C1250" s="284"/>
      <c r="D1250" s="228"/>
      <c r="E1250" s="286"/>
      <c r="F1250" s="286"/>
      <c r="G1250" s="288">
        <v>0</v>
      </c>
      <c r="H1250" s="238"/>
      <c r="I1250" s="239"/>
      <c r="J1250" s="239"/>
      <c r="K1250" s="240"/>
      <c r="L1250" s="286"/>
      <c r="M1250" s="215"/>
      <c r="P1250" s="2"/>
      <c r="R1250" s="2"/>
      <c r="S1250" s="2"/>
      <c r="T1250" s="2"/>
      <c r="U1250" s="232"/>
      <c r="V1250" s="232"/>
      <c r="AR1250" s="205">
        <f t="shared" si="280"/>
        <v>0</v>
      </c>
      <c r="AS1250" s="205">
        <f t="shared" si="278"/>
        <v>0</v>
      </c>
    </row>
    <row r="1251" spans="1:45" ht="15.75" customHeight="1">
      <c r="A1251" s="16" t="s">
        <v>133</v>
      </c>
      <c r="B1251" s="216">
        <f t="shared" si="279"/>
        <v>25</v>
      </c>
      <c r="C1251" s="284"/>
      <c r="D1251" s="228"/>
      <c r="E1251" s="286"/>
      <c r="F1251" s="286"/>
      <c r="G1251" s="288">
        <v>0</v>
      </c>
      <c r="H1251" s="238"/>
      <c r="I1251" s="239"/>
      <c r="J1251" s="239"/>
      <c r="K1251" s="240"/>
      <c r="L1251" s="286"/>
      <c r="M1251" s="215"/>
      <c r="P1251" s="2"/>
      <c r="R1251" s="2"/>
      <c r="S1251" s="2"/>
      <c r="T1251" s="2"/>
      <c r="U1251" s="232"/>
      <c r="V1251" s="232"/>
      <c r="AR1251" s="205">
        <f t="shared" si="280"/>
        <v>0</v>
      </c>
      <c r="AS1251" s="205">
        <f t="shared" si="278"/>
        <v>0</v>
      </c>
    </row>
    <row r="1252" spans="1:45" ht="15.75" hidden="1" customHeight="1" outlineLevel="1">
      <c r="A1252" s="16" t="s">
        <v>133</v>
      </c>
      <c r="B1252" s="216">
        <f t="shared" si="279"/>
        <v>26</v>
      </c>
      <c r="C1252" s="284"/>
      <c r="D1252" s="228"/>
      <c r="E1252" s="286"/>
      <c r="F1252" s="286"/>
      <c r="G1252" s="288">
        <v>0</v>
      </c>
      <c r="H1252" s="238"/>
      <c r="I1252" s="239"/>
      <c r="J1252" s="239"/>
      <c r="K1252" s="240"/>
      <c r="L1252" s="286"/>
      <c r="M1252" s="215"/>
      <c r="P1252" s="2"/>
      <c r="R1252" s="2"/>
      <c r="S1252" s="2"/>
      <c r="T1252" s="2"/>
      <c r="U1252" s="232"/>
      <c r="V1252" s="232"/>
      <c r="AR1252" s="205">
        <f t="shared" si="280"/>
        <v>0</v>
      </c>
      <c r="AS1252" s="205">
        <f t="shared" si="278"/>
        <v>0</v>
      </c>
    </row>
    <row r="1253" spans="1:45" ht="15.75" hidden="1" customHeight="1" outlineLevel="1">
      <c r="A1253" s="16" t="s">
        <v>133</v>
      </c>
      <c r="B1253" s="216">
        <f t="shared" si="279"/>
        <v>27</v>
      </c>
      <c r="C1253" s="284"/>
      <c r="D1253" s="228"/>
      <c r="E1253" s="286"/>
      <c r="F1253" s="286"/>
      <c r="G1253" s="288">
        <v>0</v>
      </c>
      <c r="H1253" s="238"/>
      <c r="I1253" s="239"/>
      <c r="J1253" s="239"/>
      <c r="K1253" s="240"/>
      <c r="L1253" s="286"/>
      <c r="M1253" s="215"/>
      <c r="P1253" s="2"/>
      <c r="R1253" s="2"/>
      <c r="S1253" s="2"/>
      <c r="T1253" s="2"/>
      <c r="U1253" s="232"/>
      <c r="V1253" s="232"/>
      <c r="AR1253" s="205">
        <f t="shared" si="280"/>
        <v>0</v>
      </c>
      <c r="AS1253" s="205">
        <f t="shared" si="278"/>
        <v>0</v>
      </c>
    </row>
    <row r="1254" spans="1:45" ht="15.75" hidden="1" customHeight="1" outlineLevel="1">
      <c r="A1254" s="16" t="s">
        <v>133</v>
      </c>
      <c r="B1254" s="216">
        <f t="shared" si="279"/>
        <v>28</v>
      </c>
      <c r="C1254" s="284"/>
      <c r="D1254" s="228"/>
      <c r="E1254" s="286"/>
      <c r="F1254" s="286"/>
      <c r="G1254" s="288">
        <v>0</v>
      </c>
      <c r="H1254" s="238"/>
      <c r="I1254" s="239"/>
      <c r="J1254" s="239"/>
      <c r="K1254" s="240"/>
      <c r="L1254" s="286"/>
      <c r="M1254" s="215"/>
      <c r="P1254" s="2"/>
      <c r="R1254" s="2"/>
      <c r="S1254" s="2"/>
      <c r="T1254" s="2"/>
      <c r="U1254" s="232"/>
      <c r="V1254" s="232"/>
      <c r="AR1254" s="205">
        <f t="shared" si="280"/>
        <v>0</v>
      </c>
      <c r="AS1254" s="205">
        <f t="shared" si="278"/>
        <v>0</v>
      </c>
    </row>
    <row r="1255" spans="1:45" ht="15.75" hidden="1" customHeight="1" outlineLevel="1">
      <c r="A1255" s="16" t="s">
        <v>133</v>
      </c>
      <c r="B1255" s="216">
        <f t="shared" si="279"/>
        <v>29</v>
      </c>
      <c r="C1255" s="284"/>
      <c r="D1255" s="228"/>
      <c r="E1255" s="286"/>
      <c r="F1255" s="286"/>
      <c r="G1255" s="288">
        <v>0</v>
      </c>
      <c r="H1255" s="238"/>
      <c r="I1255" s="239"/>
      <c r="J1255" s="239"/>
      <c r="K1255" s="240"/>
      <c r="L1255" s="286"/>
      <c r="M1255" s="215"/>
      <c r="P1255" s="2"/>
      <c r="R1255" s="2"/>
      <c r="S1255" s="2"/>
      <c r="T1255" s="2"/>
      <c r="U1255" s="232"/>
      <c r="V1255" s="232"/>
      <c r="AR1255" s="205">
        <f t="shared" si="280"/>
        <v>0</v>
      </c>
      <c r="AS1255" s="205">
        <f t="shared" si="278"/>
        <v>0</v>
      </c>
    </row>
    <row r="1256" spans="1:45" ht="15.75" hidden="1" customHeight="1" outlineLevel="1">
      <c r="A1256" s="16" t="s">
        <v>133</v>
      </c>
      <c r="B1256" s="216">
        <f t="shared" si="279"/>
        <v>30</v>
      </c>
      <c r="C1256" s="284"/>
      <c r="D1256" s="228"/>
      <c r="E1256" s="286"/>
      <c r="F1256" s="286"/>
      <c r="G1256" s="288">
        <v>0</v>
      </c>
      <c r="H1256" s="238"/>
      <c r="I1256" s="239"/>
      <c r="J1256" s="239"/>
      <c r="K1256" s="240"/>
      <c r="L1256" s="286"/>
      <c r="M1256" s="215"/>
      <c r="P1256" s="2"/>
      <c r="R1256" s="2"/>
      <c r="S1256" s="2"/>
      <c r="T1256" s="2"/>
      <c r="U1256" s="232"/>
      <c r="V1256" s="232"/>
      <c r="AR1256" s="205">
        <f t="shared" si="280"/>
        <v>0</v>
      </c>
      <c r="AS1256" s="205">
        <f t="shared" si="278"/>
        <v>0</v>
      </c>
    </row>
    <row r="1257" spans="1:45" ht="15.75" hidden="1" customHeight="1" outlineLevel="1">
      <c r="A1257" s="16" t="s">
        <v>133</v>
      </c>
      <c r="B1257" s="216">
        <f t="shared" si="279"/>
        <v>31</v>
      </c>
      <c r="C1257" s="284"/>
      <c r="D1257" s="228"/>
      <c r="E1257" s="286"/>
      <c r="F1257" s="286"/>
      <c r="G1257" s="288">
        <v>0</v>
      </c>
      <c r="H1257" s="238"/>
      <c r="I1257" s="239"/>
      <c r="J1257" s="239"/>
      <c r="K1257" s="240"/>
      <c r="L1257" s="286"/>
      <c r="M1257" s="215"/>
      <c r="P1257" s="2"/>
      <c r="R1257" s="2"/>
      <c r="S1257" s="2"/>
      <c r="T1257" s="2"/>
      <c r="U1257" s="232"/>
      <c r="V1257" s="232"/>
      <c r="AR1257" s="205">
        <f t="shared" si="280"/>
        <v>0</v>
      </c>
      <c r="AS1257" s="205">
        <f t="shared" si="278"/>
        <v>0</v>
      </c>
    </row>
    <row r="1258" spans="1:45" ht="15.75" hidden="1" customHeight="1" outlineLevel="1">
      <c r="A1258" s="16" t="s">
        <v>133</v>
      </c>
      <c r="B1258" s="216">
        <f t="shared" si="279"/>
        <v>32</v>
      </c>
      <c r="C1258" s="284"/>
      <c r="D1258" s="228"/>
      <c r="E1258" s="286"/>
      <c r="F1258" s="286"/>
      <c r="G1258" s="288">
        <v>0</v>
      </c>
      <c r="H1258" s="238"/>
      <c r="I1258" s="239"/>
      <c r="J1258" s="239"/>
      <c r="K1258" s="240"/>
      <c r="L1258" s="286"/>
      <c r="M1258" s="215"/>
      <c r="P1258" s="2"/>
      <c r="R1258" s="2"/>
      <c r="S1258" s="2"/>
      <c r="T1258" s="2"/>
      <c r="U1258" s="232"/>
      <c r="V1258" s="232"/>
      <c r="AR1258" s="205">
        <f t="shared" si="280"/>
        <v>0</v>
      </c>
      <c r="AS1258" s="205">
        <f t="shared" si="278"/>
        <v>0</v>
      </c>
    </row>
    <row r="1259" spans="1:45" ht="15.75" hidden="1" customHeight="1" outlineLevel="1">
      <c r="A1259" s="16" t="s">
        <v>133</v>
      </c>
      <c r="B1259" s="216">
        <f t="shared" si="279"/>
        <v>33</v>
      </c>
      <c r="C1259" s="284"/>
      <c r="D1259" s="228"/>
      <c r="E1259" s="286"/>
      <c r="F1259" s="286"/>
      <c r="G1259" s="288">
        <v>0</v>
      </c>
      <c r="H1259" s="238"/>
      <c r="I1259" s="239"/>
      <c r="J1259" s="239"/>
      <c r="K1259" s="240"/>
      <c r="L1259" s="286"/>
      <c r="M1259" s="215"/>
      <c r="P1259" s="2"/>
      <c r="R1259" s="2"/>
      <c r="S1259" s="2"/>
      <c r="T1259" s="2"/>
      <c r="U1259" s="232"/>
      <c r="V1259" s="232"/>
      <c r="AR1259" s="205">
        <f t="shared" si="280"/>
        <v>0</v>
      </c>
      <c r="AS1259" s="205">
        <f t="shared" si="278"/>
        <v>0</v>
      </c>
    </row>
    <row r="1260" spans="1:45" ht="15.75" hidden="1" customHeight="1" outlineLevel="1">
      <c r="A1260" s="16" t="s">
        <v>133</v>
      </c>
      <c r="B1260" s="216">
        <f t="shared" si="279"/>
        <v>34</v>
      </c>
      <c r="C1260" s="284"/>
      <c r="D1260" s="228"/>
      <c r="E1260" s="286"/>
      <c r="F1260" s="286"/>
      <c r="G1260" s="288">
        <v>0</v>
      </c>
      <c r="H1260" s="238"/>
      <c r="I1260" s="239"/>
      <c r="J1260" s="239"/>
      <c r="K1260" s="240"/>
      <c r="L1260" s="286"/>
      <c r="M1260" s="215"/>
      <c r="P1260" s="2"/>
      <c r="R1260" s="2"/>
      <c r="S1260" s="2"/>
      <c r="T1260" s="2"/>
      <c r="U1260" s="232"/>
      <c r="V1260" s="232"/>
      <c r="AR1260" s="205">
        <f t="shared" si="280"/>
        <v>0</v>
      </c>
      <c r="AS1260" s="205">
        <f t="shared" si="278"/>
        <v>0</v>
      </c>
    </row>
    <row r="1261" spans="1:45" ht="15.75" hidden="1" customHeight="1" outlineLevel="1">
      <c r="A1261" s="16" t="s">
        <v>133</v>
      </c>
      <c r="B1261" s="216">
        <f t="shared" si="279"/>
        <v>35</v>
      </c>
      <c r="C1261" s="284"/>
      <c r="D1261" s="228"/>
      <c r="E1261" s="286"/>
      <c r="F1261" s="286"/>
      <c r="G1261" s="288">
        <v>0</v>
      </c>
      <c r="H1261" s="238"/>
      <c r="I1261" s="239"/>
      <c r="J1261" s="239"/>
      <c r="K1261" s="240"/>
      <c r="L1261" s="286"/>
      <c r="M1261" s="215"/>
      <c r="P1261" s="2"/>
      <c r="R1261" s="2"/>
      <c r="S1261" s="2"/>
      <c r="T1261" s="2"/>
      <c r="U1261" s="232"/>
      <c r="V1261" s="232"/>
      <c r="AR1261" s="205">
        <f t="shared" si="280"/>
        <v>0</v>
      </c>
      <c r="AS1261" s="205">
        <f t="shared" si="278"/>
        <v>0</v>
      </c>
    </row>
    <row r="1262" spans="1:45" ht="15.75" hidden="1" customHeight="1" outlineLevel="1">
      <c r="A1262" s="16" t="s">
        <v>133</v>
      </c>
      <c r="B1262" s="216">
        <f t="shared" si="279"/>
        <v>36</v>
      </c>
      <c r="C1262" s="284"/>
      <c r="D1262" s="228"/>
      <c r="E1262" s="286"/>
      <c r="F1262" s="286"/>
      <c r="G1262" s="288">
        <v>0</v>
      </c>
      <c r="H1262" s="238"/>
      <c r="I1262" s="239"/>
      <c r="J1262" s="239"/>
      <c r="K1262" s="240"/>
      <c r="L1262" s="286"/>
      <c r="M1262" s="215"/>
      <c r="P1262" s="2"/>
      <c r="R1262" s="2"/>
      <c r="S1262" s="2"/>
      <c r="T1262" s="2"/>
      <c r="U1262" s="232"/>
      <c r="V1262" s="232"/>
      <c r="AR1262" s="205">
        <f t="shared" si="280"/>
        <v>0</v>
      </c>
      <c r="AS1262" s="205">
        <f t="shared" si="278"/>
        <v>0</v>
      </c>
    </row>
    <row r="1263" spans="1:45" ht="15.75" hidden="1" customHeight="1" outlineLevel="1">
      <c r="A1263" s="16" t="s">
        <v>133</v>
      </c>
      <c r="B1263" s="216">
        <f t="shared" si="279"/>
        <v>37</v>
      </c>
      <c r="C1263" s="284"/>
      <c r="D1263" s="228"/>
      <c r="E1263" s="286"/>
      <c r="F1263" s="286"/>
      <c r="G1263" s="288">
        <v>0</v>
      </c>
      <c r="H1263" s="238"/>
      <c r="I1263" s="239"/>
      <c r="J1263" s="239"/>
      <c r="K1263" s="240"/>
      <c r="L1263" s="286"/>
      <c r="M1263" s="215"/>
      <c r="P1263" s="2"/>
      <c r="R1263" s="2"/>
      <c r="S1263" s="2"/>
      <c r="T1263" s="2"/>
      <c r="U1263" s="232"/>
      <c r="V1263" s="232"/>
      <c r="AR1263" s="205">
        <f t="shared" si="280"/>
        <v>0</v>
      </c>
      <c r="AS1263" s="205">
        <f t="shared" si="278"/>
        <v>0</v>
      </c>
    </row>
    <row r="1264" spans="1:45" ht="15.75" hidden="1" customHeight="1" outlineLevel="1">
      <c r="A1264" s="16" t="s">
        <v>133</v>
      </c>
      <c r="B1264" s="216">
        <f t="shared" si="279"/>
        <v>38</v>
      </c>
      <c r="C1264" s="284"/>
      <c r="D1264" s="228"/>
      <c r="E1264" s="286"/>
      <c r="F1264" s="286"/>
      <c r="G1264" s="288">
        <v>0</v>
      </c>
      <c r="H1264" s="238"/>
      <c r="I1264" s="239"/>
      <c r="J1264" s="239"/>
      <c r="K1264" s="240"/>
      <c r="L1264" s="286"/>
      <c r="M1264" s="215"/>
      <c r="P1264" s="2"/>
      <c r="R1264" s="2"/>
      <c r="S1264" s="2"/>
      <c r="T1264" s="2"/>
      <c r="U1264" s="232"/>
      <c r="V1264" s="232"/>
      <c r="AR1264" s="205">
        <f t="shared" si="280"/>
        <v>0</v>
      </c>
      <c r="AS1264" s="205">
        <f t="shared" si="278"/>
        <v>0</v>
      </c>
    </row>
    <row r="1265" spans="1:45" ht="15.75" hidden="1" customHeight="1" outlineLevel="1">
      <c r="A1265" s="16" t="s">
        <v>133</v>
      </c>
      <c r="B1265" s="216">
        <f t="shared" si="279"/>
        <v>39</v>
      </c>
      <c r="C1265" s="284"/>
      <c r="D1265" s="228"/>
      <c r="E1265" s="286"/>
      <c r="F1265" s="286"/>
      <c r="G1265" s="288">
        <v>0</v>
      </c>
      <c r="H1265" s="238"/>
      <c r="I1265" s="239"/>
      <c r="J1265" s="239"/>
      <c r="K1265" s="240"/>
      <c r="L1265" s="286"/>
      <c r="M1265" s="215"/>
      <c r="P1265" s="2"/>
      <c r="R1265" s="2"/>
      <c r="S1265" s="2"/>
      <c r="T1265" s="2"/>
      <c r="U1265" s="232"/>
      <c r="V1265" s="232"/>
      <c r="AR1265" s="205">
        <f t="shared" si="280"/>
        <v>0</v>
      </c>
      <c r="AS1265" s="205">
        <f t="shared" si="278"/>
        <v>0</v>
      </c>
    </row>
    <row r="1266" spans="1:45" ht="15.75" hidden="1" customHeight="1" outlineLevel="1">
      <c r="A1266" s="16" t="s">
        <v>133</v>
      </c>
      <c r="B1266" s="216">
        <f t="shared" si="279"/>
        <v>40</v>
      </c>
      <c r="C1266" s="284"/>
      <c r="D1266" s="228"/>
      <c r="E1266" s="286"/>
      <c r="F1266" s="286"/>
      <c r="G1266" s="288">
        <v>0</v>
      </c>
      <c r="H1266" s="238"/>
      <c r="I1266" s="239"/>
      <c r="J1266" s="239"/>
      <c r="K1266" s="240"/>
      <c r="L1266" s="286"/>
      <c r="M1266" s="215"/>
      <c r="P1266" s="2"/>
      <c r="R1266" s="2"/>
      <c r="S1266" s="2"/>
      <c r="T1266" s="2"/>
      <c r="U1266" s="232"/>
      <c r="V1266" s="232"/>
      <c r="AR1266" s="205">
        <f t="shared" si="280"/>
        <v>0</v>
      </c>
      <c r="AS1266" s="205">
        <f t="shared" si="278"/>
        <v>0</v>
      </c>
    </row>
    <row r="1267" spans="1:45" ht="15.75" hidden="1" customHeight="1" outlineLevel="1">
      <c r="A1267" s="16" t="s">
        <v>133</v>
      </c>
      <c r="B1267" s="216">
        <f t="shared" si="279"/>
        <v>41</v>
      </c>
      <c r="C1267" s="284"/>
      <c r="D1267" s="228"/>
      <c r="E1267" s="286"/>
      <c r="F1267" s="286"/>
      <c r="G1267" s="288">
        <v>0</v>
      </c>
      <c r="H1267" s="238"/>
      <c r="I1267" s="239"/>
      <c r="J1267" s="239"/>
      <c r="K1267" s="240"/>
      <c r="L1267" s="286"/>
      <c r="M1267" s="215"/>
      <c r="P1267" s="2"/>
      <c r="R1267" s="2"/>
      <c r="S1267" s="2"/>
      <c r="T1267" s="2"/>
      <c r="U1267" s="232"/>
      <c r="V1267" s="232"/>
      <c r="AR1267" s="205">
        <f t="shared" si="280"/>
        <v>0</v>
      </c>
      <c r="AS1267" s="205">
        <f t="shared" si="278"/>
        <v>0</v>
      </c>
    </row>
    <row r="1268" spans="1:45" ht="15.75" hidden="1" customHeight="1" outlineLevel="1">
      <c r="A1268" s="16" t="s">
        <v>133</v>
      </c>
      <c r="B1268" s="216">
        <f t="shared" si="279"/>
        <v>42</v>
      </c>
      <c r="C1268" s="284"/>
      <c r="D1268" s="228"/>
      <c r="E1268" s="286"/>
      <c r="F1268" s="286"/>
      <c r="G1268" s="288">
        <v>0</v>
      </c>
      <c r="H1268" s="238"/>
      <c r="I1268" s="239"/>
      <c r="J1268" s="239"/>
      <c r="K1268" s="240"/>
      <c r="L1268" s="286"/>
      <c r="M1268" s="215"/>
      <c r="P1268" s="2"/>
      <c r="R1268" s="2"/>
      <c r="S1268" s="2"/>
      <c r="T1268" s="2"/>
      <c r="U1268" s="232"/>
      <c r="V1268" s="232"/>
      <c r="AR1268" s="205">
        <f t="shared" si="280"/>
        <v>0</v>
      </c>
      <c r="AS1268" s="205">
        <f t="shared" si="278"/>
        <v>0</v>
      </c>
    </row>
    <row r="1269" spans="1:45" ht="15.75" hidden="1" customHeight="1" outlineLevel="1">
      <c r="A1269" s="16" t="s">
        <v>133</v>
      </c>
      <c r="B1269" s="216">
        <f t="shared" si="279"/>
        <v>43</v>
      </c>
      <c r="C1269" s="284"/>
      <c r="D1269" s="228"/>
      <c r="E1269" s="286"/>
      <c r="F1269" s="286"/>
      <c r="G1269" s="288">
        <v>0</v>
      </c>
      <c r="H1269" s="238"/>
      <c r="I1269" s="239"/>
      <c r="J1269" s="239"/>
      <c r="K1269" s="240"/>
      <c r="L1269" s="286"/>
      <c r="M1269" s="215"/>
      <c r="P1269" s="2"/>
      <c r="R1269" s="2"/>
      <c r="S1269" s="2"/>
      <c r="T1269" s="2"/>
      <c r="U1269" s="232"/>
      <c r="V1269" s="232"/>
      <c r="AR1269" s="205">
        <f t="shared" si="280"/>
        <v>0</v>
      </c>
      <c r="AS1269" s="205">
        <f t="shared" si="278"/>
        <v>0</v>
      </c>
    </row>
    <row r="1270" spans="1:45" ht="15.75" hidden="1" customHeight="1" outlineLevel="1">
      <c r="A1270" s="16" t="s">
        <v>133</v>
      </c>
      <c r="B1270" s="216">
        <f t="shared" si="279"/>
        <v>44</v>
      </c>
      <c r="C1270" s="284"/>
      <c r="D1270" s="228"/>
      <c r="E1270" s="286"/>
      <c r="F1270" s="286"/>
      <c r="G1270" s="288">
        <v>0</v>
      </c>
      <c r="H1270" s="238"/>
      <c r="I1270" s="239"/>
      <c r="J1270" s="239"/>
      <c r="K1270" s="240"/>
      <c r="L1270" s="286"/>
      <c r="M1270" s="215"/>
      <c r="P1270" s="2"/>
      <c r="R1270" s="2"/>
      <c r="S1270" s="2"/>
      <c r="T1270" s="2"/>
      <c r="U1270" s="232"/>
      <c r="V1270" s="232"/>
      <c r="AR1270" s="205">
        <f t="shared" si="280"/>
        <v>0</v>
      </c>
      <c r="AS1270" s="205">
        <f t="shared" si="278"/>
        <v>0</v>
      </c>
    </row>
    <row r="1271" spans="1:45" ht="15.75" hidden="1" customHeight="1" outlineLevel="1">
      <c r="A1271" s="16" t="s">
        <v>133</v>
      </c>
      <c r="B1271" s="216">
        <f t="shared" si="279"/>
        <v>45</v>
      </c>
      <c r="C1271" s="284"/>
      <c r="D1271" s="228"/>
      <c r="E1271" s="286"/>
      <c r="F1271" s="286"/>
      <c r="G1271" s="288">
        <v>0</v>
      </c>
      <c r="H1271" s="238"/>
      <c r="I1271" s="239"/>
      <c r="J1271" s="239"/>
      <c r="K1271" s="240"/>
      <c r="L1271" s="286"/>
      <c r="M1271" s="215"/>
      <c r="P1271" s="2"/>
      <c r="R1271" s="2"/>
      <c r="S1271" s="2"/>
      <c r="T1271" s="2"/>
      <c r="U1271" s="232"/>
      <c r="V1271" s="232"/>
      <c r="AR1271" s="205">
        <f t="shared" si="280"/>
        <v>0</v>
      </c>
      <c r="AS1271" s="205">
        <f t="shared" si="278"/>
        <v>0</v>
      </c>
    </row>
    <row r="1272" spans="1:45" ht="15.75" hidden="1" customHeight="1" outlineLevel="1">
      <c r="A1272" s="16" t="s">
        <v>133</v>
      </c>
      <c r="B1272" s="216">
        <f t="shared" si="279"/>
        <v>46</v>
      </c>
      <c r="C1272" s="284"/>
      <c r="D1272" s="228"/>
      <c r="E1272" s="286"/>
      <c r="F1272" s="286"/>
      <c r="G1272" s="288">
        <v>0</v>
      </c>
      <c r="H1272" s="238"/>
      <c r="I1272" s="239"/>
      <c r="J1272" s="239"/>
      <c r="K1272" s="240"/>
      <c r="L1272" s="286"/>
      <c r="M1272" s="215"/>
      <c r="P1272" s="2"/>
      <c r="R1272" s="2"/>
      <c r="S1272" s="2"/>
      <c r="T1272" s="2"/>
      <c r="U1272" s="232"/>
      <c r="V1272" s="232"/>
      <c r="AR1272" s="205">
        <f t="shared" si="280"/>
        <v>0</v>
      </c>
      <c r="AS1272" s="205">
        <f t="shared" si="278"/>
        <v>0</v>
      </c>
    </row>
    <row r="1273" spans="1:45" ht="15.75" hidden="1" customHeight="1" outlineLevel="1">
      <c r="A1273" s="16" t="s">
        <v>133</v>
      </c>
      <c r="B1273" s="216">
        <f t="shared" si="279"/>
        <v>47</v>
      </c>
      <c r="C1273" s="284"/>
      <c r="D1273" s="228"/>
      <c r="E1273" s="286"/>
      <c r="F1273" s="286"/>
      <c r="G1273" s="288">
        <v>0</v>
      </c>
      <c r="H1273" s="238"/>
      <c r="I1273" s="239"/>
      <c r="J1273" s="239"/>
      <c r="K1273" s="240"/>
      <c r="L1273" s="286"/>
      <c r="M1273" s="215"/>
      <c r="P1273" s="2"/>
      <c r="R1273" s="2"/>
      <c r="S1273" s="2"/>
      <c r="T1273" s="2"/>
      <c r="U1273" s="232"/>
      <c r="V1273" s="232"/>
      <c r="AR1273" s="205">
        <f t="shared" si="280"/>
        <v>0</v>
      </c>
      <c r="AS1273" s="205">
        <f t="shared" si="278"/>
        <v>0</v>
      </c>
    </row>
    <row r="1274" spans="1:45" ht="15.75" hidden="1" customHeight="1" outlineLevel="1">
      <c r="A1274" s="16" t="s">
        <v>133</v>
      </c>
      <c r="B1274" s="216">
        <f t="shared" si="279"/>
        <v>48</v>
      </c>
      <c r="C1274" s="284"/>
      <c r="D1274" s="228"/>
      <c r="E1274" s="286"/>
      <c r="F1274" s="286"/>
      <c r="G1274" s="288">
        <v>0</v>
      </c>
      <c r="H1274" s="238"/>
      <c r="I1274" s="239"/>
      <c r="J1274" s="239"/>
      <c r="K1274" s="240"/>
      <c r="L1274" s="286"/>
      <c r="M1274" s="215"/>
      <c r="P1274" s="2"/>
      <c r="R1274" s="2"/>
      <c r="S1274" s="2"/>
      <c r="T1274" s="2"/>
      <c r="U1274" s="232"/>
      <c r="V1274" s="232"/>
      <c r="AR1274" s="205">
        <f t="shared" si="280"/>
        <v>0</v>
      </c>
      <c r="AS1274" s="205">
        <f t="shared" si="278"/>
        <v>0</v>
      </c>
    </row>
    <row r="1275" spans="1:45" ht="15.75" hidden="1" customHeight="1" outlineLevel="1">
      <c r="A1275" s="16" t="s">
        <v>133</v>
      </c>
      <c r="B1275" s="216">
        <f t="shared" si="279"/>
        <v>49</v>
      </c>
      <c r="C1275" s="284"/>
      <c r="D1275" s="228"/>
      <c r="E1275" s="286"/>
      <c r="F1275" s="286"/>
      <c r="G1275" s="288">
        <v>0</v>
      </c>
      <c r="H1275" s="238"/>
      <c r="I1275" s="239"/>
      <c r="J1275" s="239"/>
      <c r="K1275" s="240"/>
      <c r="L1275" s="286"/>
      <c r="M1275" s="215"/>
      <c r="P1275" s="2"/>
      <c r="R1275" s="2"/>
      <c r="S1275" s="2"/>
      <c r="T1275" s="2"/>
      <c r="U1275" s="232"/>
      <c r="V1275" s="232"/>
      <c r="AR1275" s="205">
        <f t="shared" si="280"/>
        <v>0</v>
      </c>
      <c r="AS1275" s="205">
        <f t="shared" si="278"/>
        <v>0</v>
      </c>
    </row>
    <row r="1276" spans="1:45" ht="15.75" hidden="1" customHeight="1" outlineLevel="1">
      <c r="A1276" s="16" t="s">
        <v>133</v>
      </c>
      <c r="B1276" s="216">
        <f t="shared" si="279"/>
        <v>50</v>
      </c>
      <c r="C1276" s="284"/>
      <c r="D1276" s="228"/>
      <c r="E1276" s="286"/>
      <c r="F1276" s="286"/>
      <c r="G1276" s="288">
        <v>0</v>
      </c>
      <c r="H1276" s="238"/>
      <c r="I1276" s="239"/>
      <c r="J1276" s="239"/>
      <c r="K1276" s="240"/>
      <c r="L1276" s="286"/>
      <c r="M1276" s="215"/>
      <c r="P1276" s="2"/>
      <c r="R1276" s="2"/>
      <c r="S1276" s="2"/>
      <c r="T1276" s="2"/>
      <c r="U1276" s="232"/>
      <c r="V1276" s="232"/>
      <c r="AR1276" s="205">
        <f t="shared" si="280"/>
        <v>0</v>
      </c>
      <c r="AS1276" s="205">
        <f t="shared" si="278"/>
        <v>0</v>
      </c>
    </row>
    <row r="1277" spans="1:45" ht="18.75" customHeight="1" collapsed="1">
      <c r="A1277" s="9"/>
      <c r="B1277" s="10" t="s">
        <v>134</v>
      </c>
      <c r="C1277" s="242"/>
      <c r="D1277" s="228"/>
      <c r="E1277" s="228"/>
      <c r="F1277" s="228"/>
      <c r="G1277" s="243"/>
      <c r="H1277" s="243"/>
      <c r="I1277" s="243"/>
      <c r="J1277" s="243"/>
      <c r="K1277" s="229"/>
      <c r="L1277" s="228"/>
      <c r="M1277" s="230"/>
      <c r="P1277" s="2"/>
      <c r="R1277" s="2"/>
      <c r="S1277" s="2"/>
      <c r="T1277" s="2"/>
      <c r="U1277" s="232"/>
      <c r="V1277" s="232"/>
      <c r="AR1277" s="205">
        <f t="shared" si="280"/>
        <v>0</v>
      </c>
      <c r="AS1277" s="205">
        <f t="shared" si="278"/>
        <v>0</v>
      </c>
    </row>
    <row r="1278" spans="1:45" ht="15.75" hidden="1" customHeight="1" outlineLevel="1">
      <c r="A1278" s="16" t="s">
        <v>133</v>
      </c>
      <c r="B1278" s="216">
        <f>B1276+1</f>
        <v>51</v>
      </c>
      <c r="C1278" s="284"/>
      <c r="D1278" s="228"/>
      <c r="E1278" s="286"/>
      <c r="F1278" s="286"/>
      <c r="G1278" s="288">
        <v>0</v>
      </c>
      <c r="H1278" s="238"/>
      <c r="I1278" s="239"/>
      <c r="J1278" s="239"/>
      <c r="K1278" s="240"/>
      <c r="L1278" s="286"/>
      <c r="M1278" s="215"/>
      <c r="P1278" s="2"/>
      <c r="R1278" s="2"/>
      <c r="S1278" s="2"/>
      <c r="T1278" s="2"/>
      <c r="U1278" s="232"/>
      <c r="V1278" s="232"/>
      <c r="AR1278" s="205">
        <f t="shared" si="280"/>
        <v>0</v>
      </c>
      <c r="AS1278" s="205">
        <f t="shared" si="278"/>
        <v>0</v>
      </c>
    </row>
    <row r="1279" spans="1:45" ht="15.75" hidden="1" customHeight="1" outlineLevel="1">
      <c r="A1279" s="16" t="s">
        <v>133</v>
      </c>
      <c r="B1279" s="216">
        <f t="shared" ref="B1279:B1327" si="281">B1278+1</f>
        <v>52</v>
      </c>
      <c r="C1279" s="284"/>
      <c r="D1279" s="228"/>
      <c r="E1279" s="286"/>
      <c r="F1279" s="286"/>
      <c r="G1279" s="288">
        <v>0</v>
      </c>
      <c r="H1279" s="238"/>
      <c r="I1279" s="239"/>
      <c r="J1279" s="239"/>
      <c r="K1279" s="240"/>
      <c r="L1279" s="286"/>
      <c r="M1279" s="215"/>
      <c r="P1279" s="2"/>
      <c r="R1279" s="2"/>
      <c r="S1279" s="2"/>
      <c r="T1279" s="2"/>
      <c r="U1279" s="232"/>
      <c r="V1279" s="232"/>
      <c r="AR1279" s="205">
        <f t="shared" si="280"/>
        <v>0</v>
      </c>
      <c r="AS1279" s="205">
        <f t="shared" si="278"/>
        <v>0</v>
      </c>
    </row>
    <row r="1280" spans="1:45" ht="15.75" hidden="1" customHeight="1" outlineLevel="1">
      <c r="A1280" s="16" t="s">
        <v>133</v>
      </c>
      <c r="B1280" s="216">
        <f t="shared" si="281"/>
        <v>53</v>
      </c>
      <c r="C1280" s="284"/>
      <c r="D1280" s="228"/>
      <c r="E1280" s="286"/>
      <c r="F1280" s="286"/>
      <c r="G1280" s="288">
        <v>0</v>
      </c>
      <c r="H1280" s="238"/>
      <c r="I1280" s="239"/>
      <c r="J1280" s="239"/>
      <c r="K1280" s="240"/>
      <c r="L1280" s="286"/>
      <c r="M1280" s="215"/>
      <c r="P1280" s="2"/>
      <c r="R1280" s="2"/>
      <c r="S1280" s="2"/>
      <c r="T1280" s="2"/>
      <c r="U1280" s="232"/>
      <c r="V1280" s="232"/>
      <c r="AR1280" s="205">
        <f t="shared" si="280"/>
        <v>0</v>
      </c>
      <c r="AS1280" s="205">
        <f t="shared" si="278"/>
        <v>0</v>
      </c>
    </row>
    <row r="1281" spans="1:45" ht="15.75" hidden="1" customHeight="1" outlineLevel="1">
      <c r="A1281" s="16" t="s">
        <v>133</v>
      </c>
      <c r="B1281" s="216">
        <f t="shared" si="281"/>
        <v>54</v>
      </c>
      <c r="C1281" s="284"/>
      <c r="D1281" s="228"/>
      <c r="E1281" s="286"/>
      <c r="F1281" s="286"/>
      <c r="G1281" s="288">
        <v>0</v>
      </c>
      <c r="H1281" s="238"/>
      <c r="I1281" s="239"/>
      <c r="J1281" s="239"/>
      <c r="K1281" s="240"/>
      <c r="L1281" s="286"/>
      <c r="M1281" s="215"/>
      <c r="P1281" s="2"/>
      <c r="R1281" s="2"/>
      <c r="S1281" s="2"/>
      <c r="T1281" s="2"/>
      <c r="U1281" s="232"/>
      <c r="V1281" s="232"/>
      <c r="AR1281" s="205">
        <f t="shared" si="280"/>
        <v>0</v>
      </c>
      <c r="AS1281" s="205">
        <f t="shared" si="278"/>
        <v>0</v>
      </c>
    </row>
    <row r="1282" spans="1:45" ht="15.75" hidden="1" customHeight="1" outlineLevel="1">
      <c r="A1282" s="16" t="s">
        <v>133</v>
      </c>
      <c r="B1282" s="216">
        <f t="shared" si="281"/>
        <v>55</v>
      </c>
      <c r="C1282" s="284"/>
      <c r="D1282" s="228"/>
      <c r="E1282" s="286"/>
      <c r="F1282" s="286"/>
      <c r="G1282" s="288">
        <v>0</v>
      </c>
      <c r="H1282" s="238"/>
      <c r="I1282" s="239"/>
      <c r="J1282" s="239"/>
      <c r="K1282" s="240"/>
      <c r="L1282" s="286"/>
      <c r="M1282" s="215"/>
      <c r="P1282" s="2"/>
      <c r="R1282" s="2"/>
      <c r="S1282" s="2"/>
      <c r="T1282" s="2"/>
      <c r="U1282" s="232"/>
      <c r="V1282" s="232"/>
      <c r="AR1282" s="205">
        <f t="shared" si="280"/>
        <v>0</v>
      </c>
      <c r="AS1282" s="205">
        <f t="shared" si="278"/>
        <v>0</v>
      </c>
    </row>
    <row r="1283" spans="1:45" ht="15.75" hidden="1" customHeight="1" outlineLevel="1">
      <c r="A1283" s="16" t="s">
        <v>133</v>
      </c>
      <c r="B1283" s="216">
        <f t="shared" si="281"/>
        <v>56</v>
      </c>
      <c r="C1283" s="284"/>
      <c r="D1283" s="228"/>
      <c r="E1283" s="286"/>
      <c r="F1283" s="286"/>
      <c r="G1283" s="288">
        <v>0</v>
      </c>
      <c r="H1283" s="238"/>
      <c r="I1283" s="239"/>
      <c r="J1283" s="239"/>
      <c r="K1283" s="240"/>
      <c r="L1283" s="286"/>
      <c r="M1283" s="215"/>
      <c r="P1283" s="2"/>
      <c r="R1283" s="2"/>
      <c r="S1283" s="2"/>
      <c r="T1283" s="2"/>
      <c r="U1283" s="232"/>
      <c r="V1283" s="232"/>
      <c r="AR1283" s="205">
        <f t="shared" si="280"/>
        <v>0</v>
      </c>
      <c r="AS1283" s="205">
        <f t="shared" si="278"/>
        <v>0</v>
      </c>
    </row>
    <row r="1284" spans="1:45" ht="15.75" hidden="1" customHeight="1" outlineLevel="1">
      <c r="A1284" s="16" t="s">
        <v>133</v>
      </c>
      <c r="B1284" s="216">
        <f t="shared" si="281"/>
        <v>57</v>
      </c>
      <c r="C1284" s="284"/>
      <c r="D1284" s="228"/>
      <c r="E1284" s="286"/>
      <c r="F1284" s="286"/>
      <c r="G1284" s="288">
        <v>0</v>
      </c>
      <c r="H1284" s="238"/>
      <c r="I1284" s="239"/>
      <c r="J1284" s="239"/>
      <c r="K1284" s="240"/>
      <c r="L1284" s="286"/>
      <c r="M1284" s="215"/>
      <c r="P1284" s="2"/>
      <c r="R1284" s="2"/>
      <c r="S1284" s="2"/>
      <c r="T1284" s="2"/>
      <c r="U1284" s="232"/>
      <c r="V1284" s="232"/>
      <c r="AR1284" s="205">
        <f t="shared" si="280"/>
        <v>0</v>
      </c>
      <c r="AS1284" s="205">
        <f t="shared" si="278"/>
        <v>0</v>
      </c>
    </row>
    <row r="1285" spans="1:45" ht="15.75" hidden="1" customHeight="1" outlineLevel="1">
      <c r="A1285" s="16" t="s">
        <v>133</v>
      </c>
      <c r="B1285" s="216">
        <f t="shared" si="281"/>
        <v>58</v>
      </c>
      <c r="C1285" s="284"/>
      <c r="D1285" s="228"/>
      <c r="E1285" s="286"/>
      <c r="F1285" s="286"/>
      <c r="G1285" s="288">
        <v>0</v>
      </c>
      <c r="H1285" s="238"/>
      <c r="I1285" s="239"/>
      <c r="J1285" s="239"/>
      <c r="K1285" s="240"/>
      <c r="L1285" s="286"/>
      <c r="M1285" s="215"/>
      <c r="P1285" s="2"/>
      <c r="R1285" s="2"/>
      <c r="S1285" s="2"/>
      <c r="T1285" s="2"/>
      <c r="U1285" s="232"/>
      <c r="V1285" s="232"/>
      <c r="AR1285" s="205">
        <f t="shared" si="280"/>
        <v>0</v>
      </c>
      <c r="AS1285" s="205">
        <f t="shared" si="278"/>
        <v>0</v>
      </c>
    </row>
    <row r="1286" spans="1:45" ht="15.75" hidden="1" customHeight="1" outlineLevel="1">
      <c r="A1286" s="16" t="s">
        <v>133</v>
      </c>
      <c r="B1286" s="216">
        <f t="shared" si="281"/>
        <v>59</v>
      </c>
      <c r="C1286" s="284"/>
      <c r="D1286" s="228"/>
      <c r="E1286" s="286"/>
      <c r="F1286" s="286"/>
      <c r="G1286" s="288">
        <v>0</v>
      </c>
      <c r="H1286" s="238"/>
      <c r="I1286" s="239"/>
      <c r="J1286" s="239"/>
      <c r="K1286" s="240"/>
      <c r="L1286" s="286"/>
      <c r="M1286" s="215"/>
      <c r="P1286" s="2"/>
      <c r="R1286" s="2"/>
      <c r="S1286" s="2"/>
      <c r="T1286" s="2"/>
      <c r="U1286" s="232"/>
      <c r="V1286" s="232"/>
      <c r="AR1286" s="205">
        <f t="shared" si="280"/>
        <v>0</v>
      </c>
      <c r="AS1286" s="205">
        <f t="shared" si="278"/>
        <v>0</v>
      </c>
    </row>
    <row r="1287" spans="1:45" ht="15.75" hidden="1" customHeight="1" outlineLevel="1">
      <c r="A1287" s="16" t="s">
        <v>133</v>
      </c>
      <c r="B1287" s="216">
        <f t="shared" si="281"/>
        <v>60</v>
      </c>
      <c r="C1287" s="284"/>
      <c r="D1287" s="228"/>
      <c r="E1287" s="286"/>
      <c r="F1287" s="286"/>
      <c r="G1287" s="288">
        <v>0</v>
      </c>
      <c r="H1287" s="238"/>
      <c r="I1287" s="239"/>
      <c r="J1287" s="239"/>
      <c r="K1287" s="240"/>
      <c r="L1287" s="286"/>
      <c r="M1287" s="215"/>
      <c r="P1287" s="2"/>
      <c r="R1287" s="2"/>
      <c r="S1287" s="2"/>
      <c r="T1287" s="2"/>
      <c r="U1287" s="232"/>
      <c r="V1287" s="232"/>
      <c r="AR1287" s="205">
        <f t="shared" si="280"/>
        <v>0</v>
      </c>
      <c r="AS1287" s="205">
        <f t="shared" si="278"/>
        <v>0</v>
      </c>
    </row>
    <row r="1288" spans="1:45" ht="15.75" hidden="1" customHeight="1" outlineLevel="1">
      <c r="A1288" s="16" t="s">
        <v>133</v>
      </c>
      <c r="B1288" s="216">
        <f t="shared" si="281"/>
        <v>61</v>
      </c>
      <c r="C1288" s="284"/>
      <c r="D1288" s="228"/>
      <c r="E1288" s="286"/>
      <c r="F1288" s="286"/>
      <c r="G1288" s="288">
        <v>0</v>
      </c>
      <c r="H1288" s="238"/>
      <c r="I1288" s="239"/>
      <c r="J1288" s="239"/>
      <c r="K1288" s="240"/>
      <c r="L1288" s="286"/>
      <c r="M1288" s="215"/>
      <c r="P1288" s="2"/>
      <c r="R1288" s="2"/>
      <c r="S1288" s="2"/>
      <c r="T1288" s="2"/>
      <c r="U1288" s="232"/>
      <c r="V1288" s="232"/>
      <c r="AR1288" s="205">
        <f t="shared" si="280"/>
        <v>0</v>
      </c>
      <c r="AS1288" s="205">
        <f t="shared" si="278"/>
        <v>0</v>
      </c>
    </row>
    <row r="1289" spans="1:45" ht="15.75" hidden="1" customHeight="1" outlineLevel="1">
      <c r="A1289" s="16" t="s">
        <v>133</v>
      </c>
      <c r="B1289" s="216">
        <f t="shared" si="281"/>
        <v>62</v>
      </c>
      <c r="C1289" s="284"/>
      <c r="D1289" s="228"/>
      <c r="E1289" s="286"/>
      <c r="F1289" s="286"/>
      <c r="G1289" s="288">
        <v>0</v>
      </c>
      <c r="H1289" s="238"/>
      <c r="I1289" s="239"/>
      <c r="J1289" s="239"/>
      <c r="K1289" s="240"/>
      <c r="L1289" s="286"/>
      <c r="M1289" s="215"/>
      <c r="P1289" s="2"/>
      <c r="R1289" s="2"/>
      <c r="S1289" s="2"/>
      <c r="T1289" s="2"/>
      <c r="U1289" s="232"/>
      <c r="V1289" s="232"/>
      <c r="AR1289" s="205">
        <f t="shared" si="280"/>
        <v>0</v>
      </c>
      <c r="AS1289" s="205">
        <f t="shared" si="278"/>
        <v>0</v>
      </c>
    </row>
    <row r="1290" spans="1:45" ht="15.75" hidden="1" customHeight="1" outlineLevel="1">
      <c r="A1290" s="16" t="s">
        <v>133</v>
      </c>
      <c r="B1290" s="216">
        <f t="shared" si="281"/>
        <v>63</v>
      </c>
      <c r="C1290" s="284"/>
      <c r="D1290" s="228"/>
      <c r="E1290" s="286"/>
      <c r="F1290" s="286"/>
      <c r="G1290" s="288">
        <v>0</v>
      </c>
      <c r="H1290" s="238"/>
      <c r="I1290" s="239"/>
      <c r="J1290" s="239"/>
      <c r="K1290" s="240"/>
      <c r="L1290" s="286"/>
      <c r="M1290" s="215"/>
      <c r="P1290" s="2"/>
      <c r="R1290" s="2"/>
      <c r="S1290" s="2"/>
      <c r="T1290" s="2"/>
      <c r="U1290" s="232"/>
      <c r="V1290" s="232"/>
      <c r="AR1290" s="205">
        <f t="shared" si="280"/>
        <v>0</v>
      </c>
      <c r="AS1290" s="205">
        <f t="shared" si="278"/>
        <v>0</v>
      </c>
    </row>
    <row r="1291" spans="1:45" ht="15.75" hidden="1" customHeight="1" outlineLevel="1">
      <c r="A1291" s="16" t="s">
        <v>133</v>
      </c>
      <c r="B1291" s="216">
        <f t="shared" si="281"/>
        <v>64</v>
      </c>
      <c r="C1291" s="284"/>
      <c r="D1291" s="228"/>
      <c r="E1291" s="286"/>
      <c r="F1291" s="286"/>
      <c r="G1291" s="288">
        <v>0</v>
      </c>
      <c r="H1291" s="238"/>
      <c r="I1291" s="239"/>
      <c r="J1291" s="239"/>
      <c r="K1291" s="240"/>
      <c r="L1291" s="286"/>
      <c r="M1291" s="215"/>
      <c r="P1291" s="2"/>
      <c r="R1291" s="2"/>
      <c r="S1291" s="2"/>
      <c r="T1291" s="2"/>
      <c r="U1291" s="232"/>
      <c r="V1291" s="232"/>
      <c r="AR1291" s="205">
        <f t="shared" si="280"/>
        <v>0</v>
      </c>
      <c r="AS1291" s="205">
        <f t="shared" si="278"/>
        <v>0</v>
      </c>
    </row>
    <row r="1292" spans="1:45" ht="15.75" hidden="1" customHeight="1" outlineLevel="1">
      <c r="A1292" s="16" t="s">
        <v>133</v>
      </c>
      <c r="B1292" s="216">
        <f t="shared" si="281"/>
        <v>65</v>
      </c>
      <c r="C1292" s="284"/>
      <c r="D1292" s="228"/>
      <c r="E1292" s="286"/>
      <c r="F1292" s="286"/>
      <c r="G1292" s="288">
        <v>0</v>
      </c>
      <c r="H1292" s="238"/>
      <c r="I1292" s="239"/>
      <c r="J1292" s="239"/>
      <c r="K1292" s="240"/>
      <c r="L1292" s="286"/>
      <c r="M1292" s="215"/>
      <c r="P1292" s="2"/>
      <c r="R1292" s="2"/>
      <c r="S1292" s="2"/>
      <c r="T1292" s="2"/>
      <c r="U1292" s="232"/>
      <c r="V1292" s="232"/>
      <c r="AR1292" s="205">
        <f t="shared" si="280"/>
        <v>0</v>
      </c>
      <c r="AS1292" s="205">
        <f t="shared" si="278"/>
        <v>0</v>
      </c>
    </row>
    <row r="1293" spans="1:45" ht="15.75" hidden="1" customHeight="1" outlineLevel="1">
      <c r="A1293" s="16" t="s">
        <v>133</v>
      </c>
      <c r="B1293" s="216">
        <f t="shared" si="281"/>
        <v>66</v>
      </c>
      <c r="C1293" s="284"/>
      <c r="D1293" s="228"/>
      <c r="E1293" s="286"/>
      <c r="F1293" s="286"/>
      <c r="G1293" s="288">
        <v>0</v>
      </c>
      <c r="H1293" s="238"/>
      <c r="I1293" s="239"/>
      <c r="J1293" s="239"/>
      <c r="K1293" s="240"/>
      <c r="L1293" s="286"/>
      <c r="M1293" s="215"/>
      <c r="P1293" s="2"/>
      <c r="R1293" s="2"/>
      <c r="S1293" s="2"/>
      <c r="T1293" s="2"/>
      <c r="U1293" s="232"/>
      <c r="V1293" s="232"/>
      <c r="AR1293" s="205">
        <f t="shared" si="280"/>
        <v>0</v>
      </c>
      <c r="AS1293" s="205">
        <f t="shared" si="278"/>
        <v>0</v>
      </c>
    </row>
    <row r="1294" spans="1:45" ht="15.75" hidden="1" customHeight="1" outlineLevel="1">
      <c r="A1294" s="16" t="s">
        <v>133</v>
      </c>
      <c r="B1294" s="216">
        <f t="shared" si="281"/>
        <v>67</v>
      </c>
      <c r="C1294" s="284"/>
      <c r="D1294" s="228"/>
      <c r="E1294" s="286"/>
      <c r="F1294" s="286"/>
      <c r="G1294" s="288">
        <v>0</v>
      </c>
      <c r="H1294" s="238"/>
      <c r="I1294" s="239"/>
      <c r="J1294" s="239"/>
      <c r="K1294" s="240"/>
      <c r="L1294" s="286"/>
      <c r="M1294" s="215"/>
      <c r="P1294" s="2"/>
      <c r="R1294" s="2"/>
      <c r="S1294" s="2"/>
      <c r="T1294" s="2"/>
      <c r="U1294" s="232"/>
      <c r="V1294" s="232"/>
      <c r="AR1294" s="205">
        <f t="shared" si="280"/>
        <v>0</v>
      </c>
      <c r="AS1294" s="205">
        <f t="shared" si="278"/>
        <v>0</v>
      </c>
    </row>
    <row r="1295" spans="1:45" ht="15.75" hidden="1" customHeight="1" outlineLevel="1">
      <c r="A1295" s="16" t="s">
        <v>133</v>
      </c>
      <c r="B1295" s="216">
        <f t="shared" si="281"/>
        <v>68</v>
      </c>
      <c r="C1295" s="284"/>
      <c r="D1295" s="228"/>
      <c r="E1295" s="286"/>
      <c r="F1295" s="286"/>
      <c r="G1295" s="288">
        <v>0</v>
      </c>
      <c r="H1295" s="238"/>
      <c r="I1295" s="239"/>
      <c r="J1295" s="239"/>
      <c r="K1295" s="240"/>
      <c r="L1295" s="286"/>
      <c r="M1295" s="215"/>
      <c r="P1295" s="2"/>
      <c r="R1295" s="2"/>
      <c r="S1295" s="2"/>
      <c r="T1295" s="2"/>
      <c r="U1295" s="232"/>
      <c r="V1295" s="232"/>
      <c r="AR1295" s="205">
        <f t="shared" si="280"/>
        <v>0</v>
      </c>
      <c r="AS1295" s="205">
        <f t="shared" si="278"/>
        <v>0</v>
      </c>
    </row>
    <row r="1296" spans="1:45" ht="15.75" hidden="1" customHeight="1" outlineLevel="1">
      <c r="A1296" s="16" t="s">
        <v>133</v>
      </c>
      <c r="B1296" s="216">
        <f t="shared" si="281"/>
        <v>69</v>
      </c>
      <c r="C1296" s="284"/>
      <c r="D1296" s="228"/>
      <c r="E1296" s="286"/>
      <c r="F1296" s="286"/>
      <c r="G1296" s="288">
        <v>0</v>
      </c>
      <c r="H1296" s="238"/>
      <c r="I1296" s="239"/>
      <c r="J1296" s="239"/>
      <c r="K1296" s="240"/>
      <c r="L1296" s="286"/>
      <c r="M1296" s="215"/>
      <c r="P1296" s="2"/>
      <c r="R1296" s="2"/>
      <c r="S1296" s="2"/>
      <c r="T1296" s="2"/>
      <c r="U1296" s="232"/>
      <c r="V1296" s="232"/>
      <c r="AR1296" s="205">
        <f t="shared" si="280"/>
        <v>0</v>
      </c>
      <c r="AS1296" s="205">
        <f t="shared" si="278"/>
        <v>0</v>
      </c>
    </row>
    <row r="1297" spans="1:45" ht="15.75" hidden="1" customHeight="1" outlineLevel="1">
      <c r="A1297" s="16" t="s">
        <v>133</v>
      </c>
      <c r="B1297" s="216">
        <f t="shared" si="281"/>
        <v>70</v>
      </c>
      <c r="C1297" s="284"/>
      <c r="D1297" s="228"/>
      <c r="E1297" s="286"/>
      <c r="F1297" s="286"/>
      <c r="G1297" s="288">
        <v>0</v>
      </c>
      <c r="H1297" s="238"/>
      <c r="I1297" s="239"/>
      <c r="J1297" s="239"/>
      <c r="K1297" s="240"/>
      <c r="L1297" s="286"/>
      <c r="M1297" s="215"/>
      <c r="P1297" s="2"/>
      <c r="R1297" s="2"/>
      <c r="S1297" s="2"/>
      <c r="T1297" s="2"/>
      <c r="U1297" s="232"/>
      <c r="V1297" s="232"/>
      <c r="AR1297" s="205">
        <f t="shared" si="280"/>
        <v>0</v>
      </c>
      <c r="AS1297" s="205">
        <f t="shared" si="278"/>
        <v>0</v>
      </c>
    </row>
    <row r="1298" spans="1:45" ht="15.75" hidden="1" customHeight="1" outlineLevel="1">
      <c r="A1298" s="16" t="s">
        <v>133</v>
      </c>
      <c r="B1298" s="216">
        <f t="shared" si="281"/>
        <v>71</v>
      </c>
      <c r="C1298" s="284"/>
      <c r="D1298" s="228"/>
      <c r="E1298" s="286"/>
      <c r="F1298" s="286"/>
      <c r="G1298" s="288">
        <v>0</v>
      </c>
      <c r="H1298" s="238"/>
      <c r="I1298" s="239"/>
      <c r="J1298" s="239"/>
      <c r="K1298" s="240"/>
      <c r="L1298" s="286"/>
      <c r="M1298" s="215"/>
      <c r="P1298" s="2"/>
      <c r="R1298" s="2"/>
      <c r="S1298" s="2"/>
      <c r="T1298" s="2"/>
      <c r="U1298" s="232"/>
      <c r="V1298" s="232"/>
      <c r="AR1298" s="205">
        <f t="shared" si="280"/>
        <v>0</v>
      </c>
      <c r="AS1298" s="205">
        <f t="shared" si="278"/>
        <v>0</v>
      </c>
    </row>
    <row r="1299" spans="1:45" ht="15.75" hidden="1" customHeight="1" outlineLevel="1">
      <c r="A1299" s="16" t="s">
        <v>133</v>
      </c>
      <c r="B1299" s="216">
        <f t="shared" si="281"/>
        <v>72</v>
      </c>
      <c r="C1299" s="284"/>
      <c r="D1299" s="228"/>
      <c r="E1299" s="286"/>
      <c r="F1299" s="286"/>
      <c r="G1299" s="288">
        <v>0</v>
      </c>
      <c r="H1299" s="238"/>
      <c r="I1299" s="239"/>
      <c r="J1299" s="239"/>
      <c r="K1299" s="240"/>
      <c r="L1299" s="286"/>
      <c r="M1299" s="215"/>
      <c r="P1299" s="2"/>
      <c r="R1299" s="2"/>
      <c r="S1299" s="2"/>
      <c r="T1299" s="2"/>
      <c r="U1299" s="232"/>
      <c r="V1299" s="232"/>
      <c r="AR1299" s="205">
        <f t="shared" si="280"/>
        <v>0</v>
      </c>
      <c r="AS1299" s="205">
        <f t="shared" si="278"/>
        <v>0</v>
      </c>
    </row>
    <row r="1300" spans="1:45" ht="15.75" hidden="1" customHeight="1" outlineLevel="1">
      <c r="A1300" s="16" t="s">
        <v>133</v>
      </c>
      <c r="B1300" s="216">
        <f t="shared" si="281"/>
        <v>73</v>
      </c>
      <c r="C1300" s="284"/>
      <c r="D1300" s="228"/>
      <c r="E1300" s="286"/>
      <c r="F1300" s="286"/>
      <c r="G1300" s="288">
        <v>0</v>
      </c>
      <c r="H1300" s="238"/>
      <c r="I1300" s="239"/>
      <c r="J1300" s="239"/>
      <c r="K1300" s="240"/>
      <c r="L1300" s="286"/>
      <c r="M1300" s="215"/>
      <c r="P1300" s="2"/>
      <c r="R1300" s="2"/>
      <c r="S1300" s="2"/>
      <c r="T1300" s="2"/>
      <c r="U1300" s="232"/>
      <c r="V1300" s="232"/>
      <c r="AR1300" s="205">
        <f t="shared" si="280"/>
        <v>0</v>
      </c>
      <c r="AS1300" s="205">
        <f t="shared" si="278"/>
        <v>0</v>
      </c>
    </row>
    <row r="1301" spans="1:45" ht="15.75" hidden="1" customHeight="1" outlineLevel="1">
      <c r="A1301" s="16" t="s">
        <v>133</v>
      </c>
      <c r="B1301" s="216">
        <f t="shared" si="281"/>
        <v>74</v>
      </c>
      <c r="C1301" s="284"/>
      <c r="D1301" s="228"/>
      <c r="E1301" s="286"/>
      <c r="F1301" s="286"/>
      <c r="G1301" s="288">
        <v>0</v>
      </c>
      <c r="H1301" s="238"/>
      <c r="I1301" s="239"/>
      <c r="J1301" s="239"/>
      <c r="K1301" s="240"/>
      <c r="L1301" s="286"/>
      <c r="M1301" s="215"/>
      <c r="P1301" s="2"/>
      <c r="R1301" s="2"/>
      <c r="S1301" s="2"/>
      <c r="T1301" s="2"/>
      <c r="U1301" s="232"/>
      <c r="V1301" s="232"/>
      <c r="AR1301" s="205">
        <f t="shared" si="280"/>
        <v>0</v>
      </c>
      <c r="AS1301" s="205">
        <f t="shared" si="278"/>
        <v>0</v>
      </c>
    </row>
    <row r="1302" spans="1:45" ht="15.75" hidden="1" customHeight="1" outlineLevel="1">
      <c r="A1302" s="16" t="s">
        <v>133</v>
      </c>
      <c r="B1302" s="216">
        <f t="shared" si="281"/>
        <v>75</v>
      </c>
      <c r="C1302" s="284"/>
      <c r="D1302" s="228"/>
      <c r="E1302" s="286"/>
      <c r="F1302" s="286"/>
      <c r="G1302" s="288">
        <v>0</v>
      </c>
      <c r="H1302" s="238"/>
      <c r="I1302" s="239"/>
      <c r="J1302" s="239"/>
      <c r="K1302" s="240"/>
      <c r="L1302" s="286"/>
      <c r="M1302" s="215"/>
      <c r="P1302" s="2"/>
      <c r="R1302" s="2"/>
      <c r="S1302" s="2"/>
      <c r="T1302" s="2"/>
      <c r="U1302" s="232"/>
      <c r="V1302" s="232"/>
      <c r="AR1302" s="205">
        <f t="shared" si="280"/>
        <v>0</v>
      </c>
      <c r="AS1302" s="205">
        <f t="shared" si="278"/>
        <v>0</v>
      </c>
    </row>
    <row r="1303" spans="1:45" ht="15.75" hidden="1" customHeight="1" outlineLevel="1">
      <c r="A1303" s="16" t="s">
        <v>133</v>
      </c>
      <c r="B1303" s="216">
        <f t="shared" si="281"/>
        <v>76</v>
      </c>
      <c r="C1303" s="284"/>
      <c r="D1303" s="228"/>
      <c r="E1303" s="286"/>
      <c r="F1303" s="286"/>
      <c r="G1303" s="288">
        <v>0</v>
      </c>
      <c r="H1303" s="238"/>
      <c r="I1303" s="239"/>
      <c r="J1303" s="239"/>
      <c r="K1303" s="240"/>
      <c r="L1303" s="286"/>
      <c r="M1303" s="215"/>
      <c r="P1303" s="2"/>
      <c r="R1303" s="2"/>
      <c r="S1303" s="2"/>
      <c r="T1303" s="2"/>
      <c r="U1303" s="232"/>
      <c r="V1303" s="232"/>
      <c r="AR1303" s="205">
        <f t="shared" si="280"/>
        <v>0</v>
      </c>
      <c r="AS1303" s="205">
        <f t="shared" si="278"/>
        <v>0</v>
      </c>
    </row>
    <row r="1304" spans="1:45" ht="15.75" hidden="1" customHeight="1" outlineLevel="1">
      <c r="A1304" s="16" t="s">
        <v>133</v>
      </c>
      <c r="B1304" s="216">
        <f t="shared" si="281"/>
        <v>77</v>
      </c>
      <c r="C1304" s="284"/>
      <c r="D1304" s="228"/>
      <c r="E1304" s="286"/>
      <c r="F1304" s="286"/>
      <c r="G1304" s="288">
        <v>0</v>
      </c>
      <c r="H1304" s="238"/>
      <c r="I1304" s="239"/>
      <c r="J1304" s="239"/>
      <c r="K1304" s="240"/>
      <c r="L1304" s="286"/>
      <c r="M1304" s="215"/>
      <c r="P1304" s="2"/>
      <c r="R1304" s="2"/>
      <c r="S1304" s="2"/>
      <c r="T1304" s="2"/>
      <c r="U1304" s="232"/>
      <c r="V1304" s="232"/>
      <c r="AR1304" s="205">
        <f t="shared" si="280"/>
        <v>0</v>
      </c>
      <c r="AS1304" s="205">
        <f t="shared" si="278"/>
        <v>0</v>
      </c>
    </row>
    <row r="1305" spans="1:45" ht="15.75" hidden="1" customHeight="1" outlineLevel="1">
      <c r="A1305" s="16" t="s">
        <v>133</v>
      </c>
      <c r="B1305" s="216">
        <f t="shared" si="281"/>
        <v>78</v>
      </c>
      <c r="C1305" s="284"/>
      <c r="D1305" s="228"/>
      <c r="E1305" s="286"/>
      <c r="F1305" s="286"/>
      <c r="G1305" s="288">
        <v>0</v>
      </c>
      <c r="H1305" s="238"/>
      <c r="I1305" s="239"/>
      <c r="J1305" s="239"/>
      <c r="K1305" s="240"/>
      <c r="L1305" s="286"/>
      <c r="M1305" s="215"/>
      <c r="P1305" s="2"/>
      <c r="R1305" s="2"/>
      <c r="S1305" s="2"/>
      <c r="T1305" s="2"/>
      <c r="U1305" s="232"/>
      <c r="V1305" s="232"/>
      <c r="AR1305" s="205">
        <f t="shared" si="280"/>
        <v>0</v>
      </c>
      <c r="AS1305" s="205">
        <f t="shared" si="278"/>
        <v>0</v>
      </c>
    </row>
    <row r="1306" spans="1:45" ht="15.75" hidden="1" customHeight="1" outlineLevel="1">
      <c r="A1306" s="16" t="s">
        <v>133</v>
      </c>
      <c r="B1306" s="216">
        <f t="shared" si="281"/>
        <v>79</v>
      </c>
      <c r="C1306" s="284"/>
      <c r="D1306" s="228"/>
      <c r="E1306" s="286"/>
      <c r="F1306" s="286"/>
      <c r="G1306" s="288">
        <v>0</v>
      </c>
      <c r="H1306" s="238"/>
      <c r="I1306" s="239"/>
      <c r="J1306" s="239"/>
      <c r="K1306" s="240"/>
      <c r="L1306" s="286"/>
      <c r="M1306" s="215"/>
      <c r="P1306" s="2"/>
      <c r="R1306" s="2"/>
      <c r="S1306" s="2"/>
      <c r="T1306" s="2"/>
      <c r="U1306" s="232"/>
      <c r="V1306" s="232"/>
      <c r="AR1306" s="205">
        <f t="shared" si="280"/>
        <v>0</v>
      </c>
      <c r="AS1306" s="205">
        <f t="shared" si="278"/>
        <v>0</v>
      </c>
    </row>
    <row r="1307" spans="1:45" ht="15.75" hidden="1" customHeight="1" outlineLevel="1">
      <c r="A1307" s="16" t="s">
        <v>133</v>
      </c>
      <c r="B1307" s="216">
        <f t="shared" si="281"/>
        <v>80</v>
      </c>
      <c r="C1307" s="284"/>
      <c r="D1307" s="228"/>
      <c r="E1307" s="286"/>
      <c r="F1307" s="286"/>
      <c r="G1307" s="288">
        <v>0</v>
      </c>
      <c r="H1307" s="238"/>
      <c r="I1307" s="239"/>
      <c r="J1307" s="239"/>
      <c r="K1307" s="240"/>
      <c r="L1307" s="286"/>
      <c r="M1307" s="215"/>
      <c r="P1307" s="2"/>
      <c r="R1307" s="2"/>
      <c r="S1307" s="2"/>
      <c r="T1307" s="2"/>
      <c r="U1307" s="232"/>
      <c r="V1307" s="232"/>
      <c r="AR1307" s="205">
        <f t="shared" si="280"/>
        <v>0</v>
      </c>
      <c r="AS1307" s="205">
        <f t="shared" si="278"/>
        <v>0</v>
      </c>
    </row>
    <row r="1308" spans="1:45" ht="15.75" hidden="1" customHeight="1" outlineLevel="1">
      <c r="A1308" s="16" t="s">
        <v>133</v>
      </c>
      <c r="B1308" s="216">
        <f t="shared" si="281"/>
        <v>81</v>
      </c>
      <c r="C1308" s="284"/>
      <c r="D1308" s="228"/>
      <c r="E1308" s="286"/>
      <c r="F1308" s="286"/>
      <c r="G1308" s="288">
        <v>0</v>
      </c>
      <c r="H1308" s="238"/>
      <c r="I1308" s="239"/>
      <c r="J1308" s="239"/>
      <c r="K1308" s="240"/>
      <c r="L1308" s="286"/>
      <c r="M1308" s="215"/>
      <c r="P1308" s="2"/>
      <c r="R1308" s="2"/>
      <c r="S1308" s="2"/>
      <c r="T1308" s="2"/>
      <c r="U1308" s="232"/>
      <c r="V1308" s="232"/>
      <c r="AR1308" s="205">
        <f t="shared" si="280"/>
        <v>0</v>
      </c>
      <c r="AS1308" s="205">
        <f t="shared" si="278"/>
        <v>0</v>
      </c>
    </row>
    <row r="1309" spans="1:45" ht="15.75" hidden="1" customHeight="1" outlineLevel="1">
      <c r="A1309" s="16" t="s">
        <v>133</v>
      </c>
      <c r="B1309" s="216">
        <f t="shared" si="281"/>
        <v>82</v>
      </c>
      <c r="C1309" s="284"/>
      <c r="D1309" s="228"/>
      <c r="E1309" s="286"/>
      <c r="F1309" s="286"/>
      <c r="G1309" s="288">
        <v>0</v>
      </c>
      <c r="H1309" s="238"/>
      <c r="I1309" s="239"/>
      <c r="J1309" s="239"/>
      <c r="K1309" s="240"/>
      <c r="L1309" s="286"/>
      <c r="M1309" s="215"/>
      <c r="P1309" s="2"/>
      <c r="R1309" s="2"/>
      <c r="S1309" s="2"/>
      <c r="T1309" s="2"/>
      <c r="U1309" s="232"/>
      <c r="V1309" s="232"/>
      <c r="AR1309" s="205">
        <f t="shared" si="280"/>
        <v>0</v>
      </c>
      <c r="AS1309" s="205">
        <f t="shared" si="278"/>
        <v>0</v>
      </c>
    </row>
    <row r="1310" spans="1:45" ht="15.75" hidden="1" customHeight="1" outlineLevel="1">
      <c r="A1310" s="16" t="s">
        <v>133</v>
      </c>
      <c r="B1310" s="216">
        <f t="shared" si="281"/>
        <v>83</v>
      </c>
      <c r="C1310" s="284"/>
      <c r="D1310" s="228"/>
      <c r="E1310" s="286"/>
      <c r="F1310" s="286"/>
      <c r="G1310" s="288">
        <v>0</v>
      </c>
      <c r="H1310" s="238"/>
      <c r="I1310" s="239"/>
      <c r="J1310" s="239"/>
      <c r="K1310" s="240"/>
      <c r="L1310" s="286"/>
      <c r="M1310" s="215"/>
      <c r="P1310" s="2"/>
      <c r="R1310" s="2"/>
      <c r="S1310" s="2"/>
      <c r="T1310" s="2"/>
      <c r="U1310" s="232"/>
      <c r="V1310" s="232"/>
      <c r="AR1310" s="205">
        <f t="shared" si="280"/>
        <v>0</v>
      </c>
      <c r="AS1310" s="205">
        <f t="shared" si="278"/>
        <v>0</v>
      </c>
    </row>
    <row r="1311" spans="1:45" ht="15.75" hidden="1" customHeight="1" outlineLevel="1">
      <c r="A1311" s="16" t="s">
        <v>133</v>
      </c>
      <c r="B1311" s="216">
        <f t="shared" si="281"/>
        <v>84</v>
      </c>
      <c r="C1311" s="284"/>
      <c r="D1311" s="228"/>
      <c r="E1311" s="286"/>
      <c r="F1311" s="286"/>
      <c r="G1311" s="288">
        <v>0</v>
      </c>
      <c r="H1311" s="238"/>
      <c r="I1311" s="239"/>
      <c r="J1311" s="239"/>
      <c r="K1311" s="240"/>
      <c r="L1311" s="286"/>
      <c r="M1311" s="215"/>
      <c r="P1311" s="2"/>
      <c r="R1311" s="2"/>
      <c r="S1311" s="2"/>
      <c r="T1311" s="2"/>
      <c r="U1311" s="232"/>
      <c r="V1311" s="232"/>
      <c r="AR1311" s="205">
        <f t="shared" si="280"/>
        <v>0</v>
      </c>
      <c r="AS1311" s="205">
        <f t="shared" si="278"/>
        <v>0</v>
      </c>
    </row>
    <row r="1312" spans="1:45" ht="15.75" hidden="1" customHeight="1" outlineLevel="1">
      <c r="A1312" s="16" t="s">
        <v>133</v>
      </c>
      <c r="B1312" s="216">
        <f t="shared" si="281"/>
        <v>85</v>
      </c>
      <c r="C1312" s="284"/>
      <c r="D1312" s="228"/>
      <c r="E1312" s="286"/>
      <c r="F1312" s="286"/>
      <c r="G1312" s="288">
        <v>0</v>
      </c>
      <c r="H1312" s="238"/>
      <c r="I1312" s="239"/>
      <c r="J1312" s="239"/>
      <c r="K1312" s="240"/>
      <c r="L1312" s="286"/>
      <c r="M1312" s="215"/>
      <c r="P1312" s="2"/>
      <c r="R1312" s="2"/>
      <c r="S1312" s="2"/>
      <c r="T1312" s="2"/>
      <c r="U1312" s="232"/>
      <c r="V1312" s="232"/>
      <c r="AR1312" s="205">
        <f t="shared" si="280"/>
        <v>0</v>
      </c>
      <c r="AS1312" s="205">
        <f t="shared" si="278"/>
        <v>0</v>
      </c>
    </row>
    <row r="1313" spans="1:45" ht="15.75" hidden="1" customHeight="1" outlineLevel="1">
      <c r="A1313" s="16" t="s">
        <v>133</v>
      </c>
      <c r="B1313" s="216">
        <f t="shared" si="281"/>
        <v>86</v>
      </c>
      <c r="C1313" s="284"/>
      <c r="D1313" s="228"/>
      <c r="E1313" s="286"/>
      <c r="F1313" s="286"/>
      <c r="G1313" s="288">
        <v>0</v>
      </c>
      <c r="H1313" s="238"/>
      <c r="I1313" s="239"/>
      <c r="J1313" s="239"/>
      <c r="K1313" s="240"/>
      <c r="L1313" s="286"/>
      <c r="M1313" s="215"/>
      <c r="P1313" s="2"/>
      <c r="R1313" s="2"/>
      <c r="S1313" s="2"/>
      <c r="T1313" s="2"/>
      <c r="U1313" s="232"/>
      <c r="V1313" s="232"/>
      <c r="AR1313" s="205">
        <f t="shared" si="280"/>
        <v>0</v>
      </c>
      <c r="AS1313" s="205">
        <f t="shared" si="278"/>
        <v>0</v>
      </c>
    </row>
    <row r="1314" spans="1:45" ht="15.75" hidden="1" customHeight="1" outlineLevel="1">
      <c r="A1314" s="16" t="s">
        <v>133</v>
      </c>
      <c r="B1314" s="216">
        <f t="shared" si="281"/>
        <v>87</v>
      </c>
      <c r="C1314" s="284"/>
      <c r="D1314" s="228"/>
      <c r="E1314" s="286"/>
      <c r="F1314" s="286"/>
      <c r="G1314" s="288">
        <v>0</v>
      </c>
      <c r="H1314" s="238"/>
      <c r="I1314" s="239"/>
      <c r="J1314" s="239"/>
      <c r="K1314" s="240"/>
      <c r="L1314" s="286"/>
      <c r="M1314" s="215"/>
      <c r="P1314" s="2"/>
      <c r="R1314" s="2"/>
      <c r="S1314" s="2"/>
      <c r="T1314" s="2"/>
      <c r="U1314" s="232"/>
      <c r="V1314" s="232"/>
      <c r="AR1314" s="205">
        <f t="shared" si="280"/>
        <v>0</v>
      </c>
      <c r="AS1314" s="205">
        <f t="shared" si="278"/>
        <v>0</v>
      </c>
    </row>
    <row r="1315" spans="1:45" ht="15.75" hidden="1" customHeight="1" outlineLevel="1">
      <c r="A1315" s="16" t="s">
        <v>133</v>
      </c>
      <c r="B1315" s="216">
        <f t="shared" si="281"/>
        <v>88</v>
      </c>
      <c r="C1315" s="284"/>
      <c r="D1315" s="228"/>
      <c r="E1315" s="286"/>
      <c r="F1315" s="286"/>
      <c r="G1315" s="288">
        <v>0</v>
      </c>
      <c r="H1315" s="238"/>
      <c r="I1315" s="239"/>
      <c r="J1315" s="239"/>
      <c r="K1315" s="240"/>
      <c r="L1315" s="286"/>
      <c r="M1315" s="215"/>
      <c r="P1315" s="2"/>
      <c r="R1315" s="2"/>
      <c r="S1315" s="2"/>
      <c r="T1315" s="2"/>
      <c r="U1315" s="232"/>
      <c r="V1315" s="232"/>
      <c r="AR1315" s="205">
        <f t="shared" si="280"/>
        <v>0</v>
      </c>
      <c r="AS1315" s="205">
        <f t="shared" si="278"/>
        <v>0</v>
      </c>
    </row>
    <row r="1316" spans="1:45" ht="15.75" hidden="1" customHeight="1" outlineLevel="1">
      <c r="A1316" s="16" t="s">
        <v>133</v>
      </c>
      <c r="B1316" s="216">
        <f t="shared" si="281"/>
        <v>89</v>
      </c>
      <c r="C1316" s="284"/>
      <c r="D1316" s="228"/>
      <c r="E1316" s="286"/>
      <c r="F1316" s="286"/>
      <c r="G1316" s="288">
        <v>0</v>
      </c>
      <c r="H1316" s="238"/>
      <c r="I1316" s="239"/>
      <c r="J1316" s="239"/>
      <c r="K1316" s="240"/>
      <c r="L1316" s="286"/>
      <c r="M1316" s="215"/>
      <c r="P1316" s="2"/>
      <c r="R1316" s="2"/>
      <c r="S1316" s="2"/>
      <c r="T1316" s="2"/>
      <c r="U1316" s="232"/>
      <c r="V1316" s="232"/>
      <c r="AR1316" s="205">
        <f t="shared" si="280"/>
        <v>0</v>
      </c>
      <c r="AS1316" s="205">
        <f t="shared" si="278"/>
        <v>0</v>
      </c>
    </row>
    <row r="1317" spans="1:45" ht="15.75" hidden="1" customHeight="1" outlineLevel="1">
      <c r="A1317" s="16" t="s">
        <v>133</v>
      </c>
      <c r="B1317" s="216">
        <f t="shared" si="281"/>
        <v>90</v>
      </c>
      <c r="C1317" s="284"/>
      <c r="D1317" s="228"/>
      <c r="E1317" s="286"/>
      <c r="F1317" s="286"/>
      <c r="G1317" s="288">
        <v>0</v>
      </c>
      <c r="H1317" s="238"/>
      <c r="I1317" s="239"/>
      <c r="J1317" s="239"/>
      <c r="K1317" s="240"/>
      <c r="L1317" s="286"/>
      <c r="M1317" s="215"/>
      <c r="P1317" s="2"/>
      <c r="R1317" s="2"/>
      <c r="S1317" s="2"/>
      <c r="T1317" s="2"/>
      <c r="U1317" s="232"/>
      <c r="V1317" s="232"/>
      <c r="AR1317" s="205">
        <f t="shared" si="280"/>
        <v>0</v>
      </c>
      <c r="AS1317" s="205">
        <f t="shared" si="278"/>
        <v>0</v>
      </c>
    </row>
    <row r="1318" spans="1:45" ht="15.75" hidden="1" customHeight="1" outlineLevel="1">
      <c r="A1318" s="16" t="s">
        <v>133</v>
      </c>
      <c r="B1318" s="216">
        <f t="shared" si="281"/>
        <v>91</v>
      </c>
      <c r="C1318" s="284"/>
      <c r="D1318" s="228"/>
      <c r="E1318" s="286"/>
      <c r="F1318" s="286"/>
      <c r="G1318" s="288">
        <v>0</v>
      </c>
      <c r="H1318" s="238"/>
      <c r="I1318" s="239"/>
      <c r="J1318" s="239"/>
      <c r="K1318" s="240"/>
      <c r="L1318" s="286"/>
      <c r="M1318" s="215"/>
      <c r="P1318" s="2"/>
      <c r="R1318" s="2"/>
      <c r="S1318" s="2"/>
      <c r="T1318" s="2"/>
      <c r="U1318" s="232"/>
      <c r="V1318" s="232"/>
      <c r="AR1318" s="205">
        <f t="shared" si="280"/>
        <v>0</v>
      </c>
      <c r="AS1318" s="205">
        <f t="shared" si="278"/>
        <v>0</v>
      </c>
    </row>
    <row r="1319" spans="1:45" ht="15.75" hidden="1" customHeight="1" outlineLevel="1">
      <c r="A1319" s="16" t="s">
        <v>133</v>
      </c>
      <c r="B1319" s="216">
        <f t="shared" si="281"/>
        <v>92</v>
      </c>
      <c r="C1319" s="284"/>
      <c r="D1319" s="228"/>
      <c r="E1319" s="286"/>
      <c r="F1319" s="286"/>
      <c r="G1319" s="288">
        <v>0</v>
      </c>
      <c r="H1319" s="238"/>
      <c r="I1319" s="239"/>
      <c r="J1319" s="239"/>
      <c r="K1319" s="240"/>
      <c r="L1319" s="286"/>
      <c r="M1319" s="215"/>
      <c r="P1319" s="2"/>
      <c r="R1319" s="2"/>
      <c r="S1319" s="2"/>
      <c r="T1319" s="2"/>
      <c r="U1319" s="232"/>
      <c r="V1319" s="232"/>
      <c r="AR1319" s="205">
        <f t="shared" si="280"/>
        <v>0</v>
      </c>
      <c r="AS1319" s="205">
        <f t="shared" si="278"/>
        <v>0</v>
      </c>
    </row>
    <row r="1320" spans="1:45" ht="15.75" hidden="1" customHeight="1" outlineLevel="1">
      <c r="A1320" s="16" t="s">
        <v>133</v>
      </c>
      <c r="B1320" s="216">
        <f t="shared" si="281"/>
        <v>93</v>
      </c>
      <c r="C1320" s="284"/>
      <c r="D1320" s="228"/>
      <c r="E1320" s="286"/>
      <c r="F1320" s="286"/>
      <c r="G1320" s="288">
        <v>0</v>
      </c>
      <c r="H1320" s="238"/>
      <c r="I1320" s="239"/>
      <c r="J1320" s="239"/>
      <c r="K1320" s="240"/>
      <c r="L1320" s="286"/>
      <c r="M1320" s="215"/>
      <c r="P1320" s="2"/>
      <c r="R1320" s="2"/>
      <c r="S1320" s="2"/>
      <c r="T1320" s="2"/>
      <c r="U1320" s="232"/>
      <c r="V1320" s="232"/>
      <c r="AR1320" s="205">
        <f t="shared" si="280"/>
        <v>0</v>
      </c>
      <c r="AS1320" s="205">
        <f t="shared" si="278"/>
        <v>0</v>
      </c>
    </row>
    <row r="1321" spans="1:45" ht="15.75" hidden="1" customHeight="1" outlineLevel="1">
      <c r="A1321" s="16" t="s">
        <v>133</v>
      </c>
      <c r="B1321" s="216">
        <f t="shared" si="281"/>
        <v>94</v>
      </c>
      <c r="C1321" s="284"/>
      <c r="D1321" s="228"/>
      <c r="E1321" s="286"/>
      <c r="F1321" s="286"/>
      <c r="G1321" s="288">
        <v>0</v>
      </c>
      <c r="H1321" s="238"/>
      <c r="I1321" s="239"/>
      <c r="J1321" s="239"/>
      <c r="K1321" s="240"/>
      <c r="L1321" s="286"/>
      <c r="M1321" s="215"/>
      <c r="P1321" s="2"/>
      <c r="R1321" s="2"/>
      <c r="S1321" s="2"/>
      <c r="T1321" s="2"/>
      <c r="U1321" s="232"/>
      <c r="V1321" s="232"/>
      <c r="AR1321" s="205">
        <f t="shared" si="280"/>
        <v>0</v>
      </c>
      <c r="AS1321" s="205">
        <f t="shared" si="278"/>
        <v>0</v>
      </c>
    </row>
    <row r="1322" spans="1:45" ht="15.75" hidden="1" customHeight="1" outlineLevel="1">
      <c r="A1322" s="16" t="s">
        <v>133</v>
      </c>
      <c r="B1322" s="216">
        <f t="shared" si="281"/>
        <v>95</v>
      </c>
      <c r="C1322" s="284"/>
      <c r="D1322" s="228"/>
      <c r="E1322" s="286"/>
      <c r="F1322" s="286"/>
      <c r="G1322" s="288">
        <v>0</v>
      </c>
      <c r="H1322" s="238"/>
      <c r="I1322" s="239"/>
      <c r="J1322" s="239"/>
      <c r="K1322" s="240"/>
      <c r="L1322" s="286"/>
      <c r="M1322" s="215"/>
      <c r="P1322" s="2"/>
      <c r="R1322" s="2"/>
      <c r="S1322" s="2"/>
      <c r="T1322" s="2"/>
      <c r="U1322" s="232"/>
      <c r="V1322" s="232"/>
      <c r="AR1322" s="205">
        <f t="shared" si="280"/>
        <v>0</v>
      </c>
      <c r="AS1322" s="205">
        <f t="shared" si="278"/>
        <v>0</v>
      </c>
    </row>
    <row r="1323" spans="1:45" ht="15.75" hidden="1" customHeight="1" outlineLevel="1">
      <c r="A1323" s="16" t="s">
        <v>133</v>
      </c>
      <c r="B1323" s="216">
        <f t="shared" si="281"/>
        <v>96</v>
      </c>
      <c r="C1323" s="284"/>
      <c r="D1323" s="228"/>
      <c r="E1323" s="286"/>
      <c r="F1323" s="286"/>
      <c r="G1323" s="288">
        <v>0</v>
      </c>
      <c r="H1323" s="238"/>
      <c r="I1323" s="239"/>
      <c r="J1323" s="239"/>
      <c r="K1323" s="240"/>
      <c r="L1323" s="286"/>
      <c r="M1323" s="215"/>
      <c r="P1323" s="2"/>
      <c r="R1323" s="2"/>
      <c r="S1323" s="2"/>
      <c r="T1323" s="2"/>
      <c r="U1323" s="232"/>
      <c r="V1323" s="232"/>
      <c r="AR1323" s="205">
        <f t="shared" si="280"/>
        <v>0</v>
      </c>
      <c r="AS1323" s="205">
        <f t="shared" si="278"/>
        <v>0</v>
      </c>
    </row>
    <row r="1324" spans="1:45" ht="15.75" hidden="1" customHeight="1" outlineLevel="1">
      <c r="A1324" s="16" t="s">
        <v>133</v>
      </c>
      <c r="B1324" s="216">
        <f t="shared" si="281"/>
        <v>97</v>
      </c>
      <c r="C1324" s="284"/>
      <c r="D1324" s="228"/>
      <c r="E1324" s="286"/>
      <c r="F1324" s="286"/>
      <c r="G1324" s="288">
        <v>0</v>
      </c>
      <c r="H1324" s="238"/>
      <c r="I1324" s="239"/>
      <c r="J1324" s="239"/>
      <c r="K1324" s="240"/>
      <c r="L1324" s="286"/>
      <c r="M1324" s="215"/>
      <c r="P1324" s="2"/>
      <c r="R1324" s="2"/>
      <c r="S1324" s="2"/>
      <c r="T1324" s="2"/>
      <c r="U1324" s="232"/>
      <c r="V1324" s="232"/>
      <c r="AR1324" s="205">
        <f t="shared" si="280"/>
        <v>0</v>
      </c>
      <c r="AS1324" s="205">
        <f t="shared" si="278"/>
        <v>0</v>
      </c>
    </row>
    <row r="1325" spans="1:45" ht="15.75" hidden="1" customHeight="1" outlineLevel="1">
      <c r="A1325" s="16" t="s">
        <v>133</v>
      </c>
      <c r="B1325" s="216">
        <f t="shared" si="281"/>
        <v>98</v>
      </c>
      <c r="C1325" s="284"/>
      <c r="D1325" s="228"/>
      <c r="E1325" s="286"/>
      <c r="F1325" s="286"/>
      <c r="G1325" s="288">
        <v>0</v>
      </c>
      <c r="H1325" s="238"/>
      <c r="I1325" s="239"/>
      <c r="J1325" s="239"/>
      <c r="K1325" s="240"/>
      <c r="L1325" s="286"/>
      <c r="M1325" s="215"/>
      <c r="P1325" s="2"/>
      <c r="R1325" s="2"/>
      <c r="S1325" s="2"/>
      <c r="T1325" s="2"/>
      <c r="U1325" s="232"/>
      <c r="V1325" s="232"/>
      <c r="AR1325" s="205">
        <f t="shared" si="280"/>
        <v>0</v>
      </c>
      <c r="AS1325" s="205">
        <f t="shared" si="278"/>
        <v>0</v>
      </c>
    </row>
    <row r="1326" spans="1:45" ht="15.75" hidden="1" customHeight="1" outlineLevel="1">
      <c r="A1326" s="16" t="s">
        <v>133</v>
      </c>
      <c r="B1326" s="216">
        <f t="shared" si="281"/>
        <v>99</v>
      </c>
      <c r="C1326" s="284"/>
      <c r="D1326" s="228"/>
      <c r="E1326" s="286"/>
      <c r="F1326" s="286"/>
      <c r="G1326" s="288">
        <v>0</v>
      </c>
      <c r="H1326" s="238"/>
      <c r="I1326" s="239"/>
      <c r="J1326" s="239"/>
      <c r="K1326" s="240"/>
      <c r="L1326" s="286"/>
      <c r="M1326" s="215"/>
      <c r="P1326" s="2"/>
      <c r="R1326" s="2"/>
      <c r="S1326" s="2"/>
      <c r="T1326" s="2"/>
      <c r="U1326" s="232"/>
      <c r="V1326" s="232"/>
      <c r="AR1326" s="205">
        <f t="shared" si="280"/>
        <v>0</v>
      </c>
      <c r="AS1326" s="205">
        <f t="shared" si="278"/>
        <v>0</v>
      </c>
    </row>
    <row r="1327" spans="1:45" ht="15.75" hidden="1" customHeight="1" outlineLevel="1">
      <c r="A1327" s="16" t="s">
        <v>133</v>
      </c>
      <c r="B1327" s="216">
        <f t="shared" si="281"/>
        <v>100</v>
      </c>
      <c r="C1327" s="284"/>
      <c r="D1327" s="228"/>
      <c r="E1327" s="286"/>
      <c r="F1327" s="286"/>
      <c r="G1327" s="288">
        <v>0</v>
      </c>
      <c r="H1327" s="238"/>
      <c r="I1327" s="239"/>
      <c r="J1327" s="239"/>
      <c r="K1327" s="240"/>
      <c r="L1327" s="286"/>
      <c r="M1327" s="215"/>
      <c r="P1327" s="2"/>
      <c r="R1327" s="2"/>
      <c r="S1327" s="2"/>
      <c r="T1327" s="2"/>
      <c r="U1327" s="232"/>
      <c r="V1327" s="232"/>
      <c r="AR1327" s="205">
        <f t="shared" si="280"/>
        <v>0</v>
      </c>
      <c r="AS1327" s="205">
        <f t="shared" si="278"/>
        <v>0</v>
      </c>
    </row>
    <row r="1328" spans="1:45" ht="18.75" customHeight="1" collapsed="1" thickBot="1">
      <c r="A1328" s="9"/>
      <c r="B1328" s="10" t="s">
        <v>128</v>
      </c>
      <c r="C1328" s="242"/>
      <c r="D1328" s="228"/>
      <c r="E1328" s="228"/>
      <c r="F1328" s="228"/>
      <c r="G1328" s="243"/>
      <c r="H1328" s="228"/>
      <c r="I1328" s="228"/>
      <c r="J1328" s="228"/>
      <c r="K1328" s="259"/>
      <c r="L1328" s="260"/>
      <c r="M1328" s="230"/>
      <c r="P1328" s="2"/>
      <c r="R1328" s="2"/>
      <c r="S1328" s="2"/>
      <c r="T1328" s="2"/>
      <c r="U1328" s="232"/>
      <c r="V1328" s="232"/>
      <c r="AR1328" s="205">
        <f t="shared" si="280"/>
        <v>0</v>
      </c>
      <c r="AS1328" s="205">
        <f t="shared" si="278"/>
        <v>0</v>
      </c>
    </row>
    <row r="1329" spans="1:22" ht="15.75" customHeight="1" thickBot="1">
      <c r="A1329" s="212"/>
      <c r="B1329" s="231"/>
      <c r="C1329" s="232"/>
      <c r="D1329" s="231"/>
      <c r="E1329" s="231"/>
      <c r="F1329" s="17" t="s">
        <v>135</v>
      </c>
      <c r="G1329" s="13">
        <f>SUM(G1227:G1327)</f>
        <v>0</v>
      </c>
      <c r="H1329" s="11"/>
      <c r="I1329" s="11"/>
      <c r="J1329" s="11"/>
      <c r="M1329" s="215"/>
      <c r="P1329" s="2"/>
      <c r="R1329" s="2"/>
      <c r="S1329" s="2"/>
      <c r="T1329" s="2"/>
      <c r="U1329" s="232"/>
      <c r="V1329" s="232"/>
    </row>
    <row r="1330" spans="1:22" ht="12" customHeight="1" thickBot="1">
      <c r="A1330" s="233"/>
      <c r="B1330" s="234"/>
      <c r="C1330" s="235"/>
      <c r="D1330" s="234"/>
      <c r="E1330" s="234"/>
      <c r="F1330" s="234"/>
      <c r="G1330" s="234"/>
      <c r="H1330" s="234"/>
      <c r="I1330" s="234"/>
      <c r="J1330" s="234"/>
      <c r="K1330" s="261"/>
      <c r="L1330" s="261"/>
      <c r="M1330" s="236"/>
      <c r="P1330" s="2"/>
      <c r="R1330" s="2"/>
      <c r="S1330" s="2"/>
      <c r="T1330" s="2"/>
      <c r="U1330" s="232"/>
      <c r="V1330" s="232"/>
    </row>
    <row r="1331" spans="1:22" ht="15.75" customHeight="1">
      <c r="B1331" s="231"/>
      <c r="C1331" s="232"/>
      <c r="D1331" s="231"/>
      <c r="E1331" s="231"/>
      <c r="F1331" s="231"/>
      <c r="G1331" s="231"/>
      <c r="H1331" s="231"/>
      <c r="I1331" s="231"/>
      <c r="J1331" s="231"/>
      <c r="P1331" s="2"/>
      <c r="R1331" s="2"/>
      <c r="S1331" s="2"/>
      <c r="T1331" s="2"/>
      <c r="U1331" s="232"/>
      <c r="V1331" s="232"/>
    </row>
    <row r="1332" spans="1:22" ht="15.75" customHeight="1">
      <c r="B1332" s="231"/>
      <c r="C1332" s="232"/>
      <c r="D1332" s="231"/>
      <c r="E1332" s="231"/>
      <c r="F1332" s="231"/>
      <c r="G1332" s="231"/>
      <c r="H1332" s="231"/>
      <c r="I1332" s="231"/>
      <c r="J1332" s="231"/>
      <c r="P1332" s="2"/>
      <c r="R1332" s="2"/>
      <c r="S1332" s="2"/>
      <c r="T1332" s="2"/>
      <c r="U1332" s="232"/>
      <c r="V1332" s="232"/>
    </row>
    <row r="1333" spans="1:22" ht="15.75" customHeight="1">
      <c r="B1333" s="231"/>
      <c r="C1333" s="232"/>
      <c r="D1333" s="231"/>
      <c r="E1333" s="231"/>
      <c r="F1333" s="231"/>
      <c r="G1333" s="231"/>
      <c r="H1333" s="231"/>
      <c r="I1333" s="231"/>
      <c r="J1333" s="231"/>
      <c r="P1333" s="2"/>
      <c r="R1333" s="2"/>
      <c r="S1333" s="2"/>
      <c r="T1333" s="2"/>
      <c r="U1333" s="232"/>
      <c r="V1333" s="232"/>
    </row>
    <row r="1334" spans="1:22" ht="15.75" customHeight="1">
      <c r="B1334" s="231"/>
      <c r="C1334" s="232"/>
      <c r="D1334" s="231"/>
      <c r="E1334" s="231"/>
      <c r="F1334" s="231"/>
      <c r="G1334" s="231"/>
      <c r="H1334" s="231"/>
      <c r="I1334" s="231"/>
      <c r="J1334" s="231"/>
      <c r="P1334" s="2"/>
      <c r="R1334" s="2"/>
      <c r="S1334" s="2"/>
      <c r="T1334" s="2"/>
      <c r="U1334" s="232"/>
      <c r="V1334" s="232"/>
    </row>
    <row r="1335" spans="1:22" ht="15.75" customHeight="1">
      <c r="B1335" s="231"/>
      <c r="C1335" s="232"/>
      <c r="D1335" s="231"/>
      <c r="E1335" s="231"/>
      <c r="F1335" s="231"/>
      <c r="G1335" s="231"/>
      <c r="H1335" s="231"/>
      <c r="I1335" s="231"/>
      <c r="J1335" s="231"/>
      <c r="P1335" s="2"/>
      <c r="R1335" s="2"/>
      <c r="S1335" s="2"/>
      <c r="T1335" s="2"/>
      <c r="U1335" s="232"/>
      <c r="V1335" s="232"/>
    </row>
    <row r="1336" spans="1:22" ht="15.75" customHeight="1">
      <c r="B1336" s="231"/>
      <c r="C1336" s="232"/>
      <c r="D1336" s="231"/>
      <c r="E1336" s="231"/>
      <c r="F1336" s="231"/>
      <c r="G1336" s="231"/>
      <c r="H1336" s="231"/>
      <c r="I1336" s="231"/>
      <c r="J1336" s="231"/>
      <c r="P1336" s="2"/>
      <c r="R1336" s="2"/>
      <c r="S1336" s="2"/>
      <c r="T1336" s="2"/>
      <c r="U1336" s="232"/>
      <c r="V1336" s="232"/>
    </row>
    <row r="1337" spans="1:22" ht="15.75" customHeight="1">
      <c r="B1337" s="231"/>
      <c r="C1337" s="232"/>
      <c r="D1337" s="231"/>
      <c r="E1337" s="231"/>
      <c r="F1337" s="231"/>
      <c r="G1337" s="231"/>
      <c r="H1337" s="231"/>
      <c r="I1337" s="231"/>
      <c r="J1337" s="231"/>
      <c r="P1337" s="2"/>
      <c r="R1337" s="2"/>
      <c r="S1337" s="2"/>
      <c r="T1337" s="2"/>
      <c r="U1337" s="232"/>
      <c r="V1337" s="232"/>
    </row>
    <row r="1338" spans="1:22" ht="15.75" customHeight="1">
      <c r="B1338" s="231"/>
      <c r="C1338" s="232"/>
      <c r="D1338" s="231"/>
      <c r="E1338" s="231"/>
      <c r="F1338" s="231"/>
      <c r="G1338" s="231"/>
      <c r="H1338" s="231"/>
      <c r="I1338" s="231"/>
      <c r="J1338" s="231"/>
      <c r="P1338" s="2"/>
      <c r="R1338" s="2"/>
      <c r="S1338" s="2"/>
      <c r="T1338" s="2"/>
      <c r="U1338" s="232"/>
      <c r="V1338" s="232"/>
    </row>
    <row r="1339" spans="1:22" ht="15.75" customHeight="1">
      <c r="B1339" s="231"/>
      <c r="C1339" s="232"/>
      <c r="D1339" s="231"/>
      <c r="E1339" s="231"/>
      <c r="F1339" s="231"/>
      <c r="G1339" s="231"/>
      <c r="H1339" s="231"/>
      <c r="I1339" s="231"/>
      <c r="J1339" s="231"/>
      <c r="P1339" s="2"/>
      <c r="R1339" s="2"/>
      <c r="S1339" s="2"/>
      <c r="T1339" s="2"/>
      <c r="U1339" s="232"/>
      <c r="V1339" s="232"/>
    </row>
    <row r="1340" spans="1:22" ht="15.75" customHeight="1">
      <c r="B1340" s="231"/>
      <c r="C1340" s="232"/>
      <c r="D1340" s="231"/>
      <c r="E1340" s="231"/>
      <c r="F1340" s="231"/>
      <c r="G1340" s="231"/>
      <c r="H1340" s="231"/>
      <c r="I1340" s="231"/>
      <c r="J1340" s="231"/>
      <c r="P1340" s="2"/>
      <c r="R1340" s="2"/>
      <c r="S1340" s="2"/>
      <c r="T1340" s="2"/>
      <c r="U1340" s="232"/>
      <c r="V1340" s="232"/>
    </row>
    <row r="1341" spans="1:22" ht="15.75" customHeight="1">
      <c r="B1341" s="231"/>
      <c r="C1341" s="232"/>
      <c r="D1341" s="231"/>
      <c r="E1341" s="231"/>
      <c r="F1341" s="231"/>
      <c r="G1341" s="231"/>
      <c r="H1341" s="231"/>
      <c r="I1341" s="231"/>
      <c r="J1341" s="231"/>
      <c r="P1341" s="2"/>
      <c r="R1341" s="2"/>
      <c r="S1341" s="2"/>
      <c r="T1341" s="2"/>
      <c r="U1341" s="232"/>
      <c r="V1341" s="232"/>
    </row>
    <row r="1342" spans="1:22" ht="15.75" customHeight="1">
      <c r="B1342" s="231"/>
      <c r="C1342" s="232"/>
      <c r="D1342" s="231"/>
      <c r="E1342" s="231"/>
      <c r="F1342" s="231"/>
      <c r="G1342" s="231"/>
      <c r="H1342" s="231"/>
      <c r="I1342" s="231"/>
      <c r="J1342" s="231"/>
      <c r="P1342" s="2"/>
      <c r="R1342" s="2"/>
      <c r="S1342" s="2"/>
      <c r="T1342" s="2"/>
      <c r="U1342" s="232"/>
      <c r="V1342" s="232"/>
    </row>
    <row r="1343" spans="1:22" ht="15.75" customHeight="1">
      <c r="B1343" s="231"/>
      <c r="C1343" s="232"/>
      <c r="D1343" s="231"/>
      <c r="E1343" s="231"/>
      <c r="F1343" s="231"/>
      <c r="G1343" s="231"/>
      <c r="H1343" s="231"/>
      <c r="I1343" s="231"/>
      <c r="J1343" s="231"/>
      <c r="P1343" s="2"/>
      <c r="R1343" s="2"/>
      <c r="S1343" s="2"/>
      <c r="T1343" s="2"/>
      <c r="U1343" s="232"/>
      <c r="V1343" s="232"/>
    </row>
    <row r="1344" spans="1:22" ht="15.75" customHeight="1">
      <c r="B1344" s="231"/>
      <c r="C1344" s="232"/>
      <c r="D1344" s="231"/>
      <c r="E1344" s="231"/>
      <c r="F1344" s="231"/>
      <c r="G1344" s="231"/>
      <c r="H1344" s="231"/>
      <c r="I1344" s="231"/>
      <c r="J1344" s="231"/>
      <c r="P1344" s="2"/>
      <c r="R1344" s="2"/>
      <c r="S1344" s="2"/>
      <c r="T1344" s="2"/>
      <c r="U1344" s="232"/>
      <c r="V1344" s="232"/>
    </row>
    <row r="1345" spans="2:22" ht="15.75" customHeight="1">
      <c r="B1345" s="231"/>
      <c r="C1345" s="232"/>
      <c r="D1345" s="231"/>
      <c r="E1345" s="231"/>
      <c r="F1345" s="231"/>
      <c r="G1345" s="231"/>
      <c r="H1345" s="231"/>
      <c r="I1345" s="231"/>
      <c r="J1345" s="231"/>
      <c r="P1345" s="2"/>
      <c r="R1345" s="2"/>
      <c r="S1345" s="2"/>
      <c r="T1345" s="2"/>
      <c r="U1345" s="232"/>
      <c r="V1345" s="232"/>
    </row>
    <row r="1346" spans="2:22" ht="15.75" customHeight="1">
      <c r="B1346" s="231"/>
      <c r="C1346" s="232"/>
      <c r="D1346" s="231"/>
      <c r="E1346" s="231"/>
      <c r="F1346" s="231"/>
      <c r="G1346" s="231"/>
      <c r="H1346" s="231"/>
      <c r="I1346" s="231"/>
      <c r="J1346" s="231"/>
      <c r="P1346" s="2"/>
      <c r="R1346" s="2"/>
      <c r="S1346" s="2"/>
      <c r="T1346" s="2"/>
      <c r="U1346" s="232"/>
      <c r="V1346" s="232"/>
    </row>
    <row r="1347" spans="2:22" ht="15.75" customHeight="1">
      <c r="B1347" s="231"/>
      <c r="C1347" s="232"/>
      <c r="D1347" s="231"/>
      <c r="E1347" s="231"/>
      <c r="F1347" s="231"/>
      <c r="G1347" s="231"/>
      <c r="H1347" s="231"/>
      <c r="I1347" s="231"/>
      <c r="J1347" s="231"/>
      <c r="P1347" s="2"/>
      <c r="R1347" s="2"/>
      <c r="S1347" s="2"/>
      <c r="T1347" s="2"/>
      <c r="U1347" s="232"/>
      <c r="V1347" s="232"/>
    </row>
    <row r="1348" spans="2:22" ht="15.75" customHeight="1">
      <c r="B1348" s="231"/>
      <c r="C1348" s="232"/>
      <c r="D1348" s="231"/>
      <c r="E1348" s="231"/>
      <c r="F1348" s="231"/>
      <c r="G1348" s="231"/>
      <c r="H1348" s="231"/>
      <c r="I1348" s="231"/>
      <c r="J1348" s="231"/>
      <c r="P1348" s="2"/>
      <c r="R1348" s="2"/>
      <c r="S1348" s="2"/>
      <c r="T1348" s="2"/>
      <c r="U1348" s="232"/>
      <c r="V1348" s="232"/>
    </row>
    <row r="1349" spans="2:22" ht="15.75" customHeight="1">
      <c r="B1349" s="231"/>
      <c r="C1349" s="232"/>
      <c r="D1349" s="231"/>
      <c r="E1349" s="231"/>
      <c r="F1349" s="231"/>
      <c r="G1349" s="231"/>
      <c r="H1349" s="231"/>
      <c r="I1349" s="231"/>
      <c r="J1349" s="231"/>
      <c r="P1349" s="2"/>
      <c r="R1349" s="2"/>
      <c r="S1349" s="2"/>
      <c r="T1349" s="2"/>
      <c r="U1349" s="232"/>
      <c r="V1349" s="232"/>
    </row>
    <row r="1350" spans="2:22" ht="15.75" customHeight="1">
      <c r="B1350" s="231"/>
      <c r="C1350" s="232"/>
      <c r="D1350" s="231"/>
      <c r="E1350" s="231"/>
      <c r="F1350" s="231"/>
      <c r="G1350" s="231"/>
      <c r="H1350" s="231"/>
      <c r="I1350" s="231"/>
      <c r="J1350" s="231"/>
      <c r="P1350" s="2"/>
      <c r="R1350" s="2"/>
      <c r="S1350" s="2"/>
      <c r="T1350" s="2"/>
      <c r="U1350" s="232"/>
      <c r="V1350" s="232"/>
    </row>
    <row r="1351" spans="2:22" ht="15.75" customHeight="1">
      <c r="B1351" s="231"/>
      <c r="C1351" s="232"/>
      <c r="D1351" s="231"/>
      <c r="E1351" s="231"/>
      <c r="F1351" s="231"/>
      <c r="G1351" s="231"/>
      <c r="H1351" s="231"/>
      <c r="I1351" s="231"/>
      <c r="J1351" s="231"/>
      <c r="P1351" s="2"/>
      <c r="R1351" s="2"/>
      <c r="S1351" s="2"/>
      <c r="T1351" s="2"/>
      <c r="U1351" s="232"/>
      <c r="V1351" s="232"/>
    </row>
    <row r="1352" spans="2:22" ht="15.75" customHeight="1">
      <c r="B1352" s="231"/>
      <c r="C1352" s="232"/>
      <c r="D1352" s="231"/>
      <c r="E1352" s="231"/>
      <c r="F1352" s="231"/>
      <c r="G1352" s="231"/>
      <c r="H1352" s="231"/>
      <c r="I1352" s="231"/>
      <c r="J1352" s="231"/>
      <c r="P1352" s="2"/>
      <c r="R1352" s="2"/>
      <c r="S1352" s="2"/>
      <c r="T1352" s="2"/>
      <c r="U1352" s="232"/>
      <c r="V1352" s="232"/>
    </row>
    <row r="1353" spans="2:22" ht="15.75" customHeight="1">
      <c r="B1353" s="231"/>
      <c r="C1353" s="232"/>
      <c r="D1353" s="231"/>
      <c r="E1353" s="231"/>
      <c r="F1353" s="231"/>
      <c r="G1353" s="231"/>
      <c r="H1353" s="231"/>
      <c r="I1353" s="231"/>
      <c r="J1353" s="231"/>
      <c r="P1353" s="2"/>
      <c r="R1353" s="2"/>
      <c r="S1353" s="2"/>
      <c r="T1353" s="2"/>
      <c r="U1353" s="232"/>
      <c r="V1353" s="232"/>
    </row>
    <row r="1354" spans="2:22" ht="15.75" customHeight="1">
      <c r="B1354" s="231"/>
      <c r="C1354" s="232"/>
      <c r="D1354" s="231"/>
      <c r="E1354" s="231"/>
      <c r="F1354" s="231"/>
      <c r="G1354" s="231"/>
      <c r="H1354" s="231"/>
      <c r="I1354" s="231"/>
      <c r="J1354" s="231"/>
      <c r="P1354" s="2"/>
      <c r="R1354" s="2"/>
      <c r="S1354" s="2"/>
      <c r="T1354" s="2"/>
      <c r="U1354" s="232"/>
      <c r="V1354" s="232"/>
    </row>
    <row r="1355" spans="2:22" ht="15.75" customHeight="1">
      <c r="B1355" s="231"/>
      <c r="C1355" s="232"/>
      <c r="D1355" s="231"/>
      <c r="E1355" s="231"/>
      <c r="F1355" s="231"/>
      <c r="G1355" s="231"/>
      <c r="H1355" s="231"/>
      <c r="I1355" s="231"/>
      <c r="J1355" s="231"/>
      <c r="P1355" s="2"/>
      <c r="R1355" s="2"/>
      <c r="S1355" s="2"/>
      <c r="T1355" s="2"/>
      <c r="U1355" s="232"/>
      <c r="V1355" s="232"/>
    </row>
    <row r="1356" spans="2:22" ht="15.75" customHeight="1">
      <c r="B1356" s="231"/>
      <c r="C1356" s="232"/>
      <c r="D1356" s="231"/>
      <c r="E1356" s="231"/>
      <c r="F1356" s="231"/>
      <c r="G1356" s="231"/>
      <c r="H1356" s="231"/>
      <c r="I1356" s="231"/>
      <c r="J1356" s="231"/>
      <c r="P1356" s="2"/>
      <c r="R1356" s="2"/>
      <c r="S1356" s="2"/>
      <c r="T1356" s="2"/>
      <c r="U1356" s="232"/>
      <c r="V1356" s="232"/>
    </row>
    <row r="1357" spans="2:22" ht="15.75" customHeight="1">
      <c r="B1357" s="231"/>
      <c r="C1357" s="232"/>
      <c r="D1357" s="231"/>
      <c r="E1357" s="231"/>
      <c r="F1357" s="231"/>
      <c r="G1357" s="231"/>
      <c r="H1357" s="231"/>
      <c r="I1357" s="231"/>
      <c r="J1357" s="231"/>
      <c r="P1357" s="2"/>
      <c r="R1357" s="2"/>
      <c r="S1357" s="2"/>
      <c r="T1357" s="2"/>
      <c r="U1357" s="232"/>
      <c r="V1357" s="232"/>
    </row>
    <row r="1358" spans="2:22" ht="15.75" customHeight="1">
      <c r="B1358" s="231"/>
      <c r="C1358" s="232"/>
      <c r="D1358" s="231"/>
      <c r="E1358" s="231"/>
      <c r="F1358" s="231"/>
      <c r="G1358" s="231"/>
      <c r="H1358" s="231"/>
      <c r="I1358" s="231"/>
      <c r="J1358" s="231"/>
      <c r="P1358" s="2"/>
      <c r="R1358" s="2"/>
      <c r="S1358" s="2"/>
      <c r="T1358" s="2"/>
      <c r="U1358" s="232"/>
      <c r="V1358" s="232"/>
    </row>
    <row r="1359" spans="2:22" ht="15.75" customHeight="1">
      <c r="B1359" s="231"/>
      <c r="C1359" s="232"/>
      <c r="D1359" s="231"/>
      <c r="E1359" s="231"/>
      <c r="F1359" s="231"/>
      <c r="G1359" s="231"/>
      <c r="H1359" s="231"/>
      <c r="I1359" s="231"/>
      <c r="J1359" s="231"/>
      <c r="P1359" s="2"/>
      <c r="R1359" s="2"/>
      <c r="S1359" s="2"/>
      <c r="T1359" s="2"/>
      <c r="U1359" s="232"/>
      <c r="V1359" s="232"/>
    </row>
    <row r="1360" spans="2:22" ht="15.75" customHeight="1">
      <c r="B1360" s="231"/>
      <c r="C1360" s="232"/>
      <c r="D1360" s="231"/>
      <c r="E1360" s="231"/>
      <c r="F1360" s="231"/>
      <c r="G1360" s="231"/>
      <c r="H1360" s="231"/>
      <c r="I1360" s="231"/>
      <c r="J1360" s="231"/>
      <c r="P1360" s="2"/>
      <c r="R1360" s="2"/>
      <c r="S1360" s="2"/>
      <c r="T1360" s="2"/>
      <c r="U1360" s="232"/>
      <c r="V1360" s="232"/>
    </row>
    <row r="1361" spans="2:22" ht="15.75" customHeight="1">
      <c r="B1361" s="231"/>
      <c r="C1361" s="232"/>
      <c r="D1361" s="231"/>
      <c r="E1361" s="231"/>
      <c r="F1361" s="231"/>
      <c r="G1361" s="231"/>
      <c r="H1361" s="231"/>
      <c r="I1361" s="231"/>
      <c r="J1361" s="231"/>
      <c r="P1361" s="2"/>
      <c r="R1361" s="2"/>
      <c r="S1361" s="2"/>
      <c r="T1361" s="2"/>
      <c r="U1361" s="232"/>
      <c r="V1361" s="232"/>
    </row>
    <row r="1362" spans="2:22" ht="15.75" customHeight="1">
      <c r="B1362" s="231"/>
      <c r="C1362" s="232"/>
      <c r="D1362" s="231"/>
      <c r="E1362" s="231"/>
      <c r="F1362" s="231"/>
      <c r="G1362" s="231"/>
      <c r="H1362" s="231"/>
      <c r="I1362" s="231"/>
      <c r="J1362" s="231"/>
      <c r="P1362" s="2"/>
      <c r="R1362" s="2"/>
      <c r="S1362" s="2"/>
      <c r="T1362" s="2"/>
      <c r="U1362" s="232"/>
      <c r="V1362" s="232"/>
    </row>
    <row r="1363" spans="2:22" ht="15.75" customHeight="1">
      <c r="B1363" s="231"/>
      <c r="C1363" s="232"/>
      <c r="D1363" s="231"/>
      <c r="E1363" s="231"/>
      <c r="F1363" s="231"/>
      <c r="G1363" s="231"/>
      <c r="H1363" s="231"/>
      <c r="I1363" s="231"/>
      <c r="J1363" s="231"/>
      <c r="P1363" s="2"/>
      <c r="R1363" s="2"/>
      <c r="S1363" s="2"/>
      <c r="T1363" s="2"/>
      <c r="U1363" s="232"/>
      <c r="V1363" s="232"/>
    </row>
    <row r="1364" spans="2:22" ht="15.75" customHeight="1">
      <c r="B1364" s="231"/>
      <c r="C1364" s="232"/>
      <c r="D1364" s="231"/>
      <c r="E1364" s="231"/>
      <c r="F1364" s="231"/>
      <c r="G1364" s="231"/>
      <c r="H1364" s="231"/>
      <c r="I1364" s="231"/>
      <c r="J1364" s="231"/>
      <c r="P1364" s="2"/>
      <c r="R1364" s="2"/>
      <c r="S1364" s="2"/>
      <c r="T1364" s="2"/>
      <c r="U1364" s="232"/>
      <c r="V1364" s="232"/>
    </row>
    <row r="1365" spans="2:22" ht="15.75" customHeight="1">
      <c r="B1365" s="231"/>
      <c r="C1365" s="232"/>
      <c r="D1365" s="231"/>
      <c r="E1365" s="231"/>
      <c r="F1365" s="231"/>
      <c r="G1365" s="231"/>
      <c r="H1365" s="231"/>
      <c r="I1365" s="231"/>
      <c r="J1365" s="231"/>
      <c r="P1365" s="2"/>
      <c r="R1365" s="2"/>
      <c r="S1365" s="2"/>
      <c r="T1365" s="2"/>
      <c r="U1365" s="232"/>
      <c r="V1365" s="232"/>
    </row>
    <row r="1366" spans="2:22" ht="15.75" customHeight="1">
      <c r="B1366" s="231"/>
      <c r="C1366" s="232"/>
      <c r="D1366" s="231"/>
      <c r="E1366" s="231"/>
      <c r="F1366" s="231"/>
      <c r="G1366" s="231"/>
      <c r="H1366" s="231"/>
      <c r="I1366" s="231"/>
      <c r="J1366" s="231"/>
      <c r="P1366" s="2"/>
      <c r="R1366" s="2"/>
      <c r="S1366" s="2"/>
      <c r="T1366" s="2"/>
      <c r="U1366" s="232"/>
      <c r="V1366" s="232"/>
    </row>
    <row r="1367" spans="2:22" ht="15.75" customHeight="1">
      <c r="B1367" s="231"/>
      <c r="C1367" s="232"/>
      <c r="D1367" s="231"/>
      <c r="E1367" s="231"/>
      <c r="F1367" s="231"/>
      <c r="G1367" s="231"/>
      <c r="H1367" s="231"/>
      <c r="I1367" s="231"/>
      <c r="J1367" s="231"/>
      <c r="P1367" s="2"/>
      <c r="R1367" s="2"/>
      <c r="S1367" s="2"/>
      <c r="T1367" s="2"/>
      <c r="U1367" s="232"/>
      <c r="V1367" s="232"/>
    </row>
    <row r="1368" spans="2:22" ht="15.75" customHeight="1">
      <c r="B1368" s="231"/>
      <c r="C1368" s="232"/>
      <c r="D1368" s="231"/>
      <c r="E1368" s="231"/>
      <c r="F1368" s="231"/>
      <c r="G1368" s="231"/>
      <c r="H1368" s="231"/>
      <c r="I1368" s="231"/>
      <c r="J1368" s="231"/>
      <c r="P1368" s="2"/>
      <c r="R1368" s="2"/>
      <c r="S1368" s="2"/>
      <c r="T1368" s="2"/>
      <c r="U1368" s="232"/>
      <c r="V1368" s="232"/>
    </row>
    <row r="1369" spans="2:22" ht="15.75" customHeight="1">
      <c r="B1369" s="231"/>
      <c r="C1369" s="232"/>
      <c r="D1369" s="231"/>
      <c r="E1369" s="231"/>
      <c r="F1369" s="231"/>
      <c r="G1369" s="231"/>
      <c r="H1369" s="231"/>
      <c r="I1369" s="231"/>
      <c r="J1369" s="231"/>
      <c r="P1369" s="2"/>
      <c r="R1369" s="2"/>
      <c r="S1369" s="2"/>
      <c r="T1369" s="2"/>
      <c r="U1369" s="232"/>
      <c r="V1369" s="232"/>
    </row>
    <row r="1370" spans="2:22" ht="15.75" customHeight="1">
      <c r="B1370" s="231"/>
      <c r="C1370" s="232"/>
      <c r="D1370" s="231"/>
      <c r="E1370" s="231"/>
      <c r="F1370" s="231"/>
      <c r="G1370" s="231"/>
      <c r="H1370" s="231"/>
      <c r="I1370" s="231"/>
      <c r="J1370" s="231"/>
      <c r="P1370" s="2"/>
      <c r="R1370" s="2"/>
      <c r="S1370" s="2"/>
      <c r="T1370" s="2"/>
      <c r="U1370" s="232"/>
      <c r="V1370" s="232"/>
    </row>
  </sheetData>
  <sheetProtection algorithmName="SHA-512" hashValue="k/Ulbj9MhWPOtZN/At5a5Z0/bNgCndH4TifFNDbqW8xdsQ3T3C1wrZpmA2cou4s9emQiMoroIG2X0mOkyxIhog==" saltValue="X/0VvNQq3OjzbyCLzJLcGA==" spinCount="100000" sheet="1" formatRows="0"/>
  <dataConsolidate/>
  <mergeCells count="18">
    <mergeCell ref="AI21:AJ22"/>
    <mergeCell ref="AG22:AH22"/>
    <mergeCell ref="B4:D4"/>
    <mergeCell ref="G4:H4"/>
    <mergeCell ref="R4:S4"/>
    <mergeCell ref="Z4:Z5"/>
    <mergeCell ref="J4:K4"/>
    <mergeCell ref="R3:S3"/>
    <mergeCell ref="AG21:AH21"/>
    <mergeCell ref="Z1:Z2"/>
    <mergeCell ref="G2:H2"/>
    <mergeCell ref="J3:K3"/>
    <mergeCell ref="I2:K2"/>
    <mergeCell ref="B2:C2"/>
    <mergeCell ref="B3:C3"/>
    <mergeCell ref="D2:F2"/>
    <mergeCell ref="D3:E3"/>
    <mergeCell ref="G3:H3"/>
  </mergeCells>
  <phoneticPr fontId="1"/>
  <conditionalFormatting sqref="C10:C1011 Q11:Q209">
    <cfRule type="expression" dxfId="925" priority="125">
      <formula>AR10=1</formula>
    </cfRule>
  </conditionalFormatting>
  <conditionalFormatting sqref="G10:G1011">
    <cfRule type="expression" dxfId="924" priority="126">
      <formula>AW10=1</formula>
    </cfRule>
  </conditionalFormatting>
  <conditionalFormatting sqref="H16:H109">
    <cfRule type="expression" dxfId="923" priority="127">
      <formula>AY16=1</formula>
    </cfRule>
  </conditionalFormatting>
  <conditionalFormatting sqref="H110:H209">
    <cfRule type="expression" dxfId="922" priority="128">
      <formula>AY110=1</formula>
    </cfRule>
  </conditionalFormatting>
  <conditionalFormatting sqref="H211:H510">
    <cfRule type="expression" dxfId="921" priority="129">
      <formula>AY211=1</formula>
    </cfRule>
  </conditionalFormatting>
  <conditionalFormatting sqref="H512:H1011">
    <cfRule type="expression" dxfId="920" priority="130">
      <formula>AY512=1</formula>
    </cfRule>
  </conditionalFormatting>
  <conditionalFormatting sqref="G1019:G1219">
    <cfRule type="expression" dxfId="919" priority="132">
      <formula>AS1019=1</formula>
    </cfRule>
  </conditionalFormatting>
  <conditionalFormatting sqref="G1227:G1327">
    <cfRule type="expression" dxfId="918" priority="133">
      <formula>AS1227=1</formula>
    </cfRule>
  </conditionalFormatting>
  <conditionalFormatting sqref="C1227:C1327">
    <cfRule type="expression" dxfId="917" priority="136">
      <formula>AR1226=1</formula>
    </cfRule>
  </conditionalFormatting>
  <conditionalFormatting sqref="C1019:C1219">
    <cfRule type="expression" dxfId="916" priority="137">
      <formula>AR1019=1</formula>
    </cfRule>
  </conditionalFormatting>
  <conditionalFormatting sqref="D10:D1011">
    <cfRule type="expression" dxfId="915" priority="5">
      <formula>AS10=1</formula>
    </cfRule>
  </conditionalFormatting>
  <conditionalFormatting sqref="Q512:Q1011">
    <cfRule type="expression" dxfId="914" priority="114">
      <formula>BF512=1</formula>
    </cfRule>
  </conditionalFormatting>
  <conditionalFormatting sqref="Q211:Q510">
    <cfRule type="expression" dxfId="913" priority="110">
      <formula>BF211=1</formula>
    </cfRule>
  </conditionalFormatting>
  <conditionalFormatting sqref="Q211:Q510 Q512:Q1011 Q10:Q209">
    <cfRule type="cellIs" dxfId="912" priority="109" operator="notEqual">
      <formula>$H10</formula>
    </cfRule>
  </conditionalFormatting>
  <conditionalFormatting sqref="U10:U209 U211:U510 U512:U1011">
    <cfRule type="cellIs" dxfId="911" priority="16" operator="equal">
      <formula>"未確認"</formula>
    </cfRule>
    <cfRule type="containsText" dxfId="910" priority="25" operator="containsText" text="一部対象外">
      <formula>NOT(ISERROR(SEARCH("一部対象外",U10)))</formula>
    </cfRule>
    <cfRule type="beginsWith" dxfId="909" priority="77" operator="beginsWith" text="対象外">
      <formula>LEFT(U10,LEN("対象外"))="対象外"</formula>
    </cfRule>
    <cfRule type="containsText" dxfId="908" priority="111" operator="containsText" text="確認">
      <formula>NOT(ISERROR(SEARCH("確認",U10)))</formula>
    </cfRule>
    <cfRule type="containsText" dxfId="907" priority="112" operator="containsText" text="OK">
      <formula>NOT(ISERROR(SEARCH("OK",U10)))</formula>
    </cfRule>
    <cfRule type="containsText" dxfId="906" priority="113" operator="containsText" text="一部">
      <formula>NOT(ISERROR(SEARCH("一部",U10)))</formula>
    </cfRule>
  </conditionalFormatting>
  <conditionalFormatting sqref="T10:T1011">
    <cfRule type="notContainsBlanks" dxfId="905" priority="70">
      <formula>LEN(TRIM(T10))&gt;0</formula>
    </cfRule>
    <cfRule type="expression" dxfId="904" priority="151">
      <formula>U10="一部確認"</formula>
    </cfRule>
  </conditionalFormatting>
  <conditionalFormatting sqref="T11:T1011">
    <cfRule type="notContainsBlanks" dxfId="903" priority="64">
      <formula>LEN(TRIM(T11))&gt;0</formula>
    </cfRule>
  </conditionalFormatting>
  <conditionalFormatting sqref="T11:T1011">
    <cfRule type="expression" dxfId="902" priority="69">
      <formula>U11="一部確認"</formula>
    </cfRule>
  </conditionalFormatting>
  <conditionalFormatting sqref="G4:H4">
    <cfRule type="expression" dxfId="901" priority="53">
      <formula>$G$4="対象"</formula>
    </cfRule>
  </conditionalFormatting>
  <conditionalFormatting sqref="P7">
    <cfRule type="expression" dxfId="900" priority="163">
      <formula>P$7&lt;0.9</formula>
    </cfRule>
  </conditionalFormatting>
  <conditionalFormatting sqref="Q210">
    <cfRule type="expression" dxfId="899" priority="46">
      <formula>OR(Q210&lt;&gt;"",R210&lt;&gt;"")</formula>
    </cfRule>
    <cfRule type="expression" dxfId="898" priority="47">
      <formula>T210="一部OK"</formula>
    </cfRule>
  </conditionalFormatting>
  <conditionalFormatting sqref="Q511">
    <cfRule type="expression" dxfId="897" priority="40">
      <formula>OR(Q511&lt;&gt;"",R511&lt;&gt;"")</formula>
    </cfRule>
    <cfRule type="expression" dxfId="896" priority="41">
      <formula>T511="一部OK"</formula>
    </cfRule>
  </conditionalFormatting>
  <conditionalFormatting sqref="J8:J1011">
    <cfRule type="expression" dxfId="895" priority="146">
      <formula>$U8="一部確認"</formula>
    </cfRule>
    <cfRule type="expression" dxfId="894" priority="147">
      <formula>$U8="確認"</formula>
    </cfRule>
    <cfRule type="expression" dxfId="893" priority="148">
      <formula>$U8="一部対象外"</formula>
    </cfRule>
    <cfRule type="expression" dxfId="892" priority="149">
      <formula>$U8="OK"</formula>
    </cfRule>
    <cfRule type="expression" dxfId="891" priority="150">
      <formula>$U8="対象外"</formula>
    </cfRule>
  </conditionalFormatting>
  <conditionalFormatting sqref="E4">
    <cfRule type="expression" dxfId="890" priority="54">
      <formula>$E$4="対象外"</formula>
    </cfRule>
    <cfRule type="expression" dxfId="889" priority="55">
      <formula>$E$4="対象"</formula>
    </cfRule>
  </conditionalFormatting>
  <conditionalFormatting sqref="G3:H3">
    <cfRule type="expression" dxfId="888" priority="31">
      <formula>G3="充実支援-1/2補助対象者"</formula>
    </cfRule>
  </conditionalFormatting>
  <conditionalFormatting sqref="R10:R1011">
    <cfRule type="expression" dxfId="887" priority="72">
      <formula>OR(R10&lt;&gt;"",S10&lt;&gt;"")</formula>
    </cfRule>
  </conditionalFormatting>
  <conditionalFormatting sqref="S10:S1011">
    <cfRule type="expression" dxfId="886" priority="67">
      <formula>OR(S10&lt;&gt;"",R10&lt;&gt;"")</formula>
    </cfRule>
  </conditionalFormatting>
  <conditionalFormatting sqref="V10:W1011">
    <cfRule type="notContainsBlanks" dxfId="885" priority="24">
      <formula>LEN(TRIM(V10))&gt;0</formula>
    </cfRule>
    <cfRule type="expression" dxfId="884" priority="63">
      <formula>OR($U10="対象外",$U10="確認",$U10="一部確認",$U10="一部対象外")</formula>
    </cfRule>
  </conditionalFormatting>
  <conditionalFormatting sqref="R10:S1011">
    <cfRule type="expression" dxfId="883" priority="73">
      <formula>$U10="一部対象外"</formula>
    </cfRule>
  </conditionalFormatting>
  <conditionalFormatting sqref="R7">
    <cfRule type="containsText" dxfId="882" priority="17" operator="containsText" text="区分変更なし">
      <formula>NOT(ISERROR(SEARCH("区分変更なし",R7)))</formula>
    </cfRule>
  </conditionalFormatting>
  <conditionalFormatting sqref="J7">
    <cfRule type="expression" dxfId="881" priority="190">
      <formula>$Z5="一部確認"</formula>
    </cfRule>
    <cfRule type="expression" dxfId="880" priority="191">
      <formula>$Z5="確認"</formula>
    </cfRule>
    <cfRule type="expression" dxfId="879" priority="192">
      <formula>$Z5="一部対象外"</formula>
    </cfRule>
    <cfRule type="expression" dxfId="878" priority="193">
      <formula>$Z5="OK"</formula>
    </cfRule>
    <cfRule type="expression" dxfId="877" priority="194">
      <formula>$Z5="対象外"</formula>
    </cfRule>
  </conditionalFormatting>
  <conditionalFormatting sqref="AQ3">
    <cfRule type="expression" dxfId="876" priority="195">
      <formula>R$6&lt;#REF!</formula>
    </cfRule>
  </conditionalFormatting>
  <conditionalFormatting sqref="S6">
    <cfRule type="expression" dxfId="875" priority="15">
      <formula>SUM(P8:P1011,AA8:AA1011,AB8:AB1010,S10:S1011,AC10:AC1011)&gt;P$6</formula>
    </cfRule>
  </conditionalFormatting>
  <conditionalFormatting sqref="AI21:AJ22">
    <cfRule type="containsText" dxfId="874" priority="14" operator="containsText" text="概要欄に未入力の箇所があります">
      <formula>NOT(ISERROR(SEARCH("概要欄に未入力の箇所があります",AI21)))</formula>
    </cfRule>
  </conditionalFormatting>
  <conditionalFormatting sqref="E10:E1011">
    <cfRule type="expression" dxfId="873" priority="12">
      <formula>AT10=1</formula>
    </cfRule>
  </conditionalFormatting>
  <conditionalFormatting sqref="F10:F1011">
    <cfRule type="expression" dxfId="872" priority="11">
      <formula>AU10=1</formula>
    </cfRule>
  </conditionalFormatting>
  <conditionalFormatting sqref="K10:K1011">
    <cfRule type="expression" dxfId="871" priority="10">
      <formula>AV10=1</formula>
    </cfRule>
  </conditionalFormatting>
  <conditionalFormatting sqref="L10:L1011">
    <cfRule type="expression" dxfId="870" priority="9">
      <formula>AX10=1</formula>
    </cfRule>
  </conditionalFormatting>
  <conditionalFormatting sqref="L9">
    <cfRule type="expression" dxfId="869" priority="8">
      <formula>COUNTIF($AX$10:$AX$1012,1)</formula>
    </cfRule>
  </conditionalFormatting>
  <conditionalFormatting sqref="L7">
    <cfRule type="expression" dxfId="868" priority="7">
      <formula>COUNTIF(AX10:AX1013,1)</formula>
    </cfRule>
  </conditionalFormatting>
  <conditionalFormatting sqref="D10:F1012 L10:L1012">
    <cfRule type="expression" dxfId="867" priority="140">
      <formula>$E10="★キャンセル料(詳細備考)"</formula>
    </cfRule>
  </conditionalFormatting>
  <conditionalFormatting sqref="L10:L1012">
    <cfRule type="expression" dxfId="866" priority="2">
      <formula>$L10&lt;&gt;""</formula>
    </cfRule>
  </conditionalFormatting>
  <dataValidations count="16">
    <dataValidation type="list" allowBlank="1" showInputMessage="1" showErrorMessage="1" sqref="U10:U209 U211:U510 U512:U1011" xr:uid="{CCC33397-03DC-4E16-B1EC-537F085766BD}">
      <formula1>INDIRECT("ステータス")</formula1>
    </dataValidation>
    <dataValidation type="decimal" operator="greaterThanOrEqual" allowBlank="1" showErrorMessage="1" sqref="H1013 J1013" xr:uid="{771A92B3-4289-4CA5-86DE-613D6C8052E7}">
      <formula1>0</formula1>
    </dataValidation>
    <dataValidation type="list" allowBlank="1" showInputMessage="1" showErrorMessage="1" sqref="Q512:Q1011 H1019:H1220 H1227:H1328 H512:H1011 Q211:Q510 Q10:Q209 H211:H510 H10:H209" xr:uid="{B33D4B5C-273E-4E47-980F-849B2268ED8A}">
      <formula1>INDIRECT("税率")</formula1>
    </dataValidation>
    <dataValidation type="list" allowBlank="1" showInputMessage="1" showErrorMessage="1" sqref="C1227:C1328 C1019:C1220 C10:C209 C211:C510 C512:C1011" xr:uid="{B41F7825-9961-42B1-8FFB-9FD32936E80D}">
      <formula1>INDIRECT("取組")</formula1>
    </dataValidation>
    <dataValidation type="list" allowBlank="1" showInputMessage="1" showErrorMessage="1" sqref="D1227:D1328 D1019:D1220 D10:D209 D211:D510 D512:D1011" xr:uid="{258AD169-D4D5-44E2-AEF9-E4FD8EA31BBA}">
      <formula1>INDIRECT("科目")</formula1>
    </dataValidation>
    <dataValidation type="list" allowBlank="1" showInputMessage="1" showErrorMessage="1" sqref="K512:K1011 K10:K209 K211:K510" xr:uid="{61CC2B10-88B1-4BBE-BF41-52EB55D7730D}">
      <formula1>INDIRECT("決済方法")</formula1>
    </dataValidation>
    <dataValidation type="list" allowBlank="1" showInputMessage="1" showErrorMessage="1" sqref="J3:K3" xr:uid="{C67F3272-2C3D-482D-8784-942DFA4609D7}">
      <formula1>INDIRECT("ジャンル")</formula1>
    </dataValidation>
    <dataValidation type="list" allowBlank="1" showInputMessage="1" showErrorMessage="1" sqref="I2:K2" xr:uid="{8F9B8440-5C1C-4B84-91DB-71A8C90D1042}">
      <formula1>INDIRECT("区分")</formula1>
    </dataValidation>
    <dataValidation type="list" allowBlank="1" showInputMessage="1" showErrorMessage="1" sqref="E4" xr:uid="{71BC7F61-509B-43D9-8B99-92FD30546FDA}">
      <formula1>"対象,対象外"</formula1>
    </dataValidation>
    <dataValidation type="list" allowBlank="1" showInputMessage="1" showErrorMessage="1" sqref="V512:V1011 V211:V510 V10:V209" xr:uid="{4469E89E-76E9-46A1-98C5-B9DC5BECD00C}">
      <formula1>INDIRECT("対象外理由")</formula1>
    </dataValidation>
    <dataValidation type="list" allowBlank="1" showInputMessage="1" showErrorMessage="1" sqref="G3:H3" xr:uid="{A5C06F9D-6598-4C58-94CF-0C351BE240B1}">
      <formula1>"定額補助対象者,充実支援-1/2補助対象者"</formula1>
    </dataValidation>
    <dataValidation type="list" allowBlank="1" showInputMessage="1" showErrorMessage="1" sqref="O1" xr:uid="{B594F0F8-4E59-4965-94D9-E83378883F1C}">
      <formula1>"VIPO,VIPO以外"</formula1>
    </dataValidation>
    <dataValidation type="list" allowBlank="1" showInputMessage="1" showErrorMessage="1" sqref="G4:H4" xr:uid="{154F8354-7EDF-41E8-A7A3-EE1464B5EFC4}">
      <formula1>"対象,対象外,キャンセル支援未申請"</formula1>
    </dataValidation>
    <dataValidation type="list" allowBlank="1" showInputMessage="1" showErrorMessage="1" sqref="E512:E1011 E10:E209 E211:E510" xr:uid="{AFB341B6-FCDE-4135-AC6B-E1C451FAF92E}">
      <formula1>INDIRECT(SUBSTITUTE(SUBSTITUTE(D10,"(","_"),")",""))</formula1>
    </dataValidation>
    <dataValidation type="list" allowBlank="1" showInputMessage="1" showErrorMessage="1" sqref="D3:E3" xr:uid="{F2488F30-EAEC-4141-8F6B-B6F88E789CBF}">
      <formula1>INDIRECT("種別")</formula1>
    </dataValidation>
    <dataValidation type="whole" operator="greaterThanOrEqual" allowBlank="1" showInputMessage="1" showErrorMessage="1" error="半角数字でご入力ください。" sqref="G1227:G1328 G10:G1012 G1019:G1220 J4:K4 I10:I1012" xr:uid="{9D417BF5-8CEE-4E63-8606-02C36E6A3A0A}">
      <formula1>0</formula1>
    </dataValidation>
  </dataValidations>
  <pageMargins left="0.23622047244094491" right="0.23622047244094491" top="0.74803149606299213" bottom="0.74803149606299213" header="0" footer="0"/>
  <pageSetup paperSize="8" scale="84" fitToHeight="0" orientation="portrait" r:id="rId1"/>
  <headerFooter>
    <oddHeader>&amp;C&amp;A</oddHeader>
    <oddFooter>&amp;C&amp;P/&amp;R&amp;F</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3C859E1-CFCA-4623-8E43-E169FDA7B009}">
          <x14:formula1>
            <xm:f>マスター!$O$4:$O$8</xm:f>
          </x14:formula1>
          <xm:sqref>R7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C824B-CF8C-4F84-BDAC-8E97C1E4B87B}">
  <sheetPr>
    <tabColor theme="1"/>
  </sheetPr>
  <dimension ref="B2:U77"/>
  <sheetViews>
    <sheetView zoomScale="85" zoomScaleNormal="85" workbookViewId="0"/>
  </sheetViews>
  <sheetFormatPr defaultColWidth="9.6640625" defaultRowHeight="15"/>
  <cols>
    <col min="1" max="1" width="9.6640625" style="33"/>
    <col min="2" max="2" width="12" style="33" customWidth="1"/>
    <col min="3" max="3" width="9.6640625" style="33"/>
    <col min="4" max="4" width="20.6640625" style="33" bestFit="1" customWidth="1"/>
    <col min="5" max="5" width="12.58203125" style="33" bestFit="1" customWidth="1"/>
    <col min="6" max="6" width="9.6640625" style="33"/>
    <col min="7" max="12" width="12" style="33" customWidth="1"/>
    <col min="13" max="13" width="29.6640625" style="33" customWidth="1"/>
    <col min="14" max="14" width="12" style="33" customWidth="1"/>
    <col min="15" max="15" width="15.6640625" style="33" customWidth="1"/>
    <col min="16" max="16384" width="9.6640625" style="33"/>
  </cols>
  <sheetData>
    <row r="2" spans="2:21">
      <c r="B2" s="105" t="s">
        <v>136</v>
      </c>
      <c r="D2" s="104" t="s">
        <v>137</v>
      </c>
    </row>
    <row r="3" spans="2:21">
      <c r="B3" s="33" t="s">
        <v>138</v>
      </c>
      <c r="D3" s="33" t="s">
        <v>139</v>
      </c>
      <c r="G3" s="104" t="s">
        <v>140</v>
      </c>
      <c r="I3" s="104" t="s">
        <v>141</v>
      </c>
      <c r="K3" s="104" t="s">
        <v>142</v>
      </c>
      <c r="M3" s="104" t="s">
        <v>143</v>
      </c>
      <c r="O3" s="33" t="s">
        <v>144</v>
      </c>
      <c r="Q3" s="104" t="s">
        <v>36</v>
      </c>
      <c r="S3" s="108" t="s">
        <v>145</v>
      </c>
      <c r="U3" s="104" t="s">
        <v>146</v>
      </c>
    </row>
    <row r="4" spans="2:21" ht="18">
      <c r="D4" s="33" t="s">
        <v>147</v>
      </c>
      <c r="E4" s="97">
        <v>6000000</v>
      </c>
      <c r="G4" s="33" t="s">
        <v>148</v>
      </c>
      <c r="I4" s="33" t="s">
        <v>149</v>
      </c>
      <c r="K4" s="98">
        <v>0.1</v>
      </c>
      <c r="M4" s="2" t="s">
        <v>150</v>
      </c>
      <c r="O4" s="99" t="s">
        <v>25</v>
      </c>
      <c r="Q4" s="33" t="s">
        <v>151</v>
      </c>
      <c r="S4" s="33" t="s">
        <v>152</v>
      </c>
      <c r="U4" s="33" t="s">
        <v>153</v>
      </c>
    </row>
    <row r="5" spans="2:21" ht="18">
      <c r="B5" s="96" t="s">
        <v>92</v>
      </c>
      <c r="D5" s="33" t="s">
        <v>154</v>
      </c>
      <c r="E5" s="97">
        <v>10000000</v>
      </c>
      <c r="G5" s="33" t="s">
        <v>155</v>
      </c>
      <c r="I5" s="33" t="s">
        <v>156</v>
      </c>
      <c r="K5" s="98">
        <v>0.08</v>
      </c>
      <c r="M5" s="2" t="s">
        <v>157</v>
      </c>
      <c r="O5" s="99" t="s">
        <v>158</v>
      </c>
      <c r="Q5" s="33" t="s">
        <v>159</v>
      </c>
      <c r="S5" s="33" t="s">
        <v>160</v>
      </c>
      <c r="U5" s="33" t="s">
        <v>161</v>
      </c>
    </row>
    <row r="6" spans="2:21" ht="18">
      <c r="B6" s="33" t="s">
        <v>94</v>
      </c>
      <c r="D6" s="33" t="s">
        <v>162</v>
      </c>
      <c r="E6" s="97">
        <v>15000000</v>
      </c>
      <c r="G6" s="33" t="s">
        <v>163</v>
      </c>
      <c r="I6" s="33" t="s">
        <v>164</v>
      </c>
      <c r="K6" s="98">
        <v>0</v>
      </c>
      <c r="M6" s="2" t="s">
        <v>165</v>
      </c>
      <c r="O6" s="99" t="s">
        <v>166</v>
      </c>
      <c r="Q6" s="33" t="s">
        <v>167</v>
      </c>
      <c r="S6" s="33" t="s">
        <v>168</v>
      </c>
      <c r="U6" s="33" t="s">
        <v>169</v>
      </c>
    </row>
    <row r="7" spans="2:21" ht="18">
      <c r="B7" s="96" t="s">
        <v>96</v>
      </c>
      <c r="D7" s="33" t="s">
        <v>170</v>
      </c>
      <c r="E7" s="97">
        <v>20000000</v>
      </c>
      <c r="G7" s="33" t="s">
        <v>171</v>
      </c>
      <c r="I7" s="33" t="s">
        <v>172</v>
      </c>
      <c r="M7" s="2" t="s">
        <v>173</v>
      </c>
      <c r="O7" s="99" t="s">
        <v>174</v>
      </c>
      <c r="Q7" s="33" t="s">
        <v>175</v>
      </c>
      <c r="S7" s="33" t="s">
        <v>176</v>
      </c>
      <c r="U7" s="33" t="s">
        <v>177</v>
      </c>
    </row>
    <row r="8" spans="2:21" ht="18">
      <c r="B8" s="96" t="s">
        <v>98</v>
      </c>
      <c r="D8" s="33" t="s">
        <v>178</v>
      </c>
      <c r="E8" s="97">
        <v>25000000</v>
      </c>
      <c r="G8" s="33" t="s">
        <v>179</v>
      </c>
      <c r="I8" s="33" t="s">
        <v>180</v>
      </c>
      <c r="M8" s="2" t="s">
        <v>181</v>
      </c>
      <c r="O8" s="99" t="s">
        <v>182</v>
      </c>
      <c r="Q8" s="306" t="s">
        <v>183</v>
      </c>
      <c r="S8" s="33" t="s">
        <v>184</v>
      </c>
      <c r="U8" s="33" t="s">
        <v>185</v>
      </c>
    </row>
    <row r="9" spans="2:21" ht="18">
      <c r="B9" s="96" t="s">
        <v>100</v>
      </c>
      <c r="G9" s="33" t="s">
        <v>186</v>
      </c>
      <c r="I9" s="33" t="s">
        <v>187</v>
      </c>
      <c r="M9" s="2" t="s">
        <v>188</v>
      </c>
      <c r="O9" s="99"/>
      <c r="S9" s="33" t="s">
        <v>189</v>
      </c>
      <c r="U9" s="33" t="s">
        <v>190</v>
      </c>
    </row>
    <row r="10" spans="2:21" ht="18">
      <c r="B10" s="96" t="s">
        <v>102</v>
      </c>
      <c r="D10" s="108" t="s">
        <v>191</v>
      </c>
      <c r="I10" s="33" t="s">
        <v>192</v>
      </c>
      <c r="M10" s="2" t="s">
        <v>193</v>
      </c>
      <c r="O10" s="99"/>
    </row>
    <row r="11" spans="2:21" ht="18">
      <c r="B11" s="96" t="s">
        <v>104</v>
      </c>
      <c r="D11" s="33" t="s">
        <v>194</v>
      </c>
      <c r="M11" s="2" t="s">
        <v>195</v>
      </c>
      <c r="O11" s="99"/>
    </row>
    <row r="12" spans="2:21" ht="18">
      <c r="B12" s="96" t="s">
        <v>106</v>
      </c>
      <c r="M12" s="2" t="s">
        <v>196</v>
      </c>
      <c r="O12" s="99"/>
    </row>
    <row r="13" spans="2:21" ht="18">
      <c r="B13" s="96" t="s">
        <v>108</v>
      </c>
      <c r="M13" s="2" t="s">
        <v>197</v>
      </c>
      <c r="O13" s="99"/>
    </row>
    <row r="14" spans="2:21">
      <c r="B14" s="96" t="s">
        <v>110</v>
      </c>
    </row>
    <row r="15" spans="2:21">
      <c r="B15" s="96" t="s">
        <v>112</v>
      </c>
    </row>
    <row r="16" spans="2:21">
      <c r="B16" s="96" t="s">
        <v>114</v>
      </c>
    </row>
    <row r="17" spans="2:13">
      <c r="B17" s="96" t="s">
        <v>115</v>
      </c>
    </row>
    <row r="18" spans="2:13">
      <c r="B18" s="96" t="s">
        <v>116</v>
      </c>
    </row>
    <row r="19" spans="2:13">
      <c r="B19" s="96" t="s">
        <v>117</v>
      </c>
    </row>
    <row r="20" spans="2:13">
      <c r="B20" s="96" t="s">
        <v>118</v>
      </c>
    </row>
    <row r="21" spans="2:13">
      <c r="B21" s="96" t="s">
        <v>119</v>
      </c>
    </row>
    <row r="22" spans="2:13">
      <c r="B22" s="96" t="s">
        <v>120</v>
      </c>
    </row>
    <row r="23" spans="2:13">
      <c r="B23" s="96" t="s">
        <v>121</v>
      </c>
    </row>
    <row r="24" spans="2:13">
      <c r="B24" s="96" t="s">
        <v>122</v>
      </c>
    </row>
    <row r="25" spans="2:13">
      <c r="B25" s="96" t="s">
        <v>198</v>
      </c>
    </row>
    <row r="26" spans="2:13">
      <c r="B26" s="96" t="s">
        <v>199</v>
      </c>
    </row>
    <row r="27" spans="2:13">
      <c r="B27" s="96" t="s">
        <v>200</v>
      </c>
      <c r="G27" s="308"/>
      <c r="H27" s="299" t="s">
        <v>201</v>
      </c>
      <c r="I27" s="299" t="s">
        <v>148</v>
      </c>
      <c r="J27" s="299" t="s">
        <v>155</v>
      </c>
      <c r="K27" s="299" t="s">
        <v>202</v>
      </c>
      <c r="L27" s="299" t="s">
        <v>171</v>
      </c>
      <c r="M27" s="299" t="s">
        <v>179</v>
      </c>
    </row>
    <row r="28" spans="2:13">
      <c r="B28" s="96" t="s">
        <v>203</v>
      </c>
      <c r="G28" s="72"/>
      <c r="H28" s="72" t="s">
        <v>204</v>
      </c>
      <c r="I28" s="72" t="s">
        <v>205</v>
      </c>
      <c r="J28" s="72" t="s">
        <v>205</v>
      </c>
      <c r="K28" s="72" t="s">
        <v>206</v>
      </c>
      <c r="L28" s="72" t="s">
        <v>206</v>
      </c>
      <c r="M28" s="72" t="s">
        <v>206</v>
      </c>
    </row>
    <row r="29" spans="2:13">
      <c r="B29" s="96" t="s">
        <v>207</v>
      </c>
      <c r="G29" s="72"/>
      <c r="H29" s="72" t="s">
        <v>208</v>
      </c>
      <c r="I29" s="72" t="s">
        <v>208</v>
      </c>
      <c r="J29" s="72" t="s">
        <v>209</v>
      </c>
      <c r="K29" s="72" t="s">
        <v>210</v>
      </c>
      <c r="L29" s="72" t="s">
        <v>210</v>
      </c>
      <c r="M29" s="72" t="s">
        <v>210</v>
      </c>
    </row>
    <row r="30" spans="2:13">
      <c r="B30" s="96" t="s">
        <v>211</v>
      </c>
      <c r="G30" s="72"/>
      <c r="H30" s="72" t="s">
        <v>212</v>
      </c>
      <c r="I30" s="72" t="s">
        <v>213</v>
      </c>
      <c r="J30" s="72" t="s">
        <v>214</v>
      </c>
      <c r="K30" s="72" t="s">
        <v>215</v>
      </c>
      <c r="L30" s="72" t="s">
        <v>216</v>
      </c>
      <c r="M30" s="72" t="s">
        <v>217</v>
      </c>
    </row>
    <row r="31" spans="2:13">
      <c r="B31" s="96" t="s">
        <v>218</v>
      </c>
      <c r="G31" s="72"/>
      <c r="H31" s="72" t="s">
        <v>219</v>
      </c>
      <c r="I31" s="72" t="s">
        <v>220</v>
      </c>
      <c r="J31" s="72" t="s">
        <v>221</v>
      </c>
      <c r="K31" s="72" t="s">
        <v>222</v>
      </c>
      <c r="L31" s="72" t="s">
        <v>215</v>
      </c>
      <c r="M31" s="72" t="s">
        <v>223</v>
      </c>
    </row>
    <row r="32" spans="2:13">
      <c r="B32" s="96" t="s">
        <v>224</v>
      </c>
      <c r="G32" s="72"/>
      <c r="H32" s="316" t="s">
        <v>652</v>
      </c>
      <c r="I32" s="72" t="s">
        <v>219</v>
      </c>
      <c r="J32" s="316" t="s">
        <v>653</v>
      </c>
      <c r="K32" s="72" t="s">
        <v>225</v>
      </c>
      <c r="L32" s="72" t="s">
        <v>222</v>
      </c>
      <c r="M32" s="72" t="s">
        <v>215</v>
      </c>
    </row>
    <row r="33" spans="2:13">
      <c r="B33" s="96" t="s">
        <v>226</v>
      </c>
      <c r="G33" s="72"/>
      <c r="H33" s="72" t="s">
        <v>227</v>
      </c>
      <c r="I33" s="316" t="s">
        <v>653</v>
      </c>
      <c r="J33" s="72" t="s">
        <v>228</v>
      </c>
      <c r="K33" s="72" t="s">
        <v>229</v>
      </c>
      <c r="L33" s="72" t="s">
        <v>228</v>
      </c>
      <c r="M33" s="72" t="s">
        <v>222</v>
      </c>
    </row>
    <row r="34" spans="2:13">
      <c r="B34" s="96" t="s">
        <v>111</v>
      </c>
      <c r="G34" s="72"/>
      <c r="H34" s="72" t="s">
        <v>228</v>
      </c>
      <c r="I34" s="72" t="s">
        <v>228</v>
      </c>
      <c r="J34" s="72" t="s">
        <v>230</v>
      </c>
      <c r="K34" s="72" t="s">
        <v>231</v>
      </c>
      <c r="L34" s="72" t="s">
        <v>225</v>
      </c>
      <c r="M34" s="72" t="s">
        <v>232</v>
      </c>
    </row>
    <row r="35" spans="2:13">
      <c r="G35" s="72"/>
      <c r="H35" s="72" t="s">
        <v>230</v>
      </c>
      <c r="I35" s="72" t="s">
        <v>230</v>
      </c>
      <c r="J35" s="72" t="s">
        <v>233</v>
      </c>
      <c r="K35" s="72" t="s">
        <v>228</v>
      </c>
      <c r="L35" s="72" t="s">
        <v>234</v>
      </c>
      <c r="M35" s="72" t="s">
        <v>235</v>
      </c>
    </row>
    <row r="36" spans="2:13">
      <c r="G36" s="72"/>
      <c r="H36" s="72" t="s">
        <v>233</v>
      </c>
      <c r="I36" s="72" t="s">
        <v>233</v>
      </c>
      <c r="J36" s="72" t="s">
        <v>236</v>
      </c>
      <c r="K36" s="72" t="s">
        <v>237</v>
      </c>
      <c r="L36" s="72" t="s">
        <v>238</v>
      </c>
      <c r="M36" s="72" t="s">
        <v>239</v>
      </c>
    </row>
    <row r="37" spans="2:13">
      <c r="G37" s="72"/>
      <c r="H37" s="72" t="s">
        <v>236</v>
      </c>
      <c r="I37" s="72" t="s">
        <v>236</v>
      </c>
      <c r="J37" s="72" t="s">
        <v>240</v>
      </c>
      <c r="K37" s="72" t="s">
        <v>241</v>
      </c>
      <c r="L37" s="72" t="s">
        <v>242</v>
      </c>
      <c r="M37" s="72" t="s">
        <v>243</v>
      </c>
    </row>
    <row r="38" spans="2:13">
      <c r="G38" s="72"/>
      <c r="H38" s="72" t="s">
        <v>244</v>
      </c>
      <c r="I38" s="72" t="s">
        <v>245</v>
      </c>
      <c r="J38" s="72" t="s">
        <v>246</v>
      </c>
      <c r="K38" s="72" t="s">
        <v>247</v>
      </c>
      <c r="L38" s="72" t="s">
        <v>248</v>
      </c>
      <c r="M38" s="72" t="s">
        <v>249</v>
      </c>
    </row>
    <row r="39" spans="2:13">
      <c r="G39" s="72"/>
      <c r="H39" s="72" t="s">
        <v>250</v>
      </c>
      <c r="I39" s="72" t="s">
        <v>251</v>
      </c>
      <c r="J39" s="72" t="s">
        <v>252</v>
      </c>
      <c r="K39" s="72" t="s">
        <v>253</v>
      </c>
      <c r="L39" s="72" t="s">
        <v>254</v>
      </c>
      <c r="M39" s="72" t="s">
        <v>255</v>
      </c>
    </row>
    <row r="40" spans="2:13">
      <c r="G40" s="72"/>
      <c r="H40" s="72" t="s">
        <v>240</v>
      </c>
      <c r="I40" s="72" t="s">
        <v>240</v>
      </c>
      <c r="J40" s="72" t="s">
        <v>256</v>
      </c>
      <c r="K40" s="72" t="s">
        <v>257</v>
      </c>
      <c r="L40" s="72" t="s">
        <v>232</v>
      </c>
      <c r="M40" s="72" t="s">
        <v>258</v>
      </c>
    </row>
    <row r="41" spans="2:13">
      <c r="G41" s="72"/>
      <c r="H41" s="72" t="s">
        <v>246</v>
      </c>
      <c r="I41" s="72" t="s">
        <v>246</v>
      </c>
      <c r="J41" s="72" t="s">
        <v>259</v>
      </c>
      <c r="K41" s="72" t="s">
        <v>234</v>
      </c>
      <c r="L41" s="72" t="s">
        <v>235</v>
      </c>
      <c r="M41" s="72" t="s">
        <v>260</v>
      </c>
    </row>
    <row r="42" spans="2:13">
      <c r="G42" s="72"/>
      <c r="H42" s="72" t="s">
        <v>259</v>
      </c>
      <c r="I42" s="72" t="s">
        <v>252</v>
      </c>
      <c r="J42" s="72" t="s">
        <v>261</v>
      </c>
      <c r="K42" s="72" t="s">
        <v>238</v>
      </c>
      <c r="L42" s="72" t="s">
        <v>262</v>
      </c>
      <c r="M42" s="72" t="s">
        <v>263</v>
      </c>
    </row>
    <row r="43" spans="2:13">
      <c r="G43" s="72"/>
      <c r="H43" s="72" t="s">
        <v>261</v>
      </c>
      <c r="I43" s="72" t="s">
        <v>264</v>
      </c>
      <c r="J43" s="72" t="s">
        <v>265</v>
      </c>
      <c r="K43" s="72" t="s">
        <v>242</v>
      </c>
      <c r="L43" s="72" t="s">
        <v>266</v>
      </c>
      <c r="M43" s="72" t="s">
        <v>262</v>
      </c>
    </row>
    <row r="44" spans="2:13">
      <c r="G44" s="72"/>
      <c r="H44" s="72" t="s">
        <v>265</v>
      </c>
      <c r="I44" s="72" t="s">
        <v>267</v>
      </c>
      <c r="J44" s="72" t="s">
        <v>268</v>
      </c>
      <c r="K44" s="72" t="s">
        <v>269</v>
      </c>
      <c r="L44" s="72" t="s">
        <v>270</v>
      </c>
      <c r="M44" s="72" t="s">
        <v>271</v>
      </c>
    </row>
    <row r="45" spans="2:13">
      <c r="G45" s="72"/>
      <c r="H45" s="72" t="s">
        <v>268</v>
      </c>
      <c r="I45" s="72" t="s">
        <v>259</v>
      </c>
      <c r="J45" s="72" t="s">
        <v>272</v>
      </c>
      <c r="K45" s="72" t="s">
        <v>232</v>
      </c>
      <c r="L45" s="72" t="s">
        <v>273</v>
      </c>
      <c r="M45" s="72" t="s">
        <v>274</v>
      </c>
    </row>
    <row r="46" spans="2:13">
      <c r="G46" s="72"/>
      <c r="H46" s="72" t="s">
        <v>272</v>
      </c>
      <c r="I46" s="72" t="s">
        <v>261</v>
      </c>
      <c r="J46" s="72"/>
      <c r="K46" s="72" t="s">
        <v>235</v>
      </c>
      <c r="L46" s="72" t="s">
        <v>275</v>
      </c>
      <c r="M46" s="72" t="s">
        <v>276</v>
      </c>
    </row>
    <row r="47" spans="2:13">
      <c r="G47" s="72"/>
      <c r="H47" s="72"/>
      <c r="I47" s="72" t="s">
        <v>265</v>
      </c>
      <c r="J47" s="72"/>
      <c r="K47" s="72" t="s">
        <v>273</v>
      </c>
      <c r="L47" s="72" t="s">
        <v>277</v>
      </c>
      <c r="M47" s="72" t="s">
        <v>278</v>
      </c>
    </row>
    <row r="48" spans="2:13">
      <c r="G48" s="72"/>
      <c r="H48" s="72"/>
      <c r="I48" s="72" t="s">
        <v>268</v>
      </c>
      <c r="J48" s="72"/>
      <c r="K48" s="72" t="s">
        <v>275</v>
      </c>
      <c r="L48" s="72" t="s">
        <v>239</v>
      </c>
      <c r="M48" s="72" t="s">
        <v>279</v>
      </c>
    </row>
    <row r="49" spans="7:13">
      <c r="G49" s="72"/>
      <c r="H49" s="72"/>
      <c r="I49" s="72" t="s">
        <v>272</v>
      </c>
      <c r="J49" s="72"/>
      <c r="K49" s="72" t="s">
        <v>277</v>
      </c>
      <c r="L49" s="72" t="s">
        <v>243</v>
      </c>
      <c r="M49" s="72" t="s">
        <v>280</v>
      </c>
    </row>
    <row r="50" spans="7:13">
      <c r="G50" s="72"/>
      <c r="H50" s="72"/>
      <c r="I50" s="72"/>
      <c r="J50" s="72"/>
      <c r="K50" s="72" t="s">
        <v>281</v>
      </c>
      <c r="L50" s="72" t="s">
        <v>255</v>
      </c>
      <c r="M50" s="72" t="s">
        <v>282</v>
      </c>
    </row>
    <row r="51" spans="7:13">
      <c r="G51" s="72"/>
      <c r="H51" s="72"/>
      <c r="I51" s="72"/>
      <c r="J51" s="72"/>
      <c r="K51" s="72" t="s">
        <v>249</v>
      </c>
      <c r="L51" s="72" t="s">
        <v>258</v>
      </c>
      <c r="M51" s="72" t="s">
        <v>283</v>
      </c>
    </row>
    <row r="52" spans="7:13">
      <c r="G52" s="72"/>
      <c r="H52" s="72"/>
      <c r="I52" s="72"/>
      <c r="J52" s="72"/>
      <c r="K52" s="72" t="s">
        <v>263</v>
      </c>
      <c r="L52" s="72" t="s">
        <v>260</v>
      </c>
      <c r="M52" s="72" t="s">
        <v>284</v>
      </c>
    </row>
    <row r="53" spans="7:13">
      <c r="G53" s="72"/>
      <c r="H53" s="72"/>
      <c r="I53" s="72"/>
      <c r="J53" s="72"/>
      <c r="K53" s="72" t="s">
        <v>262</v>
      </c>
      <c r="L53" s="72" t="s">
        <v>249</v>
      </c>
      <c r="M53" s="72" t="s">
        <v>285</v>
      </c>
    </row>
    <row r="54" spans="7:13">
      <c r="G54" s="72"/>
      <c r="H54" s="72"/>
      <c r="I54" s="72"/>
      <c r="J54" s="72"/>
      <c r="K54" s="72" t="s">
        <v>271</v>
      </c>
      <c r="L54" s="72" t="s">
        <v>263</v>
      </c>
      <c r="M54" s="72" t="s">
        <v>286</v>
      </c>
    </row>
    <row r="55" spans="7:13">
      <c r="G55" s="72"/>
      <c r="H55" s="72"/>
      <c r="I55" s="72"/>
      <c r="J55" s="72"/>
      <c r="K55" s="72" t="s">
        <v>287</v>
      </c>
      <c r="L55" s="72" t="s">
        <v>271</v>
      </c>
      <c r="M55" s="72" t="s">
        <v>288</v>
      </c>
    </row>
    <row r="56" spans="7:13">
      <c r="G56" s="72"/>
      <c r="H56" s="72"/>
      <c r="I56" s="72"/>
      <c r="J56" s="72"/>
      <c r="K56" s="72" t="s">
        <v>289</v>
      </c>
      <c r="L56" s="72" t="s">
        <v>274</v>
      </c>
      <c r="M56" s="72" t="s">
        <v>272</v>
      </c>
    </row>
    <row r="57" spans="7:13">
      <c r="G57" s="72"/>
      <c r="H57" s="72"/>
      <c r="I57" s="72"/>
      <c r="J57" s="72"/>
      <c r="K57" s="72" t="s">
        <v>290</v>
      </c>
      <c r="L57" s="72" t="s">
        <v>276</v>
      </c>
      <c r="M57" s="72"/>
    </row>
    <row r="58" spans="7:13">
      <c r="G58" s="72"/>
      <c r="H58" s="72"/>
      <c r="I58" s="72"/>
      <c r="J58" s="72"/>
      <c r="K58" s="72" t="s">
        <v>274</v>
      </c>
      <c r="L58" s="72" t="s">
        <v>278</v>
      </c>
      <c r="M58" s="72"/>
    </row>
    <row r="59" spans="7:13">
      <c r="G59" s="72"/>
      <c r="H59" s="72"/>
      <c r="I59" s="72"/>
      <c r="J59" s="72"/>
      <c r="K59" s="72" t="s">
        <v>276</v>
      </c>
      <c r="L59" s="72" t="s">
        <v>279</v>
      </c>
      <c r="M59" s="72"/>
    </row>
    <row r="60" spans="7:13">
      <c r="G60" s="72"/>
      <c r="H60" s="72"/>
      <c r="I60" s="72"/>
      <c r="J60" s="72"/>
      <c r="K60" s="72" t="s">
        <v>278</v>
      </c>
      <c r="L60" s="72" t="s">
        <v>280</v>
      </c>
      <c r="M60" s="72"/>
    </row>
    <row r="61" spans="7:13">
      <c r="G61" s="72"/>
      <c r="H61" s="72"/>
      <c r="I61" s="72"/>
      <c r="J61" s="72"/>
      <c r="K61" s="72" t="s">
        <v>258</v>
      </c>
      <c r="L61" s="72" t="s">
        <v>282</v>
      </c>
      <c r="M61" s="72"/>
    </row>
    <row r="62" spans="7:13">
      <c r="G62" s="72"/>
      <c r="H62" s="72"/>
      <c r="J62" s="72"/>
      <c r="K62" s="72" t="s">
        <v>260</v>
      </c>
      <c r="L62" s="72" t="s">
        <v>283</v>
      </c>
      <c r="M62" s="72"/>
    </row>
    <row r="63" spans="7:13">
      <c r="H63" s="72"/>
      <c r="J63" s="72"/>
      <c r="K63" s="72" t="s">
        <v>291</v>
      </c>
      <c r="L63" s="72" t="s">
        <v>284</v>
      </c>
      <c r="M63" s="72"/>
    </row>
    <row r="64" spans="7:13">
      <c r="J64" s="72"/>
      <c r="K64" s="72" t="s">
        <v>292</v>
      </c>
      <c r="L64" s="72" t="s">
        <v>285</v>
      </c>
      <c r="M64" s="72"/>
    </row>
    <row r="65" spans="11:13">
      <c r="K65" s="72" t="s">
        <v>293</v>
      </c>
      <c r="L65" s="72" t="s">
        <v>286</v>
      </c>
      <c r="M65" s="72"/>
    </row>
    <row r="66" spans="11:13">
      <c r="K66" s="72" t="s">
        <v>280</v>
      </c>
      <c r="L66" s="72" t="s">
        <v>288</v>
      </c>
      <c r="M66" s="72"/>
    </row>
    <row r="67" spans="11:13">
      <c r="K67" s="72" t="s">
        <v>282</v>
      </c>
      <c r="L67" s="72" t="s">
        <v>272</v>
      </c>
      <c r="M67" s="72"/>
    </row>
    <row r="68" spans="11:13">
      <c r="K68" s="72" t="s">
        <v>283</v>
      </c>
      <c r="L68" s="72"/>
      <c r="M68" s="72"/>
    </row>
    <row r="69" spans="11:13">
      <c r="K69" s="72" t="s">
        <v>286</v>
      </c>
      <c r="M69" s="72"/>
    </row>
    <row r="70" spans="11:13">
      <c r="K70" s="33" t="s">
        <v>288</v>
      </c>
    </row>
    <row r="71" spans="11:13">
      <c r="K71" s="72" t="s">
        <v>272</v>
      </c>
      <c r="L71" s="72"/>
    </row>
    <row r="72" spans="11:13">
      <c r="K72" s="72"/>
      <c r="L72" s="72"/>
    </row>
    <row r="73" spans="11:13">
      <c r="L73" s="72"/>
    </row>
    <row r="74" spans="11:13">
      <c r="L74" s="72"/>
    </row>
    <row r="75" spans="11:13">
      <c r="L75" s="72"/>
    </row>
    <row r="76" spans="11:13">
      <c r="L76" s="72"/>
    </row>
    <row r="77" spans="11:13">
      <c r="L77" s="72"/>
    </row>
  </sheetData>
  <phoneticPr fontId="1"/>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C59A3-EDA8-47BC-A15A-A989BC3096E9}">
  <sheetPr>
    <tabColor rgb="FFABE9FF"/>
  </sheetPr>
  <dimension ref="B3:AL1004"/>
  <sheetViews>
    <sheetView workbookViewId="0">
      <selection activeCell="M57" sqref="M57"/>
    </sheetView>
  </sheetViews>
  <sheetFormatPr defaultRowHeight="18" outlineLevelCol="1"/>
  <cols>
    <col min="14" max="14" width="8.6640625" hidden="1" customWidth="1" outlineLevel="1"/>
    <col min="15" max="15" width="17.5" hidden="1" customWidth="1" outlineLevel="1"/>
    <col min="16" max="16" width="18.08203125" hidden="1" customWidth="1" outlineLevel="1"/>
    <col min="17" max="17" width="17" hidden="1" customWidth="1" outlineLevel="1"/>
    <col min="18" max="18" width="12.58203125" hidden="1" customWidth="1" outlineLevel="1"/>
    <col min="19" max="19" width="20.1640625" hidden="1" customWidth="1" outlineLevel="1"/>
    <col min="20" max="21" width="31.58203125" hidden="1" customWidth="1" outlineLevel="1"/>
    <col min="22" max="22" width="21.1640625" hidden="1" customWidth="1" outlineLevel="1"/>
    <col min="23" max="37" width="8.6640625" hidden="1" customWidth="1" outlineLevel="1"/>
    <col min="38" max="38" width="8.6640625" collapsed="1"/>
  </cols>
  <sheetData>
    <row r="3" spans="2:22" ht="18.5" thickBot="1">
      <c r="B3" s="341" t="s">
        <v>294</v>
      </c>
      <c r="C3" s="341"/>
      <c r="D3" s="341"/>
      <c r="E3" s="341"/>
      <c r="F3" s="341"/>
      <c r="G3" s="341"/>
      <c r="H3" s="341"/>
      <c r="I3" s="341"/>
      <c r="J3" s="341"/>
      <c r="K3" s="341"/>
      <c r="L3" s="341"/>
      <c r="O3" s="340" t="s">
        <v>295</v>
      </c>
      <c r="P3" s="340"/>
      <c r="Q3" s="340"/>
      <c r="R3" s="340"/>
      <c r="S3" s="340"/>
      <c r="T3" s="351" t="s">
        <v>296</v>
      </c>
      <c r="U3" s="351"/>
      <c r="V3" s="351"/>
    </row>
    <row r="4" spans="2:22">
      <c r="B4" s="342" t="str">
        <f>_xlfn.TEXTJOIN("",TRUE,T5:T1014,T4,V4,U4,U5:U1014)</f>
        <v/>
      </c>
      <c r="C4" s="343"/>
      <c r="D4" s="343"/>
      <c r="E4" s="343"/>
      <c r="F4" s="343"/>
      <c r="G4" s="343"/>
      <c r="H4" s="343"/>
      <c r="I4" s="343"/>
      <c r="J4" s="343"/>
      <c r="K4" s="343"/>
      <c r="L4" s="344"/>
      <c r="O4" s="149" t="s">
        <v>297</v>
      </c>
      <c r="P4" s="149" t="s">
        <v>27</v>
      </c>
      <c r="Q4" s="149" t="s">
        <v>46</v>
      </c>
      <c r="R4" s="149" t="s">
        <v>298</v>
      </c>
      <c r="S4" s="149" t="s">
        <v>299</v>
      </c>
      <c r="T4" s="148" t="str" cm="1">
        <f t="array" ref="T4">IF(COUNTBLANK(O4:O1004)&lt;1000,CHAR(10)&amp;"※以下の経費は一部対象外"&amp;CHAR(10)&amp;_xlfn.TEXTJOIN(CHAR(10),TRUE,IF(O$5:O$1004="","",O$5:O$1004)),"")</f>
        <v/>
      </c>
      <c r="U4" s="148" t="str">
        <f>IF(COUNTBLANK(U5:U1004)&lt;1000,CHAR(10)&amp;CHAR(10)&amp;"以下参考"&amp;CHAR(10),"")</f>
        <v/>
      </c>
      <c r="V4" t="str">
        <f>IF(V5="","",IF(収支報告書!$Z$21="","",CHAR(10)&amp;CHAR(10)&amp;"※税率変更に伴う減額合計　"&amp;CHAR(10)&amp;"・No."&amp;_xlfn.TEXTJOIN(",",TRUE,コメント貼り付け用!$V$5:$V$500)&amp;"："&amp;TEXT(収支報告書!$Z$21,"\#,###")))</f>
        <v/>
      </c>
    </row>
    <row r="5" spans="2:22">
      <c r="B5" s="345"/>
      <c r="C5" s="346"/>
      <c r="D5" s="346"/>
      <c r="E5" s="346"/>
      <c r="F5" s="346"/>
      <c r="G5" s="346"/>
      <c r="H5" s="346"/>
      <c r="I5" s="346"/>
      <c r="J5" s="346"/>
      <c r="K5" s="346"/>
      <c r="L5" s="347"/>
      <c r="N5">
        <v>1</v>
      </c>
      <c r="O5" t="str">
        <f>IF(収支報告書!U10="一部対象外","・No."&amp;収支報告書!B10&amp;"："&amp;TEXT(収支報告書!$S10+収支報告書!$AA10+収支報告書!$AC10,"\#,###"),IF(収支報告書!U10="一部確認","・No."&amp;収支報告書!B10&amp;"："&amp;TEXT(収支報告書!$AB10,"\#,###"),""))</f>
        <v/>
      </c>
      <c r="P5" t="str" cm="1">
        <f t="array" ref="P5">IF(Q5="","",_xlfn.TEXTJOIN(",",TRUE,IF(収支報告書!$W$10:$W$1011=Q5,収支報告書!$B$10:$B$1011,"")))</f>
        <v/>
      </c>
      <c r="Q5" t="str" cm="1">
        <f t="array" ref="Q5">IF(_xlfn.UNIQUE(収支報告書!$W$10:$W$1011,FALSE,FALSE)=0,"",_xlfn.UNIQUE(収支報告書!$W$10:$W$1011,FALSE,FALSE))</f>
        <v/>
      </c>
      <c r="R5" s="150">
        <f>SUMIFS(収支報告書!$P$10:$P$1011,収支報告書!$U$10:$U$1011,"対象外",収支報告書!$W$10:$W$1011,Q5)+SUMIFS(収支報告書!$S$10:$S$1011,収支報告書!$U$10:$U$1011,"一部*",収支報告書!$W$10:$W$1011,Q5)+SUMIFS(収支報告書!$AA$10:$AA$1011,収支報告書!$U$10:$U$1011,"一部*",収支報告書!$W$10:$W$1011,Q5)+SUMIFS(収支報告書!$AB$10:$AB$1011,収支報告書!$U$10:$U$1011,"一部*",収支報告書!$W$10:$W$1011,Q5)+SUMIFS(収支報告書!$P$10:$P$1011,収支報告書!$U$10:$U$1011,"確認",収支報告書!$W$10:$W$1011,Q5)+SUMIFS(収支報告書!$AC$10:$AC$1011,収支報告書!$U$10:$U$1011,"一部*",収支報告書!$W$10:$W$1011,Q5)</f>
        <v>0</v>
      </c>
      <c r="S5" t="str" cm="1">
        <f t="array" aca="1" ref="S5" ca="1">_xlfn.IFNA(INDIRECT(ADDRESS(MATCH(Q5,収支報告書!$W$10:$W$1011,0)+9,22,4,,"収支報告書")),"")</f>
        <v/>
      </c>
      <c r="T5" t="str">
        <f>IF(Q5="","",IF(R5&lt;&gt;0,"・No."&amp;P5&amp;"："&amp;Q5&amp;"（"&amp;TEXT(R5,"\#,###")&amp;IF(S5=0,"","/"&amp;S5)&amp;"）"&amp;CHAR(10),""))</f>
        <v/>
      </c>
      <c r="U5" t="str">
        <f>IF(Q5="","",IF(R5=0,"・No."&amp;P5&amp;"："&amp;Q5&amp;CHAR(10),""))</f>
        <v/>
      </c>
      <c r="V5" t="str" cm="1">
        <f t="array" ref="V5">IFERROR(_xlfn._xlws.FILTER(収支報告書!$N$10:$AC$1011,収支報告書!$AC$10:$AC$1011&gt;0),"")</f>
        <v/>
      </c>
    </row>
    <row r="6" spans="2:22">
      <c r="B6" s="345"/>
      <c r="C6" s="346"/>
      <c r="D6" s="346"/>
      <c r="E6" s="346"/>
      <c r="F6" s="346"/>
      <c r="G6" s="346"/>
      <c r="H6" s="346"/>
      <c r="I6" s="346"/>
      <c r="J6" s="346"/>
      <c r="K6" s="346"/>
      <c r="L6" s="347"/>
      <c r="N6">
        <v>2</v>
      </c>
      <c r="O6" t="str">
        <f>IF(収支報告書!U11="一部対象外","・No."&amp;収支報告書!B11&amp;"："&amp;TEXT(収支報告書!$S11+収支報告書!$AA11+収支報告書!$AC11,"\#,###"),IF(収支報告書!U11="一部確認","・No."&amp;収支報告書!B11&amp;"："&amp;TEXT(収支報告書!$AB11,"\#,###"),""))</f>
        <v/>
      </c>
      <c r="P6" t="str" cm="1">
        <f t="array" ref="P6">IF(Q6="","",_xlfn.TEXTJOIN(",",TRUE,IF(収支報告書!$W$10:$W$1011=Q6,収支報告書!$B$10:$B$1011,"")))</f>
        <v/>
      </c>
      <c r="R6" s="150">
        <f>SUMIFS(収支報告書!$P$10:$P$1011,収支報告書!$U$10:$U$1011,"対象外",収支報告書!$W$10:$W$1011,Q6)+SUMIFS(収支報告書!$S$10:$S$1011,収支報告書!$U$10:$U$1011,"一部*",収支報告書!$W$10:$W$1011,Q6)+SUMIFS(収支報告書!$AA$10:$AA$1011,収支報告書!$U$10:$U$1011,"一部*",収支報告書!$W$10:$W$1011,Q6)+SUMIFS(収支報告書!$AB$10:$AB$1011,収支報告書!$U$10:$U$1011,"一部*",収支報告書!$W$10:$W$1011,Q6)+SUMIFS(収支報告書!$P$10:$P$1011,収支報告書!$U$10:$U$1011,"確認",収支報告書!$W$10:$W$1011,Q6)+SUMIFS(収支報告書!$AC$10:$AC$1011,収支報告書!$U$10:$U$1011,"一部*",収支報告書!$W$10:$W$1011,Q6)</f>
        <v>0</v>
      </c>
      <c r="S6" t="str" cm="1">
        <f t="array" aca="1" ref="S6" ca="1">_xlfn.IFNA(INDIRECT(ADDRESS(MATCH(Q6,収支報告書!$W$10:$W$1011,0)+9,22,4,,"収支報告書")),"")</f>
        <v/>
      </c>
      <c r="T6" t="str">
        <f t="shared" ref="T6:T69" si="0">IF(Q6="","",IF(R6&lt;&gt;0,"・No."&amp;P6&amp;"："&amp;Q6&amp;"（"&amp;TEXT(R6,"\#,###")&amp;IF(S6=0,"","/"&amp;S6)&amp;"）"&amp;CHAR(10),""))</f>
        <v/>
      </c>
      <c r="U6" t="str">
        <f t="shared" ref="U6:U7" si="1">IF(Q6="","",IF(R6=0,"・No."&amp;P6&amp;"："&amp;Q6&amp;CHAR(10),""))</f>
        <v/>
      </c>
    </row>
    <row r="7" spans="2:22">
      <c r="B7" s="345"/>
      <c r="C7" s="346"/>
      <c r="D7" s="346"/>
      <c r="E7" s="346"/>
      <c r="F7" s="346"/>
      <c r="G7" s="346"/>
      <c r="H7" s="346"/>
      <c r="I7" s="346"/>
      <c r="J7" s="346"/>
      <c r="K7" s="346"/>
      <c r="L7" s="347"/>
      <c r="N7">
        <v>3</v>
      </c>
      <c r="O7" t="str">
        <f>IF(収支報告書!U12="一部対象外","・No."&amp;収支報告書!B12&amp;"："&amp;TEXT(収支報告書!$S12+収支報告書!$AA12+収支報告書!$AC12,"\#,###"),IF(収支報告書!U12="一部確認","・No."&amp;収支報告書!B12&amp;"："&amp;TEXT(収支報告書!$AB12,"\#,###"),""))</f>
        <v/>
      </c>
      <c r="P7" t="str" cm="1">
        <f t="array" ref="P7">IF(Q7="","",_xlfn.TEXTJOIN(",",TRUE,IF(収支報告書!$W$10:$W$1011=Q7,収支報告書!$B$10:$B$1011,"")))</f>
        <v/>
      </c>
      <c r="R7" s="150">
        <f>SUMIFS(収支報告書!$P$10:$P$1011,収支報告書!$U$10:$U$1011,"対象外",収支報告書!$W$10:$W$1011,Q7)+SUMIFS(収支報告書!$S$10:$S$1011,収支報告書!$U$10:$U$1011,"一部*",収支報告書!$W$10:$W$1011,Q7)+SUMIFS(収支報告書!$AA$10:$AA$1011,収支報告書!$U$10:$U$1011,"一部*",収支報告書!$W$10:$W$1011,Q7)+SUMIFS(収支報告書!$AB$10:$AB$1011,収支報告書!$U$10:$U$1011,"一部*",収支報告書!$W$10:$W$1011,Q7)+SUMIFS(収支報告書!$P$10:$P$1011,収支報告書!$U$10:$U$1011,"確認",収支報告書!$W$10:$W$1011,Q7)+SUMIFS(収支報告書!$AC$10:$AC$1011,収支報告書!$U$10:$U$1011,"一部*",収支報告書!$W$10:$W$1011,Q7)</f>
        <v>0</v>
      </c>
      <c r="S7" t="str" cm="1">
        <f t="array" aca="1" ref="S7" ca="1">_xlfn.IFNA(INDIRECT(ADDRESS(MATCH(Q7,収支報告書!$W$10:$W$1011,0)+9,22,4,,"収支報告書")),"")</f>
        <v/>
      </c>
      <c r="T7" t="str">
        <f t="shared" si="0"/>
        <v/>
      </c>
      <c r="U7" t="str">
        <f t="shared" si="1"/>
        <v/>
      </c>
    </row>
    <row r="8" spans="2:22">
      <c r="B8" s="345"/>
      <c r="C8" s="346"/>
      <c r="D8" s="346"/>
      <c r="E8" s="346"/>
      <c r="F8" s="346"/>
      <c r="G8" s="346"/>
      <c r="H8" s="346"/>
      <c r="I8" s="346"/>
      <c r="J8" s="346"/>
      <c r="K8" s="346"/>
      <c r="L8" s="347"/>
      <c r="N8">
        <v>4</v>
      </c>
      <c r="O8" t="str">
        <f>IF(収支報告書!U13="一部対象外","・No."&amp;収支報告書!B13&amp;"："&amp;TEXT(収支報告書!$S13+収支報告書!$AA13+収支報告書!$AC13,"\#,###"),IF(収支報告書!U13="一部確認","・No."&amp;収支報告書!B13&amp;"："&amp;TEXT(収支報告書!$AB13,"\#,###"),""))</f>
        <v/>
      </c>
      <c r="P8" t="str" cm="1">
        <f t="array" ref="P8">IF(Q8="","",_xlfn.TEXTJOIN(",",TRUE,IF(収支報告書!$W$10:$W$1011=Q8,収支報告書!$B$10:$B$1011,"")))</f>
        <v/>
      </c>
      <c r="R8" s="150">
        <f>SUMIFS(収支報告書!$P$10:$P$1011,収支報告書!$U$10:$U$1011,"対象外",収支報告書!$W$10:$W$1011,Q8)+SUMIFS(収支報告書!$S$10:$S$1011,収支報告書!$U$10:$U$1011,"一部*",収支報告書!$W$10:$W$1011,Q8)+SUMIFS(収支報告書!$AA$10:$AA$1011,収支報告書!$U$10:$U$1011,"一部*",収支報告書!$W$10:$W$1011,Q8)+SUMIFS(収支報告書!$AB$10:$AB$1011,収支報告書!$U$10:$U$1011,"一部*",収支報告書!$W$10:$W$1011,Q8)+SUMIFS(収支報告書!$P$10:$P$1011,収支報告書!$U$10:$U$1011,"確認",収支報告書!$W$10:$W$1011,Q8)+SUMIFS(収支報告書!$AC$10:$AC$1011,収支報告書!$U$10:$U$1011,"一部*",収支報告書!$W$10:$W$1011,Q8)</f>
        <v>0</v>
      </c>
      <c r="S8" t="str" cm="1">
        <f t="array" aca="1" ref="S8" ca="1">_xlfn.IFNA(INDIRECT(ADDRESS(MATCH(Q8,収支報告書!$W$10:$W$1011,0)+9,22,4,,"収支報告書")),"")</f>
        <v/>
      </c>
      <c r="T8" t="str">
        <f t="shared" si="0"/>
        <v/>
      </c>
      <c r="U8" t="str">
        <f>IF(Q8="","",IF(R8=0,"・No."&amp;P8&amp;"："&amp;Q8&amp;CHAR(10),""))</f>
        <v/>
      </c>
    </row>
    <row r="9" spans="2:22">
      <c r="B9" s="345"/>
      <c r="C9" s="346"/>
      <c r="D9" s="346"/>
      <c r="E9" s="346"/>
      <c r="F9" s="346"/>
      <c r="G9" s="346"/>
      <c r="H9" s="346"/>
      <c r="I9" s="346"/>
      <c r="J9" s="346"/>
      <c r="K9" s="346"/>
      <c r="L9" s="347"/>
      <c r="N9">
        <v>5</v>
      </c>
      <c r="O9" t="str">
        <f>IF(収支報告書!U14="一部対象外","・No."&amp;収支報告書!B14&amp;"："&amp;TEXT(収支報告書!$S14+収支報告書!$AA14+収支報告書!$AC14,"\#,###"),IF(収支報告書!U14="一部確認","・No."&amp;収支報告書!B14&amp;"："&amp;TEXT(収支報告書!$AB14,"\#,###"),""))</f>
        <v/>
      </c>
      <c r="P9" t="str" cm="1">
        <f t="array" ref="P9">IF(Q9="","",_xlfn.TEXTJOIN(",",TRUE,IF(収支報告書!$W$10:$W$1011=Q9,収支報告書!$B$10:$B$1011,"")))</f>
        <v/>
      </c>
      <c r="R9" s="150">
        <f>SUMIFS(収支報告書!$P$10:$P$1011,収支報告書!$U$10:$U$1011,"対象外",収支報告書!$W$10:$W$1011,Q9)+SUMIFS(収支報告書!$S$10:$S$1011,収支報告書!$U$10:$U$1011,"一部*",収支報告書!$W$10:$W$1011,Q9)+SUMIFS(収支報告書!$AA$10:$AA$1011,収支報告書!$U$10:$U$1011,"一部*",収支報告書!$W$10:$W$1011,Q9)+SUMIFS(収支報告書!$AB$10:$AB$1011,収支報告書!$U$10:$U$1011,"一部*",収支報告書!$W$10:$W$1011,Q9)+SUMIFS(収支報告書!$P$10:$P$1011,収支報告書!$U$10:$U$1011,"確認",収支報告書!$W$10:$W$1011,Q9)+SUMIFS(収支報告書!$AC$10:$AC$1011,収支報告書!$U$10:$U$1011,"一部*",収支報告書!$W$10:$W$1011,Q9)</f>
        <v>0</v>
      </c>
      <c r="S9" t="str" cm="1">
        <f t="array" aca="1" ref="S9" ca="1">_xlfn.IFNA(INDIRECT(ADDRESS(MATCH(Q9,収支報告書!$W$10:$W$1011,0)+9,22,4,,"収支報告書")),"")</f>
        <v/>
      </c>
      <c r="T9" t="str">
        <f>IF(Q9="","",IF(R9&lt;&gt;0,"・No."&amp;P9&amp;"："&amp;Q9&amp;"（"&amp;TEXT(R9,"\#,###")&amp;IF(S9=0,"","/"&amp;S9)&amp;"）"&amp;CHAR(10),""))</f>
        <v/>
      </c>
      <c r="U9" t="str">
        <f t="shared" ref="U9:U72" si="2">IF(Q9="","",IF(R9=0,"・No."&amp;P9&amp;"："&amp;Q9&amp;CHAR(10),""))</f>
        <v/>
      </c>
    </row>
    <row r="10" spans="2:22">
      <c r="B10" s="345"/>
      <c r="C10" s="346"/>
      <c r="D10" s="346"/>
      <c r="E10" s="346"/>
      <c r="F10" s="346"/>
      <c r="G10" s="346"/>
      <c r="H10" s="346"/>
      <c r="I10" s="346"/>
      <c r="J10" s="346"/>
      <c r="K10" s="346"/>
      <c r="L10" s="347"/>
      <c r="N10">
        <v>6</v>
      </c>
      <c r="O10" t="str">
        <f>IF(収支報告書!U15="一部対象外","・No."&amp;収支報告書!B15&amp;"："&amp;TEXT(収支報告書!$S15+収支報告書!$AA15+収支報告書!$AC15,"\#,###"),IF(収支報告書!U15="一部確認","・No."&amp;収支報告書!B15&amp;"："&amp;TEXT(収支報告書!$AB15,"\#,###"),""))</f>
        <v/>
      </c>
      <c r="P10" t="str" cm="1">
        <f t="array" ref="P10">IF(Q10="","",_xlfn.TEXTJOIN(",",TRUE,IF(収支報告書!$W$10:$W$1011=Q10,収支報告書!$B$10:$B$1011,"")))</f>
        <v/>
      </c>
      <c r="R10" s="150">
        <f>SUMIFS(収支報告書!$P$10:$P$1011,収支報告書!$U$10:$U$1011,"対象外",収支報告書!$W$10:$W$1011,Q10)+SUMIFS(収支報告書!$S$10:$S$1011,収支報告書!$U$10:$U$1011,"一部*",収支報告書!$W$10:$W$1011,Q10)+SUMIFS(収支報告書!$AA$10:$AA$1011,収支報告書!$U$10:$U$1011,"一部*",収支報告書!$W$10:$W$1011,Q10)+SUMIFS(収支報告書!$AB$10:$AB$1011,収支報告書!$U$10:$U$1011,"一部*",収支報告書!$W$10:$W$1011,Q10)+SUMIFS(収支報告書!$P$10:$P$1011,収支報告書!$U$10:$U$1011,"確認",収支報告書!$W$10:$W$1011,Q10)+SUMIFS(収支報告書!$AC$10:$AC$1011,収支報告書!$U$10:$U$1011,"一部*",収支報告書!$W$10:$W$1011,Q10)</f>
        <v>0</v>
      </c>
      <c r="S10" t="str" cm="1">
        <f t="array" aca="1" ref="S10" ca="1">_xlfn.IFNA(INDIRECT(ADDRESS(MATCH(Q10,収支報告書!$W$10:$W$1011,0)+9,22,4,,"収支報告書")),"")</f>
        <v/>
      </c>
      <c r="T10" t="str">
        <f t="shared" si="0"/>
        <v/>
      </c>
      <c r="U10" t="str">
        <f t="shared" si="2"/>
        <v/>
      </c>
    </row>
    <row r="11" spans="2:22">
      <c r="B11" s="345"/>
      <c r="C11" s="346"/>
      <c r="D11" s="346"/>
      <c r="E11" s="346"/>
      <c r="F11" s="346"/>
      <c r="G11" s="346"/>
      <c r="H11" s="346"/>
      <c r="I11" s="346"/>
      <c r="J11" s="346"/>
      <c r="K11" s="346"/>
      <c r="L11" s="347"/>
      <c r="N11">
        <v>7</v>
      </c>
      <c r="O11" t="str">
        <f>IF(収支報告書!U16="一部対象外","・No."&amp;収支報告書!B16&amp;"："&amp;TEXT(収支報告書!$S16+収支報告書!$AA16+収支報告書!$AC16,"\#,###"),IF(収支報告書!U16="一部確認","・No."&amp;収支報告書!B16&amp;"："&amp;TEXT(収支報告書!$AB16,"\#,###"),""))</f>
        <v/>
      </c>
      <c r="P11" t="str" cm="1">
        <f t="array" ref="P11">IF(Q11="","",_xlfn.TEXTJOIN(",",TRUE,IF(収支報告書!$W$10:$W$1011=Q11,収支報告書!$B$10:$B$1011,"")))</f>
        <v/>
      </c>
      <c r="R11" s="150">
        <f>SUMIFS(収支報告書!$P$10:$P$1011,収支報告書!$U$10:$U$1011,"対象外",収支報告書!$W$10:$W$1011,Q11)+SUMIFS(収支報告書!$S$10:$S$1011,収支報告書!$U$10:$U$1011,"一部*",収支報告書!$W$10:$W$1011,Q11)+SUMIFS(収支報告書!$AA$10:$AA$1011,収支報告書!$U$10:$U$1011,"一部*",収支報告書!$W$10:$W$1011,Q11)+SUMIFS(収支報告書!$AB$10:$AB$1011,収支報告書!$U$10:$U$1011,"一部*",収支報告書!$W$10:$W$1011,Q11)+SUMIFS(収支報告書!$P$10:$P$1011,収支報告書!$U$10:$U$1011,"確認",収支報告書!$W$10:$W$1011,Q11)+SUMIFS(収支報告書!$AC$10:$AC$1011,収支報告書!$U$10:$U$1011,"一部*",収支報告書!$W$10:$W$1011,Q11)</f>
        <v>0</v>
      </c>
      <c r="S11" t="str" cm="1">
        <f t="array" aca="1" ref="S11" ca="1">_xlfn.IFNA(INDIRECT(ADDRESS(MATCH(Q11,収支報告書!$W$10:$W$1011,0)+9,22,4,,"収支報告書")),"")</f>
        <v/>
      </c>
      <c r="T11" t="str">
        <f t="shared" si="0"/>
        <v/>
      </c>
      <c r="U11" t="str">
        <f t="shared" si="2"/>
        <v/>
      </c>
    </row>
    <row r="12" spans="2:22">
      <c r="B12" s="345"/>
      <c r="C12" s="346"/>
      <c r="D12" s="346"/>
      <c r="E12" s="346"/>
      <c r="F12" s="346"/>
      <c r="G12" s="346"/>
      <c r="H12" s="346"/>
      <c r="I12" s="346"/>
      <c r="J12" s="346"/>
      <c r="K12" s="346"/>
      <c r="L12" s="347"/>
      <c r="N12">
        <v>8</v>
      </c>
      <c r="O12" t="str">
        <f>IF(収支報告書!U17="一部対象外","・No."&amp;収支報告書!B17&amp;"："&amp;TEXT(収支報告書!$S17+収支報告書!$AA17+収支報告書!$AC17,"\#,###"),IF(収支報告書!U17="一部確認","・No."&amp;収支報告書!B17&amp;"："&amp;TEXT(収支報告書!$AB17,"\#,###"),""))</f>
        <v/>
      </c>
      <c r="P12" t="str" cm="1">
        <f t="array" ref="P12">IF(Q12="","",_xlfn.TEXTJOIN(",",TRUE,IF(収支報告書!$W$10:$W$1011=Q12,収支報告書!$B$10:$B$1011,"")))</f>
        <v/>
      </c>
      <c r="R12" s="150">
        <f>SUMIFS(収支報告書!$P$10:$P$1011,収支報告書!$U$10:$U$1011,"対象外",収支報告書!$W$10:$W$1011,Q12)+SUMIFS(収支報告書!$S$10:$S$1011,収支報告書!$U$10:$U$1011,"一部*",収支報告書!$W$10:$W$1011,Q12)+SUMIFS(収支報告書!$AA$10:$AA$1011,収支報告書!$U$10:$U$1011,"一部*",収支報告書!$W$10:$W$1011,Q12)+SUMIFS(収支報告書!$AB$10:$AB$1011,収支報告書!$U$10:$U$1011,"一部*",収支報告書!$W$10:$W$1011,Q12)+SUMIFS(収支報告書!$P$10:$P$1011,収支報告書!$U$10:$U$1011,"確認",収支報告書!$W$10:$W$1011,Q12)+SUMIFS(収支報告書!$AC$10:$AC$1011,収支報告書!$U$10:$U$1011,"一部*",収支報告書!$W$10:$W$1011,Q12)</f>
        <v>0</v>
      </c>
      <c r="S12" t="str" cm="1">
        <f t="array" aca="1" ref="S12" ca="1">_xlfn.IFNA(INDIRECT(ADDRESS(MATCH(Q12,収支報告書!$W$10:$W$1011,0)+9,22,4,,"収支報告書")),"")</f>
        <v/>
      </c>
      <c r="T12" t="str">
        <f t="shared" si="0"/>
        <v/>
      </c>
      <c r="U12" t="str">
        <f t="shared" si="2"/>
        <v/>
      </c>
    </row>
    <row r="13" spans="2:22">
      <c r="B13" s="345"/>
      <c r="C13" s="346"/>
      <c r="D13" s="346"/>
      <c r="E13" s="346"/>
      <c r="F13" s="346"/>
      <c r="G13" s="346"/>
      <c r="H13" s="346"/>
      <c r="I13" s="346"/>
      <c r="J13" s="346"/>
      <c r="K13" s="346"/>
      <c r="L13" s="347"/>
      <c r="N13">
        <v>9</v>
      </c>
      <c r="O13" t="str">
        <f>IF(収支報告書!U18="一部対象外","・No."&amp;収支報告書!B18&amp;"："&amp;TEXT(収支報告書!$S18+収支報告書!$AA18+収支報告書!$AC18,"\#,###"),IF(収支報告書!U18="一部確認","・No."&amp;収支報告書!B18&amp;"："&amp;TEXT(収支報告書!$AB18,"\#,###"),""))</f>
        <v/>
      </c>
      <c r="P13" t="str" cm="1">
        <f t="array" ref="P13">IF(Q13="","",_xlfn.TEXTJOIN(",",TRUE,IF(収支報告書!$W$10:$W$1011=Q13,収支報告書!$B$10:$B$1011,"")))</f>
        <v/>
      </c>
      <c r="R13" s="150">
        <f>SUMIFS(収支報告書!$P$10:$P$1011,収支報告書!$U$10:$U$1011,"対象外",収支報告書!$W$10:$W$1011,Q13)+SUMIFS(収支報告書!$S$10:$S$1011,収支報告書!$U$10:$U$1011,"一部*",収支報告書!$W$10:$W$1011,Q13)+SUMIFS(収支報告書!$AA$10:$AA$1011,収支報告書!$U$10:$U$1011,"一部*",収支報告書!$W$10:$W$1011,Q13)+SUMIFS(収支報告書!$AB$10:$AB$1011,収支報告書!$U$10:$U$1011,"一部*",収支報告書!$W$10:$W$1011,Q13)+SUMIFS(収支報告書!$P$10:$P$1011,収支報告書!$U$10:$U$1011,"確認",収支報告書!$W$10:$W$1011,Q13)+SUMIFS(収支報告書!$AC$10:$AC$1011,収支報告書!$U$10:$U$1011,"一部*",収支報告書!$W$10:$W$1011,Q13)</f>
        <v>0</v>
      </c>
      <c r="S13" t="str" cm="1">
        <f t="array" aca="1" ref="S13" ca="1">_xlfn.IFNA(INDIRECT(ADDRESS(MATCH(Q13,収支報告書!$W$10:$W$1011,0)+9,22,4,,"収支報告書")),"")</f>
        <v/>
      </c>
      <c r="T13" t="str">
        <f t="shared" si="0"/>
        <v/>
      </c>
      <c r="U13" t="str">
        <f t="shared" si="2"/>
        <v/>
      </c>
    </row>
    <row r="14" spans="2:22">
      <c r="B14" s="345"/>
      <c r="C14" s="346"/>
      <c r="D14" s="346"/>
      <c r="E14" s="346"/>
      <c r="F14" s="346"/>
      <c r="G14" s="346"/>
      <c r="H14" s="346"/>
      <c r="I14" s="346"/>
      <c r="J14" s="346"/>
      <c r="K14" s="346"/>
      <c r="L14" s="347"/>
      <c r="N14">
        <v>10</v>
      </c>
      <c r="O14" t="str">
        <f>IF(収支報告書!U19="一部対象外","・No."&amp;収支報告書!B19&amp;"："&amp;TEXT(収支報告書!$S19+収支報告書!$AA19+収支報告書!$AC19,"\#,###"),IF(収支報告書!U19="一部確認","・No."&amp;収支報告書!B19&amp;"："&amp;TEXT(収支報告書!$AB19,"\#,###"),""))</f>
        <v/>
      </c>
      <c r="P14" t="str" cm="1">
        <f t="array" ref="P14">IF(Q14="","",_xlfn.TEXTJOIN(",",TRUE,IF(収支報告書!$W$10:$W$1011=Q14,収支報告書!$B$10:$B$1011,"")))</f>
        <v/>
      </c>
      <c r="R14" s="150">
        <f>SUMIFS(収支報告書!$P$10:$P$1011,収支報告書!$U$10:$U$1011,"対象外",収支報告書!$W$10:$W$1011,Q14)+SUMIFS(収支報告書!$S$10:$S$1011,収支報告書!$U$10:$U$1011,"一部*",収支報告書!$W$10:$W$1011,Q14)+SUMIFS(収支報告書!$AA$10:$AA$1011,収支報告書!$U$10:$U$1011,"一部*",収支報告書!$W$10:$W$1011,Q14)+SUMIFS(収支報告書!$AB$10:$AB$1011,収支報告書!$U$10:$U$1011,"一部*",収支報告書!$W$10:$W$1011,Q14)+SUMIFS(収支報告書!$P$10:$P$1011,収支報告書!$U$10:$U$1011,"確認",収支報告書!$W$10:$W$1011,Q14)+SUMIFS(収支報告書!$AC$10:$AC$1011,収支報告書!$U$10:$U$1011,"一部*",収支報告書!$W$10:$W$1011,Q14)</f>
        <v>0</v>
      </c>
      <c r="S14" t="str" cm="1">
        <f t="array" aca="1" ref="S14" ca="1">_xlfn.IFNA(INDIRECT(ADDRESS(MATCH(Q14,収支報告書!$W$10:$W$1011,0)+9,22,4,,"収支報告書")),"")</f>
        <v/>
      </c>
      <c r="T14" t="str">
        <f t="shared" si="0"/>
        <v/>
      </c>
      <c r="U14" t="str">
        <f t="shared" si="2"/>
        <v/>
      </c>
    </row>
    <row r="15" spans="2:22">
      <c r="B15" s="345"/>
      <c r="C15" s="346"/>
      <c r="D15" s="346"/>
      <c r="E15" s="346"/>
      <c r="F15" s="346"/>
      <c r="G15" s="346"/>
      <c r="H15" s="346"/>
      <c r="I15" s="346"/>
      <c r="J15" s="346"/>
      <c r="K15" s="346"/>
      <c r="L15" s="347"/>
      <c r="N15">
        <v>11</v>
      </c>
      <c r="O15" t="str">
        <f>IF(収支報告書!U20="一部対象外","・No."&amp;収支報告書!B20&amp;"："&amp;TEXT(収支報告書!$S20+収支報告書!$AA20+収支報告書!$AC20,"\#,###"),IF(収支報告書!U20="一部確認","・No."&amp;収支報告書!B20&amp;"："&amp;TEXT(収支報告書!$AB20,"\#,###"),""))</f>
        <v/>
      </c>
      <c r="P15" t="str" cm="1">
        <f t="array" ref="P15">IF(Q15="","",_xlfn.TEXTJOIN(",",TRUE,IF(収支報告書!$W$10:$W$1011=Q15,収支報告書!$B$10:$B$1011,"")))</f>
        <v/>
      </c>
      <c r="R15" s="150">
        <f>SUMIFS(収支報告書!$P$10:$P$1011,収支報告書!$U$10:$U$1011,"対象外",収支報告書!$W$10:$W$1011,Q15)+SUMIFS(収支報告書!$S$10:$S$1011,収支報告書!$U$10:$U$1011,"一部*",収支報告書!$W$10:$W$1011,Q15)+SUMIFS(収支報告書!$AA$10:$AA$1011,収支報告書!$U$10:$U$1011,"一部*",収支報告書!$W$10:$W$1011,Q15)+SUMIFS(収支報告書!$AB$10:$AB$1011,収支報告書!$U$10:$U$1011,"一部*",収支報告書!$W$10:$W$1011,Q15)+SUMIFS(収支報告書!$P$10:$P$1011,収支報告書!$U$10:$U$1011,"確認",収支報告書!$W$10:$W$1011,Q15)+SUMIFS(収支報告書!$AC$10:$AC$1011,収支報告書!$U$10:$U$1011,"一部*",収支報告書!$W$10:$W$1011,Q15)</f>
        <v>0</v>
      </c>
      <c r="S15" t="str" cm="1">
        <f t="array" aca="1" ref="S15" ca="1">_xlfn.IFNA(INDIRECT(ADDRESS(MATCH(Q15,収支報告書!$W$10:$W$1011,0)+9,22,4,,"収支報告書")),"")</f>
        <v/>
      </c>
      <c r="T15" t="str">
        <f t="shared" si="0"/>
        <v/>
      </c>
      <c r="U15" t="str">
        <f t="shared" si="2"/>
        <v/>
      </c>
    </row>
    <row r="16" spans="2:22">
      <c r="B16" s="345"/>
      <c r="C16" s="346"/>
      <c r="D16" s="346"/>
      <c r="E16" s="346"/>
      <c r="F16" s="346"/>
      <c r="G16" s="346"/>
      <c r="H16" s="346"/>
      <c r="I16" s="346"/>
      <c r="J16" s="346"/>
      <c r="K16" s="346"/>
      <c r="L16" s="347"/>
      <c r="N16">
        <v>12</v>
      </c>
      <c r="O16" t="str">
        <f>IF(収支報告書!U21="一部対象外","・No."&amp;収支報告書!B21&amp;"："&amp;TEXT(収支報告書!$S21+収支報告書!$AA21+収支報告書!$AC21,"\#,###"),IF(収支報告書!U21="一部確認","・No."&amp;収支報告書!B21&amp;"："&amp;TEXT(収支報告書!$AB21,"\#,###"),""))</f>
        <v/>
      </c>
      <c r="P16" t="str" cm="1">
        <f t="array" ref="P16">IF(Q16="","",_xlfn.TEXTJOIN(",",TRUE,IF(収支報告書!$W$10:$W$1011=Q16,収支報告書!$B$10:$B$1011,"")))</f>
        <v/>
      </c>
      <c r="R16" s="150">
        <f>SUMIFS(収支報告書!$P$10:$P$1011,収支報告書!$U$10:$U$1011,"対象外",収支報告書!$W$10:$W$1011,Q16)+SUMIFS(収支報告書!$S$10:$S$1011,収支報告書!$U$10:$U$1011,"一部*",収支報告書!$W$10:$W$1011,Q16)+SUMIFS(収支報告書!$AA$10:$AA$1011,収支報告書!$U$10:$U$1011,"一部*",収支報告書!$W$10:$W$1011,Q16)+SUMIFS(収支報告書!$AB$10:$AB$1011,収支報告書!$U$10:$U$1011,"一部*",収支報告書!$W$10:$W$1011,Q16)+SUMIFS(収支報告書!$P$10:$P$1011,収支報告書!$U$10:$U$1011,"確認",収支報告書!$W$10:$W$1011,Q16)+SUMIFS(収支報告書!$AC$10:$AC$1011,収支報告書!$U$10:$U$1011,"一部*",収支報告書!$W$10:$W$1011,Q16)</f>
        <v>0</v>
      </c>
      <c r="S16" t="str" cm="1">
        <f t="array" aca="1" ref="S16" ca="1">_xlfn.IFNA(INDIRECT(ADDRESS(MATCH(Q16,収支報告書!$W$10:$W$1011,0)+9,22,4,,"収支報告書")),"")</f>
        <v/>
      </c>
      <c r="T16" t="str">
        <f t="shared" si="0"/>
        <v/>
      </c>
      <c r="U16" t="str">
        <f t="shared" si="2"/>
        <v/>
      </c>
    </row>
    <row r="17" spans="2:21">
      <c r="B17" s="345"/>
      <c r="C17" s="346"/>
      <c r="D17" s="346"/>
      <c r="E17" s="346"/>
      <c r="F17" s="346"/>
      <c r="G17" s="346"/>
      <c r="H17" s="346"/>
      <c r="I17" s="346"/>
      <c r="J17" s="346"/>
      <c r="K17" s="346"/>
      <c r="L17" s="347"/>
      <c r="N17">
        <v>13</v>
      </c>
      <c r="O17" t="str">
        <f>IF(収支報告書!U22="一部対象外","・No."&amp;収支報告書!B22&amp;"："&amp;TEXT(収支報告書!$S22+収支報告書!$AA22+収支報告書!$AC22,"\#,###"),IF(収支報告書!U22="一部確認","・No."&amp;収支報告書!B22&amp;"："&amp;TEXT(収支報告書!$AB22,"\#,###"),""))</f>
        <v/>
      </c>
      <c r="P17" t="str" cm="1">
        <f t="array" ref="P17">IF(Q17="","",_xlfn.TEXTJOIN(",",TRUE,IF(収支報告書!$W$10:$W$1011=Q17,収支報告書!$B$10:$B$1011,"")))</f>
        <v/>
      </c>
      <c r="R17" s="150">
        <f>SUMIFS(収支報告書!$P$10:$P$1011,収支報告書!$U$10:$U$1011,"対象外",収支報告書!$W$10:$W$1011,Q17)+SUMIFS(収支報告書!$S$10:$S$1011,収支報告書!$U$10:$U$1011,"一部*",収支報告書!$W$10:$W$1011,Q17)+SUMIFS(収支報告書!$AA$10:$AA$1011,収支報告書!$U$10:$U$1011,"一部*",収支報告書!$W$10:$W$1011,Q17)+SUMIFS(収支報告書!$AB$10:$AB$1011,収支報告書!$U$10:$U$1011,"一部*",収支報告書!$W$10:$W$1011,Q17)+SUMIFS(収支報告書!$P$10:$P$1011,収支報告書!$U$10:$U$1011,"確認",収支報告書!$W$10:$W$1011,Q17)+SUMIFS(収支報告書!$AC$10:$AC$1011,収支報告書!$U$10:$U$1011,"一部*",収支報告書!$W$10:$W$1011,Q17)</f>
        <v>0</v>
      </c>
      <c r="S17" t="str" cm="1">
        <f t="array" aca="1" ref="S17" ca="1">_xlfn.IFNA(INDIRECT(ADDRESS(MATCH(Q17,収支報告書!$W$10:$W$1011,0)+9,22,4,,"収支報告書")),"")</f>
        <v/>
      </c>
      <c r="T17" t="str">
        <f t="shared" si="0"/>
        <v/>
      </c>
      <c r="U17" t="str">
        <f t="shared" si="2"/>
        <v/>
      </c>
    </row>
    <row r="18" spans="2:21">
      <c r="B18" s="345"/>
      <c r="C18" s="346"/>
      <c r="D18" s="346"/>
      <c r="E18" s="346"/>
      <c r="F18" s="346"/>
      <c r="G18" s="346"/>
      <c r="H18" s="346"/>
      <c r="I18" s="346"/>
      <c r="J18" s="346"/>
      <c r="K18" s="346"/>
      <c r="L18" s="347"/>
      <c r="N18">
        <v>14</v>
      </c>
      <c r="O18" t="str">
        <f>IF(収支報告書!U23="一部対象外","・No."&amp;収支報告書!B23&amp;"："&amp;TEXT(収支報告書!$S23+収支報告書!$AA23+収支報告書!$AC23,"\#,###"),IF(収支報告書!U23="一部確認","・No."&amp;収支報告書!B23&amp;"："&amp;TEXT(収支報告書!$AB23,"\#,###"),""))</f>
        <v/>
      </c>
      <c r="P18" t="str" cm="1">
        <f t="array" ref="P18">IF(Q18="","",_xlfn.TEXTJOIN(",",TRUE,IF(収支報告書!$W$10:$W$1011=Q18,収支報告書!$B$10:$B$1011,"")))</f>
        <v/>
      </c>
      <c r="R18" s="150">
        <f>SUMIFS(収支報告書!$P$10:$P$1011,収支報告書!$U$10:$U$1011,"対象外",収支報告書!$W$10:$W$1011,Q18)+SUMIFS(収支報告書!$S$10:$S$1011,収支報告書!$U$10:$U$1011,"一部*",収支報告書!$W$10:$W$1011,Q18)+SUMIFS(収支報告書!$AA$10:$AA$1011,収支報告書!$U$10:$U$1011,"一部*",収支報告書!$W$10:$W$1011,Q18)+SUMIFS(収支報告書!$AB$10:$AB$1011,収支報告書!$U$10:$U$1011,"一部*",収支報告書!$W$10:$W$1011,Q18)+SUMIFS(収支報告書!$P$10:$P$1011,収支報告書!$U$10:$U$1011,"確認",収支報告書!$W$10:$W$1011,Q18)+SUMIFS(収支報告書!$AC$10:$AC$1011,収支報告書!$U$10:$U$1011,"一部*",収支報告書!$W$10:$W$1011,Q18)</f>
        <v>0</v>
      </c>
      <c r="S18" t="str" cm="1">
        <f t="array" aca="1" ref="S18" ca="1">_xlfn.IFNA(INDIRECT(ADDRESS(MATCH(Q18,収支報告書!$W$10:$W$1011,0)+9,22,4,,"収支報告書")),"")</f>
        <v/>
      </c>
      <c r="T18" t="str">
        <f t="shared" si="0"/>
        <v/>
      </c>
      <c r="U18" t="str">
        <f t="shared" si="2"/>
        <v/>
      </c>
    </row>
    <row r="19" spans="2:21">
      <c r="B19" s="345"/>
      <c r="C19" s="346"/>
      <c r="D19" s="346"/>
      <c r="E19" s="346"/>
      <c r="F19" s="346"/>
      <c r="G19" s="346"/>
      <c r="H19" s="346"/>
      <c r="I19" s="346"/>
      <c r="J19" s="346"/>
      <c r="K19" s="346"/>
      <c r="L19" s="347"/>
      <c r="N19">
        <v>15</v>
      </c>
      <c r="O19" t="str">
        <f>IF(収支報告書!U24="一部対象外","・No."&amp;収支報告書!B24&amp;"："&amp;TEXT(収支報告書!$S24+収支報告書!$AA24+収支報告書!$AC24,"\#,###"),IF(収支報告書!U24="一部確認","・No."&amp;収支報告書!B24&amp;"："&amp;TEXT(収支報告書!$AB24,"\#,###"),""))</f>
        <v/>
      </c>
      <c r="P19" t="str" cm="1">
        <f t="array" ref="P19">IF(Q19="","",_xlfn.TEXTJOIN(",",TRUE,IF(収支報告書!$W$10:$W$1011=Q19,収支報告書!$B$10:$B$1011,"")))</f>
        <v/>
      </c>
      <c r="R19" s="150">
        <f>SUMIFS(収支報告書!$P$10:$P$1011,収支報告書!$U$10:$U$1011,"対象外",収支報告書!$W$10:$W$1011,Q19)+SUMIFS(収支報告書!$S$10:$S$1011,収支報告書!$U$10:$U$1011,"一部*",収支報告書!$W$10:$W$1011,Q19)+SUMIFS(収支報告書!$AA$10:$AA$1011,収支報告書!$U$10:$U$1011,"一部*",収支報告書!$W$10:$W$1011,Q19)+SUMIFS(収支報告書!$AB$10:$AB$1011,収支報告書!$U$10:$U$1011,"一部*",収支報告書!$W$10:$W$1011,Q19)+SUMIFS(収支報告書!$P$10:$P$1011,収支報告書!$U$10:$U$1011,"確認",収支報告書!$W$10:$W$1011,Q19)+SUMIFS(収支報告書!$AC$10:$AC$1011,収支報告書!$U$10:$U$1011,"一部*",収支報告書!$W$10:$W$1011,Q19)</f>
        <v>0</v>
      </c>
      <c r="S19" t="str" cm="1">
        <f t="array" aca="1" ref="S19" ca="1">_xlfn.IFNA(INDIRECT(ADDRESS(MATCH(Q19,収支報告書!$W$10:$W$1011,0)+9,22,4,,"収支報告書")),"")</f>
        <v/>
      </c>
      <c r="T19" t="str">
        <f t="shared" si="0"/>
        <v/>
      </c>
      <c r="U19" t="str">
        <f t="shared" si="2"/>
        <v/>
      </c>
    </row>
    <row r="20" spans="2:21">
      <c r="B20" s="345"/>
      <c r="C20" s="346"/>
      <c r="D20" s="346"/>
      <c r="E20" s="346"/>
      <c r="F20" s="346"/>
      <c r="G20" s="346"/>
      <c r="H20" s="346"/>
      <c r="I20" s="346"/>
      <c r="J20" s="346"/>
      <c r="K20" s="346"/>
      <c r="L20" s="347"/>
      <c r="N20">
        <v>16</v>
      </c>
      <c r="O20" t="str">
        <f>IF(収支報告書!U25="一部対象外","・No."&amp;収支報告書!B25&amp;"："&amp;TEXT(収支報告書!$S25+収支報告書!$AA25+収支報告書!$AC25,"\#,###"),IF(収支報告書!U25="一部確認","・No."&amp;収支報告書!B25&amp;"："&amp;TEXT(収支報告書!$AB25,"\#,###"),""))</f>
        <v/>
      </c>
      <c r="P20" t="str" cm="1">
        <f t="array" ref="P20">IF(Q20="","",_xlfn.TEXTJOIN(",",TRUE,IF(収支報告書!$W$10:$W$1011=Q20,収支報告書!$B$10:$B$1011,"")))</f>
        <v/>
      </c>
      <c r="R20" s="150">
        <f>SUMIFS(収支報告書!$P$10:$P$1011,収支報告書!$U$10:$U$1011,"対象外",収支報告書!$W$10:$W$1011,Q20)+SUMIFS(収支報告書!$S$10:$S$1011,収支報告書!$U$10:$U$1011,"一部*",収支報告書!$W$10:$W$1011,Q20)+SUMIFS(収支報告書!$AA$10:$AA$1011,収支報告書!$U$10:$U$1011,"一部*",収支報告書!$W$10:$W$1011,Q20)+SUMIFS(収支報告書!$AB$10:$AB$1011,収支報告書!$U$10:$U$1011,"一部*",収支報告書!$W$10:$W$1011,Q20)+SUMIFS(収支報告書!$P$10:$P$1011,収支報告書!$U$10:$U$1011,"確認",収支報告書!$W$10:$W$1011,Q20)+SUMIFS(収支報告書!$AC$10:$AC$1011,収支報告書!$U$10:$U$1011,"一部*",収支報告書!$W$10:$W$1011,Q20)</f>
        <v>0</v>
      </c>
      <c r="S20" t="str" cm="1">
        <f t="array" aca="1" ref="S20" ca="1">_xlfn.IFNA(INDIRECT(ADDRESS(MATCH(Q20,収支報告書!$W$10:$W$1011,0)+9,22,4,,"収支報告書")),"")</f>
        <v/>
      </c>
      <c r="T20" t="str">
        <f t="shared" si="0"/>
        <v/>
      </c>
      <c r="U20" t="str">
        <f t="shared" si="2"/>
        <v/>
      </c>
    </row>
    <row r="21" spans="2:21">
      <c r="B21" s="345"/>
      <c r="C21" s="346"/>
      <c r="D21" s="346"/>
      <c r="E21" s="346"/>
      <c r="F21" s="346"/>
      <c r="G21" s="346"/>
      <c r="H21" s="346"/>
      <c r="I21" s="346"/>
      <c r="J21" s="346"/>
      <c r="K21" s="346"/>
      <c r="L21" s="347"/>
      <c r="N21">
        <v>17</v>
      </c>
      <c r="O21" t="str">
        <f>IF(収支報告書!U26="一部対象外","・No."&amp;収支報告書!B26&amp;"："&amp;TEXT(収支報告書!$S26+収支報告書!$AA26+収支報告書!$AC26,"\#,###"),IF(収支報告書!U26="一部確認","・No."&amp;収支報告書!B26&amp;"："&amp;TEXT(収支報告書!$AB26,"\#,###"),""))</f>
        <v/>
      </c>
      <c r="P21" t="str" cm="1">
        <f t="array" ref="P21">IF(Q21="","",_xlfn.TEXTJOIN(",",TRUE,IF(収支報告書!$W$10:$W$1011=Q21,収支報告書!$B$10:$B$1011,"")))</f>
        <v/>
      </c>
      <c r="R21" s="150">
        <f>SUMIFS(収支報告書!$P$10:$P$1011,収支報告書!$U$10:$U$1011,"対象外",収支報告書!$W$10:$W$1011,Q21)+SUMIFS(収支報告書!$S$10:$S$1011,収支報告書!$U$10:$U$1011,"一部*",収支報告書!$W$10:$W$1011,Q21)+SUMIFS(収支報告書!$AA$10:$AA$1011,収支報告書!$U$10:$U$1011,"一部*",収支報告書!$W$10:$W$1011,Q21)+SUMIFS(収支報告書!$AB$10:$AB$1011,収支報告書!$U$10:$U$1011,"一部*",収支報告書!$W$10:$W$1011,Q21)+SUMIFS(収支報告書!$P$10:$P$1011,収支報告書!$U$10:$U$1011,"確認",収支報告書!$W$10:$W$1011,Q21)+SUMIFS(収支報告書!$AC$10:$AC$1011,収支報告書!$U$10:$U$1011,"一部*",収支報告書!$W$10:$W$1011,Q21)</f>
        <v>0</v>
      </c>
      <c r="S21" t="str" cm="1">
        <f t="array" aca="1" ref="S21" ca="1">_xlfn.IFNA(INDIRECT(ADDRESS(MATCH(Q21,収支報告書!$W$10:$W$1011,0)+9,22,4,,"収支報告書")),"")</f>
        <v/>
      </c>
      <c r="T21" t="str">
        <f t="shared" si="0"/>
        <v/>
      </c>
      <c r="U21" t="str">
        <f t="shared" si="2"/>
        <v/>
      </c>
    </row>
    <row r="22" spans="2:21">
      <c r="B22" s="345"/>
      <c r="C22" s="346"/>
      <c r="D22" s="346"/>
      <c r="E22" s="346"/>
      <c r="F22" s="346"/>
      <c r="G22" s="346"/>
      <c r="H22" s="346"/>
      <c r="I22" s="346"/>
      <c r="J22" s="346"/>
      <c r="K22" s="346"/>
      <c r="L22" s="347"/>
      <c r="N22">
        <v>18</v>
      </c>
      <c r="O22" t="str">
        <f>IF(収支報告書!U27="一部対象外","・No."&amp;収支報告書!B27&amp;"："&amp;TEXT(収支報告書!$S27+収支報告書!$AA27+収支報告書!$AC27,"\#,###"),IF(収支報告書!U27="一部確認","・No."&amp;収支報告書!B27&amp;"："&amp;TEXT(収支報告書!$AB27,"\#,###"),""))</f>
        <v/>
      </c>
      <c r="P22" t="str" cm="1">
        <f t="array" ref="P22">IF(Q22="","",_xlfn.TEXTJOIN(",",TRUE,IF(収支報告書!$W$10:$W$1011=Q22,収支報告書!$B$10:$B$1011,"")))</f>
        <v/>
      </c>
      <c r="R22" s="150">
        <f>SUMIFS(収支報告書!$P$10:$P$1011,収支報告書!$U$10:$U$1011,"対象外",収支報告書!$W$10:$W$1011,Q22)+SUMIFS(収支報告書!$S$10:$S$1011,収支報告書!$U$10:$U$1011,"一部*",収支報告書!$W$10:$W$1011,Q22)+SUMIFS(収支報告書!$AA$10:$AA$1011,収支報告書!$U$10:$U$1011,"一部*",収支報告書!$W$10:$W$1011,Q22)+SUMIFS(収支報告書!$AB$10:$AB$1011,収支報告書!$U$10:$U$1011,"一部*",収支報告書!$W$10:$W$1011,Q22)+SUMIFS(収支報告書!$P$10:$P$1011,収支報告書!$U$10:$U$1011,"確認",収支報告書!$W$10:$W$1011,Q22)+SUMIFS(収支報告書!$AC$10:$AC$1011,収支報告書!$U$10:$U$1011,"一部*",収支報告書!$W$10:$W$1011,Q22)</f>
        <v>0</v>
      </c>
      <c r="S22" t="str" cm="1">
        <f t="array" aca="1" ref="S22" ca="1">_xlfn.IFNA(INDIRECT(ADDRESS(MATCH(Q22,収支報告書!$W$10:$W$1011,0)+9,22,4,,"収支報告書")),"")</f>
        <v/>
      </c>
      <c r="T22" t="str">
        <f t="shared" si="0"/>
        <v/>
      </c>
      <c r="U22" t="str">
        <f t="shared" si="2"/>
        <v/>
      </c>
    </row>
    <row r="23" spans="2:21">
      <c r="B23" s="345"/>
      <c r="C23" s="346"/>
      <c r="D23" s="346"/>
      <c r="E23" s="346"/>
      <c r="F23" s="346"/>
      <c r="G23" s="346"/>
      <c r="H23" s="346"/>
      <c r="I23" s="346"/>
      <c r="J23" s="346"/>
      <c r="K23" s="346"/>
      <c r="L23" s="347"/>
      <c r="N23">
        <v>19</v>
      </c>
      <c r="O23" t="str">
        <f>IF(収支報告書!U28="一部対象外","・No."&amp;収支報告書!B28&amp;"："&amp;TEXT(収支報告書!$S28+収支報告書!$AA28+収支報告書!$AC28,"\#,###"),IF(収支報告書!U28="一部確認","・No."&amp;収支報告書!B28&amp;"："&amp;TEXT(収支報告書!$AB28,"\#,###"),""))</f>
        <v/>
      </c>
      <c r="P23" t="str" cm="1">
        <f t="array" ref="P23">IF(Q23="","",_xlfn.TEXTJOIN(",",TRUE,IF(収支報告書!$W$10:$W$1011=Q23,収支報告書!$B$10:$B$1011,"")))</f>
        <v/>
      </c>
      <c r="R23" s="150">
        <f>SUMIFS(収支報告書!$P$10:$P$1011,収支報告書!$U$10:$U$1011,"対象外",収支報告書!$W$10:$W$1011,Q23)+SUMIFS(収支報告書!$S$10:$S$1011,収支報告書!$U$10:$U$1011,"一部*",収支報告書!$W$10:$W$1011,Q23)+SUMIFS(収支報告書!$AA$10:$AA$1011,収支報告書!$U$10:$U$1011,"一部*",収支報告書!$W$10:$W$1011,Q23)+SUMIFS(収支報告書!$AB$10:$AB$1011,収支報告書!$U$10:$U$1011,"一部*",収支報告書!$W$10:$W$1011,Q23)+SUMIFS(収支報告書!$P$10:$P$1011,収支報告書!$U$10:$U$1011,"確認",収支報告書!$W$10:$W$1011,Q23)+SUMIFS(収支報告書!$AC$10:$AC$1011,収支報告書!$U$10:$U$1011,"一部*",収支報告書!$W$10:$W$1011,Q23)</f>
        <v>0</v>
      </c>
      <c r="S23" t="str" cm="1">
        <f t="array" aca="1" ref="S23" ca="1">_xlfn.IFNA(INDIRECT(ADDRESS(MATCH(Q23,収支報告書!$W$10:$W$1011,0)+9,22,4,,"収支報告書")),"")</f>
        <v/>
      </c>
      <c r="T23" t="str">
        <f t="shared" si="0"/>
        <v/>
      </c>
      <c r="U23" t="str">
        <f t="shared" si="2"/>
        <v/>
      </c>
    </row>
    <row r="24" spans="2:21">
      <c r="B24" s="345"/>
      <c r="C24" s="346"/>
      <c r="D24" s="346"/>
      <c r="E24" s="346"/>
      <c r="F24" s="346"/>
      <c r="G24" s="346"/>
      <c r="H24" s="346"/>
      <c r="I24" s="346"/>
      <c r="J24" s="346"/>
      <c r="K24" s="346"/>
      <c r="L24" s="347"/>
      <c r="N24">
        <v>20</v>
      </c>
      <c r="O24" t="str">
        <f>IF(収支報告書!U29="一部対象外","・No."&amp;収支報告書!B29&amp;"："&amp;TEXT(収支報告書!$S29+収支報告書!$AA29+収支報告書!$AC29,"\#,###"),IF(収支報告書!U29="一部確認","・No."&amp;収支報告書!B29&amp;"："&amp;TEXT(収支報告書!$AB29,"\#,###"),""))</f>
        <v/>
      </c>
      <c r="P24" t="str" cm="1">
        <f t="array" ref="P24">IF(Q24="","",_xlfn.TEXTJOIN(",",TRUE,IF(収支報告書!$W$10:$W$1011=Q24,収支報告書!$B$10:$B$1011,"")))</f>
        <v/>
      </c>
      <c r="R24" s="150">
        <f>SUMIFS(収支報告書!$P$10:$P$1011,収支報告書!$U$10:$U$1011,"対象外",収支報告書!$W$10:$W$1011,Q24)+SUMIFS(収支報告書!$S$10:$S$1011,収支報告書!$U$10:$U$1011,"一部*",収支報告書!$W$10:$W$1011,Q24)+SUMIFS(収支報告書!$AA$10:$AA$1011,収支報告書!$U$10:$U$1011,"一部*",収支報告書!$W$10:$W$1011,Q24)+SUMIFS(収支報告書!$AB$10:$AB$1011,収支報告書!$U$10:$U$1011,"一部*",収支報告書!$W$10:$W$1011,Q24)+SUMIFS(収支報告書!$P$10:$P$1011,収支報告書!$U$10:$U$1011,"確認",収支報告書!$W$10:$W$1011,Q24)+SUMIFS(収支報告書!$AC$10:$AC$1011,収支報告書!$U$10:$U$1011,"一部*",収支報告書!$W$10:$W$1011,Q24)</f>
        <v>0</v>
      </c>
      <c r="S24" t="str" cm="1">
        <f t="array" aca="1" ref="S24" ca="1">_xlfn.IFNA(INDIRECT(ADDRESS(MATCH(Q24,収支報告書!$W$10:$W$1011,0)+9,22,4,,"収支報告書")),"")</f>
        <v/>
      </c>
      <c r="T24" t="str">
        <f t="shared" si="0"/>
        <v/>
      </c>
      <c r="U24" t="str">
        <f t="shared" si="2"/>
        <v/>
      </c>
    </row>
    <row r="25" spans="2:21">
      <c r="B25" s="345"/>
      <c r="C25" s="346"/>
      <c r="D25" s="346"/>
      <c r="E25" s="346"/>
      <c r="F25" s="346"/>
      <c r="G25" s="346"/>
      <c r="H25" s="346"/>
      <c r="I25" s="346"/>
      <c r="J25" s="346"/>
      <c r="K25" s="346"/>
      <c r="L25" s="347"/>
      <c r="N25">
        <v>21</v>
      </c>
      <c r="O25" t="str">
        <f>IF(収支報告書!U30="一部対象外","・No."&amp;収支報告書!B30&amp;"："&amp;TEXT(収支報告書!$S30+収支報告書!$AA30+収支報告書!$AC30,"\#,###"),IF(収支報告書!U30="一部確認","・No."&amp;収支報告書!B30&amp;"："&amp;TEXT(収支報告書!$AB30,"\#,###"),""))</f>
        <v/>
      </c>
      <c r="P25" t="str" cm="1">
        <f t="array" ref="P25">IF(Q25="","",_xlfn.TEXTJOIN(",",TRUE,IF(収支報告書!$W$10:$W$1011=Q25,収支報告書!$B$10:$B$1011,"")))</f>
        <v/>
      </c>
      <c r="R25" s="150">
        <f>SUMIFS(収支報告書!$P$10:$P$1011,収支報告書!$U$10:$U$1011,"対象外",収支報告書!$W$10:$W$1011,Q25)+SUMIFS(収支報告書!$S$10:$S$1011,収支報告書!$U$10:$U$1011,"一部*",収支報告書!$W$10:$W$1011,Q25)+SUMIFS(収支報告書!$AA$10:$AA$1011,収支報告書!$U$10:$U$1011,"一部*",収支報告書!$W$10:$W$1011,Q25)+SUMIFS(収支報告書!$AB$10:$AB$1011,収支報告書!$U$10:$U$1011,"一部*",収支報告書!$W$10:$W$1011,Q25)+SUMIFS(収支報告書!$P$10:$P$1011,収支報告書!$U$10:$U$1011,"確認",収支報告書!$W$10:$W$1011,Q25)+SUMIFS(収支報告書!$AC$10:$AC$1011,収支報告書!$U$10:$U$1011,"一部*",収支報告書!$W$10:$W$1011,Q25)</f>
        <v>0</v>
      </c>
      <c r="S25" t="str" cm="1">
        <f t="array" aca="1" ref="S25" ca="1">_xlfn.IFNA(INDIRECT(ADDRESS(MATCH(Q25,収支報告書!$W$10:$W$1011,0)+9,22,4,,"収支報告書")),"")</f>
        <v/>
      </c>
      <c r="T25" t="str">
        <f t="shared" si="0"/>
        <v/>
      </c>
      <c r="U25" t="str">
        <f t="shared" si="2"/>
        <v/>
      </c>
    </row>
    <row r="26" spans="2:21">
      <c r="B26" s="345"/>
      <c r="C26" s="346"/>
      <c r="D26" s="346"/>
      <c r="E26" s="346"/>
      <c r="F26" s="346"/>
      <c r="G26" s="346"/>
      <c r="H26" s="346"/>
      <c r="I26" s="346"/>
      <c r="J26" s="346"/>
      <c r="K26" s="346"/>
      <c r="L26" s="347"/>
      <c r="N26">
        <v>22</v>
      </c>
      <c r="O26" t="str">
        <f>IF(収支報告書!U31="一部対象外","・No."&amp;収支報告書!B31&amp;"："&amp;TEXT(収支報告書!$S31+収支報告書!$AA31+収支報告書!$AC31,"\#,###"),IF(収支報告書!U31="一部確認","・No."&amp;収支報告書!B31&amp;"："&amp;TEXT(収支報告書!$AB31,"\#,###"),""))</f>
        <v/>
      </c>
      <c r="P26" t="str" cm="1">
        <f t="array" ref="P26">IF(Q26="","",_xlfn.TEXTJOIN(",",TRUE,IF(収支報告書!$W$10:$W$1011=Q26,収支報告書!$B$10:$B$1011,"")))</f>
        <v/>
      </c>
      <c r="R26" s="150">
        <f>SUMIFS(収支報告書!$P$10:$P$1011,収支報告書!$U$10:$U$1011,"対象外",収支報告書!$W$10:$W$1011,Q26)+SUMIFS(収支報告書!$S$10:$S$1011,収支報告書!$U$10:$U$1011,"一部*",収支報告書!$W$10:$W$1011,Q26)+SUMIFS(収支報告書!$AA$10:$AA$1011,収支報告書!$U$10:$U$1011,"一部*",収支報告書!$W$10:$W$1011,Q26)+SUMIFS(収支報告書!$AB$10:$AB$1011,収支報告書!$U$10:$U$1011,"一部*",収支報告書!$W$10:$W$1011,Q26)+SUMIFS(収支報告書!$P$10:$P$1011,収支報告書!$U$10:$U$1011,"確認",収支報告書!$W$10:$W$1011,Q26)+SUMIFS(収支報告書!$AC$10:$AC$1011,収支報告書!$U$10:$U$1011,"一部*",収支報告書!$W$10:$W$1011,Q26)</f>
        <v>0</v>
      </c>
      <c r="S26" t="str" cm="1">
        <f t="array" aca="1" ref="S26" ca="1">_xlfn.IFNA(INDIRECT(ADDRESS(MATCH(Q26,収支報告書!$W$10:$W$1011,0)+9,22,4,,"収支報告書")),"")</f>
        <v/>
      </c>
      <c r="T26" t="str">
        <f t="shared" si="0"/>
        <v/>
      </c>
      <c r="U26" t="str">
        <f t="shared" si="2"/>
        <v/>
      </c>
    </row>
    <row r="27" spans="2:21">
      <c r="B27" s="345"/>
      <c r="C27" s="346"/>
      <c r="D27" s="346"/>
      <c r="E27" s="346"/>
      <c r="F27" s="346"/>
      <c r="G27" s="346"/>
      <c r="H27" s="346"/>
      <c r="I27" s="346"/>
      <c r="J27" s="346"/>
      <c r="K27" s="346"/>
      <c r="L27" s="347"/>
      <c r="N27">
        <v>23</v>
      </c>
      <c r="O27" t="str">
        <f>IF(収支報告書!U32="一部対象外","・No."&amp;収支報告書!B32&amp;"："&amp;TEXT(収支報告書!$S32+収支報告書!$AA32+収支報告書!$AC32,"\#,###"),IF(収支報告書!U32="一部確認","・No."&amp;収支報告書!B32&amp;"："&amp;TEXT(収支報告書!$AB32,"\#,###"),""))</f>
        <v/>
      </c>
      <c r="P27" t="str" cm="1">
        <f t="array" ref="P27">IF(Q27="","",_xlfn.TEXTJOIN(",",TRUE,IF(収支報告書!$W$10:$W$1011=Q27,収支報告書!$B$10:$B$1011,"")))</f>
        <v/>
      </c>
      <c r="R27" s="150">
        <f>SUMIFS(収支報告書!$P$10:$P$1011,収支報告書!$U$10:$U$1011,"対象外",収支報告書!$W$10:$W$1011,Q27)+SUMIFS(収支報告書!$S$10:$S$1011,収支報告書!$U$10:$U$1011,"一部*",収支報告書!$W$10:$W$1011,Q27)+SUMIFS(収支報告書!$AA$10:$AA$1011,収支報告書!$U$10:$U$1011,"一部*",収支報告書!$W$10:$W$1011,Q27)+SUMIFS(収支報告書!$AB$10:$AB$1011,収支報告書!$U$10:$U$1011,"一部*",収支報告書!$W$10:$W$1011,Q27)+SUMIFS(収支報告書!$P$10:$P$1011,収支報告書!$U$10:$U$1011,"確認",収支報告書!$W$10:$W$1011,Q27)+SUMIFS(収支報告書!$AC$10:$AC$1011,収支報告書!$U$10:$U$1011,"一部*",収支報告書!$W$10:$W$1011,Q27)</f>
        <v>0</v>
      </c>
      <c r="S27" t="str" cm="1">
        <f t="array" aca="1" ref="S27" ca="1">_xlfn.IFNA(INDIRECT(ADDRESS(MATCH(Q27,収支報告書!$W$10:$W$1011,0)+9,22,4,,"収支報告書")),"")</f>
        <v/>
      </c>
      <c r="T27" t="str">
        <f t="shared" si="0"/>
        <v/>
      </c>
      <c r="U27" t="str">
        <f t="shared" si="2"/>
        <v/>
      </c>
    </row>
    <row r="28" spans="2:21">
      <c r="B28" s="345"/>
      <c r="C28" s="346"/>
      <c r="D28" s="346"/>
      <c r="E28" s="346"/>
      <c r="F28" s="346"/>
      <c r="G28" s="346"/>
      <c r="H28" s="346"/>
      <c r="I28" s="346"/>
      <c r="J28" s="346"/>
      <c r="K28" s="346"/>
      <c r="L28" s="347"/>
      <c r="N28">
        <v>24</v>
      </c>
      <c r="O28" t="str">
        <f>IF(収支報告書!U33="一部対象外","・No."&amp;収支報告書!B33&amp;"："&amp;TEXT(収支報告書!$S33+収支報告書!$AA33+収支報告書!$AC33,"\#,###"),IF(収支報告書!U33="一部確認","・No."&amp;収支報告書!B33&amp;"："&amp;TEXT(収支報告書!$AB33,"\#,###"),""))</f>
        <v/>
      </c>
      <c r="P28" t="str" cm="1">
        <f t="array" ref="P28">IF(Q28="","",_xlfn.TEXTJOIN(",",TRUE,IF(収支報告書!$W$10:$W$1011=Q28,収支報告書!$B$10:$B$1011,"")))</f>
        <v/>
      </c>
      <c r="R28" s="150">
        <f>SUMIFS(収支報告書!$P$10:$P$1011,収支報告書!$U$10:$U$1011,"対象外",収支報告書!$W$10:$W$1011,Q28)+SUMIFS(収支報告書!$S$10:$S$1011,収支報告書!$U$10:$U$1011,"一部*",収支報告書!$W$10:$W$1011,Q28)+SUMIFS(収支報告書!$AA$10:$AA$1011,収支報告書!$U$10:$U$1011,"一部*",収支報告書!$W$10:$W$1011,Q28)+SUMIFS(収支報告書!$AB$10:$AB$1011,収支報告書!$U$10:$U$1011,"一部*",収支報告書!$W$10:$W$1011,Q28)+SUMIFS(収支報告書!$P$10:$P$1011,収支報告書!$U$10:$U$1011,"確認",収支報告書!$W$10:$W$1011,Q28)+SUMIFS(収支報告書!$AC$10:$AC$1011,収支報告書!$U$10:$U$1011,"一部*",収支報告書!$W$10:$W$1011,Q28)</f>
        <v>0</v>
      </c>
      <c r="S28" t="str" cm="1">
        <f t="array" aca="1" ref="S28" ca="1">_xlfn.IFNA(INDIRECT(ADDRESS(MATCH(Q28,収支報告書!$W$10:$W$1011,0)+9,22,4,,"収支報告書")),"")</f>
        <v/>
      </c>
      <c r="T28" t="str">
        <f t="shared" si="0"/>
        <v/>
      </c>
      <c r="U28" t="str">
        <f t="shared" si="2"/>
        <v/>
      </c>
    </row>
    <row r="29" spans="2:21">
      <c r="B29" s="345"/>
      <c r="C29" s="346"/>
      <c r="D29" s="346"/>
      <c r="E29" s="346"/>
      <c r="F29" s="346"/>
      <c r="G29" s="346"/>
      <c r="H29" s="346"/>
      <c r="I29" s="346"/>
      <c r="J29" s="346"/>
      <c r="K29" s="346"/>
      <c r="L29" s="347"/>
      <c r="N29">
        <v>25</v>
      </c>
      <c r="O29" t="str">
        <f>IF(収支報告書!U34="一部対象外","・No."&amp;収支報告書!B34&amp;"："&amp;TEXT(収支報告書!$S34+収支報告書!$AA34+収支報告書!$AC34,"\#,###"),IF(収支報告書!U34="一部確認","・No."&amp;収支報告書!B34&amp;"："&amp;TEXT(収支報告書!$AB34,"\#,###"),""))</f>
        <v/>
      </c>
      <c r="P29" t="str" cm="1">
        <f t="array" ref="P29">IF(Q29="","",_xlfn.TEXTJOIN(",",TRUE,IF(収支報告書!$W$10:$W$1011=Q29,収支報告書!$B$10:$B$1011,"")))</f>
        <v/>
      </c>
      <c r="R29" s="150">
        <f>SUMIFS(収支報告書!$P$10:$P$1011,収支報告書!$U$10:$U$1011,"対象外",収支報告書!$W$10:$W$1011,Q29)+SUMIFS(収支報告書!$S$10:$S$1011,収支報告書!$U$10:$U$1011,"一部*",収支報告書!$W$10:$W$1011,Q29)+SUMIFS(収支報告書!$AA$10:$AA$1011,収支報告書!$U$10:$U$1011,"一部*",収支報告書!$W$10:$W$1011,Q29)+SUMIFS(収支報告書!$AB$10:$AB$1011,収支報告書!$U$10:$U$1011,"一部*",収支報告書!$W$10:$W$1011,Q29)+SUMIFS(収支報告書!$P$10:$P$1011,収支報告書!$U$10:$U$1011,"確認",収支報告書!$W$10:$W$1011,Q29)+SUMIFS(収支報告書!$AC$10:$AC$1011,収支報告書!$U$10:$U$1011,"一部*",収支報告書!$W$10:$W$1011,Q29)</f>
        <v>0</v>
      </c>
      <c r="S29" t="str" cm="1">
        <f t="array" aca="1" ref="S29" ca="1">_xlfn.IFNA(INDIRECT(ADDRESS(MATCH(Q29,収支報告書!$W$10:$W$1011,0)+9,22,4,,"収支報告書")),"")</f>
        <v/>
      </c>
      <c r="T29" t="str">
        <f t="shared" si="0"/>
        <v/>
      </c>
      <c r="U29" t="str">
        <f t="shared" si="2"/>
        <v/>
      </c>
    </row>
    <row r="30" spans="2:21">
      <c r="B30" s="345"/>
      <c r="C30" s="346"/>
      <c r="D30" s="346"/>
      <c r="E30" s="346"/>
      <c r="F30" s="346"/>
      <c r="G30" s="346"/>
      <c r="H30" s="346"/>
      <c r="I30" s="346"/>
      <c r="J30" s="346"/>
      <c r="K30" s="346"/>
      <c r="L30" s="347"/>
      <c r="N30">
        <v>26</v>
      </c>
      <c r="O30" t="str">
        <f>IF(収支報告書!U35="一部対象外","・No."&amp;収支報告書!B35&amp;"："&amp;TEXT(収支報告書!$S35+収支報告書!$AA35+収支報告書!$AC35,"\#,###"),IF(収支報告書!U35="一部確認","・No."&amp;収支報告書!B35&amp;"："&amp;TEXT(収支報告書!$AB35,"\#,###"),""))</f>
        <v/>
      </c>
      <c r="P30" t="str" cm="1">
        <f t="array" ref="P30">IF(Q30="","",_xlfn.TEXTJOIN(",",TRUE,IF(収支報告書!$W$10:$W$1011=Q30,収支報告書!$B$10:$B$1011,"")))</f>
        <v/>
      </c>
      <c r="R30" s="150">
        <f>SUMIFS(収支報告書!$P$10:$P$1011,収支報告書!$U$10:$U$1011,"対象外",収支報告書!$W$10:$W$1011,Q30)+SUMIFS(収支報告書!$S$10:$S$1011,収支報告書!$U$10:$U$1011,"一部*",収支報告書!$W$10:$W$1011,Q30)+SUMIFS(収支報告書!$AA$10:$AA$1011,収支報告書!$U$10:$U$1011,"一部*",収支報告書!$W$10:$W$1011,Q30)+SUMIFS(収支報告書!$AB$10:$AB$1011,収支報告書!$U$10:$U$1011,"一部*",収支報告書!$W$10:$W$1011,Q30)+SUMIFS(収支報告書!$P$10:$P$1011,収支報告書!$U$10:$U$1011,"確認",収支報告書!$W$10:$W$1011,Q30)+SUMIFS(収支報告書!$AC$10:$AC$1011,収支報告書!$U$10:$U$1011,"一部*",収支報告書!$W$10:$W$1011,Q30)</f>
        <v>0</v>
      </c>
      <c r="S30" t="str" cm="1">
        <f t="array" aca="1" ref="S30" ca="1">_xlfn.IFNA(INDIRECT(ADDRESS(MATCH(Q30,収支報告書!$W$10:$W$1011,0)+9,22,4,,"収支報告書")),"")</f>
        <v/>
      </c>
      <c r="T30" t="str">
        <f t="shared" si="0"/>
        <v/>
      </c>
      <c r="U30" t="str">
        <f t="shared" si="2"/>
        <v/>
      </c>
    </row>
    <row r="31" spans="2:21">
      <c r="B31" s="345"/>
      <c r="C31" s="346"/>
      <c r="D31" s="346"/>
      <c r="E31" s="346"/>
      <c r="F31" s="346"/>
      <c r="G31" s="346"/>
      <c r="H31" s="346"/>
      <c r="I31" s="346"/>
      <c r="J31" s="346"/>
      <c r="K31" s="346"/>
      <c r="L31" s="347"/>
      <c r="N31">
        <v>27</v>
      </c>
      <c r="O31" t="str">
        <f>IF(収支報告書!U36="一部対象外","・No."&amp;収支報告書!B36&amp;"："&amp;TEXT(収支報告書!$S36+収支報告書!$AA36+収支報告書!$AC36,"\#,###"),IF(収支報告書!U36="一部確認","・No."&amp;収支報告書!B36&amp;"："&amp;TEXT(収支報告書!$AB36,"\#,###"),""))</f>
        <v/>
      </c>
      <c r="P31" t="str" cm="1">
        <f t="array" ref="P31">IF(Q31="","",_xlfn.TEXTJOIN(",",TRUE,IF(収支報告書!$W$10:$W$1011=Q31,収支報告書!$B$10:$B$1011,"")))</f>
        <v/>
      </c>
      <c r="R31" s="150">
        <f>SUMIFS(収支報告書!$P$10:$P$1011,収支報告書!$U$10:$U$1011,"対象外",収支報告書!$W$10:$W$1011,Q31)+SUMIFS(収支報告書!$S$10:$S$1011,収支報告書!$U$10:$U$1011,"一部*",収支報告書!$W$10:$W$1011,Q31)+SUMIFS(収支報告書!$AA$10:$AA$1011,収支報告書!$U$10:$U$1011,"一部*",収支報告書!$W$10:$W$1011,Q31)+SUMIFS(収支報告書!$AB$10:$AB$1011,収支報告書!$U$10:$U$1011,"一部*",収支報告書!$W$10:$W$1011,Q31)+SUMIFS(収支報告書!$P$10:$P$1011,収支報告書!$U$10:$U$1011,"確認",収支報告書!$W$10:$W$1011,Q31)+SUMIFS(収支報告書!$AC$10:$AC$1011,収支報告書!$U$10:$U$1011,"一部*",収支報告書!$W$10:$W$1011,Q31)</f>
        <v>0</v>
      </c>
      <c r="S31" t="str" cm="1">
        <f t="array" aca="1" ref="S31" ca="1">_xlfn.IFNA(INDIRECT(ADDRESS(MATCH(Q31,収支報告書!$W$10:$W$1011,0)+9,22,4,,"収支報告書")),"")</f>
        <v/>
      </c>
      <c r="T31" t="str">
        <f t="shared" si="0"/>
        <v/>
      </c>
      <c r="U31" t="str">
        <f t="shared" si="2"/>
        <v/>
      </c>
    </row>
    <row r="32" spans="2:21">
      <c r="B32" s="345"/>
      <c r="C32" s="346"/>
      <c r="D32" s="346"/>
      <c r="E32" s="346"/>
      <c r="F32" s="346"/>
      <c r="G32" s="346"/>
      <c r="H32" s="346"/>
      <c r="I32" s="346"/>
      <c r="J32" s="346"/>
      <c r="K32" s="346"/>
      <c r="L32" s="347"/>
      <c r="N32">
        <v>28</v>
      </c>
      <c r="O32" t="str">
        <f>IF(収支報告書!U37="一部対象外","・No."&amp;収支報告書!B37&amp;"："&amp;TEXT(収支報告書!$S37+収支報告書!$AA37+収支報告書!$AC37,"\#,###"),IF(収支報告書!U37="一部確認","・No."&amp;収支報告書!B37&amp;"："&amp;TEXT(収支報告書!$AB37,"\#,###"),""))</f>
        <v/>
      </c>
      <c r="P32" t="str" cm="1">
        <f t="array" ref="P32">IF(Q32="","",_xlfn.TEXTJOIN(",",TRUE,IF(収支報告書!$W$10:$W$1011=Q32,収支報告書!$B$10:$B$1011,"")))</f>
        <v/>
      </c>
      <c r="R32" s="150">
        <f>SUMIFS(収支報告書!$P$10:$P$1011,収支報告書!$U$10:$U$1011,"対象外",収支報告書!$W$10:$W$1011,Q32)+SUMIFS(収支報告書!$S$10:$S$1011,収支報告書!$U$10:$U$1011,"一部*",収支報告書!$W$10:$W$1011,Q32)+SUMIFS(収支報告書!$AA$10:$AA$1011,収支報告書!$U$10:$U$1011,"一部*",収支報告書!$W$10:$W$1011,Q32)+SUMIFS(収支報告書!$AB$10:$AB$1011,収支報告書!$U$10:$U$1011,"一部*",収支報告書!$W$10:$W$1011,Q32)+SUMIFS(収支報告書!$P$10:$P$1011,収支報告書!$U$10:$U$1011,"確認",収支報告書!$W$10:$W$1011,Q32)+SUMIFS(収支報告書!$AC$10:$AC$1011,収支報告書!$U$10:$U$1011,"一部*",収支報告書!$W$10:$W$1011,Q32)</f>
        <v>0</v>
      </c>
      <c r="S32" t="str" cm="1">
        <f t="array" aca="1" ref="S32" ca="1">_xlfn.IFNA(INDIRECT(ADDRESS(MATCH(Q32,収支報告書!$W$10:$W$1011,0)+9,22,4,,"収支報告書")),"")</f>
        <v/>
      </c>
      <c r="T32" t="str">
        <f t="shared" si="0"/>
        <v/>
      </c>
      <c r="U32" t="str">
        <f t="shared" si="2"/>
        <v/>
      </c>
    </row>
    <row r="33" spans="2:21">
      <c r="B33" s="345"/>
      <c r="C33" s="346"/>
      <c r="D33" s="346"/>
      <c r="E33" s="346"/>
      <c r="F33" s="346"/>
      <c r="G33" s="346"/>
      <c r="H33" s="346"/>
      <c r="I33" s="346"/>
      <c r="J33" s="346"/>
      <c r="K33" s="346"/>
      <c r="L33" s="347"/>
      <c r="N33">
        <v>29</v>
      </c>
      <c r="O33" t="str">
        <f>IF(収支報告書!U38="一部対象外","・No."&amp;収支報告書!B38&amp;"："&amp;TEXT(収支報告書!$S38+収支報告書!$AA38+収支報告書!$AC38,"\#,###"),IF(収支報告書!U38="一部確認","・No."&amp;収支報告書!B38&amp;"："&amp;TEXT(収支報告書!$AB38,"\#,###"),""))</f>
        <v/>
      </c>
      <c r="P33" t="str" cm="1">
        <f t="array" ref="P33">IF(Q33="","",_xlfn.TEXTJOIN(",",TRUE,IF(収支報告書!$W$10:$W$1011=Q33,収支報告書!$B$10:$B$1011,"")))</f>
        <v/>
      </c>
      <c r="R33" s="150">
        <f>SUMIFS(収支報告書!$P$10:$P$1011,収支報告書!$U$10:$U$1011,"対象外",収支報告書!$W$10:$W$1011,Q33)+SUMIFS(収支報告書!$S$10:$S$1011,収支報告書!$U$10:$U$1011,"一部*",収支報告書!$W$10:$W$1011,Q33)+SUMIFS(収支報告書!$AA$10:$AA$1011,収支報告書!$U$10:$U$1011,"一部*",収支報告書!$W$10:$W$1011,Q33)+SUMIFS(収支報告書!$AB$10:$AB$1011,収支報告書!$U$10:$U$1011,"一部*",収支報告書!$W$10:$W$1011,Q33)+SUMIFS(収支報告書!$P$10:$P$1011,収支報告書!$U$10:$U$1011,"確認",収支報告書!$W$10:$W$1011,Q33)+SUMIFS(収支報告書!$AC$10:$AC$1011,収支報告書!$U$10:$U$1011,"一部*",収支報告書!$W$10:$W$1011,Q33)</f>
        <v>0</v>
      </c>
      <c r="S33" t="str" cm="1">
        <f t="array" aca="1" ref="S33" ca="1">_xlfn.IFNA(INDIRECT(ADDRESS(MATCH(Q33,収支報告書!$W$10:$W$1011,0)+9,22,4,,"収支報告書")),"")</f>
        <v/>
      </c>
      <c r="T33" t="str">
        <f t="shared" si="0"/>
        <v/>
      </c>
      <c r="U33" t="str">
        <f t="shared" si="2"/>
        <v/>
      </c>
    </row>
    <row r="34" spans="2:21">
      <c r="B34" s="345"/>
      <c r="C34" s="346"/>
      <c r="D34" s="346"/>
      <c r="E34" s="346"/>
      <c r="F34" s="346"/>
      <c r="G34" s="346"/>
      <c r="H34" s="346"/>
      <c r="I34" s="346"/>
      <c r="J34" s="346"/>
      <c r="K34" s="346"/>
      <c r="L34" s="347"/>
      <c r="N34">
        <v>30</v>
      </c>
      <c r="O34" t="str">
        <f>IF(収支報告書!U39="一部対象外","・No."&amp;収支報告書!B39&amp;"："&amp;TEXT(収支報告書!$S39+収支報告書!$AA39+収支報告書!$AC39,"\#,###"),IF(収支報告書!U39="一部確認","・No."&amp;収支報告書!B39&amp;"："&amp;TEXT(収支報告書!$AB39,"\#,###"),""))</f>
        <v/>
      </c>
      <c r="P34" t="str" cm="1">
        <f t="array" ref="P34">IF(Q34="","",_xlfn.TEXTJOIN(",",TRUE,IF(収支報告書!$W$10:$W$1011=Q34,収支報告書!$B$10:$B$1011,"")))</f>
        <v/>
      </c>
      <c r="R34" s="150">
        <f>SUMIFS(収支報告書!$P$10:$P$1011,収支報告書!$U$10:$U$1011,"対象外",収支報告書!$W$10:$W$1011,Q34)+SUMIFS(収支報告書!$S$10:$S$1011,収支報告書!$U$10:$U$1011,"一部*",収支報告書!$W$10:$W$1011,Q34)+SUMIFS(収支報告書!$AA$10:$AA$1011,収支報告書!$U$10:$U$1011,"一部*",収支報告書!$W$10:$W$1011,Q34)+SUMIFS(収支報告書!$AB$10:$AB$1011,収支報告書!$U$10:$U$1011,"一部*",収支報告書!$W$10:$W$1011,Q34)+SUMIFS(収支報告書!$P$10:$P$1011,収支報告書!$U$10:$U$1011,"確認",収支報告書!$W$10:$W$1011,Q34)+SUMIFS(収支報告書!$AC$10:$AC$1011,収支報告書!$U$10:$U$1011,"一部*",収支報告書!$W$10:$W$1011,Q34)</f>
        <v>0</v>
      </c>
      <c r="S34" t="str" cm="1">
        <f t="array" aca="1" ref="S34" ca="1">_xlfn.IFNA(INDIRECT(ADDRESS(MATCH(Q34,収支報告書!$W$10:$W$1011,0)+9,22,4,,"収支報告書")),"")</f>
        <v/>
      </c>
      <c r="T34" t="str">
        <f t="shared" si="0"/>
        <v/>
      </c>
      <c r="U34" t="str">
        <f t="shared" si="2"/>
        <v/>
      </c>
    </row>
    <row r="35" spans="2:21">
      <c r="B35" s="345"/>
      <c r="C35" s="346"/>
      <c r="D35" s="346"/>
      <c r="E35" s="346"/>
      <c r="F35" s="346"/>
      <c r="G35" s="346"/>
      <c r="H35" s="346"/>
      <c r="I35" s="346"/>
      <c r="J35" s="346"/>
      <c r="K35" s="346"/>
      <c r="L35" s="347"/>
      <c r="N35">
        <v>31</v>
      </c>
      <c r="O35" t="str">
        <f>IF(収支報告書!U40="一部対象外","・No."&amp;収支報告書!B40&amp;"："&amp;TEXT(収支報告書!$S40+収支報告書!$AA40+収支報告書!$AC40,"\#,###"),IF(収支報告書!U40="一部確認","・No."&amp;収支報告書!B40&amp;"："&amp;TEXT(収支報告書!$AB40,"\#,###"),""))</f>
        <v/>
      </c>
      <c r="P35" t="str" cm="1">
        <f t="array" ref="P35">IF(Q35="","",_xlfn.TEXTJOIN(",",TRUE,IF(収支報告書!$W$10:$W$1011=Q35,収支報告書!$B$10:$B$1011,"")))</f>
        <v/>
      </c>
      <c r="R35" s="150">
        <f>SUMIFS(収支報告書!$P$10:$P$1011,収支報告書!$U$10:$U$1011,"対象外",収支報告書!$W$10:$W$1011,Q35)+SUMIFS(収支報告書!$S$10:$S$1011,収支報告書!$U$10:$U$1011,"一部*",収支報告書!$W$10:$W$1011,Q35)+SUMIFS(収支報告書!$AA$10:$AA$1011,収支報告書!$U$10:$U$1011,"一部*",収支報告書!$W$10:$W$1011,Q35)+SUMIFS(収支報告書!$AB$10:$AB$1011,収支報告書!$U$10:$U$1011,"一部*",収支報告書!$W$10:$W$1011,Q35)+SUMIFS(収支報告書!$P$10:$P$1011,収支報告書!$U$10:$U$1011,"確認",収支報告書!$W$10:$W$1011,Q35)+SUMIFS(収支報告書!$AC$10:$AC$1011,収支報告書!$U$10:$U$1011,"一部*",収支報告書!$W$10:$W$1011,Q35)</f>
        <v>0</v>
      </c>
      <c r="S35" t="str" cm="1">
        <f t="array" aca="1" ref="S35" ca="1">_xlfn.IFNA(INDIRECT(ADDRESS(MATCH(Q35,収支報告書!$W$10:$W$1011,0)+9,22,4,,"収支報告書")),"")</f>
        <v/>
      </c>
      <c r="T35" t="str">
        <f t="shared" si="0"/>
        <v/>
      </c>
      <c r="U35" t="str">
        <f t="shared" si="2"/>
        <v/>
      </c>
    </row>
    <row r="36" spans="2:21">
      <c r="B36" s="345"/>
      <c r="C36" s="346"/>
      <c r="D36" s="346"/>
      <c r="E36" s="346"/>
      <c r="F36" s="346"/>
      <c r="G36" s="346"/>
      <c r="H36" s="346"/>
      <c r="I36" s="346"/>
      <c r="J36" s="346"/>
      <c r="K36" s="346"/>
      <c r="L36" s="347"/>
      <c r="N36">
        <v>32</v>
      </c>
      <c r="O36" t="str">
        <f>IF(収支報告書!U41="一部対象外","・No."&amp;収支報告書!B41&amp;"："&amp;TEXT(収支報告書!$S41+収支報告書!$AA41+収支報告書!$AC41,"\#,###"),IF(収支報告書!U41="一部確認","・No."&amp;収支報告書!B41&amp;"："&amp;TEXT(収支報告書!$AB41,"\#,###"),""))</f>
        <v/>
      </c>
      <c r="P36" t="str" cm="1">
        <f t="array" ref="P36">IF(Q36="","",_xlfn.TEXTJOIN(",",TRUE,IF(収支報告書!$W$10:$W$1011=Q36,収支報告書!$B$10:$B$1011,"")))</f>
        <v/>
      </c>
      <c r="R36" s="150">
        <f>SUMIFS(収支報告書!$P$10:$P$1011,収支報告書!$U$10:$U$1011,"対象外",収支報告書!$W$10:$W$1011,Q36)+SUMIFS(収支報告書!$S$10:$S$1011,収支報告書!$U$10:$U$1011,"一部*",収支報告書!$W$10:$W$1011,Q36)+SUMIFS(収支報告書!$AA$10:$AA$1011,収支報告書!$U$10:$U$1011,"一部*",収支報告書!$W$10:$W$1011,Q36)+SUMIFS(収支報告書!$AB$10:$AB$1011,収支報告書!$U$10:$U$1011,"一部*",収支報告書!$W$10:$W$1011,Q36)+SUMIFS(収支報告書!$P$10:$P$1011,収支報告書!$U$10:$U$1011,"確認",収支報告書!$W$10:$W$1011,Q36)+SUMIFS(収支報告書!$AC$10:$AC$1011,収支報告書!$U$10:$U$1011,"一部*",収支報告書!$W$10:$W$1011,Q36)</f>
        <v>0</v>
      </c>
      <c r="S36" t="str" cm="1">
        <f t="array" aca="1" ref="S36" ca="1">_xlfn.IFNA(INDIRECT(ADDRESS(MATCH(Q36,収支報告書!$W$10:$W$1011,0)+9,22,4,,"収支報告書")),"")</f>
        <v/>
      </c>
      <c r="T36" t="str">
        <f t="shared" si="0"/>
        <v/>
      </c>
      <c r="U36" t="str">
        <f t="shared" si="2"/>
        <v/>
      </c>
    </row>
    <row r="37" spans="2:21">
      <c r="B37" s="345"/>
      <c r="C37" s="346"/>
      <c r="D37" s="346"/>
      <c r="E37" s="346"/>
      <c r="F37" s="346"/>
      <c r="G37" s="346"/>
      <c r="H37" s="346"/>
      <c r="I37" s="346"/>
      <c r="J37" s="346"/>
      <c r="K37" s="346"/>
      <c r="L37" s="347"/>
      <c r="N37">
        <v>33</v>
      </c>
      <c r="O37" t="str">
        <f>IF(収支報告書!U42="一部対象外","・No."&amp;収支報告書!B42&amp;"："&amp;TEXT(収支報告書!$S42+収支報告書!$AA42+収支報告書!$AC42,"\#,###"),IF(収支報告書!U42="一部確認","・No."&amp;収支報告書!B42&amp;"："&amp;TEXT(収支報告書!$AB42,"\#,###"),""))</f>
        <v/>
      </c>
      <c r="P37" t="str" cm="1">
        <f t="array" ref="P37">IF(Q37="","",_xlfn.TEXTJOIN(",",TRUE,IF(収支報告書!$W$10:$W$1011=Q37,収支報告書!$B$10:$B$1011,"")))</f>
        <v/>
      </c>
      <c r="R37" s="150">
        <f>SUMIFS(収支報告書!$P$10:$P$1011,収支報告書!$U$10:$U$1011,"対象外",収支報告書!$W$10:$W$1011,Q37)+SUMIFS(収支報告書!$S$10:$S$1011,収支報告書!$U$10:$U$1011,"一部*",収支報告書!$W$10:$W$1011,Q37)+SUMIFS(収支報告書!$AA$10:$AA$1011,収支報告書!$U$10:$U$1011,"一部*",収支報告書!$W$10:$W$1011,Q37)+SUMIFS(収支報告書!$AB$10:$AB$1011,収支報告書!$U$10:$U$1011,"一部*",収支報告書!$W$10:$W$1011,Q37)+SUMIFS(収支報告書!$P$10:$P$1011,収支報告書!$U$10:$U$1011,"確認",収支報告書!$W$10:$W$1011,Q37)+SUMIFS(収支報告書!$AC$10:$AC$1011,収支報告書!$U$10:$U$1011,"一部*",収支報告書!$W$10:$W$1011,Q37)</f>
        <v>0</v>
      </c>
      <c r="S37" t="str" cm="1">
        <f t="array" aca="1" ref="S37" ca="1">_xlfn.IFNA(INDIRECT(ADDRESS(MATCH(Q37,収支報告書!$W$10:$W$1011,0)+9,22,4,,"収支報告書")),"")</f>
        <v/>
      </c>
      <c r="T37" t="str">
        <f t="shared" si="0"/>
        <v/>
      </c>
      <c r="U37" t="str">
        <f t="shared" si="2"/>
        <v/>
      </c>
    </row>
    <row r="38" spans="2:21">
      <c r="B38" s="345"/>
      <c r="C38" s="346"/>
      <c r="D38" s="346"/>
      <c r="E38" s="346"/>
      <c r="F38" s="346"/>
      <c r="G38" s="346"/>
      <c r="H38" s="346"/>
      <c r="I38" s="346"/>
      <c r="J38" s="346"/>
      <c r="K38" s="346"/>
      <c r="L38" s="347"/>
      <c r="N38">
        <v>34</v>
      </c>
      <c r="O38" t="str">
        <f>IF(収支報告書!U43="一部対象外","・No."&amp;収支報告書!B43&amp;"："&amp;TEXT(収支報告書!$S43+収支報告書!$AA43+収支報告書!$AC43,"\#,###"),IF(収支報告書!U43="一部確認","・No."&amp;収支報告書!B43&amp;"："&amp;TEXT(収支報告書!$AB43,"\#,###"),""))</f>
        <v/>
      </c>
      <c r="P38" t="str" cm="1">
        <f t="array" ref="P38">IF(Q38="","",_xlfn.TEXTJOIN(",",TRUE,IF(収支報告書!$W$10:$W$1011=Q38,収支報告書!$B$10:$B$1011,"")))</f>
        <v/>
      </c>
      <c r="R38" s="150">
        <f>SUMIFS(収支報告書!$P$10:$P$1011,収支報告書!$U$10:$U$1011,"対象外",収支報告書!$W$10:$W$1011,Q38)+SUMIFS(収支報告書!$S$10:$S$1011,収支報告書!$U$10:$U$1011,"一部*",収支報告書!$W$10:$W$1011,Q38)+SUMIFS(収支報告書!$AA$10:$AA$1011,収支報告書!$U$10:$U$1011,"一部*",収支報告書!$W$10:$W$1011,Q38)+SUMIFS(収支報告書!$AB$10:$AB$1011,収支報告書!$U$10:$U$1011,"一部*",収支報告書!$W$10:$W$1011,Q38)+SUMIFS(収支報告書!$P$10:$P$1011,収支報告書!$U$10:$U$1011,"確認",収支報告書!$W$10:$W$1011,Q38)+SUMIFS(収支報告書!$AC$10:$AC$1011,収支報告書!$U$10:$U$1011,"一部*",収支報告書!$W$10:$W$1011,Q38)</f>
        <v>0</v>
      </c>
      <c r="S38" t="str" cm="1">
        <f t="array" aca="1" ref="S38" ca="1">_xlfn.IFNA(INDIRECT(ADDRESS(MATCH(Q38,収支報告書!$W$10:$W$1011,0)+9,22,4,,"収支報告書")),"")</f>
        <v/>
      </c>
      <c r="T38" t="str">
        <f t="shared" si="0"/>
        <v/>
      </c>
      <c r="U38" t="str">
        <f t="shared" si="2"/>
        <v/>
      </c>
    </row>
    <row r="39" spans="2:21">
      <c r="B39" s="345"/>
      <c r="C39" s="346"/>
      <c r="D39" s="346"/>
      <c r="E39" s="346"/>
      <c r="F39" s="346"/>
      <c r="G39" s="346"/>
      <c r="H39" s="346"/>
      <c r="I39" s="346"/>
      <c r="J39" s="346"/>
      <c r="K39" s="346"/>
      <c r="L39" s="347"/>
      <c r="N39">
        <v>35</v>
      </c>
      <c r="O39" t="str">
        <f>IF(収支報告書!U44="一部対象外","・No."&amp;収支報告書!B44&amp;"："&amp;TEXT(収支報告書!$S44+収支報告書!$AA44+収支報告書!$AC44,"\#,###"),IF(収支報告書!U44="一部確認","・No."&amp;収支報告書!B44&amp;"："&amp;TEXT(収支報告書!$AB44,"\#,###"),""))</f>
        <v/>
      </c>
      <c r="P39" t="str" cm="1">
        <f t="array" ref="P39">IF(Q39="","",_xlfn.TEXTJOIN(",",TRUE,IF(収支報告書!$W$10:$W$1011=Q39,収支報告書!$B$10:$B$1011,"")))</f>
        <v/>
      </c>
      <c r="R39" s="150">
        <f>SUMIFS(収支報告書!$P$10:$P$1011,収支報告書!$U$10:$U$1011,"対象外",収支報告書!$W$10:$W$1011,Q39)+SUMIFS(収支報告書!$S$10:$S$1011,収支報告書!$U$10:$U$1011,"一部*",収支報告書!$W$10:$W$1011,Q39)+SUMIFS(収支報告書!$AA$10:$AA$1011,収支報告書!$U$10:$U$1011,"一部*",収支報告書!$W$10:$W$1011,Q39)+SUMIFS(収支報告書!$AB$10:$AB$1011,収支報告書!$U$10:$U$1011,"一部*",収支報告書!$W$10:$W$1011,Q39)+SUMIFS(収支報告書!$P$10:$P$1011,収支報告書!$U$10:$U$1011,"確認",収支報告書!$W$10:$W$1011,Q39)+SUMIFS(収支報告書!$AC$10:$AC$1011,収支報告書!$U$10:$U$1011,"一部*",収支報告書!$W$10:$W$1011,Q39)</f>
        <v>0</v>
      </c>
      <c r="S39" t="str" cm="1">
        <f t="array" aca="1" ref="S39" ca="1">_xlfn.IFNA(INDIRECT(ADDRESS(MATCH(Q39,収支報告書!$W$10:$W$1011,0)+9,22,4,,"収支報告書")),"")</f>
        <v/>
      </c>
      <c r="T39" t="str">
        <f t="shared" si="0"/>
        <v/>
      </c>
      <c r="U39" t="str">
        <f t="shared" si="2"/>
        <v/>
      </c>
    </row>
    <row r="40" spans="2:21">
      <c r="B40" s="345"/>
      <c r="C40" s="346"/>
      <c r="D40" s="346"/>
      <c r="E40" s="346"/>
      <c r="F40" s="346"/>
      <c r="G40" s="346"/>
      <c r="H40" s="346"/>
      <c r="I40" s="346"/>
      <c r="J40" s="346"/>
      <c r="K40" s="346"/>
      <c r="L40" s="347"/>
      <c r="N40">
        <v>36</v>
      </c>
      <c r="O40" t="str">
        <f>IF(収支報告書!U45="一部対象外","・No."&amp;収支報告書!B45&amp;"："&amp;TEXT(収支報告書!$S45+収支報告書!$AA45+収支報告書!$AC45,"\#,###"),IF(収支報告書!U45="一部確認","・No."&amp;収支報告書!B45&amp;"："&amp;TEXT(収支報告書!$AB45,"\#,###"),""))</f>
        <v/>
      </c>
      <c r="P40" t="str" cm="1">
        <f t="array" ref="P40">IF(Q40="","",_xlfn.TEXTJOIN(",",TRUE,IF(収支報告書!$W$10:$W$1011=Q40,収支報告書!$B$10:$B$1011,"")))</f>
        <v/>
      </c>
      <c r="R40" s="150">
        <f>SUMIFS(収支報告書!$P$10:$P$1011,収支報告書!$U$10:$U$1011,"対象外",収支報告書!$W$10:$W$1011,Q40)+SUMIFS(収支報告書!$S$10:$S$1011,収支報告書!$U$10:$U$1011,"一部*",収支報告書!$W$10:$W$1011,Q40)+SUMIFS(収支報告書!$AA$10:$AA$1011,収支報告書!$U$10:$U$1011,"一部*",収支報告書!$W$10:$W$1011,Q40)+SUMIFS(収支報告書!$AB$10:$AB$1011,収支報告書!$U$10:$U$1011,"一部*",収支報告書!$W$10:$W$1011,Q40)+SUMIFS(収支報告書!$P$10:$P$1011,収支報告書!$U$10:$U$1011,"確認",収支報告書!$W$10:$W$1011,Q40)+SUMIFS(収支報告書!$AC$10:$AC$1011,収支報告書!$U$10:$U$1011,"一部*",収支報告書!$W$10:$W$1011,Q40)</f>
        <v>0</v>
      </c>
      <c r="S40" t="str" cm="1">
        <f t="array" aca="1" ref="S40" ca="1">_xlfn.IFNA(INDIRECT(ADDRESS(MATCH(Q40,収支報告書!$W$10:$W$1011,0)+9,22,4,,"収支報告書")),"")</f>
        <v/>
      </c>
      <c r="T40" t="str">
        <f t="shared" si="0"/>
        <v/>
      </c>
      <c r="U40" t="str">
        <f t="shared" si="2"/>
        <v/>
      </c>
    </row>
    <row r="41" spans="2:21">
      <c r="B41" s="345"/>
      <c r="C41" s="346"/>
      <c r="D41" s="346"/>
      <c r="E41" s="346"/>
      <c r="F41" s="346"/>
      <c r="G41" s="346"/>
      <c r="H41" s="346"/>
      <c r="I41" s="346"/>
      <c r="J41" s="346"/>
      <c r="K41" s="346"/>
      <c r="L41" s="347"/>
      <c r="N41">
        <v>37</v>
      </c>
      <c r="O41" t="str">
        <f>IF(収支報告書!U46="一部対象外","・No."&amp;収支報告書!B46&amp;"："&amp;TEXT(収支報告書!$S46+収支報告書!$AA46+収支報告書!$AC46,"\#,###"),IF(収支報告書!U46="一部確認","・No."&amp;収支報告書!B46&amp;"："&amp;TEXT(収支報告書!$AB46,"\#,###"),""))</f>
        <v/>
      </c>
      <c r="P41" t="str" cm="1">
        <f t="array" ref="P41">IF(Q41="","",_xlfn.TEXTJOIN(",",TRUE,IF(収支報告書!$W$10:$W$1011=Q41,収支報告書!$B$10:$B$1011,"")))</f>
        <v/>
      </c>
      <c r="R41" s="150">
        <f>SUMIFS(収支報告書!$P$10:$P$1011,収支報告書!$U$10:$U$1011,"対象外",収支報告書!$W$10:$W$1011,Q41)+SUMIFS(収支報告書!$S$10:$S$1011,収支報告書!$U$10:$U$1011,"一部*",収支報告書!$W$10:$W$1011,Q41)+SUMIFS(収支報告書!$AA$10:$AA$1011,収支報告書!$U$10:$U$1011,"一部*",収支報告書!$W$10:$W$1011,Q41)+SUMIFS(収支報告書!$AB$10:$AB$1011,収支報告書!$U$10:$U$1011,"一部*",収支報告書!$W$10:$W$1011,Q41)+SUMIFS(収支報告書!$P$10:$P$1011,収支報告書!$U$10:$U$1011,"確認",収支報告書!$W$10:$W$1011,Q41)+SUMIFS(収支報告書!$AC$10:$AC$1011,収支報告書!$U$10:$U$1011,"一部*",収支報告書!$W$10:$W$1011,Q41)</f>
        <v>0</v>
      </c>
      <c r="S41" t="str" cm="1">
        <f t="array" aca="1" ref="S41" ca="1">_xlfn.IFNA(INDIRECT(ADDRESS(MATCH(Q41,収支報告書!$W$10:$W$1011,0)+9,22,4,,"収支報告書")),"")</f>
        <v/>
      </c>
      <c r="T41" t="str">
        <f t="shared" si="0"/>
        <v/>
      </c>
      <c r="U41" t="str">
        <f t="shared" si="2"/>
        <v/>
      </c>
    </row>
    <row r="42" spans="2:21">
      <c r="B42" s="345"/>
      <c r="C42" s="346"/>
      <c r="D42" s="346"/>
      <c r="E42" s="346"/>
      <c r="F42" s="346"/>
      <c r="G42" s="346"/>
      <c r="H42" s="346"/>
      <c r="I42" s="346"/>
      <c r="J42" s="346"/>
      <c r="K42" s="346"/>
      <c r="L42" s="347"/>
      <c r="N42">
        <v>38</v>
      </c>
      <c r="O42" t="str">
        <f>IF(収支報告書!U47="一部対象外","・No."&amp;収支報告書!B47&amp;"："&amp;TEXT(収支報告書!$S47+収支報告書!$AA47+収支報告書!$AC47,"\#,###"),IF(収支報告書!U47="一部確認","・No."&amp;収支報告書!B47&amp;"："&amp;TEXT(収支報告書!$AB47,"\#,###"),""))</f>
        <v/>
      </c>
      <c r="P42" t="str" cm="1">
        <f t="array" ref="P42">IF(Q42="","",_xlfn.TEXTJOIN(",",TRUE,IF(収支報告書!$W$10:$W$1011=Q42,収支報告書!$B$10:$B$1011,"")))</f>
        <v/>
      </c>
      <c r="R42" s="150">
        <f>SUMIFS(収支報告書!$P$10:$P$1011,収支報告書!$U$10:$U$1011,"対象外",収支報告書!$W$10:$W$1011,Q42)+SUMIFS(収支報告書!$S$10:$S$1011,収支報告書!$U$10:$U$1011,"一部*",収支報告書!$W$10:$W$1011,Q42)+SUMIFS(収支報告書!$AA$10:$AA$1011,収支報告書!$U$10:$U$1011,"一部*",収支報告書!$W$10:$W$1011,Q42)+SUMIFS(収支報告書!$AB$10:$AB$1011,収支報告書!$U$10:$U$1011,"一部*",収支報告書!$W$10:$W$1011,Q42)+SUMIFS(収支報告書!$P$10:$P$1011,収支報告書!$U$10:$U$1011,"確認",収支報告書!$W$10:$W$1011,Q42)+SUMIFS(収支報告書!$AC$10:$AC$1011,収支報告書!$U$10:$U$1011,"一部*",収支報告書!$W$10:$W$1011,Q42)</f>
        <v>0</v>
      </c>
      <c r="S42" t="str" cm="1">
        <f t="array" aca="1" ref="S42" ca="1">_xlfn.IFNA(INDIRECT(ADDRESS(MATCH(Q42,収支報告書!$W$10:$W$1011,0)+9,22,4,,"収支報告書")),"")</f>
        <v/>
      </c>
      <c r="T42" t="str">
        <f t="shared" si="0"/>
        <v/>
      </c>
      <c r="U42" t="str">
        <f t="shared" si="2"/>
        <v/>
      </c>
    </row>
    <row r="43" spans="2:21">
      <c r="B43" s="345"/>
      <c r="C43" s="346"/>
      <c r="D43" s="346"/>
      <c r="E43" s="346"/>
      <c r="F43" s="346"/>
      <c r="G43" s="346"/>
      <c r="H43" s="346"/>
      <c r="I43" s="346"/>
      <c r="J43" s="346"/>
      <c r="K43" s="346"/>
      <c r="L43" s="347"/>
      <c r="N43">
        <v>39</v>
      </c>
      <c r="O43" t="str">
        <f>IF(収支報告書!U48="一部対象外","・No."&amp;収支報告書!B48&amp;"："&amp;TEXT(収支報告書!$S48+収支報告書!$AA48+収支報告書!$AC48,"\#,###"),IF(収支報告書!U48="一部確認","・No."&amp;収支報告書!B48&amp;"："&amp;TEXT(収支報告書!$AB48,"\#,###"),""))</f>
        <v/>
      </c>
      <c r="P43" t="str" cm="1">
        <f t="array" ref="P43">IF(Q43="","",_xlfn.TEXTJOIN(",",TRUE,IF(収支報告書!$W$10:$W$1011=Q43,収支報告書!$B$10:$B$1011,"")))</f>
        <v/>
      </c>
      <c r="R43" s="150">
        <f>SUMIFS(収支報告書!$P$10:$P$1011,収支報告書!$U$10:$U$1011,"対象外",収支報告書!$W$10:$W$1011,Q43)+SUMIFS(収支報告書!$S$10:$S$1011,収支報告書!$U$10:$U$1011,"一部*",収支報告書!$W$10:$W$1011,Q43)+SUMIFS(収支報告書!$AA$10:$AA$1011,収支報告書!$U$10:$U$1011,"一部*",収支報告書!$W$10:$W$1011,Q43)+SUMIFS(収支報告書!$AB$10:$AB$1011,収支報告書!$U$10:$U$1011,"一部*",収支報告書!$W$10:$W$1011,Q43)+SUMIFS(収支報告書!$P$10:$P$1011,収支報告書!$U$10:$U$1011,"確認",収支報告書!$W$10:$W$1011,Q43)+SUMIFS(収支報告書!$AC$10:$AC$1011,収支報告書!$U$10:$U$1011,"一部*",収支報告書!$W$10:$W$1011,Q43)</f>
        <v>0</v>
      </c>
      <c r="S43" t="str" cm="1">
        <f t="array" aca="1" ref="S43" ca="1">_xlfn.IFNA(INDIRECT(ADDRESS(MATCH(Q43,収支報告書!$W$10:$W$1011,0)+9,22,4,,"収支報告書")),"")</f>
        <v/>
      </c>
      <c r="T43" t="str">
        <f t="shared" si="0"/>
        <v/>
      </c>
      <c r="U43" t="str">
        <f t="shared" si="2"/>
        <v/>
      </c>
    </row>
    <row r="44" spans="2:21">
      <c r="B44" s="345"/>
      <c r="C44" s="346"/>
      <c r="D44" s="346"/>
      <c r="E44" s="346"/>
      <c r="F44" s="346"/>
      <c r="G44" s="346"/>
      <c r="H44" s="346"/>
      <c r="I44" s="346"/>
      <c r="J44" s="346"/>
      <c r="K44" s="346"/>
      <c r="L44" s="347"/>
      <c r="N44">
        <v>40</v>
      </c>
      <c r="O44" t="str">
        <f>IF(収支報告書!U49="一部対象外","・No."&amp;収支報告書!B49&amp;"："&amp;TEXT(収支報告書!$S49+収支報告書!$AA49+収支報告書!$AC49,"\#,###"),IF(収支報告書!U49="一部確認","・No."&amp;収支報告書!B49&amp;"："&amp;TEXT(収支報告書!$AB49,"\#,###"),""))</f>
        <v/>
      </c>
      <c r="P44" t="str" cm="1">
        <f t="array" ref="P44">IF(Q44="","",_xlfn.TEXTJOIN(",",TRUE,IF(収支報告書!$W$10:$W$1011=Q44,収支報告書!$B$10:$B$1011,"")))</f>
        <v/>
      </c>
      <c r="R44" s="150">
        <f>SUMIFS(収支報告書!$P$10:$P$1011,収支報告書!$U$10:$U$1011,"対象外",収支報告書!$W$10:$W$1011,Q44)+SUMIFS(収支報告書!$S$10:$S$1011,収支報告書!$U$10:$U$1011,"一部*",収支報告書!$W$10:$W$1011,Q44)+SUMIFS(収支報告書!$AA$10:$AA$1011,収支報告書!$U$10:$U$1011,"一部*",収支報告書!$W$10:$W$1011,Q44)+SUMIFS(収支報告書!$AB$10:$AB$1011,収支報告書!$U$10:$U$1011,"一部*",収支報告書!$W$10:$W$1011,Q44)+SUMIFS(収支報告書!$P$10:$P$1011,収支報告書!$U$10:$U$1011,"確認",収支報告書!$W$10:$W$1011,Q44)+SUMIFS(収支報告書!$AC$10:$AC$1011,収支報告書!$U$10:$U$1011,"一部*",収支報告書!$W$10:$W$1011,Q44)</f>
        <v>0</v>
      </c>
      <c r="S44" t="str" cm="1">
        <f t="array" aca="1" ref="S44" ca="1">_xlfn.IFNA(INDIRECT(ADDRESS(MATCH(Q44,収支報告書!$W$10:$W$1011,0)+9,22,4,,"収支報告書")),"")</f>
        <v/>
      </c>
      <c r="T44" t="str">
        <f t="shared" si="0"/>
        <v/>
      </c>
      <c r="U44" t="str">
        <f t="shared" si="2"/>
        <v/>
      </c>
    </row>
    <row r="45" spans="2:21">
      <c r="B45" s="345"/>
      <c r="C45" s="346"/>
      <c r="D45" s="346"/>
      <c r="E45" s="346"/>
      <c r="F45" s="346"/>
      <c r="G45" s="346"/>
      <c r="H45" s="346"/>
      <c r="I45" s="346"/>
      <c r="J45" s="346"/>
      <c r="K45" s="346"/>
      <c r="L45" s="347"/>
      <c r="N45">
        <v>41</v>
      </c>
      <c r="O45" t="str">
        <f>IF(収支報告書!U50="一部対象外","・No."&amp;収支報告書!B50&amp;"："&amp;TEXT(収支報告書!$S50+収支報告書!$AA50+収支報告書!$AC50,"\#,###"),IF(収支報告書!U50="一部確認","・No."&amp;収支報告書!B50&amp;"："&amp;TEXT(収支報告書!$AB50,"\#,###"),""))</f>
        <v/>
      </c>
      <c r="P45" t="str" cm="1">
        <f t="array" ref="P45">IF(Q45="","",_xlfn.TEXTJOIN(",",TRUE,IF(収支報告書!$W$10:$W$1011=Q45,収支報告書!$B$10:$B$1011,"")))</f>
        <v/>
      </c>
      <c r="R45" s="150">
        <f>SUMIFS(収支報告書!$P$10:$P$1011,収支報告書!$U$10:$U$1011,"対象外",収支報告書!$W$10:$W$1011,Q45)+SUMIFS(収支報告書!$S$10:$S$1011,収支報告書!$U$10:$U$1011,"一部*",収支報告書!$W$10:$W$1011,Q45)+SUMIFS(収支報告書!$AA$10:$AA$1011,収支報告書!$U$10:$U$1011,"一部*",収支報告書!$W$10:$W$1011,Q45)+SUMIFS(収支報告書!$AB$10:$AB$1011,収支報告書!$U$10:$U$1011,"一部*",収支報告書!$W$10:$W$1011,Q45)+SUMIFS(収支報告書!$P$10:$P$1011,収支報告書!$U$10:$U$1011,"確認",収支報告書!$W$10:$W$1011,Q45)+SUMIFS(収支報告書!$AC$10:$AC$1011,収支報告書!$U$10:$U$1011,"一部*",収支報告書!$W$10:$W$1011,Q45)</f>
        <v>0</v>
      </c>
      <c r="S45" t="str" cm="1">
        <f t="array" aca="1" ref="S45" ca="1">_xlfn.IFNA(INDIRECT(ADDRESS(MATCH(Q45,収支報告書!$W$10:$W$1011,0)+9,22,4,,"収支報告書")),"")</f>
        <v/>
      </c>
      <c r="T45" t="str">
        <f t="shared" si="0"/>
        <v/>
      </c>
      <c r="U45" t="str">
        <f t="shared" si="2"/>
        <v/>
      </c>
    </row>
    <row r="46" spans="2:21">
      <c r="B46" s="345"/>
      <c r="C46" s="346"/>
      <c r="D46" s="346"/>
      <c r="E46" s="346"/>
      <c r="F46" s="346"/>
      <c r="G46" s="346"/>
      <c r="H46" s="346"/>
      <c r="I46" s="346"/>
      <c r="J46" s="346"/>
      <c r="K46" s="346"/>
      <c r="L46" s="347"/>
      <c r="N46">
        <v>42</v>
      </c>
      <c r="O46" t="str">
        <f>IF(収支報告書!U51="一部対象外","・No."&amp;収支報告書!B51&amp;"："&amp;TEXT(収支報告書!$S51+収支報告書!$AA51+収支報告書!$AC51,"\#,###"),IF(収支報告書!U51="一部確認","・No."&amp;収支報告書!B51&amp;"："&amp;TEXT(収支報告書!$AB51,"\#,###"),""))</f>
        <v/>
      </c>
      <c r="P46" t="str" cm="1">
        <f t="array" ref="P46">IF(Q46="","",_xlfn.TEXTJOIN(",",TRUE,IF(収支報告書!$W$10:$W$1011=Q46,収支報告書!$B$10:$B$1011,"")))</f>
        <v/>
      </c>
      <c r="R46" s="150">
        <f>SUMIFS(収支報告書!$P$10:$P$1011,収支報告書!$U$10:$U$1011,"対象外",収支報告書!$W$10:$W$1011,Q46)+SUMIFS(収支報告書!$S$10:$S$1011,収支報告書!$U$10:$U$1011,"一部*",収支報告書!$W$10:$W$1011,Q46)+SUMIFS(収支報告書!$AA$10:$AA$1011,収支報告書!$U$10:$U$1011,"一部*",収支報告書!$W$10:$W$1011,Q46)+SUMIFS(収支報告書!$AB$10:$AB$1011,収支報告書!$U$10:$U$1011,"一部*",収支報告書!$W$10:$W$1011,Q46)+SUMIFS(収支報告書!$P$10:$P$1011,収支報告書!$U$10:$U$1011,"確認",収支報告書!$W$10:$W$1011,Q46)+SUMIFS(収支報告書!$AC$10:$AC$1011,収支報告書!$U$10:$U$1011,"一部*",収支報告書!$W$10:$W$1011,Q46)</f>
        <v>0</v>
      </c>
      <c r="S46" t="str" cm="1">
        <f t="array" aca="1" ref="S46" ca="1">_xlfn.IFNA(INDIRECT(ADDRESS(MATCH(Q46,収支報告書!$W$10:$W$1011,0)+9,22,4,,"収支報告書")),"")</f>
        <v/>
      </c>
      <c r="T46" t="str">
        <f t="shared" si="0"/>
        <v/>
      </c>
      <c r="U46" t="str">
        <f t="shared" si="2"/>
        <v/>
      </c>
    </row>
    <row r="47" spans="2:21">
      <c r="B47" s="345"/>
      <c r="C47" s="346"/>
      <c r="D47" s="346"/>
      <c r="E47" s="346"/>
      <c r="F47" s="346"/>
      <c r="G47" s="346"/>
      <c r="H47" s="346"/>
      <c r="I47" s="346"/>
      <c r="J47" s="346"/>
      <c r="K47" s="346"/>
      <c r="L47" s="347"/>
      <c r="N47">
        <v>43</v>
      </c>
      <c r="O47" t="str">
        <f>IF(収支報告書!U52="一部対象外","・No."&amp;収支報告書!B52&amp;"："&amp;TEXT(収支報告書!$S52+収支報告書!$AA52+収支報告書!$AC52,"\#,###"),IF(収支報告書!U52="一部確認","・No."&amp;収支報告書!B52&amp;"："&amp;TEXT(収支報告書!$AB52,"\#,###"),""))</f>
        <v/>
      </c>
      <c r="P47" t="str" cm="1">
        <f t="array" ref="P47">IF(Q47="","",_xlfn.TEXTJOIN(",",TRUE,IF(収支報告書!$W$10:$W$1011=Q47,収支報告書!$B$10:$B$1011,"")))</f>
        <v/>
      </c>
      <c r="R47" s="150">
        <f>SUMIFS(収支報告書!$P$10:$P$1011,収支報告書!$U$10:$U$1011,"対象外",収支報告書!$W$10:$W$1011,Q47)+SUMIFS(収支報告書!$S$10:$S$1011,収支報告書!$U$10:$U$1011,"一部*",収支報告書!$W$10:$W$1011,Q47)+SUMIFS(収支報告書!$AA$10:$AA$1011,収支報告書!$U$10:$U$1011,"一部*",収支報告書!$W$10:$W$1011,Q47)+SUMIFS(収支報告書!$AB$10:$AB$1011,収支報告書!$U$10:$U$1011,"一部*",収支報告書!$W$10:$W$1011,Q47)+SUMIFS(収支報告書!$P$10:$P$1011,収支報告書!$U$10:$U$1011,"確認",収支報告書!$W$10:$W$1011,Q47)+SUMIFS(収支報告書!$AC$10:$AC$1011,収支報告書!$U$10:$U$1011,"一部*",収支報告書!$W$10:$W$1011,Q47)</f>
        <v>0</v>
      </c>
      <c r="S47" t="str" cm="1">
        <f t="array" aca="1" ref="S47" ca="1">_xlfn.IFNA(INDIRECT(ADDRESS(MATCH(Q47,収支報告書!$W$10:$W$1011,0)+9,22,4,,"収支報告書")),"")</f>
        <v/>
      </c>
      <c r="T47" t="str">
        <f t="shared" si="0"/>
        <v/>
      </c>
      <c r="U47" t="str">
        <f t="shared" si="2"/>
        <v/>
      </c>
    </row>
    <row r="48" spans="2:21">
      <c r="B48" s="345"/>
      <c r="C48" s="346"/>
      <c r="D48" s="346"/>
      <c r="E48" s="346"/>
      <c r="F48" s="346"/>
      <c r="G48" s="346"/>
      <c r="H48" s="346"/>
      <c r="I48" s="346"/>
      <c r="J48" s="346"/>
      <c r="K48" s="346"/>
      <c r="L48" s="347"/>
      <c r="N48">
        <v>44</v>
      </c>
      <c r="O48" t="str">
        <f>IF(収支報告書!U53="一部対象外","・No."&amp;収支報告書!B53&amp;"："&amp;TEXT(収支報告書!$S53+収支報告書!$AA53+収支報告書!$AC53,"\#,###"),IF(収支報告書!U53="一部確認","・No."&amp;収支報告書!B53&amp;"："&amp;TEXT(収支報告書!$AB53,"\#,###"),""))</f>
        <v/>
      </c>
      <c r="P48" t="str" cm="1">
        <f t="array" ref="P48">IF(Q48="","",_xlfn.TEXTJOIN(",",TRUE,IF(収支報告書!$W$10:$W$1011=Q48,収支報告書!$B$10:$B$1011,"")))</f>
        <v/>
      </c>
      <c r="R48" s="150">
        <f>SUMIFS(収支報告書!$P$10:$P$1011,収支報告書!$U$10:$U$1011,"対象外",収支報告書!$W$10:$W$1011,Q48)+SUMIFS(収支報告書!$S$10:$S$1011,収支報告書!$U$10:$U$1011,"一部*",収支報告書!$W$10:$W$1011,Q48)+SUMIFS(収支報告書!$AA$10:$AA$1011,収支報告書!$U$10:$U$1011,"一部*",収支報告書!$W$10:$W$1011,Q48)+SUMIFS(収支報告書!$AB$10:$AB$1011,収支報告書!$U$10:$U$1011,"一部*",収支報告書!$W$10:$W$1011,Q48)+SUMIFS(収支報告書!$P$10:$P$1011,収支報告書!$U$10:$U$1011,"確認",収支報告書!$W$10:$W$1011,Q48)+SUMIFS(収支報告書!$AC$10:$AC$1011,収支報告書!$U$10:$U$1011,"一部*",収支報告書!$W$10:$W$1011,Q48)</f>
        <v>0</v>
      </c>
      <c r="S48" t="str" cm="1">
        <f t="array" aca="1" ref="S48" ca="1">_xlfn.IFNA(INDIRECT(ADDRESS(MATCH(Q48,収支報告書!$W$10:$W$1011,0)+9,22,4,,"収支報告書")),"")</f>
        <v/>
      </c>
      <c r="T48" t="str">
        <f t="shared" si="0"/>
        <v/>
      </c>
      <c r="U48" t="str">
        <f t="shared" si="2"/>
        <v/>
      </c>
    </row>
    <row r="49" spans="2:21">
      <c r="B49" s="345"/>
      <c r="C49" s="346"/>
      <c r="D49" s="346"/>
      <c r="E49" s="346"/>
      <c r="F49" s="346"/>
      <c r="G49" s="346"/>
      <c r="H49" s="346"/>
      <c r="I49" s="346"/>
      <c r="J49" s="346"/>
      <c r="K49" s="346"/>
      <c r="L49" s="347"/>
      <c r="N49">
        <v>45</v>
      </c>
      <c r="O49" t="str">
        <f>IF(収支報告書!U54="一部対象外","・No."&amp;収支報告書!B54&amp;"："&amp;TEXT(収支報告書!$S54+収支報告書!$AA54+収支報告書!$AC54,"\#,###"),IF(収支報告書!U54="一部確認","・No."&amp;収支報告書!B54&amp;"："&amp;TEXT(収支報告書!$AB54,"\#,###"),""))</f>
        <v/>
      </c>
      <c r="P49" t="str" cm="1">
        <f t="array" ref="P49">IF(Q49="","",_xlfn.TEXTJOIN(",",TRUE,IF(収支報告書!$W$10:$W$1011=Q49,収支報告書!$B$10:$B$1011,"")))</f>
        <v/>
      </c>
      <c r="R49" s="150">
        <f>SUMIFS(収支報告書!$P$10:$P$1011,収支報告書!$U$10:$U$1011,"対象外",収支報告書!$W$10:$W$1011,Q49)+SUMIFS(収支報告書!$S$10:$S$1011,収支報告書!$U$10:$U$1011,"一部*",収支報告書!$W$10:$W$1011,Q49)+SUMIFS(収支報告書!$AA$10:$AA$1011,収支報告書!$U$10:$U$1011,"一部*",収支報告書!$W$10:$W$1011,Q49)+SUMIFS(収支報告書!$AB$10:$AB$1011,収支報告書!$U$10:$U$1011,"一部*",収支報告書!$W$10:$W$1011,Q49)+SUMIFS(収支報告書!$P$10:$P$1011,収支報告書!$U$10:$U$1011,"確認",収支報告書!$W$10:$W$1011,Q49)+SUMIFS(収支報告書!$AC$10:$AC$1011,収支報告書!$U$10:$U$1011,"一部*",収支報告書!$W$10:$W$1011,Q49)</f>
        <v>0</v>
      </c>
      <c r="S49" t="str" cm="1">
        <f t="array" aca="1" ref="S49" ca="1">_xlfn.IFNA(INDIRECT(ADDRESS(MATCH(Q49,収支報告書!$W$10:$W$1011,0)+9,22,4,,"収支報告書")),"")</f>
        <v/>
      </c>
      <c r="T49" t="str">
        <f t="shared" si="0"/>
        <v/>
      </c>
      <c r="U49" t="str">
        <f t="shared" si="2"/>
        <v/>
      </c>
    </row>
    <row r="50" spans="2:21">
      <c r="B50" s="345"/>
      <c r="C50" s="346"/>
      <c r="D50" s="346"/>
      <c r="E50" s="346"/>
      <c r="F50" s="346"/>
      <c r="G50" s="346"/>
      <c r="H50" s="346"/>
      <c r="I50" s="346"/>
      <c r="J50" s="346"/>
      <c r="K50" s="346"/>
      <c r="L50" s="347"/>
      <c r="N50">
        <v>46</v>
      </c>
      <c r="O50" t="str">
        <f>IF(収支報告書!U55="一部対象外","・No."&amp;収支報告書!B55&amp;"："&amp;TEXT(収支報告書!$S55+収支報告書!$AA55+収支報告書!$AC55,"\#,###"),IF(収支報告書!U55="一部確認","・No."&amp;収支報告書!B55&amp;"："&amp;TEXT(収支報告書!$AB55,"\#,###"),""))</f>
        <v/>
      </c>
      <c r="P50" t="str" cm="1">
        <f t="array" ref="P50">IF(Q50="","",_xlfn.TEXTJOIN(",",TRUE,IF(収支報告書!$W$10:$W$1011=Q50,収支報告書!$B$10:$B$1011,"")))</f>
        <v/>
      </c>
      <c r="R50" s="150">
        <f>SUMIFS(収支報告書!$P$10:$P$1011,収支報告書!$U$10:$U$1011,"対象外",収支報告書!$W$10:$W$1011,Q50)+SUMIFS(収支報告書!$S$10:$S$1011,収支報告書!$U$10:$U$1011,"一部*",収支報告書!$W$10:$W$1011,Q50)+SUMIFS(収支報告書!$AA$10:$AA$1011,収支報告書!$U$10:$U$1011,"一部*",収支報告書!$W$10:$W$1011,Q50)+SUMIFS(収支報告書!$AB$10:$AB$1011,収支報告書!$U$10:$U$1011,"一部*",収支報告書!$W$10:$W$1011,Q50)+SUMIFS(収支報告書!$P$10:$P$1011,収支報告書!$U$10:$U$1011,"確認",収支報告書!$W$10:$W$1011,Q50)+SUMIFS(収支報告書!$AC$10:$AC$1011,収支報告書!$U$10:$U$1011,"一部*",収支報告書!$W$10:$W$1011,Q50)</f>
        <v>0</v>
      </c>
      <c r="S50" t="str" cm="1">
        <f t="array" aca="1" ref="S50" ca="1">_xlfn.IFNA(INDIRECT(ADDRESS(MATCH(Q50,収支報告書!$W$10:$W$1011,0)+9,22,4,,"収支報告書")),"")</f>
        <v/>
      </c>
      <c r="T50" t="str">
        <f t="shared" si="0"/>
        <v/>
      </c>
      <c r="U50" t="str">
        <f t="shared" si="2"/>
        <v/>
      </c>
    </row>
    <row r="51" spans="2:21">
      <c r="B51" s="345"/>
      <c r="C51" s="346"/>
      <c r="D51" s="346"/>
      <c r="E51" s="346"/>
      <c r="F51" s="346"/>
      <c r="G51" s="346"/>
      <c r="H51" s="346"/>
      <c r="I51" s="346"/>
      <c r="J51" s="346"/>
      <c r="K51" s="346"/>
      <c r="L51" s="347"/>
      <c r="N51">
        <v>47</v>
      </c>
      <c r="O51" t="str">
        <f>IF(収支報告書!U56="一部対象外","・No."&amp;収支報告書!B56&amp;"："&amp;TEXT(収支報告書!$S56+収支報告書!$AA56+収支報告書!$AC56,"\#,###"),IF(収支報告書!U56="一部確認","・No."&amp;収支報告書!B56&amp;"："&amp;TEXT(収支報告書!$AB56,"\#,###"),""))</f>
        <v/>
      </c>
      <c r="P51" t="str" cm="1">
        <f t="array" ref="P51">IF(Q51="","",_xlfn.TEXTJOIN(",",TRUE,IF(収支報告書!$W$10:$W$1011=Q51,収支報告書!$B$10:$B$1011,"")))</f>
        <v/>
      </c>
      <c r="R51" s="150">
        <f>SUMIFS(収支報告書!$P$10:$P$1011,収支報告書!$U$10:$U$1011,"対象外",収支報告書!$W$10:$W$1011,Q51)+SUMIFS(収支報告書!$S$10:$S$1011,収支報告書!$U$10:$U$1011,"一部*",収支報告書!$W$10:$W$1011,Q51)+SUMIFS(収支報告書!$AA$10:$AA$1011,収支報告書!$U$10:$U$1011,"一部*",収支報告書!$W$10:$W$1011,Q51)+SUMIFS(収支報告書!$AB$10:$AB$1011,収支報告書!$U$10:$U$1011,"一部*",収支報告書!$W$10:$W$1011,Q51)+SUMIFS(収支報告書!$P$10:$P$1011,収支報告書!$U$10:$U$1011,"確認",収支報告書!$W$10:$W$1011,Q51)+SUMIFS(収支報告書!$AC$10:$AC$1011,収支報告書!$U$10:$U$1011,"一部*",収支報告書!$W$10:$W$1011,Q51)</f>
        <v>0</v>
      </c>
      <c r="S51" t="str" cm="1">
        <f t="array" aca="1" ref="S51" ca="1">_xlfn.IFNA(INDIRECT(ADDRESS(MATCH(Q51,収支報告書!$W$10:$W$1011,0)+9,22,4,,"収支報告書")),"")</f>
        <v/>
      </c>
      <c r="T51" t="str">
        <f t="shared" si="0"/>
        <v/>
      </c>
      <c r="U51" t="str">
        <f t="shared" si="2"/>
        <v/>
      </c>
    </row>
    <row r="52" spans="2:21">
      <c r="B52" s="345"/>
      <c r="C52" s="346"/>
      <c r="D52" s="346"/>
      <c r="E52" s="346"/>
      <c r="F52" s="346"/>
      <c r="G52" s="346"/>
      <c r="H52" s="346"/>
      <c r="I52" s="346"/>
      <c r="J52" s="346"/>
      <c r="K52" s="346"/>
      <c r="L52" s="347"/>
      <c r="N52">
        <v>48</v>
      </c>
      <c r="O52" t="str">
        <f>IF(収支報告書!U57="一部対象外","・No."&amp;収支報告書!B57&amp;"："&amp;TEXT(収支報告書!$S57+収支報告書!$AA57+収支報告書!$AC57,"\#,###"),IF(収支報告書!U57="一部確認","・No."&amp;収支報告書!B57&amp;"："&amp;TEXT(収支報告書!$AB57,"\#,###"),""))</f>
        <v/>
      </c>
      <c r="P52" t="str" cm="1">
        <f t="array" ref="P52">IF(Q52="","",_xlfn.TEXTJOIN(",",TRUE,IF(収支報告書!$W$10:$W$1011=Q52,収支報告書!$B$10:$B$1011,"")))</f>
        <v/>
      </c>
      <c r="R52" s="150">
        <f>SUMIFS(収支報告書!$P$10:$P$1011,収支報告書!$U$10:$U$1011,"対象外",収支報告書!$W$10:$W$1011,Q52)+SUMIFS(収支報告書!$S$10:$S$1011,収支報告書!$U$10:$U$1011,"一部*",収支報告書!$W$10:$W$1011,Q52)+SUMIFS(収支報告書!$AA$10:$AA$1011,収支報告書!$U$10:$U$1011,"一部*",収支報告書!$W$10:$W$1011,Q52)+SUMIFS(収支報告書!$AB$10:$AB$1011,収支報告書!$U$10:$U$1011,"一部*",収支報告書!$W$10:$W$1011,Q52)+SUMIFS(収支報告書!$P$10:$P$1011,収支報告書!$U$10:$U$1011,"確認",収支報告書!$W$10:$W$1011,Q52)+SUMIFS(収支報告書!$AC$10:$AC$1011,収支報告書!$U$10:$U$1011,"一部*",収支報告書!$W$10:$W$1011,Q52)</f>
        <v>0</v>
      </c>
      <c r="S52" t="str" cm="1">
        <f t="array" aca="1" ref="S52" ca="1">_xlfn.IFNA(INDIRECT(ADDRESS(MATCH(Q52,収支報告書!$W$10:$W$1011,0)+9,22,4,,"収支報告書")),"")</f>
        <v/>
      </c>
      <c r="T52" t="str">
        <f t="shared" si="0"/>
        <v/>
      </c>
      <c r="U52" t="str">
        <f t="shared" si="2"/>
        <v/>
      </c>
    </row>
    <row r="53" spans="2:21">
      <c r="B53" s="345"/>
      <c r="C53" s="346"/>
      <c r="D53" s="346"/>
      <c r="E53" s="346"/>
      <c r="F53" s="346"/>
      <c r="G53" s="346"/>
      <c r="H53" s="346"/>
      <c r="I53" s="346"/>
      <c r="J53" s="346"/>
      <c r="K53" s="346"/>
      <c r="L53" s="347"/>
      <c r="N53">
        <v>49</v>
      </c>
      <c r="O53" t="str">
        <f>IF(収支報告書!U58="一部対象外","・No."&amp;収支報告書!B58&amp;"："&amp;TEXT(収支報告書!$S58+収支報告書!$AA58+収支報告書!$AC58,"\#,###"),IF(収支報告書!U58="一部確認","・No."&amp;収支報告書!B58&amp;"："&amp;TEXT(収支報告書!$AB58,"\#,###"),""))</f>
        <v/>
      </c>
      <c r="P53" t="str" cm="1">
        <f t="array" ref="P53">IF(Q53="","",_xlfn.TEXTJOIN(",",TRUE,IF(収支報告書!$W$10:$W$1011=Q53,収支報告書!$B$10:$B$1011,"")))</f>
        <v/>
      </c>
      <c r="R53" s="150">
        <f>SUMIFS(収支報告書!$P$10:$P$1011,収支報告書!$U$10:$U$1011,"対象外",収支報告書!$W$10:$W$1011,Q53)+SUMIFS(収支報告書!$S$10:$S$1011,収支報告書!$U$10:$U$1011,"一部*",収支報告書!$W$10:$W$1011,Q53)+SUMIFS(収支報告書!$AA$10:$AA$1011,収支報告書!$U$10:$U$1011,"一部*",収支報告書!$W$10:$W$1011,Q53)+SUMIFS(収支報告書!$AB$10:$AB$1011,収支報告書!$U$10:$U$1011,"一部*",収支報告書!$W$10:$W$1011,Q53)+SUMIFS(収支報告書!$P$10:$P$1011,収支報告書!$U$10:$U$1011,"確認",収支報告書!$W$10:$W$1011,Q53)+SUMIFS(収支報告書!$AC$10:$AC$1011,収支報告書!$U$10:$U$1011,"一部*",収支報告書!$W$10:$W$1011,Q53)</f>
        <v>0</v>
      </c>
      <c r="S53" t="str" cm="1">
        <f t="array" aca="1" ref="S53" ca="1">_xlfn.IFNA(INDIRECT(ADDRESS(MATCH(Q53,収支報告書!$W$10:$W$1011,0)+9,22,4,,"収支報告書")),"")</f>
        <v/>
      </c>
      <c r="T53" t="str">
        <f t="shared" si="0"/>
        <v/>
      </c>
      <c r="U53" t="str">
        <f t="shared" si="2"/>
        <v/>
      </c>
    </row>
    <row r="54" spans="2:21">
      <c r="B54" s="345"/>
      <c r="C54" s="346"/>
      <c r="D54" s="346"/>
      <c r="E54" s="346"/>
      <c r="F54" s="346"/>
      <c r="G54" s="346"/>
      <c r="H54" s="346"/>
      <c r="I54" s="346"/>
      <c r="J54" s="346"/>
      <c r="K54" s="346"/>
      <c r="L54" s="347"/>
      <c r="N54">
        <v>50</v>
      </c>
      <c r="O54" t="str">
        <f>IF(収支報告書!U59="一部対象外","・No."&amp;収支報告書!B59&amp;"："&amp;TEXT(収支報告書!$S59+収支報告書!$AA59+収支報告書!$AC59,"\#,###"),IF(収支報告書!U59="一部確認","・No."&amp;収支報告書!B59&amp;"："&amp;TEXT(収支報告書!$AB59,"\#,###"),""))</f>
        <v/>
      </c>
      <c r="P54" t="str" cm="1">
        <f t="array" ref="P54">IF(Q54="","",_xlfn.TEXTJOIN(",",TRUE,IF(収支報告書!$W$10:$W$1011=Q54,収支報告書!$B$10:$B$1011,"")))</f>
        <v/>
      </c>
      <c r="R54" s="150">
        <f>SUMIFS(収支報告書!$P$10:$P$1011,収支報告書!$U$10:$U$1011,"対象外",収支報告書!$W$10:$W$1011,Q54)+SUMIFS(収支報告書!$S$10:$S$1011,収支報告書!$U$10:$U$1011,"一部*",収支報告書!$W$10:$W$1011,Q54)+SUMIFS(収支報告書!$AA$10:$AA$1011,収支報告書!$U$10:$U$1011,"一部*",収支報告書!$W$10:$W$1011,Q54)+SUMIFS(収支報告書!$AB$10:$AB$1011,収支報告書!$U$10:$U$1011,"一部*",収支報告書!$W$10:$W$1011,Q54)+SUMIFS(収支報告書!$P$10:$P$1011,収支報告書!$U$10:$U$1011,"確認",収支報告書!$W$10:$W$1011,Q54)+SUMIFS(収支報告書!$AC$10:$AC$1011,収支報告書!$U$10:$U$1011,"一部*",収支報告書!$W$10:$W$1011,Q54)</f>
        <v>0</v>
      </c>
      <c r="S54" t="str" cm="1">
        <f t="array" aca="1" ref="S54" ca="1">_xlfn.IFNA(INDIRECT(ADDRESS(MATCH(Q54,収支報告書!$W$10:$W$1011,0)+9,22,4,,"収支報告書")),"")</f>
        <v/>
      </c>
      <c r="T54" t="str">
        <f t="shared" si="0"/>
        <v/>
      </c>
      <c r="U54" t="str">
        <f t="shared" si="2"/>
        <v/>
      </c>
    </row>
    <row r="55" spans="2:21">
      <c r="B55" s="345"/>
      <c r="C55" s="346"/>
      <c r="D55" s="346"/>
      <c r="E55" s="346"/>
      <c r="F55" s="346"/>
      <c r="G55" s="346"/>
      <c r="H55" s="346"/>
      <c r="I55" s="346"/>
      <c r="J55" s="346"/>
      <c r="K55" s="346"/>
      <c r="L55" s="347"/>
      <c r="N55">
        <v>51</v>
      </c>
      <c r="O55" t="str">
        <f>IF(収支報告書!U60="一部対象外","・No."&amp;収支報告書!B60&amp;"："&amp;TEXT(収支報告書!$S60+収支報告書!$AA60+収支報告書!$AC60,"\#,###"),IF(収支報告書!U60="一部確認","・No."&amp;収支報告書!B60&amp;"："&amp;TEXT(収支報告書!$AB60,"\#,###"),""))</f>
        <v/>
      </c>
      <c r="P55" t="str" cm="1">
        <f t="array" ref="P55">IF(Q55="","",_xlfn.TEXTJOIN(",",TRUE,IF(収支報告書!$W$10:$W$1011=Q55,収支報告書!$B$10:$B$1011,"")))</f>
        <v/>
      </c>
      <c r="R55" s="150">
        <f>SUMIFS(収支報告書!$P$10:$P$1011,収支報告書!$U$10:$U$1011,"対象外",収支報告書!$W$10:$W$1011,Q55)+SUMIFS(収支報告書!$S$10:$S$1011,収支報告書!$U$10:$U$1011,"一部*",収支報告書!$W$10:$W$1011,Q55)+SUMIFS(収支報告書!$AA$10:$AA$1011,収支報告書!$U$10:$U$1011,"一部*",収支報告書!$W$10:$W$1011,Q55)+SUMIFS(収支報告書!$AB$10:$AB$1011,収支報告書!$U$10:$U$1011,"一部*",収支報告書!$W$10:$W$1011,Q55)+SUMIFS(収支報告書!$P$10:$P$1011,収支報告書!$U$10:$U$1011,"確認",収支報告書!$W$10:$W$1011,Q55)+SUMIFS(収支報告書!$AC$10:$AC$1011,収支報告書!$U$10:$U$1011,"一部*",収支報告書!$W$10:$W$1011,Q55)</f>
        <v>0</v>
      </c>
      <c r="S55" t="str" cm="1">
        <f t="array" aca="1" ref="S55" ca="1">_xlfn.IFNA(INDIRECT(ADDRESS(MATCH(Q55,収支報告書!$W$10:$W$1011,0)+9,22,4,,"収支報告書")),"")</f>
        <v/>
      </c>
      <c r="T55" t="str">
        <f t="shared" si="0"/>
        <v/>
      </c>
      <c r="U55" t="str">
        <f t="shared" si="2"/>
        <v/>
      </c>
    </row>
    <row r="56" spans="2:21">
      <c r="B56" s="345"/>
      <c r="C56" s="346"/>
      <c r="D56" s="346"/>
      <c r="E56" s="346"/>
      <c r="F56" s="346"/>
      <c r="G56" s="346"/>
      <c r="H56" s="346"/>
      <c r="I56" s="346"/>
      <c r="J56" s="346"/>
      <c r="K56" s="346"/>
      <c r="L56" s="347"/>
      <c r="N56">
        <v>52</v>
      </c>
      <c r="O56" t="str">
        <f>IF(収支報告書!U61="一部対象外","・No."&amp;収支報告書!B61&amp;"："&amp;TEXT(収支報告書!$S61+収支報告書!$AA61+収支報告書!$AC61,"\#,###"),IF(収支報告書!U61="一部確認","・No."&amp;収支報告書!B61&amp;"："&amp;TEXT(収支報告書!$AB61,"\#,###"),""))</f>
        <v/>
      </c>
      <c r="P56" t="str" cm="1">
        <f t="array" ref="P56">IF(Q56="","",_xlfn.TEXTJOIN(",",TRUE,IF(収支報告書!$W$10:$W$1011=Q56,収支報告書!$B$10:$B$1011,"")))</f>
        <v/>
      </c>
      <c r="R56" s="150">
        <f>SUMIFS(収支報告書!$P$10:$P$1011,収支報告書!$U$10:$U$1011,"対象外",収支報告書!$W$10:$W$1011,Q56)+SUMIFS(収支報告書!$S$10:$S$1011,収支報告書!$U$10:$U$1011,"一部*",収支報告書!$W$10:$W$1011,Q56)+SUMIFS(収支報告書!$AA$10:$AA$1011,収支報告書!$U$10:$U$1011,"一部*",収支報告書!$W$10:$W$1011,Q56)+SUMIFS(収支報告書!$AB$10:$AB$1011,収支報告書!$U$10:$U$1011,"一部*",収支報告書!$W$10:$W$1011,Q56)+SUMIFS(収支報告書!$P$10:$P$1011,収支報告書!$U$10:$U$1011,"確認",収支報告書!$W$10:$W$1011,Q56)+SUMIFS(収支報告書!$AC$10:$AC$1011,収支報告書!$U$10:$U$1011,"一部*",収支報告書!$W$10:$W$1011,Q56)</f>
        <v>0</v>
      </c>
      <c r="S56" t="str" cm="1">
        <f t="array" aca="1" ref="S56" ca="1">_xlfn.IFNA(INDIRECT(ADDRESS(MATCH(Q56,収支報告書!$W$10:$W$1011,0)+9,22,4,,"収支報告書")),"")</f>
        <v/>
      </c>
      <c r="T56" t="str">
        <f t="shared" si="0"/>
        <v/>
      </c>
      <c r="U56" t="str">
        <f t="shared" si="2"/>
        <v/>
      </c>
    </row>
    <row r="57" spans="2:21">
      <c r="B57" s="345"/>
      <c r="C57" s="346"/>
      <c r="D57" s="346"/>
      <c r="E57" s="346"/>
      <c r="F57" s="346"/>
      <c r="G57" s="346"/>
      <c r="H57" s="346"/>
      <c r="I57" s="346"/>
      <c r="J57" s="346"/>
      <c r="K57" s="346"/>
      <c r="L57" s="347"/>
      <c r="N57">
        <v>53</v>
      </c>
      <c r="O57" t="str">
        <f>IF(収支報告書!U62="一部対象外","・No."&amp;収支報告書!B62&amp;"："&amp;TEXT(収支報告書!$S62+収支報告書!$AA62+収支報告書!$AC62,"\#,###"),IF(収支報告書!U62="一部確認","・No."&amp;収支報告書!B62&amp;"："&amp;TEXT(収支報告書!$AB62,"\#,###"),""))</f>
        <v/>
      </c>
      <c r="P57" t="str" cm="1">
        <f t="array" ref="P57">IF(Q57="","",_xlfn.TEXTJOIN(",",TRUE,IF(収支報告書!$W$10:$W$1011=Q57,収支報告書!$B$10:$B$1011,"")))</f>
        <v/>
      </c>
      <c r="R57" s="150">
        <f>SUMIFS(収支報告書!$P$10:$P$1011,収支報告書!$U$10:$U$1011,"対象外",収支報告書!$W$10:$W$1011,Q57)+SUMIFS(収支報告書!$S$10:$S$1011,収支報告書!$U$10:$U$1011,"一部*",収支報告書!$W$10:$W$1011,Q57)+SUMIFS(収支報告書!$AA$10:$AA$1011,収支報告書!$U$10:$U$1011,"一部*",収支報告書!$W$10:$W$1011,Q57)+SUMIFS(収支報告書!$AB$10:$AB$1011,収支報告書!$U$10:$U$1011,"一部*",収支報告書!$W$10:$W$1011,Q57)+SUMIFS(収支報告書!$P$10:$P$1011,収支報告書!$U$10:$U$1011,"確認",収支報告書!$W$10:$W$1011,Q57)+SUMIFS(収支報告書!$AC$10:$AC$1011,収支報告書!$U$10:$U$1011,"一部*",収支報告書!$W$10:$W$1011,Q57)</f>
        <v>0</v>
      </c>
      <c r="S57" t="str" cm="1">
        <f t="array" aca="1" ref="S57" ca="1">_xlfn.IFNA(INDIRECT(ADDRESS(MATCH(Q57,収支報告書!$W$10:$W$1011,0)+9,22,4,,"収支報告書")),"")</f>
        <v/>
      </c>
      <c r="T57" t="str">
        <f t="shared" si="0"/>
        <v/>
      </c>
      <c r="U57" t="str">
        <f t="shared" si="2"/>
        <v/>
      </c>
    </row>
    <row r="58" spans="2:21">
      <c r="B58" s="345"/>
      <c r="C58" s="346"/>
      <c r="D58" s="346"/>
      <c r="E58" s="346"/>
      <c r="F58" s="346"/>
      <c r="G58" s="346"/>
      <c r="H58" s="346"/>
      <c r="I58" s="346"/>
      <c r="J58" s="346"/>
      <c r="K58" s="346"/>
      <c r="L58" s="347"/>
      <c r="N58">
        <v>54</v>
      </c>
      <c r="O58" t="str">
        <f>IF(収支報告書!U63="一部対象外","・No."&amp;収支報告書!B63&amp;"："&amp;TEXT(収支報告書!$S63+収支報告書!$AA63+収支報告書!$AC63,"\#,###"),IF(収支報告書!U63="一部確認","・No."&amp;収支報告書!B63&amp;"："&amp;TEXT(収支報告書!$AB63,"\#,###"),""))</f>
        <v/>
      </c>
      <c r="P58" t="str" cm="1">
        <f t="array" ref="P58">IF(Q58="","",_xlfn.TEXTJOIN(",",TRUE,IF(収支報告書!$W$10:$W$1011=Q58,収支報告書!$B$10:$B$1011,"")))</f>
        <v/>
      </c>
      <c r="R58" s="150">
        <f>SUMIFS(収支報告書!$P$10:$P$1011,収支報告書!$U$10:$U$1011,"対象外",収支報告書!$W$10:$W$1011,Q58)+SUMIFS(収支報告書!$S$10:$S$1011,収支報告書!$U$10:$U$1011,"一部*",収支報告書!$W$10:$W$1011,Q58)+SUMIFS(収支報告書!$AA$10:$AA$1011,収支報告書!$U$10:$U$1011,"一部*",収支報告書!$W$10:$W$1011,Q58)+SUMIFS(収支報告書!$AB$10:$AB$1011,収支報告書!$U$10:$U$1011,"一部*",収支報告書!$W$10:$W$1011,Q58)+SUMIFS(収支報告書!$P$10:$P$1011,収支報告書!$U$10:$U$1011,"確認",収支報告書!$W$10:$W$1011,Q58)+SUMIFS(収支報告書!$AC$10:$AC$1011,収支報告書!$U$10:$U$1011,"一部*",収支報告書!$W$10:$W$1011,Q58)</f>
        <v>0</v>
      </c>
      <c r="S58" t="str" cm="1">
        <f t="array" aca="1" ref="S58" ca="1">_xlfn.IFNA(INDIRECT(ADDRESS(MATCH(Q58,収支報告書!$W$10:$W$1011,0)+9,22,4,,"収支報告書")),"")</f>
        <v/>
      </c>
      <c r="T58" t="str">
        <f t="shared" si="0"/>
        <v/>
      </c>
      <c r="U58" t="str">
        <f t="shared" si="2"/>
        <v/>
      </c>
    </row>
    <row r="59" spans="2:21">
      <c r="B59" s="345"/>
      <c r="C59" s="346"/>
      <c r="D59" s="346"/>
      <c r="E59" s="346"/>
      <c r="F59" s="346"/>
      <c r="G59" s="346"/>
      <c r="H59" s="346"/>
      <c r="I59" s="346"/>
      <c r="J59" s="346"/>
      <c r="K59" s="346"/>
      <c r="L59" s="347"/>
      <c r="N59">
        <v>55</v>
      </c>
      <c r="O59" t="str">
        <f>IF(収支報告書!U64="一部対象外","・No."&amp;収支報告書!B64&amp;"："&amp;TEXT(収支報告書!$S64+収支報告書!$AA64+収支報告書!$AC64,"\#,###"),IF(収支報告書!U64="一部確認","・No."&amp;収支報告書!B64&amp;"："&amp;TEXT(収支報告書!$AB64,"\#,###"),""))</f>
        <v/>
      </c>
      <c r="P59" t="str" cm="1">
        <f t="array" ref="P59">IF(Q59="","",_xlfn.TEXTJOIN(",",TRUE,IF(収支報告書!$W$10:$W$1011=Q59,収支報告書!$B$10:$B$1011,"")))</f>
        <v/>
      </c>
      <c r="R59" s="150">
        <f>SUMIFS(収支報告書!$P$10:$P$1011,収支報告書!$U$10:$U$1011,"対象外",収支報告書!$W$10:$W$1011,Q59)+SUMIFS(収支報告書!$S$10:$S$1011,収支報告書!$U$10:$U$1011,"一部*",収支報告書!$W$10:$W$1011,Q59)+SUMIFS(収支報告書!$AA$10:$AA$1011,収支報告書!$U$10:$U$1011,"一部*",収支報告書!$W$10:$W$1011,Q59)+SUMIFS(収支報告書!$AB$10:$AB$1011,収支報告書!$U$10:$U$1011,"一部*",収支報告書!$W$10:$W$1011,Q59)+SUMIFS(収支報告書!$P$10:$P$1011,収支報告書!$U$10:$U$1011,"確認",収支報告書!$W$10:$W$1011,Q59)+SUMIFS(収支報告書!$AC$10:$AC$1011,収支報告書!$U$10:$U$1011,"一部*",収支報告書!$W$10:$W$1011,Q59)</f>
        <v>0</v>
      </c>
      <c r="S59" t="str" cm="1">
        <f t="array" aca="1" ref="S59" ca="1">_xlfn.IFNA(INDIRECT(ADDRESS(MATCH(Q59,収支報告書!$W$10:$W$1011,0)+9,22,4,,"収支報告書")),"")</f>
        <v/>
      </c>
      <c r="T59" t="str">
        <f t="shared" si="0"/>
        <v/>
      </c>
      <c r="U59" t="str">
        <f t="shared" si="2"/>
        <v/>
      </c>
    </row>
    <row r="60" spans="2:21">
      <c r="B60" s="345"/>
      <c r="C60" s="346"/>
      <c r="D60" s="346"/>
      <c r="E60" s="346"/>
      <c r="F60" s="346"/>
      <c r="G60" s="346"/>
      <c r="H60" s="346"/>
      <c r="I60" s="346"/>
      <c r="J60" s="346"/>
      <c r="K60" s="346"/>
      <c r="L60" s="347"/>
      <c r="N60">
        <v>56</v>
      </c>
      <c r="O60" t="str">
        <f>IF(収支報告書!U65="一部対象外","・No."&amp;収支報告書!B65&amp;"："&amp;TEXT(収支報告書!$S65+収支報告書!$AA65+収支報告書!$AC65,"\#,###"),IF(収支報告書!U65="一部確認","・No."&amp;収支報告書!B65&amp;"："&amp;TEXT(収支報告書!$AB65,"\#,###"),""))</f>
        <v/>
      </c>
      <c r="P60" t="str" cm="1">
        <f t="array" ref="P60">IF(Q60="","",_xlfn.TEXTJOIN(",",TRUE,IF(収支報告書!$W$10:$W$1011=Q60,収支報告書!$B$10:$B$1011,"")))</f>
        <v/>
      </c>
      <c r="R60" s="150">
        <f>SUMIFS(収支報告書!$P$10:$P$1011,収支報告書!$U$10:$U$1011,"対象外",収支報告書!$W$10:$W$1011,Q60)+SUMIFS(収支報告書!$S$10:$S$1011,収支報告書!$U$10:$U$1011,"一部*",収支報告書!$W$10:$W$1011,Q60)+SUMIFS(収支報告書!$AA$10:$AA$1011,収支報告書!$U$10:$U$1011,"一部*",収支報告書!$W$10:$W$1011,Q60)+SUMIFS(収支報告書!$AB$10:$AB$1011,収支報告書!$U$10:$U$1011,"一部*",収支報告書!$W$10:$W$1011,Q60)+SUMIFS(収支報告書!$P$10:$P$1011,収支報告書!$U$10:$U$1011,"確認",収支報告書!$W$10:$W$1011,Q60)+SUMIFS(収支報告書!$AC$10:$AC$1011,収支報告書!$U$10:$U$1011,"一部*",収支報告書!$W$10:$W$1011,Q60)</f>
        <v>0</v>
      </c>
      <c r="S60" t="str" cm="1">
        <f t="array" aca="1" ref="S60" ca="1">_xlfn.IFNA(INDIRECT(ADDRESS(MATCH(Q60,収支報告書!$W$10:$W$1011,0)+9,22,4,,"収支報告書")),"")</f>
        <v/>
      </c>
      <c r="T60" t="str">
        <f t="shared" si="0"/>
        <v/>
      </c>
      <c r="U60" t="str">
        <f t="shared" si="2"/>
        <v/>
      </c>
    </row>
    <row r="61" spans="2:21">
      <c r="B61" s="345"/>
      <c r="C61" s="346"/>
      <c r="D61" s="346"/>
      <c r="E61" s="346"/>
      <c r="F61" s="346"/>
      <c r="G61" s="346"/>
      <c r="H61" s="346"/>
      <c r="I61" s="346"/>
      <c r="J61" s="346"/>
      <c r="K61" s="346"/>
      <c r="L61" s="347"/>
      <c r="N61">
        <v>57</v>
      </c>
      <c r="O61" t="str">
        <f>IF(収支報告書!U66="一部対象外","・No."&amp;収支報告書!B66&amp;"："&amp;TEXT(収支報告書!$S66+収支報告書!$AA66+収支報告書!$AC66,"\#,###"),IF(収支報告書!U66="一部確認","・No."&amp;収支報告書!B66&amp;"："&amp;TEXT(収支報告書!$AB66,"\#,###"),""))</f>
        <v/>
      </c>
      <c r="P61" t="str" cm="1">
        <f t="array" ref="P61">IF(Q61="","",_xlfn.TEXTJOIN(",",TRUE,IF(収支報告書!$W$10:$W$1011=Q61,収支報告書!$B$10:$B$1011,"")))</f>
        <v/>
      </c>
      <c r="R61" s="150">
        <f>SUMIFS(収支報告書!$P$10:$P$1011,収支報告書!$U$10:$U$1011,"対象外",収支報告書!$W$10:$W$1011,Q61)+SUMIFS(収支報告書!$S$10:$S$1011,収支報告書!$U$10:$U$1011,"一部*",収支報告書!$W$10:$W$1011,Q61)+SUMIFS(収支報告書!$AA$10:$AA$1011,収支報告書!$U$10:$U$1011,"一部*",収支報告書!$W$10:$W$1011,Q61)+SUMIFS(収支報告書!$AB$10:$AB$1011,収支報告書!$U$10:$U$1011,"一部*",収支報告書!$W$10:$W$1011,Q61)+SUMIFS(収支報告書!$P$10:$P$1011,収支報告書!$U$10:$U$1011,"確認",収支報告書!$W$10:$W$1011,Q61)+SUMIFS(収支報告書!$AC$10:$AC$1011,収支報告書!$U$10:$U$1011,"一部*",収支報告書!$W$10:$W$1011,Q61)</f>
        <v>0</v>
      </c>
      <c r="S61" t="str" cm="1">
        <f t="array" aca="1" ref="S61" ca="1">_xlfn.IFNA(INDIRECT(ADDRESS(MATCH(Q61,収支報告書!$W$10:$W$1011,0)+9,22,4,,"収支報告書")),"")</f>
        <v/>
      </c>
      <c r="T61" t="str">
        <f t="shared" si="0"/>
        <v/>
      </c>
      <c r="U61" t="str">
        <f t="shared" si="2"/>
        <v/>
      </c>
    </row>
    <row r="62" spans="2:21">
      <c r="B62" s="345"/>
      <c r="C62" s="346"/>
      <c r="D62" s="346"/>
      <c r="E62" s="346"/>
      <c r="F62" s="346"/>
      <c r="G62" s="346"/>
      <c r="H62" s="346"/>
      <c r="I62" s="346"/>
      <c r="J62" s="346"/>
      <c r="K62" s="346"/>
      <c r="L62" s="347"/>
      <c r="N62">
        <v>58</v>
      </c>
      <c r="O62" t="str">
        <f>IF(収支報告書!U67="一部対象外","・No."&amp;収支報告書!B67&amp;"："&amp;TEXT(収支報告書!$S67+収支報告書!$AA67+収支報告書!$AC67,"\#,###"),IF(収支報告書!U67="一部確認","・No."&amp;収支報告書!B67&amp;"："&amp;TEXT(収支報告書!$AB67,"\#,###"),""))</f>
        <v/>
      </c>
      <c r="P62" t="str" cm="1">
        <f t="array" ref="P62">IF(Q62="","",_xlfn.TEXTJOIN(",",TRUE,IF(収支報告書!$W$10:$W$1011=Q62,収支報告書!$B$10:$B$1011,"")))</f>
        <v/>
      </c>
      <c r="R62" s="150">
        <f>SUMIFS(収支報告書!$P$10:$P$1011,収支報告書!$U$10:$U$1011,"対象外",収支報告書!$W$10:$W$1011,Q62)+SUMIFS(収支報告書!$S$10:$S$1011,収支報告書!$U$10:$U$1011,"一部*",収支報告書!$W$10:$W$1011,Q62)+SUMIFS(収支報告書!$AA$10:$AA$1011,収支報告書!$U$10:$U$1011,"一部*",収支報告書!$W$10:$W$1011,Q62)+SUMIFS(収支報告書!$AB$10:$AB$1011,収支報告書!$U$10:$U$1011,"一部*",収支報告書!$W$10:$W$1011,Q62)+SUMIFS(収支報告書!$P$10:$P$1011,収支報告書!$U$10:$U$1011,"確認",収支報告書!$W$10:$W$1011,Q62)+SUMIFS(収支報告書!$AC$10:$AC$1011,収支報告書!$U$10:$U$1011,"一部*",収支報告書!$W$10:$W$1011,Q62)</f>
        <v>0</v>
      </c>
      <c r="S62" t="str" cm="1">
        <f t="array" aca="1" ref="S62" ca="1">_xlfn.IFNA(INDIRECT(ADDRESS(MATCH(Q62,収支報告書!$W$10:$W$1011,0)+9,22,4,,"収支報告書")),"")</f>
        <v/>
      </c>
      <c r="T62" t="str">
        <f t="shared" si="0"/>
        <v/>
      </c>
      <c r="U62" t="str">
        <f t="shared" si="2"/>
        <v/>
      </c>
    </row>
    <row r="63" spans="2:21">
      <c r="B63" s="345"/>
      <c r="C63" s="346"/>
      <c r="D63" s="346"/>
      <c r="E63" s="346"/>
      <c r="F63" s="346"/>
      <c r="G63" s="346"/>
      <c r="H63" s="346"/>
      <c r="I63" s="346"/>
      <c r="J63" s="346"/>
      <c r="K63" s="346"/>
      <c r="L63" s="347"/>
      <c r="N63">
        <v>59</v>
      </c>
      <c r="O63" t="str">
        <f>IF(収支報告書!U68="一部対象外","・No."&amp;収支報告書!B68&amp;"："&amp;TEXT(収支報告書!$S68+収支報告書!$AA68+収支報告書!$AC68,"\#,###"),IF(収支報告書!U68="一部確認","・No."&amp;収支報告書!B68&amp;"："&amp;TEXT(収支報告書!$AB68,"\#,###"),""))</f>
        <v/>
      </c>
      <c r="P63" t="str" cm="1">
        <f t="array" ref="P63">IF(Q63="","",_xlfn.TEXTJOIN(",",TRUE,IF(収支報告書!$W$10:$W$1011=Q63,収支報告書!$B$10:$B$1011,"")))</f>
        <v/>
      </c>
      <c r="R63" s="150">
        <f>SUMIFS(収支報告書!$P$10:$P$1011,収支報告書!$U$10:$U$1011,"対象外",収支報告書!$W$10:$W$1011,Q63)+SUMIFS(収支報告書!$S$10:$S$1011,収支報告書!$U$10:$U$1011,"一部*",収支報告書!$W$10:$W$1011,Q63)+SUMIFS(収支報告書!$AA$10:$AA$1011,収支報告書!$U$10:$U$1011,"一部*",収支報告書!$W$10:$W$1011,Q63)+SUMIFS(収支報告書!$AB$10:$AB$1011,収支報告書!$U$10:$U$1011,"一部*",収支報告書!$W$10:$W$1011,Q63)+SUMIFS(収支報告書!$P$10:$P$1011,収支報告書!$U$10:$U$1011,"確認",収支報告書!$W$10:$W$1011,Q63)+SUMIFS(収支報告書!$AC$10:$AC$1011,収支報告書!$U$10:$U$1011,"一部*",収支報告書!$W$10:$W$1011,Q63)</f>
        <v>0</v>
      </c>
      <c r="S63" t="str" cm="1">
        <f t="array" aca="1" ref="S63" ca="1">_xlfn.IFNA(INDIRECT(ADDRESS(MATCH(Q63,収支報告書!$W$10:$W$1011,0)+9,22,4,,"収支報告書")),"")</f>
        <v/>
      </c>
      <c r="T63" t="str">
        <f t="shared" si="0"/>
        <v/>
      </c>
      <c r="U63" t="str">
        <f t="shared" si="2"/>
        <v/>
      </c>
    </row>
    <row r="64" spans="2:21">
      <c r="B64" s="345"/>
      <c r="C64" s="346"/>
      <c r="D64" s="346"/>
      <c r="E64" s="346"/>
      <c r="F64" s="346"/>
      <c r="G64" s="346"/>
      <c r="H64" s="346"/>
      <c r="I64" s="346"/>
      <c r="J64" s="346"/>
      <c r="K64" s="346"/>
      <c r="L64" s="347"/>
      <c r="N64">
        <v>60</v>
      </c>
      <c r="O64" t="str">
        <f>IF(収支報告書!U69="一部対象外","・No."&amp;収支報告書!B69&amp;"："&amp;TEXT(収支報告書!$S69+収支報告書!$AA69+収支報告書!$AC69,"\#,###"),IF(収支報告書!U69="一部確認","・No."&amp;収支報告書!B69&amp;"："&amp;TEXT(収支報告書!$AB69,"\#,###"),""))</f>
        <v/>
      </c>
      <c r="P64" t="str" cm="1">
        <f t="array" ref="P64">IF(Q64="","",_xlfn.TEXTJOIN(",",TRUE,IF(収支報告書!$W$10:$W$1011=Q64,収支報告書!$B$10:$B$1011,"")))</f>
        <v/>
      </c>
      <c r="R64" s="150">
        <f>SUMIFS(収支報告書!$P$10:$P$1011,収支報告書!$U$10:$U$1011,"対象外",収支報告書!$W$10:$W$1011,Q64)+SUMIFS(収支報告書!$S$10:$S$1011,収支報告書!$U$10:$U$1011,"一部*",収支報告書!$W$10:$W$1011,Q64)+SUMIFS(収支報告書!$AA$10:$AA$1011,収支報告書!$U$10:$U$1011,"一部*",収支報告書!$W$10:$W$1011,Q64)+SUMIFS(収支報告書!$AB$10:$AB$1011,収支報告書!$U$10:$U$1011,"一部*",収支報告書!$W$10:$W$1011,Q64)+SUMIFS(収支報告書!$P$10:$P$1011,収支報告書!$U$10:$U$1011,"確認",収支報告書!$W$10:$W$1011,Q64)+SUMIFS(収支報告書!$AC$10:$AC$1011,収支報告書!$U$10:$U$1011,"一部*",収支報告書!$W$10:$W$1011,Q64)</f>
        <v>0</v>
      </c>
      <c r="S64" t="str" cm="1">
        <f t="array" aca="1" ref="S64" ca="1">_xlfn.IFNA(INDIRECT(ADDRESS(MATCH(Q64,収支報告書!$W$10:$W$1011,0)+9,22,4,,"収支報告書")),"")</f>
        <v/>
      </c>
      <c r="T64" t="str">
        <f t="shared" si="0"/>
        <v/>
      </c>
      <c r="U64" t="str">
        <f t="shared" si="2"/>
        <v/>
      </c>
    </row>
    <row r="65" spans="2:21">
      <c r="B65" s="345"/>
      <c r="C65" s="346"/>
      <c r="D65" s="346"/>
      <c r="E65" s="346"/>
      <c r="F65" s="346"/>
      <c r="G65" s="346"/>
      <c r="H65" s="346"/>
      <c r="I65" s="346"/>
      <c r="J65" s="346"/>
      <c r="K65" s="346"/>
      <c r="L65" s="347"/>
      <c r="N65">
        <v>61</v>
      </c>
      <c r="O65" t="str">
        <f>IF(収支報告書!U70="一部対象外","・No."&amp;収支報告書!B70&amp;"："&amp;TEXT(収支報告書!$S70+収支報告書!$AA70+収支報告書!$AC70,"\#,###"),IF(収支報告書!U70="一部確認","・No."&amp;収支報告書!B70&amp;"："&amp;TEXT(収支報告書!$AB70,"\#,###"),""))</f>
        <v/>
      </c>
      <c r="P65" t="str" cm="1">
        <f t="array" ref="P65">IF(Q65="","",_xlfn.TEXTJOIN(",",TRUE,IF(収支報告書!$W$10:$W$1011=Q65,収支報告書!$B$10:$B$1011,"")))</f>
        <v/>
      </c>
      <c r="R65" s="150">
        <f>SUMIFS(収支報告書!$P$10:$P$1011,収支報告書!$U$10:$U$1011,"対象外",収支報告書!$W$10:$W$1011,Q65)+SUMIFS(収支報告書!$S$10:$S$1011,収支報告書!$U$10:$U$1011,"一部*",収支報告書!$W$10:$W$1011,Q65)+SUMIFS(収支報告書!$AA$10:$AA$1011,収支報告書!$U$10:$U$1011,"一部*",収支報告書!$W$10:$W$1011,Q65)+SUMIFS(収支報告書!$AB$10:$AB$1011,収支報告書!$U$10:$U$1011,"一部*",収支報告書!$W$10:$W$1011,Q65)+SUMIFS(収支報告書!$P$10:$P$1011,収支報告書!$U$10:$U$1011,"確認",収支報告書!$W$10:$W$1011,Q65)+SUMIFS(収支報告書!$AC$10:$AC$1011,収支報告書!$U$10:$U$1011,"一部*",収支報告書!$W$10:$W$1011,Q65)</f>
        <v>0</v>
      </c>
      <c r="S65" t="str" cm="1">
        <f t="array" aca="1" ref="S65" ca="1">_xlfn.IFNA(INDIRECT(ADDRESS(MATCH(Q65,収支報告書!$W$10:$W$1011,0)+9,22,4,,"収支報告書")),"")</f>
        <v/>
      </c>
      <c r="T65" t="str">
        <f t="shared" si="0"/>
        <v/>
      </c>
      <c r="U65" t="str">
        <f t="shared" si="2"/>
        <v/>
      </c>
    </row>
    <row r="66" spans="2:21">
      <c r="B66" s="345"/>
      <c r="C66" s="346"/>
      <c r="D66" s="346"/>
      <c r="E66" s="346"/>
      <c r="F66" s="346"/>
      <c r="G66" s="346"/>
      <c r="H66" s="346"/>
      <c r="I66" s="346"/>
      <c r="J66" s="346"/>
      <c r="K66" s="346"/>
      <c r="L66" s="347"/>
      <c r="N66">
        <v>62</v>
      </c>
      <c r="O66" t="str">
        <f>IF(収支報告書!U71="一部対象外","・No."&amp;収支報告書!B71&amp;"："&amp;TEXT(収支報告書!$S71+収支報告書!$AA71+収支報告書!$AC71,"\#,###"),IF(収支報告書!U71="一部確認","・No."&amp;収支報告書!B71&amp;"："&amp;TEXT(収支報告書!$AB71,"\#,###"),""))</f>
        <v/>
      </c>
      <c r="P66" t="str" cm="1">
        <f t="array" ref="P66">IF(Q66="","",_xlfn.TEXTJOIN(",",TRUE,IF(収支報告書!$W$10:$W$1011=Q66,収支報告書!$B$10:$B$1011,"")))</f>
        <v/>
      </c>
      <c r="R66" s="150">
        <f>SUMIFS(収支報告書!$P$10:$P$1011,収支報告書!$U$10:$U$1011,"対象外",収支報告書!$W$10:$W$1011,Q66)+SUMIFS(収支報告書!$S$10:$S$1011,収支報告書!$U$10:$U$1011,"一部*",収支報告書!$W$10:$W$1011,Q66)+SUMIFS(収支報告書!$AA$10:$AA$1011,収支報告書!$U$10:$U$1011,"一部*",収支報告書!$W$10:$W$1011,Q66)+SUMIFS(収支報告書!$AB$10:$AB$1011,収支報告書!$U$10:$U$1011,"一部*",収支報告書!$W$10:$W$1011,Q66)+SUMIFS(収支報告書!$P$10:$P$1011,収支報告書!$U$10:$U$1011,"確認",収支報告書!$W$10:$W$1011,Q66)+SUMIFS(収支報告書!$AC$10:$AC$1011,収支報告書!$U$10:$U$1011,"一部*",収支報告書!$W$10:$W$1011,Q66)</f>
        <v>0</v>
      </c>
      <c r="S66" t="str" cm="1">
        <f t="array" aca="1" ref="S66" ca="1">_xlfn.IFNA(INDIRECT(ADDRESS(MATCH(Q66,収支報告書!$W$10:$W$1011,0)+9,22,4,,"収支報告書")),"")</f>
        <v/>
      </c>
      <c r="T66" t="str">
        <f t="shared" si="0"/>
        <v/>
      </c>
      <c r="U66" t="str">
        <f t="shared" si="2"/>
        <v/>
      </c>
    </row>
    <row r="67" spans="2:21">
      <c r="B67" s="345"/>
      <c r="C67" s="346"/>
      <c r="D67" s="346"/>
      <c r="E67" s="346"/>
      <c r="F67" s="346"/>
      <c r="G67" s="346"/>
      <c r="H67" s="346"/>
      <c r="I67" s="346"/>
      <c r="J67" s="346"/>
      <c r="K67" s="346"/>
      <c r="L67" s="347"/>
      <c r="N67">
        <v>63</v>
      </c>
      <c r="O67" t="str">
        <f>IF(収支報告書!U72="一部対象外","・No."&amp;収支報告書!B72&amp;"："&amp;TEXT(収支報告書!$S72+収支報告書!$AA72+収支報告書!$AC72,"\#,###"),IF(収支報告書!U72="一部確認","・No."&amp;収支報告書!B72&amp;"："&amp;TEXT(収支報告書!$AB72,"\#,###"),""))</f>
        <v/>
      </c>
      <c r="P67" t="str" cm="1">
        <f t="array" ref="P67">IF(Q67="","",_xlfn.TEXTJOIN(",",TRUE,IF(収支報告書!$W$10:$W$1011=Q67,収支報告書!$B$10:$B$1011,"")))</f>
        <v/>
      </c>
      <c r="R67" s="150">
        <f>SUMIFS(収支報告書!$P$10:$P$1011,収支報告書!$U$10:$U$1011,"対象外",収支報告書!$W$10:$W$1011,Q67)+SUMIFS(収支報告書!$S$10:$S$1011,収支報告書!$U$10:$U$1011,"一部*",収支報告書!$W$10:$W$1011,Q67)+SUMIFS(収支報告書!$AA$10:$AA$1011,収支報告書!$U$10:$U$1011,"一部*",収支報告書!$W$10:$W$1011,Q67)+SUMIFS(収支報告書!$AB$10:$AB$1011,収支報告書!$U$10:$U$1011,"一部*",収支報告書!$W$10:$W$1011,Q67)+SUMIFS(収支報告書!$P$10:$P$1011,収支報告書!$U$10:$U$1011,"確認",収支報告書!$W$10:$W$1011,Q67)+SUMIFS(収支報告書!$AC$10:$AC$1011,収支報告書!$U$10:$U$1011,"一部*",収支報告書!$W$10:$W$1011,Q67)</f>
        <v>0</v>
      </c>
      <c r="S67" t="str" cm="1">
        <f t="array" aca="1" ref="S67" ca="1">_xlfn.IFNA(INDIRECT(ADDRESS(MATCH(Q67,収支報告書!$W$10:$W$1011,0)+9,22,4,,"収支報告書")),"")</f>
        <v/>
      </c>
      <c r="T67" t="str">
        <f t="shared" si="0"/>
        <v/>
      </c>
      <c r="U67" t="str">
        <f t="shared" si="2"/>
        <v/>
      </c>
    </row>
    <row r="68" spans="2:21">
      <c r="B68" s="345"/>
      <c r="C68" s="346"/>
      <c r="D68" s="346"/>
      <c r="E68" s="346"/>
      <c r="F68" s="346"/>
      <c r="G68" s="346"/>
      <c r="H68" s="346"/>
      <c r="I68" s="346"/>
      <c r="J68" s="346"/>
      <c r="K68" s="346"/>
      <c r="L68" s="347"/>
      <c r="N68">
        <v>64</v>
      </c>
      <c r="O68" t="str">
        <f>IF(収支報告書!U73="一部対象外","・No."&amp;収支報告書!B73&amp;"："&amp;TEXT(収支報告書!$S73+収支報告書!$AA73+収支報告書!$AC73,"\#,###"),IF(収支報告書!U73="一部確認","・No."&amp;収支報告書!B73&amp;"："&amp;TEXT(収支報告書!$AB73,"\#,###"),""))</f>
        <v/>
      </c>
      <c r="P68" t="str" cm="1">
        <f t="array" ref="P68">IF(Q68="","",_xlfn.TEXTJOIN(",",TRUE,IF(収支報告書!$W$10:$W$1011=Q68,収支報告書!$B$10:$B$1011,"")))</f>
        <v/>
      </c>
      <c r="R68" s="150">
        <f>SUMIFS(収支報告書!$P$10:$P$1011,収支報告書!$U$10:$U$1011,"対象外",収支報告書!$W$10:$W$1011,Q68)+SUMIFS(収支報告書!$S$10:$S$1011,収支報告書!$U$10:$U$1011,"一部*",収支報告書!$W$10:$W$1011,Q68)+SUMIFS(収支報告書!$AA$10:$AA$1011,収支報告書!$U$10:$U$1011,"一部*",収支報告書!$W$10:$W$1011,Q68)+SUMIFS(収支報告書!$AB$10:$AB$1011,収支報告書!$U$10:$U$1011,"一部*",収支報告書!$W$10:$W$1011,Q68)+SUMIFS(収支報告書!$P$10:$P$1011,収支報告書!$U$10:$U$1011,"確認",収支報告書!$W$10:$W$1011,Q68)+SUMIFS(収支報告書!$AC$10:$AC$1011,収支報告書!$U$10:$U$1011,"一部*",収支報告書!$W$10:$W$1011,Q68)</f>
        <v>0</v>
      </c>
      <c r="S68" t="str" cm="1">
        <f t="array" aca="1" ref="S68" ca="1">_xlfn.IFNA(INDIRECT(ADDRESS(MATCH(Q68,収支報告書!$W$10:$W$1011,0)+9,22,4,,"収支報告書")),"")</f>
        <v/>
      </c>
      <c r="T68" t="str">
        <f t="shared" si="0"/>
        <v/>
      </c>
      <c r="U68" t="str">
        <f t="shared" si="2"/>
        <v/>
      </c>
    </row>
    <row r="69" spans="2:21">
      <c r="B69" s="345"/>
      <c r="C69" s="346"/>
      <c r="D69" s="346"/>
      <c r="E69" s="346"/>
      <c r="F69" s="346"/>
      <c r="G69" s="346"/>
      <c r="H69" s="346"/>
      <c r="I69" s="346"/>
      <c r="J69" s="346"/>
      <c r="K69" s="346"/>
      <c r="L69" s="347"/>
      <c r="N69">
        <v>65</v>
      </c>
      <c r="O69" t="str">
        <f>IF(収支報告書!U74="一部対象外","・No."&amp;収支報告書!B74&amp;"："&amp;TEXT(収支報告書!$S74+収支報告書!$AA74+収支報告書!$AC74,"\#,###"),IF(収支報告書!U74="一部確認","・No."&amp;収支報告書!B74&amp;"："&amp;TEXT(収支報告書!$AB74,"\#,###"),""))</f>
        <v/>
      </c>
      <c r="P69" t="str" cm="1">
        <f t="array" ref="P69">IF(Q69="","",_xlfn.TEXTJOIN(",",TRUE,IF(収支報告書!$W$10:$W$1011=Q69,収支報告書!$B$10:$B$1011,"")))</f>
        <v/>
      </c>
      <c r="R69" s="150">
        <f>SUMIFS(収支報告書!$P$10:$P$1011,収支報告書!$U$10:$U$1011,"対象外",収支報告書!$W$10:$W$1011,Q69)+SUMIFS(収支報告書!$S$10:$S$1011,収支報告書!$U$10:$U$1011,"一部*",収支報告書!$W$10:$W$1011,Q69)+SUMIFS(収支報告書!$AA$10:$AA$1011,収支報告書!$U$10:$U$1011,"一部*",収支報告書!$W$10:$W$1011,Q69)+SUMIFS(収支報告書!$AB$10:$AB$1011,収支報告書!$U$10:$U$1011,"一部*",収支報告書!$W$10:$W$1011,Q69)+SUMIFS(収支報告書!$P$10:$P$1011,収支報告書!$U$10:$U$1011,"確認",収支報告書!$W$10:$W$1011,Q69)+SUMIFS(収支報告書!$AC$10:$AC$1011,収支報告書!$U$10:$U$1011,"一部*",収支報告書!$W$10:$W$1011,Q69)</f>
        <v>0</v>
      </c>
      <c r="S69" t="str" cm="1">
        <f t="array" aca="1" ref="S69" ca="1">_xlfn.IFNA(INDIRECT(ADDRESS(MATCH(Q69,収支報告書!$W$10:$W$1011,0)+9,22,4,,"収支報告書")),"")</f>
        <v/>
      </c>
      <c r="T69" t="str">
        <f t="shared" si="0"/>
        <v/>
      </c>
      <c r="U69" t="str">
        <f t="shared" si="2"/>
        <v/>
      </c>
    </row>
    <row r="70" spans="2:21">
      <c r="B70" s="345"/>
      <c r="C70" s="346"/>
      <c r="D70" s="346"/>
      <c r="E70" s="346"/>
      <c r="F70" s="346"/>
      <c r="G70" s="346"/>
      <c r="H70" s="346"/>
      <c r="I70" s="346"/>
      <c r="J70" s="346"/>
      <c r="K70" s="346"/>
      <c r="L70" s="347"/>
      <c r="N70">
        <v>66</v>
      </c>
      <c r="O70" t="str">
        <f>IF(収支報告書!U75="一部対象外","・No."&amp;収支報告書!B75&amp;"："&amp;TEXT(収支報告書!$S75+収支報告書!$AA75+収支報告書!$AC75,"\#,###"),IF(収支報告書!U75="一部確認","・No."&amp;収支報告書!B75&amp;"："&amp;TEXT(収支報告書!$AB75,"\#,###"),""))</f>
        <v/>
      </c>
      <c r="P70" t="str" cm="1">
        <f t="array" ref="P70">IF(Q70="","",_xlfn.TEXTJOIN(",",TRUE,IF(収支報告書!$W$10:$W$1011=Q70,収支報告書!$B$10:$B$1011,"")))</f>
        <v/>
      </c>
      <c r="R70" s="150">
        <f>SUMIFS(収支報告書!$P$10:$P$1011,収支報告書!$U$10:$U$1011,"対象外",収支報告書!$W$10:$W$1011,Q70)+SUMIFS(収支報告書!$S$10:$S$1011,収支報告書!$U$10:$U$1011,"一部*",収支報告書!$W$10:$W$1011,Q70)+SUMIFS(収支報告書!$AA$10:$AA$1011,収支報告書!$U$10:$U$1011,"一部*",収支報告書!$W$10:$W$1011,Q70)+SUMIFS(収支報告書!$AB$10:$AB$1011,収支報告書!$U$10:$U$1011,"一部*",収支報告書!$W$10:$W$1011,Q70)+SUMIFS(収支報告書!$P$10:$P$1011,収支報告書!$U$10:$U$1011,"確認",収支報告書!$W$10:$W$1011,Q70)+SUMIFS(収支報告書!$AC$10:$AC$1011,収支報告書!$U$10:$U$1011,"一部*",収支報告書!$W$10:$W$1011,Q70)</f>
        <v>0</v>
      </c>
      <c r="S70" t="str" cm="1">
        <f t="array" aca="1" ref="S70" ca="1">_xlfn.IFNA(INDIRECT(ADDRESS(MATCH(Q70,収支報告書!$W$10:$W$1011,0)+9,22,4,,"収支報告書")),"")</f>
        <v/>
      </c>
      <c r="T70" t="str">
        <f t="shared" ref="T70:T133" si="3">IF(Q70="","",IF(R70&lt;&gt;0,"・No."&amp;P70&amp;"："&amp;Q70&amp;"（"&amp;TEXT(R70,"\#,###")&amp;IF(S70=0,"","/"&amp;S70)&amp;"）"&amp;CHAR(10),""))</f>
        <v/>
      </c>
      <c r="U70" t="str">
        <f t="shared" si="2"/>
        <v/>
      </c>
    </row>
    <row r="71" spans="2:21">
      <c r="B71" s="345"/>
      <c r="C71" s="346"/>
      <c r="D71" s="346"/>
      <c r="E71" s="346"/>
      <c r="F71" s="346"/>
      <c r="G71" s="346"/>
      <c r="H71" s="346"/>
      <c r="I71" s="346"/>
      <c r="J71" s="346"/>
      <c r="K71" s="346"/>
      <c r="L71" s="347"/>
      <c r="N71">
        <v>67</v>
      </c>
      <c r="O71" t="str">
        <f>IF(収支報告書!U76="一部対象外","・No."&amp;収支報告書!B76&amp;"："&amp;TEXT(収支報告書!$S76+収支報告書!$AA76+収支報告書!$AC76,"\#,###"),IF(収支報告書!U76="一部確認","・No."&amp;収支報告書!B76&amp;"："&amp;TEXT(収支報告書!$AB76,"\#,###"),""))</f>
        <v/>
      </c>
      <c r="P71" t="str" cm="1">
        <f t="array" ref="P71">IF(Q71="","",_xlfn.TEXTJOIN(",",TRUE,IF(収支報告書!$W$10:$W$1011=Q71,収支報告書!$B$10:$B$1011,"")))</f>
        <v/>
      </c>
      <c r="R71" s="150">
        <f>SUMIFS(収支報告書!$P$10:$P$1011,収支報告書!$U$10:$U$1011,"対象外",収支報告書!$W$10:$W$1011,Q71)+SUMIFS(収支報告書!$S$10:$S$1011,収支報告書!$U$10:$U$1011,"一部*",収支報告書!$W$10:$W$1011,Q71)+SUMIFS(収支報告書!$AA$10:$AA$1011,収支報告書!$U$10:$U$1011,"一部*",収支報告書!$W$10:$W$1011,Q71)+SUMIFS(収支報告書!$AB$10:$AB$1011,収支報告書!$U$10:$U$1011,"一部*",収支報告書!$W$10:$W$1011,Q71)+SUMIFS(収支報告書!$P$10:$P$1011,収支報告書!$U$10:$U$1011,"確認",収支報告書!$W$10:$W$1011,Q71)+SUMIFS(収支報告書!$AC$10:$AC$1011,収支報告書!$U$10:$U$1011,"一部*",収支報告書!$W$10:$W$1011,Q71)</f>
        <v>0</v>
      </c>
      <c r="S71" t="str" cm="1">
        <f t="array" aca="1" ref="S71" ca="1">_xlfn.IFNA(INDIRECT(ADDRESS(MATCH(Q71,収支報告書!$W$10:$W$1011,0)+9,22,4,,"収支報告書")),"")</f>
        <v/>
      </c>
      <c r="T71" t="str">
        <f t="shared" si="3"/>
        <v/>
      </c>
      <c r="U71" t="str">
        <f t="shared" si="2"/>
        <v/>
      </c>
    </row>
    <row r="72" spans="2:21">
      <c r="B72" s="345"/>
      <c r="C72" s="346"/>
      <c r="D72" s="346"/>
      <c r="E72" s="346"/>
      <c r="F72" s="346"/>
      <c r="G72" s="346"/>
      <c r="H72" s="346"/>
      <c r="I72" s="346"/>
      <c r="J72" s="346"/>
      <c r="K72" s="346"/>
      <c r="L72" s="347"/>
      <c r="N72">
        <v>68</v>
      </c>
      <c r="O72" t="str">
        <f>IF(収支報告書!U77="一部対象外","・No."&amp;収支報告書!B77&amp;"："&amp;TEXT(収支報告書!$S77+収支報告書!$AA77+収支報告書!$AC77,"\#,###"),IF(収支報告書!U77="一部確認","・No."&amp;収支報告書!B77&amp;"："&amp;TEXT(収支報告書!$AB77,"\#,###"),""))</f>
        <v/>
      </c>
      <c r="P72" t="str" cm="1">
        <f t="array" ref="P72">IF(Q72="","",_xlfn.TEXTJOIN(",",TRUE,IF(収支報告書!$W$10:$W$1011=Q72,収支報告書!$B$10:$B$1011,"")))</f>
        <v/>
      </c>
      <c r="R72" s="150">
        <f>SUMIFS(収支報告書!$P$10:$P$1011,収支報告書!$U$10:$U$1011,"対象外",収支報告書!$W$10:$W$1011,Q72)+SUMIFS(収支報告書!$S$10:$S$1011,収支報告書!$U$10:$U$1011,"一部*",収支報告書!$W$10:$W$1011,Q72)+SUMIFS(収支報告書!$AA$10:$AA$1011,収支報告書!$U$10:$U$1011,"一部*",収支報告書!$W$10:$W$1011,Q72)+SUMIFS(収支報告書!$AB$10:$AB$1011,収支報告書!$U$10:$U$1011,"一部*",収支報告書!$W$10:$W$1011,Q72)+SUMIFS(収支報告書!$P$10:$P$1011,収支報告書!$U$10:$U$1011,"確認",収支報告書!$W$10:$W$1011,Q72)+SUMIFS(収支報告書!$AC$10:$AC$1011,収支報告書!$U$10:$U$1011,"一部*",収支報告書!$W$10:$W$1011,Q72)</f>
        <v>0</v>
      </c>
      <c r="S72" t="str" cm="1">
        <f t="array" aca="1" ref="S72" ca="1">_xlfn.IFNA(INDIRECT(ADDRESS(MATCH(Q72,収支報告書!$W$10:$W$1011,0)+9,22,4,,"収支報告書")),"")</f>
        <v/>
      </c>
      <c r="T72" t="str">
        <f t="shared" si="3"/>
        <v/>
      </c>
      <c r="U72" t="str">
        <f t="shared" si="2"/>
        <v/>
      </c>
    </row>
    <row r="73" spans="2:21">
      <c r="B73" s="345"/>
      <c r="C73" s="346"/>
      <c r="D73" s="346"/>
      <c r="E73" s="346"/>
      <c r="F73" s="346"/>
      <c r="G73" s="346"/>
      <c r="H73" s="346"/>
      <c r="I73" s="346"/>
      <c r="J73" s="346"/>
      <c r="K73" s="346"/>
      <c r="L73" s="347"/>
      <c r="N73">
        <v>69</v>
      </c>
      <c r="O73" t="str">
        <f>IF(収支報告書!U78="一部対象外","・No."&amp;収支報告書!B78&amp;"："&amp;TEXT(収支報告書!$S78+収支報告書!$AA78+収支報告書!$AC78,"\#,###"),IF(収支報告書!U78="一部確認","・No."&amp;収支報告書!B78&amp;"："&amp;TEXT(収支報告書!$AB78,"\#,###"),""))</f>
        <v/>
      </c>
      <c r="P73" t="str" cm="1">
        <f t="array" ref="P73">IF(Q73="","",_xlfn.TEXTJOIN(",",TRUE,IF(収支報告書!$W$10:$W$1011=Q73,収支報告書!$B$10:$B$1011,"")))</f>
        <v/>
      </c>
      <c r="R73" s="150">
        <f>SUMIFS(収支報告書!$P$10:$P$1011,収支報告書!$U$10:$U$1011,"対象外",収支報告書!$W$10:$W$1011,Q73)+SUMIFS(収支報告書!$S$10:$S$1011,収支報告書!$U$10:$U$1011,"一部*",収支報告書!$W$10:$W$1011,Q73)+SUMIFS(収支報告書!$AA$10:$AA$1011,収支報告書!$U$10:$U$1011,"一部*",収支報告書!$W$10:$W$1011,Q73)+SUMIFS(収支報告書!$AB$10:$AB$1011,収支報告書!$U$10:$U$1011,"一部*",収支報告書!$W$10:$W$1011,Q73)+SUMIFS(収支報告書!$P$10:$P$1011,収支報告書!$U$10:$U$1011,"確認",収支報告書!$W$10:$W$1011,Q73)+SUMIFS(収支報告書!$AC$10:$AC$1011,収支報告書!$U$10:$U$1011,"一部*",収支報告書!$W$10:$W$1011,Q73)</f>
        <v>0</v>
      </c>
      <c r="S73" t="str" cm="1">
        <f t="array" aca="1" ref="S73" ca="1">_xlfn.IFNA(INDIRECT(ADDRESS(MATCH(Q73,収支報告書!$W$10:$W$1011,0)+9,22,4,,"収支報告書")),"")</f>
        <v/>
      </c>
      <c r="T73" t="str">
        <f t="shared" si="3"/>
        <v/>
      </c>
      <c r="U73" t="str">
        <f t="shared" ref="U73:U136" si="4">IF(Q73="","",IF(R73=0,"・No."&amp;P73&amp;"："&amp;Q73&amp;CHAR(10),""))</f>
        <v/>
      </c>
    </row>
    <row r="74" spans="2:21">
      <c r="B74" s="345"/>
      <c r="C74" s="346"/>
      <c r="D74" s="346"/>
      <c r="E74" s="346"/>
      <c r="F74" s="346"/>
      <c r="G74" s="346"/>
      <c r="H74" s="346"/>
      <c r="I74" s="346"/>
      <c r="J74" s="346"/>
      <c r="K74" s="346"/>
      <c r="L74" s="347"/>
      <c r="N74">
        <v>70</v>
      </c>
      <c r="O74" t="str">
        <f>IF(収支報告書!U79="一部対象外","・No."&amp;収支報告書!B79&amp;"："&amp;TEXT(収支報告書!$S79+収支報告書!$AA79+収支報告書!$AC79,"\#,###"),IF(収支報告書!U79="一部確認","・No."&amp;収支報告書!B79&amp;"："&amp;TEXT(収支報告書!$AB79,"\#,###"),""))</f>
        <v/>
      </c>
      <c r="P74" t="str" cm="1">
        <f t="array" ref="P74">IF(Q74="","",_xlfn.TEXTJOIN(",",TRUE,IF(収支報告書!$W$10:$W$1011=Q74,収支報告書!$B$10:$B$1011,"")))</f>
        <v/>
      </c>
      <c r="R74" s="150">
        <f>SUMIFS(収支報告書!$P$10:$P$1011,収支報告書!$U$10:$U$1011,"対象外",収支報告書!$W$10:$W$1011,Q74)+SUMIFS(収支報告書!$S$10:$S$1011,収支報告書!$U$10:$U$1011,"一部*",収支報告書!$W$10:$W$1011,Q74)+SUMIFS(収支報告書!$AA$10:$AA$1011,収支報告書!$U$10:$U$1011,"一部*",収支報告書!$W$10:$W$1011,Q74)+SUMIFS(収支報告書!$AB$10:$AB$1011,収支報告書!$U$10:$U$1011,"一部*",収支報告書!$W$10:$W$1011,Q74)+SUMIFS(収支報告書!$P$10:$P$1011,収支報告書!$U$10:$U$1011,"確認",収支報告書!$W$10:$W$1011,Q74)+SUMIFS(収支報告書!$AC$10:$AC$1011,収支報告書!$U$10:$U$1011,"一部*",収支報告書!$W$10:$W$1011,Q74)</f>
        <v>0</v>
      </c>
      <c r="S74" t="str" cm="1">
        <f t="array" aca="1" ref="S74" ca="1">_xlfn.IFNA(INDIRECT(ADDRESS(MATCH(Q74,収支報告書!$W$10:$W$1011,0)+9,22,4,,"収支報告書")),"")</f>
        <v/>
      </c>
      <c r="T74" t="str">
        <f t="shared" si="3"/>
        <v/>
      </c>
      <c r="U74" t="str">
        <f t="shared" si="4"/>
        <v/>
      </c>
    </row>
    <row r="75" spans="2:21">
      <c r="B75" s="345"/>
      <c r="C75" s="346"/>
      <c r="D75" s="346"/>
      <c r="E75" s="346"/>
      <c r="F75" s="346"/>
      <c r="G75" s="346"/>
      <c r="H75" s="346"/>
      <c r="I75" s="346"/>
      <c r="J75" s="346"/>
      <c r="K75" s="346"/>
      <c r="L75" s="347"/>
      <c r="N75">
        <v>71</v>
      </c>
      <c r="O75" t="str">
        <f>IF(収支報告書!U80="一部対象外","・No."&amp;収支報告書!B80&amp;"："&amp;TEXT(収支報告書!$S80+収支報告書!$AA80+収支報告書!$AC80,"\#,###"),IF(収支報告書!U80="一部確認","・No."&amp;収支報告書!B80&amp;"："&amp;TEXT(収支報告書!$AB80,"\#,###"),""))</f>
        <v/>
      </c>
      <c r="P75" t="str" cm="1">
        <f t="array" ref="P75">IF(Q75="","",_xlfn.TEXTJOIN(",",TRUE,IF(収支報告書!$W$10:$W$1011=Q75,収支報告書!$B$10:$B$1011,"")))</f>
        <v/>
      </c>
      <c r="R75" s="150">
        <f>SUMIFS(収支報告書!$P$10:$P$1011,収支報告書!$U$10:$U$1011,"対象外",収支報告書!$W$10:$W$1011,Q75)+SUMIFS(収支報告書!$S$10:$S$1011,収支報告書!$U$10:$U$1011,"一部*",収支報告書!$W$10:$W$1011,Q75)+SUMIFS(収支報告書!$AA$10:$AA$1011,収支報告書!$U$10:$U$1011,"一部*",収支報告書!$W$10:$W$1011,Q75)+SUMIFS(収支報告書!$AB$10:$AB$1011,収支報告書!$U$10:$U$1011,"一部*",収支報告書!$W$10:$W$1011,Q75)+SUMIFS(収支報告書!$P$10:$P$1011,収支報告書!$U$10:$U$1011,"確認",収支報告書!$W$10:$W$1011,Q75)+SUMIFS(収支報告書!$AC$10:$AC$1011,収支報告書!$U$10:$U$1011,"一部*",収支報告書!$W$10:$W$1011,Q75)</f>
        <v>0</v>
      </c>
      <c r="S75" t="str" cm="1">
        <f t="array" aca="1" ref="S75" ca="1">_xlfn.IFNA(INDIRECT(ADDRESS(MATCH(Q75,収支報告書!$W$10:$W$1011,0)+9,22,4,,"収支報告書")),"")</f>
        <v/>
      </c>
      <c r="T75" t="str">
        <f t="shared" si="3"/>
        <v/>
      </c>
      <c r="U75" t="str">
        <f t="shared" si="4"/>
        <v/>
      </c>
    </row>
    <row r="76" spans="2:21">
      <c r="B76" s="345"/>
      <c r="C76" s="346"/>
      <c r="D76" s="346"/>
      <c r="E76" s="346"/>
      <c r="F76" s="346"/>
      <c r="G76" s="346"/>
      <c r="H76" s="346"/>
      <c r="I76" s="346"/>
      <c r="J76" s="346"/>
      <c r="K76" s="346"/>
      <c r="L76" s="347"/>
      <c r="N76">
        <v>72</v>
      </c>
      <c r="O76" t="str">
        <f>IF(収支報告書!U81="一部対象外","・No."&amp;収支報告書!B81&amp;"："&amp;TEXT(収支報告書!$S81+収支報告書!$AA81+収支報告書!$AC81,"\#,###"),IF(収支報告書!U81="一部確認","・No."&amp;収支報告書!B81&amp;"："&amp;TEXT(収支報告書!$AB81,"\#,###"),""))</f>
        <v/>
      </c>
      <c r="P76" t="str" cm="1">
        <f t="array" ref="P76">IF(Q76="","",_xlfn.TEXTJOIN(",",TRUE,IF(収支報告書!$W$10:$W$1011=Q76,収支報告書!$B$10:$B$1011,"")))</f>
        <v/>
      </c>
      <c r="R76" s="150">
        <f>SUMIFS(収支報告書!$P$10:$P$1011,収支報告書!$U$10:$U$1011,"対象外",収支報告書!$W$10:$W$1011,Q76)+SUMIFS(収支報告書!$S$10:$S$1011,収支報告書!$U$10:$U$1011,"一部*",収支報告書!$W$10:$W$1011,Q76)+SUMIFS(収支報告書!$AA$10:$AA$1011,収支報告書!$U$10:$U$1011,"一部*",収支報告書!$W$10:$W$1011,Q76)+SUMIFS(収支報告書!$AB$10:$AB$1011,収支報告書!$U$10:$U$1011,"一部*",収支報告書!$W$10:$W$1011,Q76)+SUMIFS(収支報告書!$P$10:$P$1011,収支報告書!$U$10:$U$1011,"確認",収支報告書!$W$10:$W$1011,Q76)+SUMIFS(収支報告書!$AC$10:$AC$1011,収支報告書!$U$10:$U$1011,"一部*",収支報告書!$W$10:$W$1011,Q76)</f>
        <v>0</v>
      </c>
      <c r="S76" t="str" cm="1">
        <f t="array" aca="1" ref="S76" ca="1">_xlfn.IFNA(INDIRECT(ADDRESS(MATCH(Q76,収支報告書!$W$10:$W$1011,0)+9,22,4,,"収支報告書")),"")</f>
        <v/>
      </c>
      <c r="T76" t="str">
        <f t="shared" si="3"/>
        <v/>
      </c>
      <c r="U76" t="str">
        <f t="shared" si="4"/>
        <v/>
      </c>
    </row>
    <row r="77" spans="2:21">
      <c r="B77" s="345"/>
      <c r="C77" s="346"/>
      <c r="D77" s="346"/>
      <c r="E77" s="346"/>
      <c r="F77" s="346"/>
      <c r="G77" s="346"/>
      <c r="H77" s="346"/>
      <c r="I77" s="346"/>
      <c r="J77" s="346"/>
      <c r="K77" s="346"/>
      <c r="L77" s="347"/>
      <c r="N77">
        <v>73</v>
      </c>
      <c r="O77" t="str">
        <f>IF(収支報告書!U82="一部対象外","・No."&amp;収支報告書!B82&amp;"："&amp;TEXT(収支報告書!$S82+収支報告書!$AA82+収支報告書!$AC82,"\#,###"),IF(収支報告書!U82="一部確認","・No."&amp;収支報告書!B82&amp;"："&amp;TEXT(収支報告書!$AB82,"\#,###"),""))</f>
        <v/>
      </c>
      <c r="P77" t="str" cm="1">
        <f t="array" ref="P77">IF(Q77="","",_xlfn.TEXTJOIN(",",TRUE,IF(収支報告書!$W$10:$W$1011=Q77,収支報告書!$B$10:$B$1011,"")))</f>
        <v/>
      </c>
      <c r="R77" s="150">
        <f>SUMIFS(収支報告書!$P$10:$P$1011,収支報告書!$U$10:$U$1011,"対象外",収支報告書!$W$10:$W$1011,Q77)+SUMIFS(収支報告書!$S$10:$S$1011,収支報告書!$U$10:$U$1011,"一部*",収支報告書!$W$10:$W$1011,Q77)+SUMIFS(収支報告書!$AA$10:$AA$1011,収支報告書!$U$10:$U$1011,"一部*",収支報告書!$W$10:$W$1011,Q77)+SUMIFS(収支報告書!$AB$10:$AB$1011,収支報告書!$U$10:$U$1011,"一部*",収支報告書!$W$10:$W$1011,Q77)+SUMIFS(収支報告書!$P$10:$P$1011,収支報告書!$U$10:$U$1011,"確認",収支報告書!$W$10:$W$1011,Q77)+SUMIFS(収支報告書!$AC$10:$AC$1011,収支報告書!$U$10:$U$1011,"一部*",収支報告書!$W$10:$W$1011,Q77)</f>
        <v>0</v>
      </c>
      <c r="S77" t="str" cm="1">
        <f t="array" aca="1" ref="S77" ca="1">_xlfn.IFNA(INDIRECT(ADDRESS(MATCH(Q77,収支報告書!$W$10:$W$1011,0)+9,22,4,,"収支報告書")),"")</f>
        <v/>
      </c>
      <c r="T77" t="str">
        <f t="shared" si="3"/>
        <v/>
      </c>
      <c r="U77" t="str">
        <f t="shared" si="4"/>
        <v/>
      </c>
    </row>
    <row r="78" spans="2:21">
      <c r="B78" s="345"/>
      <c r="C78" s="346"/>
      <c r="D78" s="346"/>
      <c r="E78" s="346"/>
      <c r="F78" s="346"/>
      <c r="G78" s="346"/>
      <c r="H78" s="346"/>
      <c r="I78" s="346"/>
      <c r="J78" s="346"/>
      <c r="K78" s="346"/>
      <c r="L78" s="347"/>
      <c r="N78">
        <v>74</v>
      </c>
      <c r="O78" t="str">
        <f>IF(収支報告書!U83="一部対象外","・No."&amp;収支報告書!B83&amp;"："&amp;TEXT(収支報告書!$S83+収支報告書!$AA83+収支報告書!$AC83,"\#,###"),IF(収支報告書!U83="一部確認","・No."&amp;収支報告書!B83&amp;"："&amp;TEXT(収支報告書!$AB83,"\#,###"),""))</f>
        <v/>
      </c>
      <c r="P78" t="str" cm="1">
        <f t="array" ref="P78">IF(Q78="","",_xlfn.TEXTJOIN(",",TRUE,IF(収支報告書!$W$10:$W$1011=Q78,収支報告書!$B$10:$B$1011,"")))</f>
        <v/>
      </c>
      <c r="R78" s="150">
        <f>SUMIFS(収支報告書!$P$10:$P$1011,収支報告書!$U$10:$U$1011,"対象外",収支報告書!$W$10:$W$1011,Q78)+SUMIFS(収支報告書!$S$10:$S$1011,収支報告書!$U$10:$U$1011,"一部*",収支報告書!$W$10:$W$1011,Q78)+SUMIFS(収支報告書!$AA$10:$AA$1011,収支報告書!$U$10:$U$1011,"一部*",収支報告書!$W$10:$W$1011,Q78)+SUMIFS(収支報告書!$AB$10:$AB$1011,収支報告書!$U$10:$U$1011,"一部*",収支報告書!$W$10:$W$1011,Q78)+SUMIFS(収支報告書!$P$10:$P$1011,収支報告書!$U$10:$U$1011,"確認",収支報告書!$W$10:$W$1011,Q78)+SUMIFS(収支報告書!$AC$10:$AC$1011,収支報告書!$U$10:$U$1011,"一部*",収支報告書!$W$10:$W$1011,Q78)</f>
        <v>0</v>
      </c>
      <c r="S78" t="str" cm="1">
        <f t="array" aca="1" ref="S78" ca="1">_xlfn.IFNA(INDIRECT(ADDRESS(MATCH(Q78,収支報告書!$W$10:$W$1011,0)+9,22,4,,"収支報告書")),"")</f>
        <v/>
      </c>
      <c r="T78" t="str">
        <f t="shared" si="3"/>
        <v/>
      </c>
      <c r="U78" t="str">
        <f t="shared" si="4"/>
        <v/>
      </c>
    </row>
    <row r="79" spans="2:21">
      <c r="B79" s="345"/>
      <c r="C79" s="346"/>
      <c r="D79" s="346"/>
      <c r="E79" s="346"/>
      <c r="F79" s="346"/>
      <c r="G79" s="346"/>
      <c r="H79" s="346"/>
      <c r="I79" s="346"/>
      <c r="J79" s="346"/>
      <c r="K79" s="346"/>
      <c r="L79" s="347"/>
      <c r="N79">
        <v>75</v>
      </c>
      <c r="O79" t="str">
        <f>IF(収支報告書!U84="一部対象外","・No."&amp;収支報告書!B84&amp;"："&amp;TEXT(収支報告書!$S84+収支報告書!$AA84+収支報告書!$AC84,"\#,###"),IF(収支報告書!U84="一部確認","・No."&amp;収支報告書!B84&amp;"："&amp;TEXT(収支報告書!$AB84,"\#,###"),""))</f>
        <v/>
      </c>
      <c r="P79" t="str" cm="1">
        <f t="array" ref="P79">IF(Q79="","",_xlfn.TEXTJOIN(",",TRUE,IF(収支報告書!$W$10:$W$1011=Q79,収支報告書!$B$10:$B$1011,"")))</f>
        <v/>
      </c>
      <c r="R79" s="150">
        <f>SUMIFS(収支報告書!$P$10:$P$1011,収支報告書!$U$10:$U$1011,"対象外",収支報告書!$W$10:$W$1011,Q79)+SUMIFS(収支報告書!$S$10:$S$1011,収支報告書!$U$10:$U$1011,"一部*",収支報告書!$W$10:$W$1011,Q79)+SUMIFS(収支報告書!$AA$10:$AA$1011,収支報告書!$U$10:$U$1011,"一部*",収支報告書!$W$10:$W$1011,Q79)+SUMIFS(収支報告書!$AB$10:$AB$1011,収支報告書!$U$10:$U$1011,"一部*",収支報告書!$W$10:$W$1011,Q79)+SUMIFS(収支報告書!$P$10:$P$1011,収支報告書!$U$10:$U$1011,"確認",収支報告書!$W$10:$W$1011,Q79)+SUMIFS(収支報告書!$AC$10:$AC$1011,収支報告書!$U$10:$U$1011,"一部*",収支報告書!$W$10:$W$1011,Q79)</f>
        <v>0</v>
      </c>
      <c r="S79" t="str" cm="1">
        <f t="array" aca="1" ref="S79" ca="1">_xlfn.IFNA(INDIRECT(ADDRESS(MATCH(Q79,収支報告書!$W$10:$W$1011,0)+9,22,4,,"収支報告書")),"")</f>
        <v/>
      </c>
      <c r="T79" t="str">
        <f t="shared" si="3"/>
        <v/>
      </c>
      <c r="U79" t="str">
        <f t="shared" si="4"/>
        <v/>
      </c>
    </row>
    <row r="80" spans="2:21">
      <c r="B80" s="345"/>
      <c r="C80" s="346"/>
      <c r="D80" s="346"/>
      <c r="E80" s="346"/>
      <c r="F80" s="346"/>
      <c r="G80" s="346"/>
      <c r="H80" s="346"/>
      <c r="I80" s="346"/>
      <c r="J80" s="346"/>
      <c r="K80" s="346"/>
      <c r="L80" s="347"/>
      <c r="N80">
        <v>76</v>
      </c>
      <c r="O80" t="str">
        <f>IF(収支報告書!U85="一部対象外","・No."&amp;収支報告書!B85&amp;"："&amp;TEXT(収支報告書!$S85+収支報告書!$AA85+収支報告書!$AC85,"\#,###"),IF(収支報告書!U85="一部確認","・No."&amp;収支報告書!B85&amp;"："&amp;TEXT(収支報告書!$AB85,"\#,###"),""))</f>
        <v/>
      </c>
      <c r="P80" t="str" cm="1">
        <f t="array" ref="P80">IF(Q80="","",_xlfn.TEXTJOIN(",",TRUE,IF(収支報告書!$W$10:$W$1011=Q80,収支報告書!$B$10:$B$1011,"")))</f>
        <v/>
      </c>
      <c r="R80" s="150">
        <f>SUMIFS(収支報告書!$P$10:$P$1011,収支報告書!$U$10:$U$1011,"対象外",収支報告書!$W$10:$W$1011,Q80)+SUMIFS(収支報告書!$S$10:$S$1011,収支報告書!$U$10:$U$1011,"一部*",収支報告書!$W$10:$W$1011,Q80)+SUMIFS(収支報告書!$AA$10:$AA$1011,収支報告書!$U$10:$U$1011,"一部*",収支報告書!$W$10:$W$1011,Q80)+SUMIFS(収支報告書!$AB$10:$AB$1011,収支報告書!$U$10:$U$1011,"一部*",収支報告書!$W$10:$W$1011,Q80)+SUMIFS(収支報告書!$P$10:$P$1011,収支報告書!$U$10:$U$1011,"確認",収支報告書!$W$10:$W$1011,Q80)+SUMIFS(収支報告書!$AC$10:$AC$1011,収支報告書!$U$10:$U$1011,"一部*",収支報告書!$W$10:$W$1011,Q80)</f>
        <v>0</v>
      </c>
      <c r="S80" t="str" cm="1">
        <f t="array" aca="1" ref="S80" ca="1">_xlfn.IFNA(INDIRECT(ADDRESS(MATCH(Q80,収支報告書!$W$10:$W$1011,0)+9,22,4,,"収支報告書")),"")</f>
        <v/>
      </c>
      <c r="T80" t="str">
        <f t="shared" si="3"/>
        <v/>
      </c>
      <c r="U80" t="str">
        <f t="shared" si="4"/>
        <v/>
      </c>
    </row>
    <row r="81" spans="2:21">
      <c r="B81" s="345"/>
      <c r="C81" s="346"/>
      <c r="D81" s="346"/>
      <c r="E81" s="346"/>
      <c r="F81" s="346"/>
      <c r="G81" s="346"/>
      <c r="H81" s="346"/>
      <c r="I81" s="346"/>
      <c r="J81" s="346"/>
      <c r="K81" s="346"/>
      <c r="L81" s="347"/>
      <c r="N81">
        <v>77</v>
      </c>
      <c r="O81" t="str">
        <f>IF(収支報告書!U86="一部対象外","・No."&amp;収支報告書!B86&amp;"："&amp;TEXT(収支報告書!$S86+収支報告書!$AA86+収支報告書!$AC86,"\#,###"),IF(収支報告書!U86="一部確認","・No."&amp;収支報告書!B86&amp;"："&amp;TEXT(収支報告書!$AB86,"\#,###"),""))</f>
        <v/>
      </c>
      <c r="P81" t="str" cm="1">
        <f t="array" ref="P81">IF(Q81="","",_xlfn.TEXTJOIN(",",TRUE,IF(収支報告書!$W$10:$W$1011=Q81,収支報告書!$B$10:$B$1011,"")))</f>
        <v/>
      </c>
      <c r="R81" s="150">
        <f>SUMIFS(収支報告書!$P$10:$P$1011,収支報告書!$U$10:$U$1011,"対象外",収支報告書!$W$10:$W$1011,Q81)+SUMIFS(収支報告書!$S$10:$S$1011,収支報告書!$U$10:$U$1011,"一部*",収支報告書!$W$10:$W$1011,Q81)+SUMIFS(収支報告書!$AA$10:$AA$1011,収支報告書!$U$10:$U$1011,"一部*",収支報告書!$W$10:$W$1011,Q81)+SUMIFS(収支報告書!$AB$10:$AB$1011,収支報告書!$U$10:$U$1011,"一部*",収支報告書!$W$10:$W$1011,Q81)+SUMIFS(収支報告書!$P$10:$P$1011,収支報告書!$U$10:$U$1011,"確認",収支報告書!$W$10:$W$1011,Q81)+SUMIFS(収支報告書!$AC$10:$AC$1011,収支報告書!$U$10:$U$1011,"一部*",収支報告書!$W$10:$W$1011,Q81)</f>
        <v>0</v>
      </c>
      <c r="S81" t="str" cm="1">
        <f t="array" aca="1" ref="S81" ca="1">_xlfn.IFNA(INDIRECT(ADDRESS(MATCH(Q81,収支報告書!$W$10:$W$1011,0)+9,22,4,,"収支報告書")),"")</f>
        <v/>
      </c>
      <c r="T81" t="str">
        <f t="shared" si="3"/>
        <v/>
      </c>
      <c r="U81" t="str">
        <f t="shared" si="4"/>
        <v/>
      </c>
    </row>
    <row r="82" spans="2:21">
      <c r="B82" s="345"/>
      <c r="C82" s="346"/>
      <c r="D82" s="346"/>
      <c r="E82" s="346"/>
      <c r="F82" s="346"/>
      <c r="G82" s="346"/>
      <c r="H82" s="346"/>
      <c r="I82" s="346"/>
      <c r="J82" s="346"/>
      <c r="K82" s="346"/>
      <c r="L82" s="347"/>
      <c r="N82">
        <v>78</v>
      </c>
      <c r="O82" t="str">
        <f>IF(収支報告書!U87="一部対象外","・No."&amp;収支報告書!B87&amp;"："&amp;TEXT(収支報告書!$S87+収支報告書!$AA87+収支報告書!$AC87,"\#,###"),IF(収支報告書!U87="一部確認","・No."&amp;収支報告書!B87&amp;"："&amp;TEXT(収支報告書!$AB87,"\#,###"),""))</f>
        <v/>
      </c>
      <c r="P82" t="str" cm="1">
        <f t="array" ref="P82">IF(Q82="","",_xlfn.TEXTJOIN(",",TRUE,IF(収支報告書!$W$10:$W$1011=Q82,収支報告書!$B$10:$B$1011,"")))</f>
        <v/>
      </c>
      <c r="R82" s="150">
        <f>SUMIFS(収支報告書!$P$10:$P$1011,収支報告書!$U$10:$U$1011,"対象外",収支報告書!$W$10:$W$1011,Q82)+SUMIFS(収支報告書!$S$10:$S$1011,収支報告書!$U$10:$U$1011,"一部*",収支報告書!$W$10:$W$1011,Q82)+SUMIFS(収支報告書!$AA$10:$AA$1011,収支報告書!$U$10:$U$1011,"一部*",収支報告書!$W$10:$W$1011,Q82)+SUMIFS(収支報告書!$AB$10:$AB$1011,収支報告書!$U$10:$U$1011,"一部*",収支報告書!$W$10:$W$1011,Q82)+SUMIFS(収支報告書!$P$10:$P$1011,収支報告書!$U$10:$U$1011,"確認",収支報告書!$W$10:$W$1011,Q82)+SUMIFS(収支報告書!$AC$10:$AC$1011,収支報告書!$U$10:$U$1011,"一部*",収支報告書!$W$10:$W$1011,Q82)</f>
        <v>0</v>
      </c>
      <c r="S82" t="str" cm="1">
        <f t="array" aca="1" ref="S82" ca="1">_xlfn.IFNA(INDIRECT(ADDRESS(MATCH(Q82,収支報告書!$W$10:$W$1011,0)+9,22,4,,"収支報告書")),"")</f>
        <v/>
      </c>
      <c r="T82" t="str">
        <f t="shared" si="3"/>
        <v/>
      </c>
      <c r="U82" t="str">
        <f t="shared" si="4"/>
        <v/>
      </c>
    </row>
    <row r="83" spans="2:21">
      <c r="B83" s="345"/>
      <c r="C83" s="346"/>
      <c r="D83" s="346"/>
      <c r="E83" s="346"/>
      <c r="F83" s="346"/>
      <c r="G83" s="346"/>
      <c r="H83" s="346"/>
      <c r="I83" s="346"/>
      <c r="J83" s="346"/>
      <c r="K83" s="346"/>
      <c r="L83" s="347"/>
      <c r="N83">
        <v>79</v>
      </c>
      <c r="O83" t="str">
        <f>IF(収支報告書!U88="一部対象外","・No."&amp;収支報告書!B88&amp;"："&amp;TEXT(収支報告書!$S88+収支報告書!$AA88+収支報告書!$AC88,"\#,###"),IF(収支報告書!U88="一部確認","・No."&amp;収支報告書!B88&amp;"："&amp;TEXT(収支報告書!$AB88,"\#,###"),""))</f>
        <v/>
      </c>
      <c r="P83" t="str" cm="1">
        <f t="array" ref="P83">IF(Q83="","",_xlfn.TEXTJOIN(",",TRUE,IF(収支報告書!$W$10:$W$1011=Q83,収支報告書!$B$10:$B$1011,"")))</f>
        <v/>
      </c>
      <c r="R83" s="150">
        <f>SUMIFS(収支報告書!$P$10:$P$1011,収支報告書!$U$10:$U$1011,"対象外",収支報告書!$W$10:$W$1011,Q83)+SUMIFS(収支報告書!$S$10:$S$1011,収支報告書!$U$10:$U$1011,"一部*",収支報告書!$W$10:$W$1011,Q83)+SUMIFS(収支報告書!$AA$10:$AA$1011,収支報告書!$U$10:$U$1011,"一部*",収支報告書!$W$10:$W$1011,Q83)+SUMIFS(収支報告書!$AB$10:$AB$1011,収支報告書!$U$10:$U$1011,"一部*",収支報告書!$W$10:$W$1011,Q83)+SUMIFS(収支報告書!$P$10:$P$1011,収支報告書!$U$10:$U$1011,"確認",収支報告書!$W$10:$W$1011,Q83)+SUMIFS(収支報告書!$AC$10:$AC$1011,収支報告書!$U$10:$U$1011,"一部*",収支報告書!$W$10:$W$1011,Q83)</f>
        <v>0</v>
      </c>
      <c r="S83" t="str" cm="1">
        <f t="array" aca="1" ref="S83" ca="1">_xlfn.IFNA(INDIRECT(ADDRESS(MATCH(Q83,収支報告書!$W$10:$W$1011,0)+9,22,4,,"収支報告書")),"")</f>
        <v/>
      </c>
      <c r="T83" t="str">
        <f t="shared" si="3"/>
        <v/>
      </c>
      <c r="U83" t="str">
        <f t="shared" si="4"/>
        <v/>
      </c>
    </row>
    <row r="84" spans="2:21">
      <c r="B84" s="345"/>
      <c r="C84" s="346"/>
      <c r="D84" s="346"/>
      <c r="E84" s="346"/>
      <c r="F84" s="346"/>
      <c r="G84" s="346"/>
      <c r="H84" s="346"/>
      <c r="I84" s="346"/>
      <c r="J84" s="346"/>
      <c r="K84" s="346"/>
      <c r="L84" s="347"/>
      <c r="N84">
        <v>80</v>
      </c>
      <c r="O84" t="str">
        <f>IF(収支報告書!U89="一部対象外","・No."&amp;収支報告書!B89&amp;"："&amp;TEXT(収支報告書!$S89+収支報告書!$AA89+収支報告書!$AC89,"\#,###"),IF(収支報告書!U89="一部確認","・No."&amp;収支報告書!B89&amp;"："&amp;TEXT(収支報告書!$AB89,"\#,###"),""))</f>
        <v/>
      </c>
      <c r="P84" t="str" cm="1">
        <f t="array" ref="P84">IF(Q84="","",_xlfn.TEXTJOIN(",",TRUE,IF(収支報告書!$W$10:$W$1011=Q84,収支報告書!$B$10:$B$1011,"")))</f>
        <v/>
      </c>
      <c r="R84" s="150">
        <f>SUMIFS(収支報告書!$P$10:$P$1011,収支報告書!$U$10:$U$1011,"対象外",収支報告書!$W$10:$W$1011,Q84)+SUMIFS(収支報告書!$S$10:$S$1011,収支報告書!$U$10:$U$1011,"一部*",収支報告書!$W$10:$W$1011,Q84)+SUMIFS(収支報告書!$AA$10:$AA$1011,収支報告書!$U$10:$U$1011,"一部*",収支報告書!$W$10:$W$1011,Q84)+SUMIFS(収支報告書!$AB$10:$AB$1011,収支報告書!$U$10:$U$1011,"一部*",収支報告書!$W$10:$W$1011,Q84)+SUMIFS(収支報告書!$P$10:$P$1011,収支報告書!$U$10:$U$1011,"確認",収支報告書!$W$10:$W$1011,Q84)+SUMIFS(収支報告書!$AC$10:$AC$1011,収支報告書!$U$10:$U$1011,"一部*",収支報告書!$W$10:$W$1011,Q84)</f>
        <v>0</v>
      </c>
      <c r="S84" t="str" cm="1">
        <f t="array" aca="1" ref="S84" ca="1">_xlfn.IFNA(INDIRECT(ADDRESS(MATCH(Q84,収支報告書!$W$10:$W$1011,0)+9,22,4,,"収支報告書")),"")</f>
        <v/>
      </c>
      <c r="T84" t="str">
        <f t="shared" si="3"/>
        <v/>
      </c>
      <c r="U84" t="str">
        <f t="shared" si="4"/>
        <v/>
      </c>
    </row>
    <row r="85" spans="2:21">
      <c r="B85" s="345"/>
      <c r="C85" s="346"/>
      <c r="D85" s="346"/>
      <c r="E85" s="346"/>
      <c r="F85" s="346"/>
      <c r="G85" s="346"/>
      <c r="H85" s="346"/>
      <c r="I85" s="346"/>
      <c r="J85" s="346"/>
      <c r="K85" s="346"/>
      <c r="L85" s="347"/>
      <c r="N85">
        <v>81</v>
      </c>
      <c r="O85" t="str">
        <f>IF(収支報告書!U90="一部対象外","・No."&amp;収支報告書!B90&amp;"："&amp;TEXT(収支報告書!$S90+収支報告書!$AA90+収支報告書!$AC90,"\#,###"),IF(収支報告書!U90="一部確認","・No."&amp;収支報告書!B90&amp;"："&amp;TEXT(収支報告書!$AB90,"\#,###"),""))</f>
        <v/>
      </c>
      <c r="P85" t="str" cm="1">
        <f t="array" ref="P85">IF(Q85="","",_xlfn.TEXTJOIN(",",TRUE,IF(収支報告書!$W$10:$W$1011=Q85,収支報告書!$B$10:$B$1011,"")))</f>
        <v/>
      </c>
      <c r="R85" s="150">
        <f>SUMIFS(収支報告書!$P$10:$P$1011,収支報告書!$U$10:$U$1011,"対象外",収支報告書!$W$10:$W$1011,Q85)+SUMIFS(収支報告書!$S$10:$S$1011,収支報告書!$U$10:$U$1011,"一部*",収支報告書!$W$10:$W$1011,Q85)+SUMIFS(収支報告書!$AA$10:$AA$1011,収支報告書!$U$10:$U$1011,"一部*",収支報告書!$W$10:$W$1011,Q85)+SUMIFS(収支報告書!$AB$10:$AB$1011,収支報告書!$U$10:$U$1011,"一部*",収支報告書!$W$10:$W$1011,Q85)+SUMIFS(収支報告書!$P$10:$P$1011,収支報告書!$U$10:$U$1011,"確認",収支報告書!$W$10:$W$1011,Q85)+SUMIFS(収支報告書!$AC$10:$AC$1011,収支報告書!$U$10:$U$1011,"一部*",収支報告書!$W$10:$W$1011,Q85)</f>
        <v>0</v>
      </c>
      <c r="S85" t="str" cm="1">
        <f t="array" aca="1" ref="S85" ca="1">_xlfn.IFNA(INDIRECT(ADDRESS(MATCH(Q85,収支報告書!$W$10:$W$1011,0)+9,22,4,,"収支報告書")),"")</f>
        <v/>
      </c>
      <c r="T85" t="str">
        <f t="shared" si="3"/>
        <v/>
      </c>
      <c r="U85" t="str">
        <f t="shared" si="4"/>
        <v/>
      </c>
    </row>
    <row r="86" spans="2:21">
      <c r="B86" s="345"/>
      <c r="C86" s="346"/>
      <c r="D86" s="346"/>
      <c r="E86" s="346"/>
      <c r="F86" s="346"/>
      <c r="G86" s="346"/>
      <c r="H86" s="346"/>
      <c r="I86" s="346"/>
      <c r="J86" s="346"/>
      <c r="K86" s="346"/>
      <c r="L86" s="347"/>
      <c r="N86">
        <v>82</v>
      </c>
      <c r="O86" t="str">
        <f>IF(収支報告書!U91="一部対象外","・No."&amp;収支報告書!B91&amp;"："&amp;TEXT(収支報告書!$S91+収支報告書!$AA91+収支報告書!$AC91,"\#,###"),IF(収支報告書!U91="一部確認","・No."&amp;収支報告書!B91&amp;"："&amp;TEXT(収支報告書!$AB91,"\#,###"),""))</f>
        <v/>
      </c>
      <c r="P86" t="str" cm="1">
        <f t="array" ref="P86">IF(Q86="","",_xlfn.TEXTJOIN(",",TRUE,IF(収支報告書!$W$10:$W$1011=Q86,収支報告書!$B$10:$B$1011,"")))</f>
        <v/>
      </c>
      <c r="R86" s="150">
        <f>SUMIFS(収支報告書!$P$10:$P$1011,収支報告書!$U$10:$U$1011,"対象外",収支報告書!$W$10:$W$1011,Q86)+SUMIFS(収支報告書!$S$10:$S$1011,収支報告書!$U$10:$U$1011,"一部*",収支報告書!$W$10:$W$1011,Q86)+SUMIFS(収支報告書!$AA$10:$AA$1011,収支報告書!$U$10:$U$1011,"一部*",収支報告書!$W$10:$W$1011,Q86)+SUMIFS(収支報告書!$AB$10:$AB$1011,収支報告書!$U$10:$U$1011,"一部*",収支報告書!$W$10:$W$1011,Q86)+SUMIFS(収支報告書!$P$10:$P$1011,収支報告書!$U$10:$U$1011,"確認",収支報告書!$W$10:$W$1011,Q86)+SUMIFS(収支報告書!$AC$10:$AC$1011,収支報告書!$U$10:$U$1011,"一部*",収支報告書!$W$10:$W$1011,Q86)</f>
        <v>0</v>
      </c>
      <c r="S86" t="str" cm="1">
        <f t="array" aca="1" ref="S86" ca="1">_xlfn.IFNA(INDIRECT(ADDRESS(MATCH(Q86,収支報告書!$W$10:$W$1011,0)+9,22,4,,"収支報告書")),"")</f>
        <v/>
      </c>
      <c r="T86" t="str">
        <f t="shared" si="3"/>
        <v/>
      </c>
      <c r="U86" t="str">
        <f t="shared" si="4"/>
        <v/>
      </c>
    </row>
    <row r="87" spans="2:21">
      <c r="B87" s="345"/>
      <c r="C87" s="346"/>
      <c r="D87" s="346"/>
      <c r="E87" s="346"/>
      <c r="F87" s="346"/>
      <c r="G87" s="346"/>
      <c r="H87" s="346"/>
      <c r="I87" s="346"/>
      <c r="J87" s="346"/>
      <c r="K87" s="346"/>
      <c r="L87" s="347"/>
      <c r="N87">
        <v>83</v>
      </c>
      <c r="O87" t="str">
        <f>IF(収支報告書!U92="一部対象外","・No."&amp;収支報告書!B92&amp;"："&amp;TEXT(収支報告書!$S92+収支報告書!$AA92+収支報告書!$AC92,"\#,###"),IF(収支報告書!U92="一部確認","・No."&amp;収支報告書!B92&amp;"："&amp;TEXT(収支報告書!$AB92,"\#,###"),""))</f>
        <v/>
      </c>
      <c r="P87" t="str" cm="1">
        <f t="array" ref="P87">IF(Q87="","",_xlfn.TEXTJOIN(",",TRUE,IF(収支報告書!$W$10:$W$1011=Q87,収支報告書!$B$10:$B$1011,"")))</f>
        <v/>
      </c>
      <c r="R87" s="150">
        <f>SUMIFS(収支報告書!$P$10:$P$1011,収支報告書!$U$10:$U$1011,"対象外",収支報告書!$W$10:$W$1011,Q87)+SUMIFS(収支報告書!$S$10:$S$1011,収支報告書!$U$10:$U$1011,"一部*",収支報告書!$W$10:$W$1011,Q87)+SUMIFS(収支報告書!$AA$10:$AA$1011,収支報告書!$U$10:$U$1011,"一部*",収支報告書!$W$10:$W$1011,Q87)+SUMIFS(収支報告書!$AB$10:$AB$1011,収支報告書!$U$10:$U$1011,"一部*",収支報告書!$W$10:$W$1011,Q87)+SUMIFS(収支報告書!$P$10:$P$1011,収支報告書!$U$10:$U$1011,"確認",収支報告書!$W$10:$W$1011,Q87)+SUMIFS(収支報告書!$AC$10:$AC$1011,収支報告書!$U$10:$U$1011,"一部*",収支報告書!$W$10:$W$1011,Q87)</f>
        <v>0</v>
      </c>
      <c r="S87" t="str" cm="1">
        <f t="array" aca="1" ref="S87" ca="1">_xlfn.IFNA(INDIRECT(ADDRESS(MATCH(Q87,収支報告書!$W$10:$W$1011,0)+9,22,4,,"収支報告書")),"")</f>
        <v/>
      </c>
      <c r="T87" t="str">
        <f t="shared" si="3"/>
        <v/>
      </c>
      <c r="U87" t="str">
        <f t="shared" si="4"/>
        <v/>
      </c>
    </row>
    <row r="88" spans="2:21">
      <c r="B88" s="345"/>
      <c r="C88" s="346"/>
      <c r="D88" s="346"/>
      <c r="E88" s="346"/>
      <c r="F88" s="346"/>
      <c r="G88" s="346"/>
      <c r="H88" s="346"/>
      <c r="I88" s="346"/>
      <c r="J88" s="346"/>
      <c r="K88" s="346"/>
      <c r="L88" s="347"/>
      <c r="N88">
        <v>84</v>
      </c>
      <c r="O88" t="str">
        <f>IF(収支報告書!U93="一部対象外","・No."&amp;収支報告書!B93&amp;"："&amp;TEXT(収支報告書!$S93+収支報告書!$AA93+収支報告書!$AC93,"\#,###"),IF(収支報告書!U93="一部確認","・No."&amp;収支報告書!B93&amp;"："&amp;TEXT(収支報告書!$AB93,"\#,###"),""))</f>
        <v/>
      </c>
      <c r="P88" t="str" cm="1">
        <f t="array" ref="P88">IF(Q88="","",_xlfn.TEXTJOIN(",",TRUE,IF(収支報告書!$W$10:$W$1011=Q88,収支報告書!$B$10:$B$1011,"")))</f>
        <v/>
      </c>
      <c r="R88" s="150">
        <f>SUMIFS(収支報告書!$P$10:$P$1011,収支報告書!$U$10:$U$1011,"対象外",収支報告書!$W$10:$W$1011,Q88)+SUMIFS(収支報告書!$S$10:$S$1011,収支報告書!$U$10:$U$1011,"一部*",収支報告書!$W$10:$W$1011,Q88)+SUMIFS(収支報告書!$AA$10:$AA$1011,収支報告書!$U$10:$U$1011,"一部*",収支報告書!$W$10:$W$1011,Q88)+SUMIFS(収支報告書!$AB$10:$AB$1011,収支報告書!$U$10:$U$1011,"一部*",収支報告書!$W$10:$W$1011,Q88)+SUMIFS(収支報告書!$P$10:$P$1011,収支報告書!$U$10:$U$1011,"確認",収支報告書!$W$10:$W$1011,Q88)+SUMIFS(収支報告書!$AC$10:$AC$1011,収支報告書!$U$10:$U$1011,"一部*",収支報告書!$W$10:$W$1011,Q88)</f>
        <v>0</v>
      </c>
      <c r="S88" t="str" cm="1">
        <f t="array" aca="1" ref="S88" ca="1">_xlfn.IFNA(INDIRECT(ADDRESS(MATCH(Q88,収支報告書!$W$10:$W$1011,0)+9,22,4,,"収支報告書")),"")</f>
        <v/>
      </c>
      <c r="T88" t="str">
        <f t="shared" si="3"/>
        <v/>
      </c>
      <c r="U88" t="str">
        <f t="shared" si="4"/>
        <v/>
      </c>
    </row>
    <row r="89" spans="2:21">
      <c r="B89" s="345"/>
      <c r="C89" s="346"/>
      <c r="D89" s="346"/>
      <c r="E89" s="346"/>
      <c r="F89" s="346"/>
      <c r="G89" s="346"/>
      <c r="H89" s="346"/>
      <c r="I89" s="346"/>
      <c r="J89" s="346"/>
      <c r="K89" s="346"/>
      <c r="L89" s="347"/>
      <c r="N89">
        <v>85</v>
      </c>
      <c r="O89" t="str">
        <f>IF(収支報告書!U94="一部対象外","・No."&amp;収支報告書!B94&amp;"："&amp;TEXT(収支報告書!$S94+収支報告書!$AA94+収支報告書!$AC94,"\#,###"),IF(収支報告書!U94="一部確認","・No."&amp;収支報告書!B94&amp;"："&amp;TEXT(収支報告書!$AB94,"\#,###"),""))</f>
        <v/>
      </c>
      <c r="P89" t="str" cm="1">
        <f t="array" ref="P89">IF(Q89="","",_xlfn.TEXTJOIN(",",TRUE,IF(収支報告書!$W$10:$W$1011=Q89,収支報告書!$B$10:$B$1011,"")))</f>
        <v/>
      </c>
      <c r="R89" s="150">
        <f>SUMIFS(収支報告書!$P$10:$P$1011,収支報告書!$U$10:$U$1011,"対象外",収支報告書!$W$10:$W$1011,Q89)+SUMIFS(収支報告書!$S$10:$S$1011,収支報告書!$U$10:$U$1011,"一部*",収支報告書!$W$10:$W$1011,Q89)+SUMIFS(収支報告書!$AA$10:$AA$1011,収支報告書!$U$10:$U$1011,"一部*",収支報告書!$W$10:$W$1011,Q89)+SUMIFS(収支報告書!$AB$10:$AB$1011,収支報告書!$U$10:$U$1011,"一部*",収支報告書!$W$10:$W$1011,Q89)+SUMIFS(収支報告書!$P$10:$P$1011,収支報告書!$U$10:$U$1011,"確認",収支報告書!$W$10:$W$1011,Q89)+SUMIFS(収支報告書!$AC$10:$AC$1011,収支報告書!$U$10:$U$1011,"一部*",収支報告書!$W$10:$W$1011,Q89)</f>
        <v>0</v>
      </c>
      <c r="S89" t="str" cm="1">
        <f t="array" aca="1" ref="S89" ca="1">_xlfn.IFNA(INDIRECT(ADDRESS(MATCH(Q89,収支報告書!$W$10:$W$1011,0)+9,22,4,,"収支報告書")),"")</f>
        <v/>
      </c>
      <c r="T89" t="str">
        <f t="shared" si="3"/>
        <v/>
      </c>
      <c r="U89" t="str">
        <f t="shared" si="4"/>
        <v/>
      </c>
    </row>
    <row r="90" spans="2:21">
      <c r="B90" s="345"/>
      <c r="C90" s="346"/>
      <c r="D90" s="346"/>
      <c r="E90" s="346"/>
      <c r="F90" s="346"/>
      <c r="G90" s="346"/>
      <c r="H90" s="346"/>
      <c r="I90" s="346"/>
      <c r="J90" s="346"/>
      <c r="K90" s="346"/>
      <c r="L90" s="347"/>
      <c r="N90">
        <v>86</v>
      </c>
      <c r="O90" t="str">
        <f>IF(収支報告書!U95="一部対象外","・No."&amp;収支報告書!B95&amp;"："&amp;TEXT(収支報告書!$S95+収支報告書!$AA95+収支報告書!$AC95,"\#,###"),IF(収支報告書!U95="一部確認","・No."&amp;収支報告書!B95&amp;"："&amp;TEXT(収支報告書!$AB95,"\#,###"),""))</f>
        <v/>
      </c>
      <c r="P90" t="str" cm="1">
        <f t="array" ref="P90">IF(Q90="","",_xlfn.TEXTJOIN(",",TRUE,IF(収支報告書!$W$10:$W$1011=Q90,収支報告書!$B$10:$B$1011,"")))</f>
        <v/>
      </c>
      <c r="R90" s="150">
        <f>SUMIFS(収支報告書!$P$10:$P$1011,収支報告書!$U$10:$U$1011,"対象外",収支報告書!$W$10:$W$1011,Q90)+SUMIFS(収支報告書!$S$10:$S$1011,収支報告書!$U$10:$U$1011,"一部*",収支報告書!$W$10:$W$1011,Q90)+SUMIFS(収支報告書!$AA$10:$AA$1011,収支報告書!$U$10:$U$1011,"一部*",収支報告書!$W$10:$W$1011,Q90)+SUMIFS(収支報告書!$AB$10:$AB$1011,収支報告書!$U$10:$U$1011,"一部*",収支報告書!$W$10:$W$1011,Q90)+SUMIFS(収支報告書!$P$10:$P$1011,収支報告書!$U$10:$U$1011,"確認",収支報告書!$W$10:$W$1011,Q90)+SUMIFS(収支報告書!$AC$10:$AC$1011,収支報告書!$U$10:$U$1011,"一部*",収支報告書!$W$10:$W$1011,Q90)</f>
        <v>0</v>
      </c>
      <c r="S90" t="str" cm="1">
        <f t="array" aca="1" ref="S90" ca="1">_xlfn.IFNA(INDIRECT(ADDRESS(MATCH(Q90,収支報告書!$W$10:$W$1011,0)+9,22,4,,"収支報告書")),"")</f>
        <v/>
      </c>
      <c r="T90" t="str">
        <f t="shared" si="3"/>
        <v/>
      </c>
      <c r="U90" t="str">
        <f t="shared" si="4"/>
        <v/>
      </c>
    </row>
    <row r="91" spans="2:21">
      <c r="B91" s="345"/>
      <c r="C91" s="346"/>
      <c r="D91" s="346"/>
      <c r="E91" s="346"/>
      <c r="F91" s="346"/>
      <c r="G91" s="346"/>
      <c r="H91" s="346"/>
      <c r="I91" s="346"/>
      <c r="J91" s="346"/>
      <c r="K91" s="346"/>
      <c r="L91" s="347"/>
      <c r="N91">
        <v>87</v>
      </c>
      <c r="O91" t="str">
        <f>IF(収支報告書!U96="一部対象外","・No."&amp;収支報告書!B96&amp;"："&amp;TEXT(収支報告書!$S96+収支報告書!$AA96+収支報告書!$AC96,"\#,###"),IF(収支報告書!U96="一部確認","・No."&amp;収支報告書!B96&amp;"："&amp;TEXT(収支報告書!$AB96,"\#,###"),""))</f>
        <v/>
      </c>
      <c r="P91" t="str" cm="1">
        <f t="array" ref="P91">IF(Q91="","",_xlfn.TEXTJOIN(",",TRUE,IF(収支報告書!$W$10:$W$1011=Q91,収支報告書!$B$10:$B$1011,"")))</f>
        <v/>
      </c>
      <c r="R91" s="150">
        <f>SUMIFS(収支報告書!$P$10:$P$1011,収支報告書!$U$10:$U$1011,"対象外",収支報告書!$W$10:$W$1011,Q91)+SUMIFS(収支報告書!$S$10:$S$1011,収支報告書!$U$10:$U$1011,"一部*",収支報告書!$W$10:$W$1011,Q91)+SUMIFS(収支報告書!$AA$10:$AA$1011,収支報告書!$U$10:$U$1011,"一部*",収支報告書!$W$10:$W$1011,Q91)+SUMIFS(収支報告書!$AB$10:$AB$1011,収支報告書!$U$10:$U$1011,"一部*",収支報告書!$W$10:$W$1011,Q91)+SUMIFS(収支報告書!$P$10:$P$1011,収支報告書!$U$10:$U$1011,"確認",収支報告書!$W$10:$W$1011,Q91)+SUMIFS(収支報告書!$AC$10:$AC$1011,収支報告書!$U$10:$U$1011,"一部*",収支報告書!$W$10:$W$1011,Q91)</f>
        <v>0</v>
      </c>
      <c r="S91" t="str" cm="1">
        <f t="array" aca="1" ref="S91" ca="1">_xlfn.IFNA(INDIRECT(ADDRESS(MATCH(Q91,収支報告書!$W$10:$W$1011,0)+9,22,4,,"収支報告書")),"")</f>
        <v/>
      </c>
      <c r="T91" t="str">
        <f t="shared" si="3"/>
        <v/>
      </c>
      <c r="U91" t="str">
        <f t="shared" si="4"/>
        <v/>
      </c>
    </row>
    <row r="92" spans="2:21">
      <c r="B92" s="345"/>
      <c r="C92" s="346"/>
      <c r="D92" s="346"/>
      <c r="E92" s="346"/>
      <c r="F92" s="346"/>
      <c r="G92" s="346"/>
      <c r="H92" s="346"/>
      <c r="I92" s="346"/>
      <c r="J92" s="346"/>
      <c r="K92" s="346"/>
      <c r="L92" s="347"/>
      <c r="N92">
        <v>88</v>
      </c>
      <c r="O92" t="str">
        <f>IF(収支報告書!U97="一部対象外","・No."&amp;収支報告書!B97&amp;"："&amp;TEXT(収支報告書!$S97+収支報告書!$AA97+収支報告書!$AC97,"\#,###"),IF(収支報告書!U97="一部確認","・No."&amp;収支報告書!B97&amp;"："&amp;TEXT(収支報告書!$AB97,"\#,###"),""))</f>
        <v/>
      </c>
      <c r="P92" t="str" cm="1">
        <f t="array" ref="P92">IF(Q92="","",_xlfn.TEXTJOIN(",",TRUE,IF(収支報告書!$W$10:$W$1011=Q92,収支報告書!$B$10:$B$1011,"")))</f>
        <v/>
      </c>
      <c r="R92" s="150">
        <f>SUMIFS(収支報告書!$P$10:$P$1011,収支報告書!$U$10:$U$1011,"対象外",収支報告書!$W$10:$W$1011,Q92)+SUMIFS(収支報告書!$S$10:$S$1011,収支報告書!$U$10:$U$1011,"一部*",収支報告書!$W$10:$W$1011,Q92)+SUMIFS(収支報告書!$AA$10:$AA$1011,収支報告書!$U$10:$U$1011,"一部*",収支報告書!$W$10:$W$1011,Q92)+SUMIFS(収支報告書!$AB$10:$AB$1011,収支報告書!$U$10:$U$1011,"一部*",収支報告書!$W$10:$W$1011,Q92)+SUMIFS(収支報告書!$P$10:$P$1011,収支報告書!$U$10:$U$1011,"確認",収支報告書!$W$10:$W$1011,Q92)+SUMIFS(収支報告書!$AC$10:$AC$1011,収支報告書!$U$10:$U$1011,"一部*",収支報告書!$W$10:$W$1011,Q92)</f>
        <v>0</v>
      </c>
      <c r="S92" t="str" cm="1">
        <f t="array" aca="1" ref="S92" ca="1">_xlfn.IFNA(INDIRECT(ADDRESS(MATCH(Q92,収支報告書!$W$10:$W$1011,0)+9,22,4,,"収支報告書")),"")</f>
        <v/>
      </c>
      <c r="T92" t="str">
        <f t="shared" si="3"/>
        <v/>
      </c>
      <c r="U92" t="str">
        <f t="shared" si="4"/>
        <v/>
      </c>
    </row>
    <row r="93" spans="2:21">
      <c r="B93" s="345"/>
      <c r="C93" s="346"/>
      <c r="D93" s="346"/>
      <c r="E93" s="346"/>
      <c r="F93" s="346"/>
      <c r="G93" s="346"/>
      <c r="H93" s="346"/>
      <c r="I93" s="346"/>
      <c r="J93" s="346"/>
      <c r="K93" s="346"/>
      <c r="L93" s="347"/>
      <c r="N93">
        <v>89</v>
      </c>
      <c r="O93" t="str">
        <f>IF(収支報告書!U98="一部対象外","・No."&amp;収支報告書!B98&amp;"："&amp;TEXT(収支報告書!$S98+収支報告書!$AA98+収支報告書!$AC98,"\#,###"),IF(収支報告書!U98="一部確認","・No."&amp;収支報告書!B98&amp;"："&amp;TEXT(収支報告書!$AB98,"\#,###"),""))</f>
        <v/>
      </c>
      <c r="P93" t="str" cm="1">
        <f t="array" ref="P93">IF(Q93="","",_xlfn.TEXTJOIN(",",TRUE,IF(収支報告書!$W$10:$W$1011=Q93,収支報告書!$B$10:$B$1011,"")))</f>
        <v/>
      </c>
      <c r="R93" s="150">
        <f>SUMIFS(収支報告書!$P$10:$P$1011,収支報告書!$U$10:$U$1011,"対象外",収支報告書!$W$10:$W$1011,Q93)+SUMIFS(収支報告書!$S$10:$S$1011,収支報告書!$U$10:$U$1011,"一部*",収支報告書!$W$10:$W$1011,Q93)+SUMIFS(収支報告書!$AA$10:$AA$1011,収支報告書!$U$10:$U$1011,"一部*",収支報告書!$W$10:$W$1011,Q93)+SUMIFS(収支報告書!$AB$10:$AB$1011,収支報告書!$U$10:$U$1011,"一部*",収支報告書!$W$10:$W$1011,Q93)+SUMIFS(収支報告書!$P$10:$P$1011,収支報告書!$U$10:$U$1011,"確認",収支報告書!$W$10:$W$1011,Q93)+SUMIFS(収支報告書!$AC$10:$AC$1011,収支報告書!$U$10:$U$1011,"一部*",収支報告書!$W$10:$W$1011,Q93)</f>
        <v>0</v>
      </c>
      <c r="S93" t="str" cm="1">
        <f t="array" aca="1" ref="S93" ca="1">_xlfn.IFNA(INDIRECT(ADDRESS(MATCH(Q93,収支報告書!$W$10:$W$1011,0)+9,22,4,,"収支報告書")),"")</f>
        <v/>
      </c>
      <c r="T93" t="str">
        <f t="shared" si="3"/>
        <v/>
      </c>
      <c r="U93" t="str">
        <f t="shared" si="4"/>
        <v/>
      </c>
    </row>
    <row r="94" spans="2:21">
      <c r="B94" s="345"/>
      <c r="C94" s="346"/>
      <c r="D94" s="346"/>
      <c r="E94" s="346"/>
      <c r="F94" s="346"/>
      <c r="G94" s="346"/>
      <c r="H94" s="346"/>
      <c r="I94" s="346"/>
      <c r="J94" s="346"/>
      <c r="K94" s="346"/>
      <c r="L94" s="347"/>
      <c r="N94">
        <v>90</v>
      </c>
      <c r="O94" t="str">
        <f>IF(収支報告書!U99="一部対象外","・No."&amp;収支報告書!B99&amp;"："&amp;TEXT(収支報告書!$S99+収支報告書!$AA99+収支報告書!$AC99,"\#,###"),IF(収支報告書!U99="一部確認","・No."&amp;収支報告書!B99&amp;"："&amp;TEXT(収支報告書!$AB99,"\#,###"),""))</f>
        <v/>
      </c>
      <c r="P94" t="str" cm="1">
        <f t="array" ref="P94">IF(Q94="","",_xlfn.TEXTJOIN(",",TRUE,IF(収支報告書!$W$10:$W$1011=Q94,収支報告書!$B$10:$B$1011,"")))</f>
        <v/>
      </c>
      <c r="R94" s="150">
        <f>SUMIFS(収支報告書!$P$10:$P$1011,収支報告書!$U$10:$U$1011,"対象外",収支報告書!$W$10:$W$1011,Q94)+SUMIFS(収支報告書!$S$10:$S$1011,収支報告書!$U$10:$U$1011,"一部*",収支報告書!$W$10:$W$1011,Q94)+SUMIFS(収支報告書!$AA$10:$AA$1011,収支報告書!$U$10:$U$1011,"一部*",収支報告書!$W$10:$W$1011,Q94)+SUMIFS(収支報告書!$AB$10:$AB$1011,収支報告書!$U$10:$U$1011,"一部*",収支報告書!$W$10:$W$1011,Q94)+SUMIFS(収支報告書!$P$10:$P$1011,収支報告書!$U$10:$U$1011,"確認",収支報告書!$W$10:$W$1011,Q94)+SUMIFS(収支報告書!$AC$10:$AC$1011,収支報告書!$U$10:$U$1011,"一部*",収支報告書!$W$10:$W$1011,Q94)</f>
        <v>0</v>
      </c>
      <c r="S94" t="str" cm="1">
        <f t="array" aca="1" ref="S94" ca="1">_xlfn.IFNA(INDIRECT(ADDRESS(MATCH(Q94,収支報告書!$W$10:$W$1011,0)+9,22,4,,"収支報告書")),"")</f>
        <v/>
      </c>
      <c r="T94" t="str">
        <f t="shared" si="3"/>
        <v/>
      </c>
      <c r="U94" t="str">
        <f t="shared" si="4"/>
        <v/>
      </c>
    </row>
    <row r="95" spans="2:21">
      <c r="B95" s="345"/>
      <c r="C95" s="346"/>
      <c r="D95" s="346"/>
      <c r="E95" s="346"/>
      <c r="F95" s="346"/>
      <c r="G95" s="346"/>
      <c r="H95" s="346"/>
      <c r="I95" s="346"/>
      <c r="J95" s="346"/>
      <c r="K95" s="346"/>
      <c r="L95" s="347"/>
      <c r="N95">
        <v>91</v>
      </c>
      <c r="O95" t="str">
        <f>IF(収支報告書!U100="一部対象外","・No."&amp;収支報告書!B100&amp;"："&amp;TEXT(収支報告書!$S100+収支報告書!$AA100+収支報告書!$AC100,"\#,###"),IF(収支報告書!U100="一部確認","・No."&amp;収支報告書!B100&amp;"："&amp;TEXT(収支報告書!$AB100,"\#,###"),""))</f>
        <v/>
      </c>
      <c r="P95" t="str" cm="1">
        <f t="array" ref="P95">IF(Q95="","",_xlfn.TEXTJOIN(",",TRUE,IF(収支報告書!$W$10:$W$1011=Q95,収支報告書!$B$10:$B$1011,"")))</f>
        <v/>
      </c>
      <c r="R95" s="150">
        <f>SUMIFS(収支報告書!$P$10:$P$1011,収支報告書!$U$10:$U$1011,"対象外",収支報告書!$W$10:$W$1011,Q95)+SUMIFS(収支報告書!$S$10:$S$1011,収支報告書!$U$10:$U$1011,"一部*",収支報告書!$W$10:$W$1011,Q95)+SUMIFS(収支報告書!$AA$10:$AA$1011,収支報告書!$U$10:$U$1011,"一部*",収支報告書!$W$10:$W$1011,Q95)+SUMIFS(収支報告書!$AB$10:$AB$1011,収支報告書!$U$10:$U$1011,"一部*",収支報告書!$W$10:$W$1011,Q95)+SUMIFS(収支報告書!$P$10:$P$1011,収支報告書!$U$10:$U$1011,"確認",収支報告書!$W$10:$W$1011,Q95)+SUMIFS(収支報告書!$AC$10:$AC$1011,収支報告書!$U$10:$U$1011,"一部*",収支報告書!$W$10:$W$1011,Q95)</f>
        <v>0</v>
      </c>
      <c r="S95" t="str" cm="1">
        <f t="array" aca="1" ref="S95" ca="1">_xlfn.IFNA(INDIRECT(ADDRESS(MATCH(Q95,収支報告書!$W$10:$W$1011,0)+9,22,4,,"収支報告書")),"")</f>
        <v/>
      </c>
      <c r="T95" t="str">
        <f t="shared" si="3"/>
        <v/>
      </c>
      <c r="U95" t="str">
        <f t="shared" si="4"/>
        <v/>
      </c>
    </row>
    <row r="96" spans="2:21">
      <c r="B96" s="345"/>
      <c r="C96" s="346"/>
      <c r="D96" s="346"/>
      <c r="E96" s="346"/>
      <c r="F96" s="346"/>
      <c r="G96" s="346"/>
      <c r="H96" s="346"/>
      <c r="I96" s="346"/>
      <c r="J96" s="346"/>
      <c r="K96" s="346"/>
      <c r="L96" s="347"/>
      <c r="N96">
        <v>92</v>
      </c>
      <c r="O96" t="str">
        <f>IF(収支報告書!U101="一部対象外","・No."&amp;収支報告書!B101&amp;"："&amp;TEXT(収支報告書!$S101+収支報告書!$AA101+収支報告書!$AC101,"\#,###"),IF(収支報告書!U101="一部確認","・No."&amp;収支報告書!B101&amp;"："&amp;TEXT(収支報告書!$AB101,"\#,###"),""))</f>
        <v/>
      </c>
      <c r="P96" t="str" cm="1">
        <f t="array" ref="P96">IF(Q96="","",_xlfn.TEXTJOIN(",",TRUE,IF(収支報告書!$W$10:$W$1011=Q96,収支報告書!$B$10:$B$1011,"")))</f>
        <v/>
      </c>
      <c r="R96" s="150">
        <f>SUMIFS(収支報告書!$P$10:$P$1011,収支報告書!$U$10:$U$1011,"対象外",収支報告書!$W$10:$W$1011,Q96)+SUMIFS(収支報告書!$S$10:$S$1011,収支報告書!$U$10:$U$1011,"一部*",収支報告書!$W$10:$W$1011,Q96)+SUMIFS(収支報告書!$AA$10:$AA$1011,収支報告書!$U$10:$U$1011,"一部*",収支報告書!$W$10:$W$1011,Q96)+SUMIFS(収支報告書!$AB$10:$AB$1011,収支報告書!$U$10:$U$1011,"一部*",収支報告書!$W$10:$W$1011,Q96)+SUMIFS(収支報告書!$P$10:$P$1011,収支報告書!$U$10:$U$1011,"確認",収支報告書!$W$10:$W$1011,Q96)+SUMIFS(収支報告書!$AC$10:$AC$1011,収支報告書!$U$10:$U$1011,"一部*",収支報告書!$W$10:$W$1011,Q96)</f>
        <v>0</v>
      </c>
      <c r="S96" t="str" cm="1">
        <f t="array" aca="1" ref="S96" ca="1">_xlfn.IFNA(INDIRECT(ADDRESS(MATCH(Q96,収支報告書!$W$10:$W$1011,0)+9,22,4,,"収支報告書")),"")</f>
        <v/>
      </c>
      <c r="T96" t="str">
        <f t="shared" si="3"/>
        <v/>
      </c>
      <c r="U96" t="str">
        <f t="shared" si="4"/>
        <v/>
      </c>
    </row>
    <row r="97" spans="2:21">
      <c r="B97" s="345"/>
      <c r="C97" s="346"/>
      <c r="D97" s="346"/>
      <c r="E97" s="346"/>
      <c r="F97" s="346"/>
      <c r="G97" s="346"/>
      <c r="H97" s="346"/>
      <c r="I97" s="346"/>
      <c r="J97" s="346"/>
      <c r="K97" s="346"/>
      <c r="L97" s="347"/>
      <c r="N97">
        <v>93</v>
      </c>
      <c r="O97" t="str">
        <f>IF(収支報告書!U102="一部対象外","・No."&amp;収支報告書!B102&amp;"："&amp;TEXT(収支報告書!$S102+収支報告書!$AA102+収支報告書!$AC102,"\#,###"),IF(収支報告書!U102="一部確認","・No."&amp;収支報告書!B102&amp;"："&amp;TEXT(収支報告書!$AB102,"\#,###"),""))</f>
        <v/>
      </c>
      <c r="P97" t="str" cm="1">
        <f t="array" ref="P97">IF(Q97="","",_xlfn.TEXTJOIN(",",TRUE,IF(収支報告書!$W$10:$W$1011=Q97,収支報告書!$B$10:$B$1011,"")))</f>
        <v/>
      </c>
      <c r="R97" s="150">
        <f>SUMIFS(収支報告書!$P$10:$P$1011,収支報告書!$U$10:$U$1011,"対象外",収支報告書!$W$10:$W$1011,Q97)+SUMIFS(収支報告書!$S$10:$S$1011,収支報告書!$U$10:$U$1011,"一部*",収支報告書!$W$10:$W$1011,Q97)+SUMIFS(収支報告書!$AA$10:$AA$1011,収支報告書!$U$10:$U$1011,"一部*",収支報告書!$W$10:$W$1011,Q97)+SUMIFS(収支報告書!$AB$10:$AB$1011,収支報告書!$U$10:$U$1011,"一部*",収支報告書!$W$10:$W$1011,Q97)+SUMIFS(収支報告書!$P$10:$P$1011,収支報告書!$U$10:$U$1011,"確認",収支報告書!$W$10:$W$1011,Q97)+SUMIFS(収支報告書!$AC$10:$AC$1011,収支報告書!$U$10:$U$1011,"一部*",収支報告書!$W$10:$W$1011,Q97)</f>
        <v>0</v>
      </c>
      <c r="S97" t="str" cm="1">
        <f t="array" aca="1" ref="S97" ca="1">_xlfn.IFNA(INDIRECT(ADDRESS(MATCH(Q97,収支報告書!$W$10:$W$1011,0)+9,22,4,,"収支報告書")),"")</f>
        <v/>
      </c>
      <c r="T97" t="str">
        <f t="shared" si="3"/>
        <v/>
      </c>
      <c r="U97" t="str">
        <f t="shared" si="4"/>
        <v/>
      </c>
    </row>
    <row r="98" spans="2:21">
      <c r="B98" s="345"/>
      <c r="C98" s="346"/>
      <c r="D98" s="346"/>
      <c r="E98" s="346"/>
      <c r="F98" s="346"/>
      <c r="G98" s="346"/>
      <c r="H98" s="346"/>
      <c r="I98" s="346"/>
      <c r="J98" s="346"/>
      <c r="K98" s="346"/>
      <c r="L98" s="347"/>
      <c r="N98">
        <v>94</v>
      </c>
      <c r="O98" t="str">
        <f>IF(収支報告書!U103="一部対象外","・No."&amp;収支報告書!B103&amp;"："&amp;TEXT(収支報告書!$S103+収支報告書!$AA103+収支報告書!$AC103,"\#,###"),IF(収支報告書!U103="一部確認","・No."&amp;収支報告書!B103&amp;"："&amp;TEXT(収支報告書!$AB103,"\#,###"),""))</f>
        <v/>
      </c>
      <c r="P98" t="str" cm="1">
        <f t="array" ref="P98">IF(Q98="","",_xlfn.TEXTJOIN(",",TRUE,IF(収支報告書!$W$10:$W$1011=Q98,収支報告書!$B$10:$B$1011,"")))</f>
        <v/>
      </c>
      <c r="R98" s="150">
        <f>SUMIFS(収支報告書!$P$10:$P$1011,収支報告書!$U$10:$U$1011,"対象外",収支報告書!$W$10:$W$1011,Q98)+SUMIFS(収支報告書!$S$10:$S$1011,収支報告書!$U$10:$U$1011,"一部*",収支報告書!$W$10:$W$1011,Q98)+SUMIFS(収支報告書!$AA$10:$AA$1011,収支報告書!$U$10:$U$1011,"一部*",収支報告書!$W$10:$W$1011,Q98)+SUMIFS(収支報告書!$AB$10:$AB$1011,収支報告書!$U$10:$U$1011,"一部*",収支報告書!$W$10:$W$1011,Q98)+SUMIFS(収支報告書!$P$10:$P$1011,収支報告書!$U$10:$U$1011,"確認",収支報告書!$W$10:$W$1011,Q98)+SUMIFS(収支報告書!$AC$10:$AC$1011,収支報告書!$U$10:$U$1011,"一部*",収支報告書!$W$10:$W$1011,Q98)</f>
        <v>0</v>
      </c>
      <c r="S98" t="str" cm="1">
        <f t="array" aca="1" ref="S98" ca="1">_xlfn.IFNA(INDIRECT(ADDRESS(MATCH(Q98,収支報告書!$W$10:$W$1011,0)+9,22,4,,"収支報告書")),"")</f>
        <v/>
      </c>
      <c r="T98" t="str">
        <f t="shared" si="3"/>
        <v/>
      </c>
      <c r="U98" t="str">
        <f t="shared" si="4"/>
        <v/>
      </c>
    </row>
    <row r="99" spans="2:21">
      <c r="B99" s="345"/>
      <c r="C99" s="346"/>
      <c r="D99" s="346"/>
      <c r="E99" s="346"/>
      <c r="F99" s="346"/>
      <c r="G99" s="346"/>
      <c r="H99" s="346"/>
      <c r="I99" s="346"/>
      <c r="J99" s="346"/>
      <c r="K99" s="346"/>
      <c r="L99" s="347"/>
      <c r="N99">
        <v>95</v>
      </c>
      <c r="O99" t="str">
        <f>IF(収支報告書!U104="一部対象外","・No."&amp;収支報告書!B104&amp;"："&amp;TEXT(収支報告書!$S104+収支報告書!$AA104+収支報告書!$AC104,"\#,###"),IF(収支報告書!U104="一部確認","・No."&amp;収支報告書!B104&amp;"："&amp;TEXT(収支報告書!$AB104,"\#,###"),""))</f>
        <v/>
      </c>
      <c r="P99" t="str" cm="1">
        <f t="array" ref="P99">IF(Q99="","",_xlfn.TEXTJOIN(",",TRUE,IF(収支報告書!$W$10:$W$1011=Q99,収支報告書!$B$10:$B$1011,"")))</f>
        <v/>
      </c>
      <c r="R99" s="150">
        <f>SUMIFS(収支報告書!$P$10:$P$1011,収支報告書!$U$10:$U$1011,"対象外",収支報告書!$W$10:$W$1011,Q99)+SUMIFS(収支報告書!$S$10:$S$1011,収支報告書!$U$10:$U$1011,"一部*",収支報告書!$W$10:$W$1011,Q99)+SUMIFS(収支報告書!$AA$10:$AA$1011,収支報告書!$U$10:$U$1011,"一部*",収支報告書!$W$10:$W$1011,Q99)+SUMIFS(収支報告書!$AB$10:$AB$1011,収支報告書!$U$10:$U$1011,"一部*",収支報告書!$W$10:$W$1011,Q99)+SUMIFS(収支報告書!$P$10:$P$1011,収支報告書!$U$10:$U$1011,"確認",収支報告書!$W$10:$W$1011,Q99)+SUMIFS(収支報告書!$AC$10:$AC$1011,収支報告書!$U$10:$U$1011,"一部*",収支報告書!$W$10:$W$1011,Q99)</f>
        <v>0</v>
      </c>
      <c r="S99" t="str" cm="1">
        <f t="array" aca="1" ref="S99" ca="1">_xlfn.IFNA(INDIRECT(ADDRESS(MATCH(Q99,収支報告書!$W$10:$W$1011,0)+9,22,4,,"収支報告書")),"")</f>
        <v/>
      </c>
      <c r="T99" t="str">
        <f t="shared" si="3"/>
        <v/>
      </c>
      <c r="U99" t="str">
        <f t="shared" si="4"/>
        <v/>
      </c>
    </row>
    <row r="100" spans="2:21">
      <c r="B100" s="345"/>
      <c r="C100" s="346"/>
      <c r="D100" s="346"/>
      <c r="E100" s="346"/>
      <c r="F100" s="346"/>
      <c r="G100" s="346"/>
      <c r="H100" s="346"/>
      <c r="I100" s="346"/>
      <c r="J100" s="346"/>
      <c r="K100" s="346"/>
      <c r="L100" s="347"/>
      <c r="N100">
        <v>96</v>
      </c>
      <c r="O100" t="str">
        <f>IF(収支報告書!U105="一部対象外","・No."&amp;収支報告書!B105&amp;"："&amp;TEXT(収支報告書!$S105+収支報告書!$AA105+収支報告書!$AC105,"\#,###"),IF(収支報告書!U105="一部確認","・No."&amp;収支報告書!B105&amp;"："&amp;TEXT(収支報告書!$AB105,"\#,###"),""))</f>
        <v/>
      </c>
      <c r="P100" t="str" cm="1">
        <f t="array" ref="P100">IF(Q100="","",_xlfn.TEXTJOIN(",",TRUE,IF(収支報告書!$W$10:$W$1011=Q100,収支報告書!$B$10:$B$1011,"")))</f>
        <v/>
      </c>
      <c r="R100" s="150">
        <f>SUMIFS(収支報告書!$P$10:$P$1011,収支報告書!$U$10:$U$1011,"対象外",収支報告書!$W$10:$W$1011,Q100)+SUMIFS(収支報告書!$S$10:$S$1011,収支報告書!$U$10:$U$1011,"一部*",収支報告書!$W$10:$W$1011,Q100)+SUMIFS(収支報告書!$AA$10:$AA$1011,収支報告書!$U$10:$U$1011,"一部*",収支報告書!$W$10:$W$1011,Q100)+SUMIFS(収支報告書!$AB$10:$AB$1011,収支報告書!$U$10:$U$1011,"一部*",収支報告書!$W$10:$W$1011,Q100)+SUMIFS(収支報告書!$P$10:$P$1011,収支報告書!$U$10:$U$1011,"確認",収支報告書!$W$10:$W$1011,Q100)+SUMIFS(収支報告書!$AC$10:$AC$1011,収支報告書!$U$10:$U$1011,"一部*",収支報告書!$W$10:$W$1011,Q100)</f>
        <v>0</v>
      </c>
      <c r="S100" t="str" cm="1">
        <f t="array" aca="1" ref="S100" ca="1">_xlfn.IFNA(INDIRECT(ADDRESS(MATCH(Q100,収支報告書!$W$10:$W$1011,0)+9,22,4,,"収支報告書")),"")</f>
        <v/>
      </c>
      <c r="T100" t="str">
        <f t="shared" si="3"/>
        <v/>
      </c>
      <c r="U100" t="str">
        <f t="shared" si="4"/>
        <v/>
      </c>
    </row>
    <row r="101" spans="2:21">
      <c r="B101" s="345"/>
      <c r="C101" s="346"/>
      <c r="D101" s="346"/>
      <c r="E101" s="346"/>
      <c r="F101" s="346"/>
      <c r="G101" s="346"/>
      <c r="H101" s="346"/>
      <c r="I101" s="346"/>
      <c r="J101" s="346"/>
      <c r="K101" s="346"/>
      <c r="L101" s="347"/>
      <c r="N101">
        <v>97</v>
      </c>
      <c r="O101" t="str">
        <f>IF(収支報告書!U106="一部対象外","・No."&amp;収支報告書!B106&amp;"："&amp;TEXT(収支報告書!$S106+収支報告書!$AA106+収支報告書!$AC106,"\#,###"),IF(収支報告書!U106="一部確認","・No."&amp;収支報告書!B106&amp;"："&amp;TEXT(収支報告書!$AB106,"\#,###"),""))</f>
        <v/>
      </c>
      <c r="P101" t="str" cm="1">
        <f t="array" ref="P101">IF(Q101="","",_xlfn.TEXTJOIN(",",TRUE,IF(収支報告書!$W$10:$W$1011=Q101,収支報告書!$B$10:$B$1011,"")))</f>
        <v/>
      </c>
      <c r="R101" s="150">
        <f>SUMIFS(収支報告書!$P$10:$P$1011,収支報告書!$U$10:$U$1011,"対象外",収支報告書!$W$10:$W$1011,Q101)+SUMIFS(収支報告書!$S$10:$S$1011,収支報告書!$U$10:$U$1011,"一部*",収支報告書!$W$10:$W$1011,Q101)+SUMIFS(収支報告書!$AA$10:$AA$1011,収支報告書!$U$10:$U$1011,"一部*",収支報告書!$W$10:$W$1011,Q101)+SUMIFS(収支報告書!$AB$10:$AB$1011,収支報告書!$U$10:$U$1011,"一部*",収支報告書!$W$10:$W$1011,Q101)+SUMIFS(収支報告書!$P$10:$P$1011,収支報告書!$U$10:$U$1011,"確認",収支報告書!$W$10:$W$1011,Q101)+SUMIFS(収支報告書!$AC$10:$AC$1011,収支報告書!$U$10:$U$1011,"一部*",収支報告書!$W$10:$W$1011,Q101)</f>
        <v>0</v>
      </c>
      <c r="S101" t="str" cm="1">
        <f t="array" aca="1" ref="S101" ca="1">_xlfn.IFNA(INDIRECT(ADDRESS(MATCH(Q101,収支報告書!$W$10:$W$1011,0)+9,22,4,,"収支報告書")),"")</f>
        <v/>
      </c>
      <c r="T101" t="str">
        <f t="shared" si="3"/>
        <v/>
      </c>
      <c r="U101" t="str">
        <f t="shared" si="4"/>
        <v/>
      </c>
    </row>
    <row r="102" spans="2:21">
      <c r="B102" s="345"/>
      <c r="C102" s="346"/>
      <c r="D102" s="346"/>
      <c r="E102" s="346"/>
      <c r="F102" s="346"/>
      <c r="G102" s="346"/>
      <c r="H102" s="346"/>
      <c r="I102" s="346"/>
      <c r="J102" s="346"/>
      <c r="K102" s="346"/>
      <c r="L102" s="347"/>
      <c r="N102">
        <v>98</v>
      </c>
      <c r="O102" t="str">
        <f>IF(収支報告書!U107="一部対象外","・No."&amp;収支報告書!B107&amp;"："&amp;TEXT(収支報告書!$S107+収支報告書!$AA107+収支報告書!$AC107,"\#,###"),IF(収支報告書!U107="一部確認","・No."&amp;収支報告書!B107&amp;"："&amp;TEXT(収支報告書!$AB107,"\#,###"),""))</f>
        <v/>
      </c>
      <c r="P102" t="str" cm="1">
        <f t="array" ref="P102">IF(Q102="","",_xlfn.TEXTJOIN(",",TRUE,IF(収支報告書!$W$10:$W$1011=Q102,収支報告書!$B$10:$B$1011,"")))</f>
        <v/>
      </c>
      <c r="R102" s="150">
        <f>SUMIFS(収支報告書!$P$10:$P$1011,収支報告書!$U$10:$U$1011,"対象外",収支報告書!$W$10:$W$1011,Q102)+SUMIFS(収支報告書!$S$10:$S$1011,収支報告書!$U$10:$U$1011,"一部*",収支報告書!$W$10:$W$1011,Q102)+SUMIFS(収支報告書!$AA$10:$AA$1011,収支報告書!$U$10:$U$1011,"一部*",収支報告書!$W$10:$W$1011,Q102)+SUMIFS(収支報告書!$AB$10:$AB$1011,収支報告書!$U$10:$U$1011,"一部*",収支報告書!$W$10:$W$1011,Q102)+SUMIFS(収支報告書!$P$10:$P$1011,収支報告書!$U$10:$U$1011,"確認",収支報告書!$W$10:$W$1011,Q102)+SUMIFS(収支報告書!$AC$10:$AC$1011,収支報告書!$U$10:$U$1011,"一部*",収支報告書!$W$10:$W$1011,Q102)</f>
        <v>0</v>
      </c>
      <c r="S102" t="str" cm="1">
        <f t="array" aca="1" ref="S102" ca="1">_xlfn.IFNA(INDIRECT(ADDRESS(MATCH(Q102,収支報告書!$W$10:$W$1011,0)+9,22,4,,"収支報告書")),"")</f>
        <v/>
      </c>
      <c r="T102" t="str">
        <f t="shared" si="3"/>
        <v/>
      </c>
      <c r="U102" t="str">
        <f t="shared" si="4"/>
        <v/>
      </c>
    </row>
    <row r="103" spans="2:21">
      <c r="B103" s="345"/>
      <c r="C103" s="346"/>
      <c r="D103" s="346"/>
      <c r="E103" s="346"/>
      <c r="F103" s="346"/>
      <c r="G103" s="346"/>
      <c r="H103" s="346"/>
      <c r="I103" s="346"/>
      <c r="J103" s="346"/>
      <c r="K103" s="346"/>
      <c r="L103" s="347"/>
      <c r="N103">
        <v>99</v>
      </c>
      <c r="O103" t="str">
        <f>IF(収支報告書!U108="一部対象外","・No."&amp;収支報告書!B108&amp;"："&amp;TEXT(収支報告書!$S108+収支報告書!$AA108+収支報告書!$AC108,"\#,###"),IF(収支報告書!U108="一部確認","・No."&amp;収支報告書!B108&amp;"："&amp;TEXT(収支報告書!$AB108,"\#,###"),""))</f>
        <v/>
      </c>
      <c r="P103" t="str" cm="1">
        <f t="array" ref="P103">IF(Q103="","",_xlfn.TEXTJOIN(",",TRUE,IF(収支報告書!$W$10:$W$1011=Q103,収支報告書!$B$10:$B$1011,"")))</f>
        <v/>
      </c>
      <c r="R103" s="150">
        <f>SUMIFS(収支報告書!$P$10:$P$1011,収支報告書!$U$10:$U$1011,"対象外",収支報告書!$W$10:$W$1011,Q103)+SUMIFS(収支報告書!$S$10:$S$1011,収支報告書!$U$10:$U$1011,"一部*",収支報告書!$W$10:$W$1011,Q103)+SUMIFS(収支報告書!$AA$10:$AA$1011,収支報告書!$U$10:$U$1011,"一部*",収支報告書!$W$10:$W$1011,Q103)+SUMIFS(収支報告書!$AB$10:$AB$1011,収支報告書!$U$10:$U$1011,"一部*",収支報告書!$W$10:$W$1011,Q103)+SUMIFS(収支報告書!$P$10:$P$1011,収支報告書!$U$10:$U$1011,"確認",収支報告書!$W$10:$W$1011,Q103)+SUMIFS(収支報告書!$AC$10:$AC$1011,収支報告書!$U$10:$U$1011,"一部*",収支報告書!$W$10:$W$1011,Q103)</f>
        <v>0</v>
      </c>
      <c r="S103" t="str" cm="1">
        <f t="array" aca="1" ref="S103" ca="1">_xlfn.IFNA(INDIRECT(ADDRESS(MATCH(Q103,収支報告書!$W$10:$W$1011,0)+9,22,4,,"収支報告書")),"")</f>
        <v/>
      </c>
      <c r="T103" t="str">
        <f t="shared" si="3"/>
        <v/>
      </c>
      <c r="U103" t="str">
        <f t="shared" si="4"/>
        <v/>
      </c>
    </row>
    <row r="104" spans="2:21">
      <c r="B104" s="345"/>
      <c r="C104" s="346"/>
      <c r="D104" s="346"/>
      <c r="E104" s="346"/>
      <c r="F104" s="346"/>
      <c r="G104" s="346"/>
      <c r="H104" s="346"/>
      <c r="I104" s="346"/>
      <c r="J104" s="346"/>
      <c r="K104" s="346"/>
      <c r="L104" s="347"/>
      <c r="N104">
        <v>100</v>
      </c>
      <c r="O104" t="str">
        <f>IF(収支報告書!U109="一部対象外","・No."&amp;収支報告書!B109&amp;"："&amp;TEXT(収支報告書!$S109+収支報告書!$AA109+収支報告書!$AC109,"\#,###"),IF(収支報告書!U109="一部確認","・No."&amp;収支報告書!B109&amp;"："&amp;TEXT(収支報告書!$AB109,"\#,###"),""))</f>
        <v/>
      </c>
      <c r="P104" t="str" cm="1">
        <f t="array" ref="P104">IF(Q104="","",_xlfn.TEXTJOIN(",",TRUE,IF(収支報告書!$W$10:$W$1011=Q104,収支報告書!$B$10:$B$1011,"")))</f>
        <v/>
      </c>
      <c r="R104" s="150">
        <f>SUMIFS(収支報告書!$P$10:$P$1011,収支報告書!$U$10:$U$1011,"対象外",収支報告書!$W$10:$W$1011,Q104)+SUMIFS(収支報告書!$S$10:$S$1011,収支報告書!$U$10:$U$1011,"一部*",収支報告書!$W$10:$W$1011,Q104)+SUMIFS(収支報告書!$AA$10:$AA$1011,収支報告書!$U$10:$U$1011,"一部*",収支報告書!$W$10:$W$1011,Q104)+SUMIFS(収支報告書!$AB$10:$AB$1011,収支報告書!$U$10:$U$1011,"一部*",収支報告書!$W$10:$W$1011,Q104)+SUMIFS(収支報告書!$P$10:$P$1011,収支報告書!$U$10:$U$1011,"確認",収支報告書!$W$10:$W$1011,Q104)+SUMIFS(収支報告書!$AC$10:$AC$1011,収支報告書!$U$10:$U$1011,"一部*",収支報告書!$W$10:$W$1011,Q104)</f>
        <v>0</v>
      </c>
      <c r="S104" t="str" cm="1">
        <f t="array" aca="1" ref="S104" ca="1">_xlfn.IFNA(INDIRECT(ADDRESS(MATCH(Q104,収支報告書!$W$10:$W$1011,0)+9,22,4,,"収支報告書")),"")</f>
        <v/>
      </c>
      <c r="T104" t="str">
        <f t="shared" si="3"/>
        <v/>
      </c>
      <c r="U104" t="str">
        <f t="shared" si="4"/>
        <v/>
      </c>
    </row>
    <row r="105" spans="2:21">
      <c r="B105" s="345"/>
      <c r="C105" s="346"/>
      <c r="D105" s="346"/>
      <c r="E105" s="346"/>
      <c r="F105" s="346"/>
      <c r="G105" s="346"/>
      <c r="H105" s="346"/>
      <c r="I105" s="346"/>
      <c r="J105" s="346"/>
      <c r="K105" s="346"/>
      <c r="L105" s="347"/>
      <c r="N105">
        <v>101</v>
      </c>
      <c r="O105" t="str">
        <f>IF(収支報告書!U110="一部対象外","・No."&amp;収支報告書!B110&amp;"："&amp;TEXT(収支報告書!$S110+収支報告書!$AA110+収支報告書!$AC110,"\#,###"),IF(収支報告書!U110="一部確認","・No."&amp;収支報告書!B110&amp;"："&amp;TEXT(収支報告書!$AB110,"\#,###"),""))</f>
        <v/>
      </c>
      <c r="P105" t="str" cm="1">
        <f t="array" ref="P105">IF(Q105="","",_xlfn.TEXTJOIN(",",TRUE,IF(収支報告書!$W$10:$W$1011=Q105,収支報告書!$B$10:$B$1011,"")))</f>
        <v/>
      </c>
      <c r="R105" s="150">
        <f>SUMIFS(収支報告書!$P$10:$P$1011,収支報告書!$U$10:$U$1011,"対象外",収支報告書!$W$10:$W$1011,Q105)+SUMIFS(収支報告書!$S$10:$S$1011,収支報告書!$U$10:$U$1011,"一部*",収支報告書!$W$10:$W$1011,Q105)+SUMIFS(収支報告書!$AA$10:$AA$1011,収支報告書!$U$10:$U$1011,"一部*",収支報告書!$W$10:$W$1011,Q105)+SUMIFS(収支報告書!$AB$10:$AB$1011,収支報告書!$U$10:$U$1011,"一部*",収支報告書!$W$10:$W$1011,Q105)+SUMIFS(収支報告書!$P$10:$P$1011,収支報告書!$U$10:$U$1011,"確認",収支報告書!$W$10:$W$1011,Q105)+SUMIFS(収支報告書!$AC$10:$AC$1011,収支報告書!$U$10:$U$1011,"一部*",収支報告書!$W$10:$W$1011,Q105)</f>
        <v>0</v>
      </c>
      <c r="S105" t="str" cm="1">
        <f t="array" aca="1" ref="S105" ca="1">_xlfn.IFNA(INDIRECT(ADDRESS(MATCH(Q105,収支報告書!$W$10:$W$1011,0)+9,22,4,,"収支報告書")),"")</f>
        <v/>
      </c>
      <c r="T105" t="str">
        <f t="shared" si="3"/>
        <v/>
      </c>
      <c r="U105" t="str">
        <f t="shared" si="4"/>
        <v/>
      </c>
    </row>
    <row r="106" spans="2:21">
      <c r="B106" s="345"/>
      <c r="C106" s="346"/>
      <c r="D106" s="346"/>
      <c r="E106" s="346"/>
      <c r="F106" s="346"/>
      <c r="G106" s="346"/>
      <c r="H106" s="346"/>
      <c r="I106" s="346"/>
      <c r="J106" s="346"/>
      <c r="K106" s="346"/>
      <c r="L106" s="347"/>
      <c r="N106">
        <v>102</v>
      </c>
      <c r="O106" t="str">
        <f>IF(収支報告書!U111="一部対象外","・No."&amp;収支報告書!B111&amp;"："&amp;TEXT(収支報告書!$S111+収支報告書!$AA111+収支報告書!$AC111,"\#,###"),IF(収支報告書!U111="一部確認","・No."&amp;収支報告書!B111&amp;"："&amp;TEXT(収支報告書!$AB111,"\#,###"),""))</f>
        <v/>
      </c>
      <c r="P106" t="str" cm="1">
        <f t="array" ref="P106">IF(Q106="","",_xlfn.TEXTJOIN(",",TRUE,IF(収支報告書!$W$10:$W$1011=Q106,収支報告書!$B$10:$B$1011,"")))</f>
        <v/>
      </c>
      <c r="R106" s="150">
        <f>SUMIFS(収支報告書!$P$10:$P$1011,収支報告書!$U$10:$U$1011,"対象外",収支報告書!$W$10:$W$1011,Q106)+SUMIFS(収支報告書!$S$10:$S$1011,収支報告書!$U$10:$U$1011,"一部*",収支報告書!$W$10:$W$1011,Q106)+SUMIFS(収支報告書!$AA$10:$AA$1011,収支報告書!$U$10:$U$1011,"一部*",収支報告書!$W$10:$W$1011,Q106)+SUMIFS(収支報告書!$AB$10:$AB$1011,収支報告書!$U$10:$U$1011,"一部*",収支報告書!$W$10:$W$1011,Q106)+SUMIFS(収支報告書!$P$10:$P$1011,収支報告書!$U$10:$U$1011,"確認",収支報告書!$W$10:$W$1011,Q106)+SUMIFS(収支報告書!$AC$10:$AC$1011,収支報告書!$U$10:$U$1011,"一部*",収支報告書!$W$10:$W$1011,Q106)</f>
        <v>0</v>
      </c>
      <c r="S106" t="str" cm="1">
        <f t="array" aca="1" ref="S106" ca="1">_xlfn.IFNA(INDIRECT(ADDRESS(MATCH(Q106,収支報告書!$W$10:$W$1011,0)+9,22,4,,"収支報告書")),"")</f>
        <v/>
      </c>
      <c r="T106" t="str">
        <f t="shared" si="3"/>
        <v/>
      </c>
      <c r="U106" t="str">
        <f t="shared" si="4"/>
        <v/>
      </c>
    </row>
    <row r="107" spans="2:21">
      <c r="B107" s="345"/>
      <c r="C107" s="346"/>
      <c r="D107" s="346"/>
      <c r="E107" s="346"/>
      <c r="F107" s="346"/>
      <c r="G107" s="346"/>
      <c r="H107" s="346"/>
      <c r="I107" s="346"/>
      <c r="J107" s="346"/>
      <c r="K107" s="346"/>
      <c r="L107" s="347"/>
      <c r="N107">
        <v>103</v>
      </c>
      <c r="O107" t="str">
        <f>IF(収支報告書!U112="一部対象外","・No."&amp;収支報告書!B112&amp;"："&amp;TEXT(収支報告書!$S112+収支報告書!$AA112+収支報告書!$AC112,"\#,###"),IF(収支報告書!U112="一部確認","・No."&amp;収支報告書!B112&amp;"："&amp;TEXT(収支報告書!$AB112,"\#,###"),""))</f>
        <v/>
      </c>
      <c r="P107" t="str" cm="1">
        <f t="array" ref="P107">IF(Q107="","",_xlfn.TEXTJOIN(",",TRUE,IF(収支報告書!$W$10:$W$1011=Q107,収支報告書!$B$10:$B$1011,"")))</f>
        <v/>
      </c>
      <c r="R107" s="150">
        <f>SUMIFS(収支報告書!$P$10:$P$1011,収支報告書!$U$10:$U$1011,"対象外",収支報告書!$W$10:$W$1011,Q107)+SUMIFS(収支報告書!$S$10:$S$1011,収支報告書!$U$10:$U$1011,"一部*",収支報告書!$W$10:$W$1011,Q107)+SUMIFS(収支報告書!$AA$10:$AA$1011,収支報告書!$U$10:$U$1011,"一部*",収支報告書!$W$10:$W$1011,Q107)+SUMIFS(収支報告書!$AB$10:$AB$1011,収支報告書!$U$10:$U$1011,"一部*",収支報告書!$W$10:$W$1011,Q107)+SUMIFS(収支報告書!$P$10:$P$1011,収支報告書!$U$10:$U$1011,"確認",収支報告書!$W$10:$W$1011,Q107)+SUMIFS(収支報告書!$AC$10:$AC$1011,収支報告書!$U$10:$U$1011,"一部*",収支報告書!$W$10:$W$1011,Q107)</f>
        <v>0</v>
      </c>
      <c r="S107" t="str" cm="1">
        <f t="array" aca="1" ref="S107" ca="1">_xlfn.IFNA(INDIRECT(ADDRESS(MATCH(Q107,収支報告書!$W$10:$W$1011,0)+9,22,4,,"収支報告書")),"")</f>
        <v/>
      </c>
      <c r="T107" t="str">
        <f t="shared" si="3"/>
        <v/>
      </c>
      <c r="U107" t="str">
        <f t="shared" si="4"/>
        <v/>
      </c>
    </row>
    <row r="108" spans="2:21">
      <c r="B108" s="345"/>
      <c r="C108" s="346"/>
      <c r="D108" s="346"/>
      <c r="E108" s="346"/>
      <c r="F108" s="346"/>
      <c r="G108" s="346"/>
      <c r="H108" s="346"/>
      <c r="I108" s="346"/>
      <c r="J108" s="346"/>
      <c r="K108" s="346"/>
      <c r="L108" s="347"/>
      <c r="N108">
        <v>104</v>
      </c>
      <c r="O108" t="str">
        <f>IF(収支報告書!U113="一部対象外","・No."&amp;収支報告書!B113&amp;"："&amp;TEXT(収支報告書!$S113+収支報告書!$AA113+収支報告書!$AC113,"\#,###"),IF(収支報告書!U113="一部確認","・No."&amp;収支報告書!B113&amp;"："&amp;TEXT(収支報告書!$AB113,"\#,###"),""))</f>
        <v/>
      </c>
      <c r="P108" t="str" cm="1">
        <f t="array" ref="P108">IF(Q108="","",_xlfn.TEXTJOIN(",",TRUE,IF(収支報告書!$W$10:$W$1011=Q108,収支報告書!$B$10:$B$1011,"")))</f>
        <v/>
      </c>
      <c r="R108" s="150">
        <f>SUMIFS(収支報告書!$P$10:$P$1011,収支報告書!$U$10:$U$1011,"対象外",収支報告書!$W$10:$W$1011,Q108)+SUMIFS(収支報告書!$S$10:$S$1011,収支報告書!$U$10:$U$1011,"一部*",収支報告書!$W$10:$W$1011,Q108)+SUMIFS(収支報告書!$AA$10:$AA$1011,収支報告書!$U$10:$U$1011,"一部*",収支報告書!$W$10:$W$1011,Q108)+SUMIFS(収支報告書!$AB$10:$AB$1011,収支報告書!$U$10:$U$1011,"一部*",収支報告書!$W$10:$W$1011,Q108)+SUMIFS(収支報告書!$P$10:$P$1011,収支報告書!$U$10:$U$1011,"確認",収支報告書!$W$10:$W$1011,Q108)+SUMIFS(収支報告書!$AC$10:$AC$1011,収支報告書!$U$10:$U$1011,"一部*",収支報告書!$W$10:$W$1011,Q108)</f>
        <v>0</v>
      </c>
      <c r="S108" t="str" cm="1">
        <f t="array" aca="1" ref="S108" ca="1">_xlfn.IFNA(INDIRECT(ADDRESS(MATCH(Q108,収支報告書!$W$10:$W$1011,0)+9,22,4,,"収支報告書")),"")</f>
        <v/>
      </c>
      <c r="T108" t="str">
        <f t="shared" si="3"/>
        <v/>
      </c>
      <c r="U108" t="str">
        <f t="shared" si="4"/>
        <v/>
      </c>
    </row>
    <row r="109" spans="2:21">
      <c r="B109" s="345"/>
      <c r="C109" s="346"/>
      <c r="D109" s="346"/>
      <c r="E109" s="346"/>
      <c r="F109" s="346"/>
      <c r="G109" s="346"/>
      <c r="H109" s="346"/>
      <c r="I109" s="346"/>
      <c r="J109" s="346"/>
      <c r="K109" s="346"/>
      <c r="L109" s="347"/>
      <c r="N109">
        <v>105</v>
      </c>
      <c r="O109" t="str">
        <f>IF(収支報告書!U114="一部対象外","・No."&amp;収支報告書!B114&amp;"："&amp;TEXT(収支報告書!$S114+収支報告書!$AA114+収支報告書!$AC114,"\#,###"),IF(収支報告書!U114="一部確認","・No."&amp;収支報告書!B114&amp;"："&amp;TEXT(収支報告書!$AB114,"\#,###"),""))</f>
        <v/>
      </c>
      <c r="P109" t="str" cm="1">
        <f t="array" ref="P109">IF(Q109="","",_xlfn.TEXTJOIN(",",TRUE,IF(収支報告書!$W$10:$W$1011=Q109,収支報告書!$B$10:$B$1011,"")))</f>
        <v/>
      </c>
      <c r="R109" s="150">
        <f>SUMIFS(収支報告書!$P$10:$P$1011,収支報告書!$U$10:$U$1011,"対象外",収支報告書!$W$10:$W$1011,Q109)+SUMIFS(収支報告書!$S$10:$S$1011,収支報告書!$U$10:$U$1011,"一部*",収支報告書!$W$10:$W$1011,Q109)+SUMIFS(収支報告書!$AA$10:$AA$1011,収支報告書!$U$10:$U$1011,"一部*",収支報告書!$W$10:$W$1011,Q109)+SUMIFS(収支報告書!$AB$10:$AB$1011,収支報告書!$U$10:$U$1011,"一部*",収支報告書!$W$10:$W$1011,Q109)+SUMIFS(収支報告書!$P$10:$P$1011,収支報告書!$U$10:$U$1011,"確認",収支報告書!$W$10:$W$1011,Q109)+SUMIFS(収支報告書!$AC$10:$AC$1011,収支報告書!$U$10:$U$1011,"一部*",収支報告書!$W$10:$W$1011,Q109)</f>
        <v>0</v>
      </c>
      <c r="S109" t="str" cm="1">
        <f t="array" aca="1" ref="S109" ca="1">_xlfn.IFNA(INDIRECT(ADDRESS(MATCH(Q109,収支報告書!$W$10:$W$1011,0)+9,22,4,,"収支報告書")),"")</f>
        <v/>
      </c>
      <c r="T109" t="str">
        <f t="shared" si="3"/>
        <v/>
      </c>
      <c r="U109" t="str">
        <f t="shared" si="4"/>
        <v/>
      </c>
    </row>
    <row r="110" spans="2:21">
      <c r="B110" s="345"/>
      <c r="C110" s="346"/>
      <c r="D110" s="346"/>
      <c r="E110" s="346"/>
      <c r="F110" s="346"/>
      <c r="G110" s="346"/>
      <c r="H110" s="346"/>
      <c r="I110" s="346"/>
      <c r="J110" s="346"/>
      <c r="K110" s="346"/>
      <c r="L110" s="347"/>
      <c r="N110">
        <v>106</v>
      </c>
      <c r="O110" t="str">
        <f>IF(収支報告書!U115="一部対象外","・No."&amp;収支報告書!B115&amp;"："&amp;TEXT(収支報告書!$S115+収支報告書!$AA115+収支報告書!$AC115,"\#,###"),IF(収支報告書!U115="一部確認","・No."&amp;収支報告書!B115&amp;"："&amp;TEXT(収支報告書!$AB115,"\#,###"),""))</f>
        <v/>
      </c>
      <c r="P110" t="str" cm="1">
        <f t="array" ref="P110">IF(Q110="","",_xlfn.TEXTJOIN(",",TRUE,IF(収支報告書!$W$10:$W$1011=Q110,収支報告書!$B$10:$B$1011,"")))</f>
        <v/>
      </c>
      <c r="R110" s="150">
        <f>SUMIFS(収支報告書!$P$10:$P$1011,収支報告書!$U$10:$U$1011,"対象外",収支報告書!$W$10:$W$1011,Q110)+SUMIFS(収支報告書!$S$10:$S$1011,収支報告書!$U$10:$U$1011,"一部*",収支報告書!$W$10:$W$1011,Q110)+SUMIFS(収支報告書!$AA$10:$AA$1011,収支報告書!$U$10:$U$1011,"一部*",収支報告書!$W$10:$W$1011,Q110)+SUMIFS(収支報告書!$AB$10:$AB$1011,収支報告書!$U$10:$U$1011,"一部*",収支報告書!$W$10:$W$1011,Q110)+SUMIFS(収支報告書!$P$10:$P$1011,収支報告書!$U$10:$U$1011,"確認",収支報告書!$W$10:$W$1011,Q110)+SUMIFS(収支報告書!$AC$10:$AC$1011,収支報告書!$U$10:$U$1011,"一部*",収支報告書!$W$10:$W$1011,Q110)</f>
        <v>0</v>
      </c>
      <c r="S110" t="str" cm="1">
        <f t="array" aca="1" ref="S110" ca="1">_xlfn.IFNA(INDIRECT(ADDRESS(MATCH(Q110,収支報告書!$W$10:$W$1011,0)+9,22,4,,"収支報告書")),"")</f>
        <v/>
      </c>
      <c r="T110" t="str">
        <f t="shared" si="3"/>
        <v/>
      </c>
      <c r="U110" t="str">
        <f t="shared" si="4"/>
        <v/>
      </c>
    </row>
    <row r="111" spans="2:21">
      <c r="B111" s="345"/>
      <c r="C111" s="346"/>
      <c r="D111" s="346"/>
      <c r="E111" s="346"/>
      <c r="F111" s="346"/>
      <c r="G111" s="346"/>
      <c r="H111" s="346"/>
      <c r="I111" s="346"/>
      <c r="J111" s="346"/>
      <c r="K111" s="346"/>
      <c r="L111" s="347"/>
      <c r="N111">
        <v>107</v>
      </c>
      <c r="O111" t="str">
        <f>IF(収支報告書!U116="一部対象外","・No."&amp;収支報告書!B116&amp;"："&amp;TEXT(収支報告書!$S116+収支報告書!$AA116+収支報告書!$AC116,"\#,###"),IF(収支報告書!U116="一部確認","・No."&amp;収支報告書!B116&amp;"："&amp;TEXT(収支報告書!$AB116,"\#,###"),""))</f>
        <v/>
      </c>
      <c r="P111" t="str" cm="1">
        <f t="array" ref="P111">IF(Q111="","",_xlfn.TEXTJOIN(",",TRUE,IF(収支報告書!$W$10:$W$1011=Q111,収支報告書!$B$10:$B$1011,"")))</f>
        <v/>
      </c>
      <c r="R111" s="150">
        <f>SUMIFS(収支報告書!$P$10:$P$1011,収支報告書!$U$10:$U$1011,"対象外",収支報告書!$W$10:$W$1011,Q111)+SUMIFS(収支報告書!$S$10:$S$1011,収支報告書!$U$10:$U$1011,"一部*",収支報告書!$W$10:$W$1011,Q111)+SUMIFS(収支報告書!$AA$10:$AA$1011,収支報告書!$U$10:$U$1011,"一部*",収支報告書!$W$10:$W$1011,Q111)+SUMIFS(収支報告書!$AB$10:$AB$1011,収支報告書!$U$10:$U$1011,"一部*",収支報告書!$W$10:$W$1011,Q111)+SUMIFS(収支報告書!$P$10:$P$1011,収支報告書!$U$10:$U$1011,"確認",収支報告書!$W$10:$W$1011,Q111)+SUMIFS(収支報告書!$AC$10:$AC$1011,収支報告書!$U$10:$U$1011,"一部*",収支報告書!$W$10:$W$1011,Q111)</f>
        <v>0</v>
      </c>
      <c r="S111" t="str" cm="1">
        <f t="array" aca="1" ref="S111" ca="1">_xlfn.IFNA(INDIRECT(ADDRESS(MATCH(Q111,収支報告書!$W$10:$W$1011,0)+9,22,4,,"収支報告書")),"")</f>
        <v/>
      </c>
      <c r="T111" t="str">
        <f t="shared" si="3"/>
        <v/>
      </c>
      <c r="U111" t="str">
        <f t="shared" si="4"/>
        <v/>
      </c>
    </row>
    <row r="112" spans="2:21">
      <c r="B112" s="345"/>
      <c r="C112" s="346"/>
      <c r="D112" s="346"/>
      <c r="E112" s="346"/>
      <c r="F112" s="346"/>
      <c r="G112" s="346"/>
      <c r="H112" s="346"/>
      <c r="I112" s="346"/>
      <c r="J112" s="346"/>
      <c r="K112" s="346"/>
      <c r="L112" s="347"/>
      <c r="N112">
        <v>108</v>
      </c>
      <c r="O112" t="str">
        <f>IF(収支報告書!U117="一部対象外","・No."&amp;収支報告書!B117&amp;"："&amp;TEXT(収支報告書!$S117+収支報告書!$AA117+収支報告書!$AC117,"\#,###"),IF(収支報告書!U117="一部確認","・No."&amp;収支報告書!B117&amp;"："&amp;TEXT(収支報告書!$AB117,"\#,###"),""))</f>
        <v/>
      </c>
      <c r="P112" t="str" cm="1">
        <f t="array" ref="P112">IF(Q112="","",_xlfn.TEXTJOIN(",",TRUE,IF(収支報告書!$W$10:$W$1011=Q112,収支報告書!$B$10:$B$1011,"")))</f>
        <v/>
      </c>
      <c r="R112" s="150">
        <f>SUMIFS(収支報告書!$P$10:$P$1011,収支報告書!$U$10:$U$1011,"対象外",収支報告書!$W$10:$W$1011,Q112)+SUMIFS(収支報告書!$S$10:$S$1011,収支報告書!$U$10:$U$1011,"一部*",収支報告書!$W$10:$W$1011,Q112)+SUMIFS(収支報告書!$AA$10:$AA$1011,収支報告書!$U$10:$U$1011,"一部*",収支報告書!$W$10:$W$1011,Q112)+SUMIFS(収支報告書!$AB$10:$AB$1011,収支報告書!$U$10:$U$1011,"一部*",収支報告書!$W$10:$W$1011,Q112)+SUMIFS(収支報告書!$P$10:$P$1011,収支報告書!$U$10:$U$1011,"確認",収支報告書!$W$10:$W$1011,Q112)+SUMIFS(収支報告書!$AC$10:$AC$1011,収支報告書!$U$10:$U$1011,"一部*",収支報告書!$W$10:$W$1011,Q112)</f>
        <v>0</v>
      </c>
      <c r="S112" t="str" cm="1">
        <f t="array" aca="1" ref="S112" ca="1">_xlfn.IFNA(INDIRECT(ADDRESS(MATCH(Q112,収支報告書!$W$10:$W$1011,0)+9,22,4,,"収支報告書")),"")</f>
        <v/>
      </c>
      <c r="T112" t="str">
        <f t="shared" si="3"/>
        <v/>
      </c>
      <c r="U112" t="str">
        <f t="shared" si="4"/>
        <v/>
      </c>
    </row>
    <row r="113" spans="2:21">
      <c r="B113" s="345"/>
      <c r="C113" s="346"/>
      <c r="D113" s="346"/>
      <c r="E113" s="346"/>
      <c r="F113" s="346"/>
      <c r="G113" s="346"/>
      <c r="H113" s="346"/>
      <c r="I113" s="346"/>
      <c r="J113" s="346"/>
      <c r="K113" s="346"/>
      <c r="L113" s="347"/>
      <c r="N113">
        <v>109</v>
      </c>
      <c r="O113" t="str">
        <f>IF(収支報告書!U118="一部対象外","・No."&amp;収支報告書!B118&amp;"："&amp;TEXT(収支報告書!$S118+収支報告書!$AA118+収支報告書!$AC118,"\#,###"),IF(収支報告書!U118="一部確認","・No."&amp;収支報告書!B118&amp;"："&amp;TEXT(収支報告書!$AB118,"\#,###"),""))</f>
        <v/>
      </c>
      <c r="P113" t="str" cm="1">
        <f t="array" ref="P113">IF(Q113="","",_xlfn.TEXTJOIN(",",TRUE,IF(収支報告書!$W$10:$W$1011=Q113,収支報告書!$B$10:$B$1011,"")))</f>
        <v/>
      </c>
      <c r="R113" s="150">
        <f>SUMIFS(収支報告書!$P$10:$P$1011,収支報告書!$U$10:$U$1011,"対象外",収支報告書!$W$10:$W$1011,Q113)+SUMIFS(収支報告書!$S$10:$S$1011,収支報告書!$U$10:$U$1011,"一部*",収支報告書!$W$10:$W$1011,Q113)+SUMIFS(収支報告書!$AA$10:$AA$1011,収支報告書!$U$10:$U$1011,"一部*",収支報告書!$W$10:$W$1011,Q113)+SUMIFS(収支報告書!$AB$10:$AB$1011,収支報告書!$U$10:$U$1011,"一部*",収支報告書!$W$10:$W$1011,Q113)+SUMIFS(収支報告書!$P$10:$P$1011,収支報告書!$U$10:$U$1011,"確認",収支報告書!$W$10:$W$1011,Q113)+SUMIFS(収支報告書!$AC$10:$AC$1011,収支報告書!$U$10:$U$1011,"一部*",収支報告書!$W$10:$W$1011,Q113)</f>
        <v>0</v>
      </c>
      <c r="S113" t="str" cm="1">
        <f t="array" aca="1" ref="S113" ca="1">_xlfn.IFNA(INDIRECT(ADDRESS(MATCH(Q113,収支報告書!$W$10:$W$1011,0)+9,22,4,,"収支報告書")),"")</f>
        <v/>
      </c>
      <c r="T113" t="str">
        <f t="shared" si="3"/>
        <v/>
      </c>
      <c r="U113" t="str">
        <f t="shared" si="4"/>
        <v/>
      </c>
    </row>
    <row r="114" spans="2:21">
      <c r="B114" s="345"/>
      <c r="C114" s="346"/>
      <c r="D114" s="346"/>
      <c r="E114" s="346"/>
      <c r="F114" s="346"/>
      <c r="G114" s="346"/>
      <c r="H114" s="346"/>
      <c r="I114" s="346"/>
      <c r="J114" s="346"/>
      <c r="K114" s="346"/>
      <c r="L114" s="347"/>
      <c r="N114">
        <v>110</v>
      </c>
      <c r="O114" t="str">
        <f>IF(収支報告書!U119="一部対象外","・No."&amp;収支報告書!B119&amp;"："&amp;TEXT(収支報告書!$S119+収支報告書!$AA119+収支報告書!$AC119,"\#,###"),IF(収支報告書!U119="一部確認","・No."&amp;収支報告書!B119&amp;"："&amp;TEXT(収支報告書!$AB119,"\#,###"),""))</f>
        <v/>
      </c>
      <c r="P114" t="str" cm="1">
        <f t="array" ref="P114">IF(Q114="","",_xlfn.TEXTJOIN(",",TRUE,IF(収支報告書!$W$10:$W$1011=Q114,収支報告書!$B$10:$B$1011,"")))</f>
        <v/>
      </c>
      <c r="R114" s="150">
        <f>SUMIFS(収支報告書!$P$10:$P$1011,収支報告書!$U$10:$U$1011,"対象外",収支報告書!$W$10:$W$1011,Q114)+SUMIFS(収支報告書!$S$10:$S$1011,収支報告書!$U$10:$U$1011,"一部*",収支報告書!$W$10:$W$1011,Q114)+SUMIFS(収支報告書!$AA$10:$AA$1011,収支報告書!$U$10:$U$1011,"一部*",収支報告書!$W$10:$W$1011,Q114)+SUMIFS(収支報告書!$AB$10:$AB$1011,収支報告書!$U$10:$U$1011,"一部*",収支報告書!$W$10:$W$1011,Q114)+SUMIFS(収支報告書!$P$10:$P$1011,収支報告書!$U$10:$U$1011,"確認",収支報告書!$W$10:$W$1011,Q114)+SUMIFS(収支報告書!$AC$10:$AC$1011,収支報告書!$U$10:$U$1011,"一部*",収支報告書!$W$10:$W$1011,Q114)</f>
        <v>0</v>
      </c>
      <c r="S114" t="str" cm="1">
        <f t="array" aca="1" ref="S114" ca="1">_xlfn.IFNA(INDIRECT(ADDRESS(MATCH(Q114,収支報告書!$W$10:$W$1011,0)+9,22,4,,"収支報告書")),"")</f>
        <v/>
      </c>
      <c r="T114" t="str">
        <f t="shared" si="3"/>
        <v/>
      </c>
      <c r="U114" t="str">
        <f t="shared" si="4"/>
        <v/>
      </c>
    </row>
    <row r="115" spans="2:21">
      <c r="B115" s="345"/>
      <c r="C115" s="346"/>
      <c r="D115" s="346"/>
      <c r="E115" s="346"/>
      <c r="F115" s="346"/>
      <c r="G115" s="346"/>
      <c r="H115" s="346"/>
      <c r="I115" s="346"/>
      <c r="J115" s="346"/>
      <c r="K115" s="346"/>
      <c r="L115" s="347"/>
      <c r="N115">
        <v>111</v>
      </c>
      <c r="O115" t="str">
        <f>IF(収支報告書!U120="一部対象外","・No."&amp;収支報告書!B120&amp;"："&amp;TEXT(収支報告書!$S120+収支報告書!$AA120+収支報告書!$AC120,"\#,###"),IF(収支報告書!U120="一部確認","・No."&amp;収支報告書!B120&amp;"："&amp;TEXT(収支報告書!$AB120,"\#,###"),""))</f>
        <v/>
      </c>
      <c r="P115" t="str" cm="1">
        <f t="array" ref="P115">IF(Q115="","",_xlfn.TEXTJOIN(",",TRUE,IF(収支報告書!$W$10:$W$1011=Q115,収支報告書!$B$10:$B$1011,"")))</f>
        <v/>
      </c>
      <c r="R115" s="150">
        <f>SUMIFS(収支報告書!$P$10:$P$1011,収支報告書!$U$10:$U$1011,"対象外",収支報告書!$W$10:$W$1011,Q115)+SUMIFS(収支報告書!$S$10:$S$1011,収支報告書!$U$10:$U$1011,"一部*",収支報告書!$W$10:$W$1011,Q115)+SUMIFS(収支報告書!$AA$10:$AA$1011,収支報告書!$U$10:$U$1011,"一部*",収支報告書!$W$10:$W$1011,Q115)+SUMIFS(収支報告書!$AB$10:$AB$1011,収支報告書!$U$10:$U$1011,"一部*",収支報告書!$W$10:$W$1011,Q115)+SUMIFS(収支報告書!$P$10:$P$1011,収支報告書!$U$10:$U$1011,"確認",収支報告書!$W$10:$W$1011,Q115)+SUMIFS(収支報告書!$AC$10:$AC$1011,収支報告書!$U$10:$U$1011,"一部*",収支報告書!$W$10:$W$1011,Q115)</f>
        <v>0</v>
      </c>
      <c r="S115" t="str" cm="1">
        <f t="array" aca="1" ref="S115" ca="1">_xlfn.IFNA(INDIRECT(ADDRESS(MATCH(Q115,収支報告書!$W$10:$W$1011,0)+9,22,4,,"収支報告書")),"")</f>
        <v/>
      </c>
      <c r="T115" t="str">
        <f t="shared" si="3"/>
        <v/>
      </c>
      <c r="U115" t="str">
        <f t="shared" si="4"/>
        <v/>
      </c>
    </row>
    <row r="116" spans="2:21">
      <c r="B116" s="345"/>
      <c r="C116" s="346"/>
      <c r="D116" s="346"/>
      <c r="E116" s="346"/>
      <c r="F116" s="346"/>
      <c r="G116" s="346"/>
      <c r="H116" s="346"/>
      <c r="I116" s="346"/>
      <c r="J116" s="346"/>
      <c r="K116" s="346"/>
      <c r="L116" s="347"/>
      <c r="N116">
        <v>112</v>
      </c>
      <c r="O116" t="str">
        <f>IF(収支報告書!U121="一部対象外","・No."&amp;収支報告書!B121&amp;"："&amp;TEXT(収支報告書!$S121+収支報告書!$AA121+収支報告書!$AC121,"\#,###"),IF(収支報告書!U121="一部確認","・No."&amp;収支報告書!B121&amp;"："&amp;TEXT(収支報告書!$AB121,"\#,###"),""))</f>
        <v/>
      </c>
      <c r="P116" t="str" cm="1">
        <f t="array" ref="P116">IF(Q116="","",_xlfn.TEXTJOIN(",",TRUE,IF(収支報告書!$W$10:$W$1011=Q116,収支報告書!$B$10:$B$1011,"")))</f>
        <v/>
      </c>
      <c r="R116" s="150">
        <f>SUMIFS(収支報告書!$P$10:$P$1011,収支報告書!$U$10:$U$1011,"対象外",収支報告書!$W$10:$W$1011,Q116)+SUMIFS(収支報告書!$S$10:$S$1011,収支報告書!$U$10:$U$1011,"一部*",収支報告書!$W$10:$W$1011,Q116)+SUMIFS(収支報告書!$AA$10:$AA$1011,収支報告書!$U$10:$U$1011,"一部*",収支報告書!$W$10:$W$1011,Q116)+SUMIFS(収支報告書!$AB$10:$AB$1011,収支報告書!$U$10:$U$1011,"一部*",収支報告書!$W$10:$W$1011,Q116)+SUMIFS(収支報告書!$P$10:$P$1011,収支報告書!$U$10:$U$1011,"確認",収支報告書!$W$10:$W$1011,Q116)+SUMIFS(収支報告書!$AC$10:$AC$1011,収支報告書!$U$10:$U$1011,"一部*",収支報告書!$W$10:$W$1011,Q116)</f>
        <v>0</v>
      </c>
      <c r="S116" t="str" cm="1">
        <f t="array" aca="1" ref="S116" ca="1">_xlfn.IFNA(INDIRECT(ADDRESS(MATCH(Q116,収支報告書!$W$10:$W$1011,0)+9,22,4,,"収支報告書")),"")</f>
        <v/>
      </c>
      <c r="T116" t="str">
        <f t="shared" si="3"/>
        <v/>
      </c>
      <c r="U116" t="str">
        <f t="shared" si="4"/>
        <v/>
      </c>
    </row>
    <row r="117" spans="2:21">
      <c r="B117" s="345"/>
      <c r="C117" s="346"/>
      <c r="D117" s="346"/>
      <c r="E117" s="346"/>
      <c r="F117" s="346"/>
      <c r="G117" s="346"/>
      <c r="H117" s="346"/>
      <c r="I117" s="346"/>
      <c r="J117" s="346"/>
      <c r="K117" s="346"/>
      <c r="L117" s="347"/>
      <c r="N117">
        <v>113</v>
      </c>
      <c r="O117" t="str">
        <f>IF(収支報告書!U122="一部対象外","・No."&amp;収支報告書!B122&amp;"："&amp;TEXT(収支報告書!$S122+収支報告書!$AA122+収支報告書!$AC122,"\#,###"),IF(収支報告書!U122="一部確認","・No."&amp;収支報告書!B122&amp;"："&amp;TEXT(収支報告書!$AB122,"\#,###"),""))</f>
        <v/>
      </c>
      <c r="P117" t="str" cm="1">
        <f t="array" ref="P117">IF(Q117="","",_xlfn.TEXTJOIN(",",TRUE,IF(収支報告書!$W$10:$W$1011=Q117,収支報告書!$B$10:$B$1011,"")))</f>
        <v/>
      </c>
      <c r="R117" s="150">
        <f>SUMIFS(収支報告書!$P$10:$P$1011,収支報告書!$U$10:$U$1011,"対象外",収支報告書!$W$10:$W$1011,Q117)+SUMIFS(収支報告書!$S$10:$S$1011,収支報告書!$U$10:$U$1011,"一部*",収支報告書!$W$10:$W$1011,Q117)+SUMIFS(収支報告書!$AA$10:$AA$1011,収支報告書!$U$10:$U$1011,"一部*",収支報告書!$W$10:$W$1011,Q117)+SUMIFS(収支報告書!$AB$10:$AB$1011,収支報告書!$U$10:$U$1011,"一部*",収支報告書!$W$10:$W$1011,Q117)+SUMIFS(収支報告書!$P$10:$P$1011,収支報告書!$U$10:$U$1011,"確認",収支報告書!$W$10:$W$1011,Q117)+SUMIFS(収支報告書!$AC$10:$AC$1011,収支報告書!$U$10:$U$1011,"一部*",収支報告書!$W$10:$W$1011,Q117)</f>
        <v>0</v>
      </c>
      <c r="S117" t="str" cm="1">
        <f t="array" aca="1" ref="S117" ca="1">_xlfn.IFNA(INDIRECT(ADDRESS(MATCH(Q117,収支報告書!$W$10:$W$1011,0)+9,22,4,,"収支報告書")),"")</f>
        <v/>
      </c>
      <c r="T117" t="str">
        <f t="shared" si="3"/>
        <v/>
      </c>
      <c r="U117" t="str">
        <f t="shared" si="4"/>
        <v/>
      </c>
    </row>
    <row r="118" spans="2:21">
      <c r="B118" s="345"/>
      <c r="C118" s="346"/>
      <c r="D118" s="346"/>
      <c r="E118" s="346"/>
      <c r="F118" s="346"/>
      <c r="G118" s="346"/>
      <c r="H118" s="346"/>
      <c r="I118" s="346"/>
      <c r="J118" s="346"/>
      <c r="K118" s="346"/>
      <c r="L118" s="347"/>
      <c r="N118">
        <v>114</v>
      </c>
      <c r="O118" t="str">
        <f>IF(収支報告書!U123="一部対象外","・No."&amp;収支報告書!B123&amp;"："&amp;TEXT(収支報告書!$S123+収支報告書!$AA123+収支報告書!$AC123,"\#,###"),IF(収支報告書!U123="一部確認","・No."&amp;収支報告書!B123&amp;"："&amp;TEXT(収支報告書!$AB123,"\#,###"),""))</f>
        <v/>
      </c>
      <c r="P118" t="str" cm="1">
        <f t="array" ref="P118">IF(Q118="","",_xlfn.TEXTJOIN(",",TRUE,IF(収支報告書!$W$10:$W$1011=Q118,収支報告書!$B$10:$B$1011,"")))</f>
        <v/>
      </c>
      <c r="R118" s="150">
        <f>SUMIFS(収支報告書!$P$10:$P$1011,収支報告書!$U$10:$U$1011,"対象外",収支報告書!$W$10:$W$1011,Q118)+SUMIFS(収支報告書!$S$10:$S$1011,収支報告書!$U$10:$U$1011,"一部*",収支報告書!$W$10:$W$1011,Q118)+SUMIFS(収支報告書!$AA$10:$AA$1011,収支報告書!$U$10:$U$1011,"一部*",収支報告書!$W$10:$W$1011,Q118)+SUMIFS(収支報告書!$AB$10:$AB$1011,収支報告書!$U$10:$U$1011,"一部*",収支報告書!$W$10:$W$1011,Q118)+SUMIFS(収支報告書!$P$10:$P$1011,収支報告書!$U$10:$U$1011,"確認",収支報告書!$W$10:$W$1011,Q118)+SUMIFS(収支報告書!$AC$10:$AC$1011,収支報告書!$U$10:$U$1011,"一部*",収支報告書!$W$10:$W$1011,Q118)</f>
        <v>0</v>
      </c>
      <c r="S118" t="str" cm="1">
        <f t="array" aca="1" ref="S118" ca="1">_xlfn.IFNA(INDIRECT(ADDRESS(MATCH(Q118,収支報告書!$W$10:$W$1011,0)+9,22,4,,"収支報告書")),"")</f>
        <v/>
      </c>
      <c r="T118" t="str">
        <f t="shared" si="3"/>
        <v/>
      </c>
      <c r="U118" t="str">
        <f t="shared" si="4"/>
        <v/>
      </c>
    </row>
    <row r="119" spans="2:21">
      <c r="B119" s="345"/>
      <c r="C119" s="346"/>
      <c r="D119" s="346"/>
      <c r="E119" s="346"/>
      <c r="F119" s="346"/>
      <c r="G119" s="346"/>
      <c r="H119" s="346"/>
      <c r="I119" s="346"/>
      <c r="J119" s="346"/>
      <c r="K119" s="346"/>
      <c r="L119" s="347"/>
      <c r="N119">
        <v>115</v>
      </c>
      <c r="O119" t="str">
        <f>IF(収支報告書!U124="一部対象外","・No."&amp;収支報告書!B124&amp;"："&amp;TEXT(収支報告書!$S124+収支報告書!$AA124+収支報告書!$AC124,"\#,###"),IF(収支報告書!U124="一部確認","・No."&amp;収支報告書!B124&amp;"："&amp;TEXT(収支報告書!$AB124,"\#,###"),""))</f>
        <v/>
      </c>
      <c r="P119" t="str" cm="1">
        <f t="array" ref="P119">IF(Q119="","",_xlfn.TEXTJOIN(",",TRUE,IF(収支報告書!$W$10:$W$1011=Q119,収支報告書!$B$10:$B$1011,"")))</f>
        <v/>
      </c>
      <c r="R119" s="150">
        <f>SUMIFS(収支報告書!$P$10:$P$1011,収支報告書!$U$10:$U$1011,"対象外",収支報告書!$W$10:$W$1011,Q119)+SUMIFS(収支報告書!$S$10:$S$1011,収支報告書!$U$10:$U$1011,"一部*",収支報告書!$W$10:$W$1011,Q119)+SUMIFS(収支報告書!$AA$10:$AA$1011,収支報告書!$U$10:$U$1011,"一部*",収支報告書!$W$10:$W$1011,Q119)+SUMIFS(収支報告書!$AB$10:$AB$1011,収支報告書!$U$10:$U$1011,"一部*",収支報告書!$W$10:$W$1011,Q119)+SUMIFS(収支報告書!$P$10:$P$1011,収支報告書!$U$10:$U$1011,"確認",収支報告書!$W$10:$W$1011,Q119)+SUMIFS(収支報告書!$AC$10:$AC$1011,収支報告書!$U$10:$U$1011,"一部*",収支報告書!$W$10:$W$1011,Q119)</f>
        <v>0</v>
      </c>
      <c r="S119" t="str" cm="1">
        <f t="array" aca="1" ref="S119" ca="1">_xlfn.IFNA(INDIRECT(ADDRESS(MATCH(Q119,収支報告書!$W$10:$W$1011,0)+9,22,4,,"収支報告書")),"")</f>
        <v/>
      </c>
      <c r="T119" t="str">
        <f t="shared" si="3"/>
        <v/>
      </c>
      <c r="U119" t="str">
        <f t="shared" si="4"/>
        <v/>
      </c>
    </row>
    <row r="120" spans="2:21">
      <c r="B120" s="345"/>
      <c r="C120" s="346"/>
      <c r="D120" s="346"/>
      <c r="E120" s="346"/>
      <c r="F120" s="346"/>
      <c r="G120" s="346"/>
      <c r="H120" s="346"/>
      <c r="I120" s="346"/>
      <c r="J120" s="346"/>
      <c r="K120" s="346"/>
      <c r="L120" s="347"/>
      <c r="N120">
        <v>116</v>
      </c>
      <c r="O120" t="str">
        <f>IF(収支報告書!U125="一部対象外","・No."&amp;収支報告書!B125&amp;"："&amp;TEXT(収支報告書!$S125+収支報告書!$AA125+収支報告書!$AC125,"\#,###"),IF(収支報告書!U125="一部確認","・No."&amp;収支報告書!B125&amp;"："&amp;TEXT(収支報告書!$AB125,"\#,###"),""))</f>
        <v/>
      </c>
      <c r="P120" t="str" cm="1">
        <f t="array" ref="P120">IF(Q120="","",_xlfn.TEXTJOIN(",",TRUE,IF(収支報告書!$W$10:$W$1011=Q120,収支報告書!$B$10:$B$1011,"")))</f>
        <v/>
      </c>
      <c r="R120" s="150">
        <f>SUMIFS(収支報告書!$P$10:$P$1011,収支報告書!$U$10:$U$1011,"対象外",収支報告書!$W$10:$W$1011,Q120)+SUMIFS(収支報告書!$S$10:$S$1011,収支報告書!$U$10:$U$1011,"一部*",収支報告書!$W$10:$W$1011,Q120)+SUMIFS(収支報告書!$AA$10:$AA$1011,収支報告書!$U$10:$U$1011,"一部*",収支報告書!$W$10:$W$1011,Q120)+SUMIFS(収支報告書!$AB$10:$AB$1011,収支報告書!$U$10:$U$1011,"一部*",収支報告書!$W$10:$W$1011,Q120)+SUMIFS(収支報告書!$P$10:$P$1011,収支報告書!$U$10:$U$1011,"確認",収支報告書!$W$10:$W$1011,Q120)+SUMIFS(収支報告書!$AC$10:$AC$1011,収支報告書!$U$10:$U$1011,"一部*",収支報告書!$W$10:$W$1011,Q120)</f>
        <v>0</v>
      </c>
      <c r="S120" t="str" cm="1">
        <f t="array" aca="1" ref="S120" ca="1">_xlfn.IFNA(INDIRECT(ADDRESS(MATCH(Q120,収支報告書!$W$10:$W$1011,0)+9,22,4,,"収支報告書")),"")</f>
        <v/>
      </c>
      <c r="T120" t="str">
        <f t="shared" si="3"/>
        <v/>
      </c>
      <c r="U120" t="str">
        <f t="shared" si="4"/>
        <v/>
      </c>
    </row>
    <row r="121" spans="2:21">
      <c r="B121" s="345"/>
      <c r="C121" s="346"/>
      <c r="D121" s="346"/>
      <c r="E121" s="346"/>
      <c r="F121" s="346"/>
      <c r="G121" s="346"/>
      <c r="H121" s="346"/>
      <c r="I121" s="346"/>
      <c r="J121" s="346"/>
      <c r="K121" s="346"/>
      <c r="L121" s="347"/>
      <c r="N121">
        <v>117</v>
      </c>
      <c r="O121" t="str">
        <f>IF(収支報告書!U126="一部対象外","・No."&amp;収支報告書!B126&amp;"："&amp;TEXT(収支報告書!$S126+収支報告書!$AA126+収支報告書!$AC126,"\#,###"),IF(収支報告書!U126="一部確認","・No."&amp;収支報告書!B126&amp;"："&amp;TEXT(収支報告書!$AB126,"\#,###"),""))</f>
        <v/>
      </c>
      <c r="P121" t="str" cm="1">
        <f t="array" ref="P121">IF(Q121="","",_xlfn.TEXTJOIN(",",TRUE,IF(収支報告書!$W$10:$W$1011=Q121,収支報告書!$B$10:$B$1011,"")))</f>
        <v/>
      </c>
      <c r="R121" s="150">
        <f>SUMIFS(収支報告書!$P$10:$P$1011,収支報告書!$U$10:$U$1011,"対象外",収支報告書!$W$10:$W$1011,Q121)+SUMIFS(収支報告書!$S$10:$S$1011,収支報告書!$U$10:$U$1011,"一部*",収支報告書!$W$10:$W$1011,Q121)+SUMIFS(収支報告書!$AA$10:$AA$1011,収支報告書!$U$10:$U$1011,"一部*",収支報告書!$W$10:$W$1011,Q121)+SUMIFS(収支報告書!$AB$10:$AB$1011,収支報告書!$U$10:$U$1011,"一部*",収支報告書!$W$10:$W$1011,Q121)+SUMIFS(収支報告書!$P$10:$P$1011,収支報告書!$U$10:$U$1011,"確認",収支報告書!$W$10:$W$1011,Q121)+SUMIFS(収支報告書!$AC$10:$AC$1011,収支報告書!$U$10:$U$1011,"一部*",収支報告書!$W$10:$W$1011,Q121)</f>
        <v>0</v>
      </c>
      <c r="S121" t="str" cm="1">
        <f t="array" aca="1" ref="S121" ca="1">_xlfn.IFNA(INDIRECT(ADDRESS(MATCH(Q121,収支報告書!$W$10:$W$1011,0)+9,22,4,,"収支報告書")),"")</f>
        <v/>
      </c>
      <c r="T121" t="str">
        <f t="shared" si="3"/>
        <v/>
      </c>
      <c r="U121" t="str">
        <f t="shared" si="4"/>
        <v/>
      </c>
    </row>
    <row r="122" spans="2:21">
      <c r="B122" s="345"/>
      <c r="C122" s="346"/>
      <c r="D122" s="346"/>
      <c r="E122" s="346"/>
      <c r="F122" s="346"/>
      <c r="G122" s="346"/>
      <c r="H122" s="346"/>
      <c r="I122" s="346"/>
      <c r="J122" s="346"/>
      <c r="K122" s="346"/>
      <c r="L122" s="347"/>
      <c r="N122">
        <v>118</v>
      </c>
      <c r="O122" t="str">
        <f>IF(収支報告書!U127="一部対象外","・No."&amp;収支報告書!B127&amp;"："&amp;TEXT(収支報告書!$S127+収支報告書!$AA127+収支報告書!$AC127,"\#,###"),IF(収支報告書!U127="一部確認","・No."&amp;収支報告書!B127&amp;"："&amp;TEXT(収支報告書!$AB127,"\#,###"),""))</f>
        <v/>
      </c>
      <c r="P122" t="str" cm="1">
        <f t="array" ref="P122">IF(Q122="","",_xlfn.TEXTJOIN(",",TRUE,IF(収支報告書!$W$10:$W$1011=Q122,収支報告書!$B$10:$B$1011,"")))</f>
        <v/>
      </c>
      <c r="R122" s="150">
        <f>SUMIFS(収支報告書!$P$10:$P$1011,収支報告書!$U$10:$U$1011,"対象外",収支報告書!$W$10:$W$1011,Q122)+SUMIFS(収支報告書!$S$10:$S$1011,収支報告書!$U$10:$U$1011,"一部*",収支報告書!$W$10:$W$1011,Q122)+SUMIFS(収支報告書!$AA$10:$AA$1011,収支報告書!$U$10:$U$1011,"一部*",収支報告書!$W$10:$W$1011,Q122)+SUMIFS(収支報告書!$AB$10:$AB$1011,収支報告書!$U$10:$U$1011,"一部*",収支報告書!$W$10:$W$1011,Q122)+SUMIFS(収支報告書!$P$10:$P$1011,収支報告書!$U$10:$U$1011,"確認",収支報告書!$W$10:$W$1011,Q122)+SUMIFS(収支報告書!$AC$10:$AC$1011,収支報告書!$U$10:$U$1011,"一部*",収支報告書!$W$10:$W$1011,Q122)</f>
        <v>0</v>
      </c>
      <c r="S122" t="str" cm="1">
        <f t="array" aca="1" ref="S122" ca="1">_xlfn.IFNA(INDIRECT(ADDRESS(MATCH(Q122,収支報告書!$W$10:$W$1011,0)+9,22,4,,"収支報告書")),"")</f>
        <v/>
      </c>
      <c r="T122" t="str">
        <f t="shared" si="3"/>
        <v/>
      </c>
      <c r="U122" t="str">
        <f t="shared" si="4"/>
        <v/>
      </c>
    </row>
    <row r="123" spans="2:21">
      <c r="B123" s="345"/>
      <c r="C123" s="346"/>
      <c r="D123" s="346"/>
      <c r="E123" s="346"/>
      <c r="F123" s="346"/>
      <c r="G123" s="346"/>
      <c r="H123" s="346"/>
      <c r="I123" s="346"/>
      <c r="J123" s="346"/>
      <c r="K123" s="346"/>
      <c r="L123" s="347"/>
      <c r="N123">
        <v>119</v>
      </c>
      <c r="O123" t="str">
        <f>IF(収支報告書!U128="一部対象外","・No."&amp;収支報告書!B128&amp;"："&amp;TEXT(収支報告書!$S128+収支報告書!$AA128+収支報告書!$AC128,"\#,###"),IF(収支報告書!U128="一部確認","・No."&amp;収支報告書!B128&amp;"："&amp;TEXT(収支報告書!$AB128,"\#,###"),""))</f>
        <v/>
      </c>
      <c r="P123" t="str" cm="1">
        <f t="array" ref="P123">IF(Q123="","",_xlfn.TEXTJOIN(",",TRUE,IF(収支報告書!$W$10:$W$1011=Q123,収支報告書!$B$10:$B$1011,"")))</f>
        <v/>
      </c>
      <c r="R123" s="150">
        <f>SUMIFS(収支報告書!$P$10:$P$1011,収支報告書!$U$10:$U$1011,"対象外",収支報告書!$W$10:$W$1011,Q123)+SUMIFS(収支報告書!$S$10:$S$1011,収支報告書!$U$10:$U$1011,"一部*",収支報告書!$W$10:$W$1011,Q123)+SUMIFS(収支報告書!$AA$10:$AA$1011,収支報告書!$U$10:$U$1011,"一部*",収支報告書!$W$10:$W$1011,Q123)+SUMIFS(収支報告書!$AB$10:$AB$1011,収支報告書!$U$10:$U$1011,"一部*",収支報告書!$W$10:$W$1011,Q123)+SUMIFS(収支報告書!$P$10:$P$1011,収支報告書!$U$10:$U$1011,"確認",収支報告書!$W$10:$W$1011,Q123)+SUMIFS(収支報告書!$AC$10:$AC$1011,収支報告書!$U$10:$U$1011,"一部*",収支報告書!$W$10:$W$1011,Q123)</f>
        <v>0</v>
      </c>
      <c r="S123" t="str" cm="1">
        <f t="array" aca="1" ref="S123" ca="1">_xlfn.IFNA(INDIRECT(ADDRESS(MATCH(Q123,収支報告書!$W$10:$W$1011,0)+9,22,4,,"収支報告書")),"")</f>
        <v/>
      </c>
      <c r="T123" t="str">
        <f t="shared" si="3"/>
        <v/>
      </c>
      <c r="U123" t="str">
        <f t="shared" si="4"/>
        <v/>
      </c>
    </row>
    <row r="124" spans="2:21">
      <c r="B124" s="345"/>
      <c r="C124" s="346"/>
      <c r="D124" s="346"/>
      <c r="E124" s="346"/>
      <c r="F124" s="346"/>
      <c r="G124" s="346"/>
      <c r="H124" s="346"/>
      <c r="I124" s="346"/>
      <c r="J124" s="346"/>
      <c r="K124" s="346"/>
      <c r="L124" s="347"/>
      <c r="N124">
        <v>120</v>
      </c>
      <c r="O124" t="str">
        <f>IF(収支報告書!U129="一部対象外","・No."&amp;収支報告書!B129&amp;"："&amp;TEXT(収支報告書!$S129+収支報告書!$AA129+収支報告書!$AC129,"\#,###"),IF(収支報告書!U129="一部確認","・No."&amp;収支報告書!B129&amp;"："&amp;TEXT(収支報告書!$AB129,"\#,###"),""))</f>
        <v/>
      </c>
      <c r="P124" t="str" cm="1">
        <f t="array" ref="P124">IF(Q124="","",_xlfn.TEXTJOIN(",",TRUE,IF(収支報告書!$W$10:$W$1011=Q124,収支報告書!$B$10:$B$1011,"")))</f>
        <v/>
      </c>
      <c r="R124" s="150">
        <f>SUMIFS(収支報告書!$P$10:$P$1011,収支報告書!$U$10:$U$1011,"対象外",収支報告書!$W$10:$W$1011,Q124)+SUMIFS(収支報告書!$S$10:$S$1011,収支報告書!$U$10:$U$1011,"一部*",収支報告書!$W$10:$W$1011,Q124)+SUMIFS(収支報告書!$AA$10:$AA$1011,収支報告書!$U$10:$U$1011,"一部*",収支報告書!$W$10:$W$1011,Q124)+SUMIFS(収支報告書!$AB$10:$AB$1011,収支報告書!$U$10:$U$1011,"一部*",収支報告書!$W$10:$W$1011,Q124)+SUMIFS(収支報告書!$P$10:$P$1011,収支報告書!$U$10:$U$1011,"確認",収支報告書!$W$10:$W$1011,Q124)+SUMIFS(収支報告書!$AC$10:$AC$1011,収支報告書!$U$10:$U$1011,"一部*",収支報告書!$W$10:$W$1011,Q124)</f>
        <v>0</v>
      </c>
      <c r="S124" t="str" cm="1">
        <f t="array" aca="1" ref="S124" ca="1">_xlfn.IFNA(INDIRECT(ADDRESS(MATCH(Q124,収支報告書!$W$10:$W$1011,0)+9,22,4,,"収支報告書")),"")</f>
        <v/>
      </c>
      <c r="T124" t="str">
        <f t="shared" si="3"/>
        <v/>
      </c>
      <c r="U124" t="str">
        <f t="shared" si="4"/>
        <v/>
      </c>
    </row>
    <row r="125" spans="2:21">
      <c r="B125" s="345"/>
      <c r="C125" s="346"/>
      <c r="D125" s="346"/>
      <c r="E125" s="346"/>
      <c r="F125" s="346"/>
      <c r="G125" s="346"/>
      <c r="H125" s="346"/>
      <c r="I125" s="346"/>
      <c r="J125" s="346"/>
      <c r="K125" s="346"/>
      <c r="L125" s="347"/>
      <c r="N125">
        <v>121</v>
      </c>
      <c r="O125" t="str">
        <f>IF(収支報告書!U130="一部対象外","・No."&amp;収支報告書!B130&amp;"："&amp;TEXT(収支報告書!$S130+収支報告書!$AA130+収支報告書!$AC130,"\#,###"),IF(収支報告書!U130="一部確認","・No."&amp;収支報告書!B130&amp;"："&amp;TEXT(収支報告書!$AB130,"\#,###"),""))</f>
        <v/>
      </c>
      <c r="P125" t="str" cm="1">
        <f t="array" ref="P125">IF(Q125="","",_xlfn.TEXTJOIN(",",TRUE,IF(収支報告書!$W$10:$W$1011=Q125,収支報告書!$B$10:$B$1011,"")))</f>
        <v/>
      </c>
      <c r="R125" s="150">
        <f>SUMIFS(収支報告書!$P$10:$P$1011,収支報告書!$U$10:$U$1011,"対象外",収支報告書!$W$10:$W$1011,Q125)+SUMIFS(収支報告書!$S$10:$S$1011,収支報告書!$U$10:$U$1011,"一部*",収支報告書!$W$10:$W$1011,Q125)+SUMIFS(収支報告書!$AA$10:$AA$1011,収支報告書!$U$10:$U$1011,"一部*",収支報告書!$W$10:$W$1011,Q125)+SUMIFS(収支報告書!$AB$10:$AB$1011,収支報告書!$U$10:$U$1011,"一部*",収支報告書!$W$10:$W$1011,Q125)+SUMIFS(収支報告書!$P$10:$P$1011,収支報告書!$U$10:$U$1011,"確認",収支報告書!$W$10:$W$1011,Q125)+SUMIFS(収支報告書!$AC$10:$AC$1011,収支報告書!$U$10:$U$1011,"一部*",収支報告書!$W$10:$W$1011,Q125)</f>
        <v>0</v>
      </c>
      <c r="S125" t="str" cm="1">
        <f t="array" aca="1" ref="S125" ca="1">_xlfn.IFNA(INDIRECT(ADDRESS(MATCH(Q125,収支報告書!$W$10:$W$1011,0)+9,22,4,,"収支報告書")),"")</f>
        <v/>
      </c>
      <c r="T125" t="str">
        <f t="shared" si="3"/>
        <v/>
      </c>
      <c r="U125" t="str">
        <f t="shared" si="4"/>
        <v/>
      </c>
    </row>
    <row r="126" spans="2:21">
      <c r="B126" s="345"/>
      <c r="C126" s="346"/>
      <c r="D126" s="346"/>
      <c r="E126" s="346"/>
      <c r="F126" s="346"/>
      <c r="G126" s="346"/>
      <c r="H126" s="346"/>
      <c r="I126" s="346"/>
      <c r="J126" s="346"/>
      <c r="K126" s="346"/>
      <c r="L126" s="347"/>
      <c r="N126">
        <v>122</v>
      </c>
      <c r="O126" t="str">
        <f>IF(収支報告書!U131="一部対象外","・No."&amp;収支報告書!B131&amp;"："&amp;TEXT(収支報告書!$S131+収支報告書!$AA131+収支報告書!$AC131,"\#,###"),IF(収支報告書!U131="一部確認","・No."&amp;収支報告書!B131&amp;"："&amp;TEXT(収支報告書!$AB131,"\#,###"),""))</f>
        <v/>
      </c>
      <c r="P126" t="str" cm="1">
        <f t="array" ref="P126">IF(Q126="","",_xlfn.TEXTJOIN(",",TRUE,IF(収支報告書!$W$10:$W$1011=Q126,収支報告書!$B$10:$B$1011,"")))</f>
        <v/>
      </c>
      <c r="R126" s="150">
        <f>SUMIFS(収支報告書!$P$10:$P$1011,収支報告書!$U$10:$U$1011,"対象外",収支報告書!$W$10:$W$1011,Q126)+SUMIFS(収支報告書!$S$10:$S$1011,収支報告書!$U$10:$U$1011,"一部*",収支報告書!$W$10:$W$1011,Q126)+SUMIFS(収支報告書!$AA$10:$AA$1011,収支報告書!$U$10:$U$1011,"一部*",収支報告書!$W$10:$W$1011,Q126)+SUMIFS(収支報告書!$AB$10:$AB$1011,収支報告書!$U$10:$U$1011,"一部*",収支報告書!$W$10:$W$1011,Q126)+SUMIFS(収支報告書!$P$10:$P$1011,収支報告書!$U$10:$U$1011,"確認",収支報告書!$W$10:$W$1011,Q126)+SUMIFS(収支報告書!$AC$10:$AC$1011,収支報告書!$U$10:$U$1011,"一部*",収支報告書!$W$10:$W$1011,Q126)</f>
        <v>0</v>
      </c>
      <c r="S126" t="str" cm="1">
        <f t="array" aca="1" ref="S126" ca="1">_xlfn.IFNA(INDIRECT(ADDRESS(MATCH(Q126,収支報告書!$W$10:$W$1011,0)+9,22,4,,"収支報告書")),"")</f>
        <v/>
      </c>
      <c r="T126" t="str">
        <f t="shared" si="3"/>
        <v/>
      </c>
      <c r="U126" t="str">
        <f t="shared" si="4"/>
        <v/>
      </c>
    </row>
    <row r="127" spans="2:21">
      <c r="B127" s="345"/>
      <c r="C127" s="346"/>
      <c r="D127" s="346"/>
      <c r="E127" s="346"/>
      <c r="F127" s="346"/>
      <c r="G127" s="346"/>
      <c r="H127" s="346"/>
      <c r="I127" s="346"/>
      <c r="J127" s="346"/>
      <c r="K127" s="346"/>
      <c r="L127" s="347"/>
      <c r="N127">
        <v>123</v>
      </c>
      <c r="O127" t="str">
        <f>IF(収支報告書!U132="一部対象外","・No."&amp;収支報告書!B132&amp;"："&amp;TEXT(収支報告書!$S132+収支報告書!$AA132+収支報告書!$AC132,"\#,###"),IF(収支報告書!U132="一部確認","・No."&amp;収支報告書!B132&amp;"："&amp;TEXT(収支報告書!$AB132,"\#,###"),""))</f>
        <v/>
      </c>
      <c r="P127" t="str" cm="1">
        <f t="array" ref="P127">IF(Q127="","",_xlfn.TEXTJOIN(",",TRUE,IF(収支報告書!$W$10:$W$1011=Q127,収支報告書!$B$10:$B$1011,"")))</f>
        <v/>
      </c>
      <c r="R127" s="150">
        <f>SUMIFS(収支報告書!$P$10:$P$1011,収支報告書!$U$10:$U$1011,"対象外",収支報告書!$W$10:$W$1011,Q127)+SUMIFS(収支報告書!$S$10:$S$1011,収支報告書!$U$10:$U$1011,"一部*",収支報告書!$W$10:$W$1011,Q127)+SUMIFS(収支報告書!$AA$10:$AA$1011,収支報告書!$U$10:$U$1011,"一部*",収支報告書!$W$10:$W$1011,Q127)+SUMIFS(収支報告書!$AB$10:$AB$1011,収支報告書!$U$10:$U$1011,"一部*",収支報告書!$W$10:$W$1011,Q127)+SUMIFS(収支報告書!$P$10:$P$1011,収支報告書!$U$10:$U$1011,"確認",収支報告書!$W$10:$W$1011,Q127)+SUMIFS(収支報告書!$AC$10:$AC$1011,収支報告書!$U$10:$U$1011,"一部*",収支報告書!$W$10:$W$1011,Q127)</f>
        <v>0</v>
      </c>
      <c r="S127" t="str" cm="1">
        <f t="array" aca="1" ref="S127" ca="1">_xlfn.IFNA(INDIRECT(ADDRESS(MATCH(Q127,収支報告書!$W$10:$W$1011,0)+9,22,4,,"収支報告書")),"")</f>
        <v/>
      </c>
      <c r="T127" t="str">
        <f t="shared" si="3"/>
        <v/>
      </c>
      <c r="U127" t="str">
        <f t="shared" si="4"/>
        <v/>
      </c>
    </row>
    <row r="128" spans="2:21">
      <c r="B128" s="345"/>
      <c r="C128" s="346"/>
      <c r="D128" s="346"/>
      <c r="E128" s="346"/>
      <c r="F128" s="346"/>
      <c r="G128" s="346"/>
      <c r="H128" s="346"/>
      <c r="I128" s="346"/>
      <c r="J128" s="346"/>
      <c r="K128" s="346"/>
      <c r="L128" s="347"/>
      <c r="N128">
        <v>124</v>
      </c>
      <c r="O128" t="str">
        <f>IF(収支報告書!U133="一部対象外","・No."&amp;収支報告書!B133&amp;"："&amp;TEXT(収支報告書!$S133+収支報告書!$AA133+収支報告書!$AC133,"\#,###"),IF(収支報告書!U133="一部確認","・No."&amp;収支報告書!B133&amp;"："&amp;TEXT(収支報告書!$AB133,"\#,###"),""))</f>
        <v/>
      </c>
      <c r="P128" t="str" cm="1">
        <f t="array" ref="P128">IF(Q128="","",_xlfn.TEXTJOIN(",",TRUE,IF(収支報告書!$W$10:$W$1011=Q128,収支報告書!$B$10:$B$1011,"")))</f>
        <v/>
      </c>
      <c r="R128" s="150">
        <f>SUMIFS(収支報告書!$P$10:$P$1011,収支報告書!$U$10:$U$1011,"対象外",収支報告書!$W$10:$W$1011,Q128)+SUMIFS(収支報告書!$S$10:$S$1011,収支報告書!$U$10:$U$1011,"一部*",収支報告書!$W$10:$W$1011,Q128)+SUMIFS(収支報告書!$AA$10:$AA$1011,収支報告書!$U$10:$U$1011,"一部*",収支報告書!$W$10:$W$1011,Q128)+SUMIFS(収支報告書!$AB$10:$AB$1011,収支報告書!$U$10:$U$1011,"一部*",収支報告書!$W$10:$W$1011,Q128)+SUMIFS(収支報告書!$P$10:$P$1011,収支報告書!$U$10:$U$1011,"確認",収支報告書!$W$10:$W$1011,Q128)+SUMIFS(収支報告書!$AC$10:$AC$1011,収支報告書!$U$10:$U$1011,"一部*",収支報告書!$W$10:$W$1011,Q128)</f>
        <v>0</v>
      </c>
      <c r="S128" t="str" cm="1">
        <f t="array" aca="1" ref="S128" ca="1">_xlfn.IFNA(INDIRECT(ADDRESS(MATCH(Q128,収支報告書!$W$10:$W$1011,0)+9,22,4,,"収支報告書")),"")</f>
        <v/>
      </c>
      <c r="T128" t="str">
        <f t="shared" si="3"/>
        <v/>
      </c>
      <c r="U128" t="str">
        <f t="shared" si="4"/>
        <v/>
      </c>
    </row>
    <row r="129" spans="2:21">
      <c r="B129" s="345"/>
      <c r="C129" s="346"/>
      <c r="D129" s="346"/>
      <c r="E129" s="346"/>
      <c r="F129" s="346"/>
      <c r="G129" s="346"/>
      <c r="H129" s="346"/>
      <c r="I129" s="346"/>
      <c r="J129" s="346"/>
      <c r="K129" s="346"/>
      <c r="L129" s="347"/>
      <c r="N129">
        <v>125</v>
      </c>
      <c r="O129" t="str">
        <f>IF(収支報告書!U134="一部対象外","・No."&amp;収支報告書!B134&amp;"："&amp;TEXT(収支報告書!$S134+収支報告書!$AA134+収支報告書!$AC134,"\#,###"),IF(収支報告書!U134="一部確認","・No."&amp;収支報告書!B134&amp;"："&amp;TEXT(収支報告書!$AB134,"\#,###"),""))</f>
        <v/>
      </c>
      <c r="P129" t="str" cm="1">
        <f t="array" ref="P129">IF(Q129="","",_xlfn.TEXTJOIN(",",TRUE,IF(収支報告書!$W$10:$W$1011=Q129,収支報告書!$B$10:$B$1011,"")))</f>
        <v/>
      </c>
      <c r="R129" s="150">
        <f>SUMIFS(収支報告書!$P$10:$P$1011,収支報告書!$U$10:$U$1011,"対象外",収支報告書!$W$10:$W$1011,Q129)+SUMIFS(収支報告書!$S$10:$S$1011,収支報告書!$U$10:$U$1011,"一部*",収支報告書!$W$10:$W$1011,Q129)+SUMIFS(収支報告書!$AA$10:$AA$1011,収支報告書!$U$10:$U$1011,"一部*",収支報告書!$W$10:$W$1011,Q129)+SUMIFS(収支報告書!$AB$10:$AB$1011,収支報告書!$U$10:$U$1011,"一部*",収支報告書!$W$10:$W$1011,Q129)+SUMIFS(収支報告書!$P$10:$P$1011,収支報告書!$U$10:$U$1011,"確認",収支報告書!$W$10:$W$1011,Q129)+SUMIFS(収支報告書!$AC$10:$AC$1011,収支報告書!$U$10:$U$1011,"一部*",収支報告書!$W$10:$W$1011,Q129)</f>
        <v>0</v>
      </c>
      <c r="S129" t="str" cm="1">
        <f t="array" aca="1" ref="S129" ca="1">_xlfn.IFNA(INDIRECT(ADDRESS(MATCH(Q129,収支報告書!$W$10:$W$1011,0)+9,22,4,,"収支報告書")),"")</f>
        <v/>
      </c>
      <c r="T129" t="str">
        <f t="shared" si="3"/>
        <v/>
      </c>
      <c r="U129" t="str">
        <f t="shared" si="4"/>
        <v/>
      </c>
    </row>
    <row r="130" spans="2:21">
      <c r="B130" s="345"/>
      <c r="C130" s="346"/>
      <c r="D130" s="346"/>
      <c r="E130" s="346"/>
      <c r="F130" s="346"/>
      <c r="G130" s="346"/>
      <c r="H130" s="346"/>
      <c r="I130" s="346"/>
      <c r="J130" s="346"/>
      <c r="K130" s="346"/>
      <c r="L130" s="347"/>
      <c r="N130">
        <v>126</v>
      </c>
      <c r="O130" t="str">
        <f>IF(収支報告書!U135="一部対象外","・No."&amp;収支報告書!B135&amp;"："&amp;TEXT(収支報告書!$S135+収支報告書!$AA135+収支報告書!$AC135,"\#,###"),IF(収支報告書!U135="一部確認","・No."&amp;収支報告書!B135&amp;"："&amp;TEXT(収支報告書!$AB135,"\#,###"),""))</f>
        <v/>
      </c>
      <c r="P130" t="str" cm="1">
        <f t="array" ref="P130">IF(Q130="","",_xlfn.TEXTJOIN(",",TRUE,IF(収支報告書!$W$10:$W$1011=Q130,収支報告書!$B$10:$B$1011,"")))</f>
        <v/>
      </c>
      <c r="R130" s="150">
        <f>SUMIFS(収支報告書!$P$10:$P$1011,収支報告書!$U$10:$U$1011,"対象外",収支報告書!$W$10:$W$1011,Q130)+SUMIFS(収支報告書!$S$10:$S$1011,収支報告書!$U$10:$U$1011,"一部*",収支報告書!$W$10:$W$1011,Q130)+SUMIFS(収支報告書!$AA$10:$AA$1011,収支報告書!$U$10:$U$1011,"一部*",収支報告書!$W$10:$W$1011,Q130)+SUMIFS(収支報告書!$AB$10:$AB$1011,収支報告書!$U$10:$U$1011,"一部*",収支報告書!$W$10:$W$1011,Q130)+SUMIFS(収支報告書!$P$10:$P$1011,収支報告書!$U$10:$U$1011,"確認",収支報告書!$W$10:$W$1011,Q130)+SUMIFS(収支報告書!$AC$10:$AC$1011,収支報告書!$U$10:$U$1011,"一部*",収支報告書!$W$10:$W$1011,Q130)</f>
        <v>0</v>
      </c>
      <c r="S130" t="str" cm="1">
        <f t="array" aca="1" ref="S130" ca="1">_xlfn.IFNA(INDIRECT(ADDRESS(MATCH(Q130,収支報告書!$W$10:$W$1011,0)+9,22,4,,"収支報告書")),"")</f>
        <v/>
      </c>
      <c r="T130" t="str">
        <f t="shared" si="3"/>
        <v/>
      </c>
      <c r="U130" t="str">
        <f t="shared" si="4"/>
        <v/>
      </c>
    </row>
    <row r="131" spans="2:21">
      <c r="B131" s="345"/>
      <c r="C131" s="346"/>
      <c r="D131" s="346"/>
      <c r="E131" s="346"/>
      <c r="F131" s="346"/>
      <c r="G131" s="346"/>
      <c r="H131" s="346"/>
      <c r="I131" s="346"/>
      <c r="J131" s="346"/>
      <c r="K131" s="346"/>
      <c r="L131" s="347"/>
      <c r="N131">
        <v>127</v>
      </c>
      <c r="O131" t="str">
        <f>IF(収支報告書!U136="一部対象外","・No."&amp;収支報告書!B136&amp;"："&amp;TEXT(収支報告書!$S136+収支報告書!$AA136+収支報告書!$AC136,"\#,###"),IF(収支報告書!U136="一部確認","・No."&amp;収支報告書!B136&amp;"："&amp;TEXT(収支報告書!$AB136,"\#,###"),""))</f>
        <v/>
      </c>
      <c r="P131" t="str" cm="1">
        <f t="array" ref="P131">IF(Q131="","",_xlfn.TEXTJOIN(",",TRUE,IF(収支報告書!$W$10:$W$1011=Q131,収支報告書!$B$10:$B$1011,"")))</f>
        <v/>
      </c>
      <c r="R131" s="150">
        <f>SUMIFS(収支報告書!$P$10:$P$1011,収支報告書!$U$10:$U$1011,"対象外",収支報告書!$W$10:$W$1011,Q131)+SUMIFS(収支報告書!$S$10:$S$1011,収支報告書!$U$10:$U$1011,"一部*",収支報告書!$W$10:$W$1011,Q131)+SUMIFS(収支報告書!$AA$10:$AA$1011,収支報告書!$U$10:$U$1011,"一部*",収支報告書!$W$10:$W$1011,Q131)+SUMIFS(収支報告書!$AB$10:$AB$1011,収支報告書!$U$10:$U$1011,"一部*",収支報告書!$W$10:$W$1011,Q131)+SUMIFS(収支報告書!$P$10:$P$1011,収支報告書!$U$10:$U$1011,"確認",収支報告書!$W$10:$W$1011,Q131)+SUMIFS(収支報告書!$AC$10:$AC$1011,収支報告書!$U$10:$U$1011,"一部*",収支報告書!$W$10:$W$1011,Q131)</f>
        <v>0</v>
      </c>
      <c r="S131" t="str" cm="1">
        <f t="array" aca="1" ref="S131" ca="1">_xlfn.IFNA(INDIRECT(ADDRESS(MATCH(Q131,収支報告書!$W$10:$W$1011,0)+9,22,4,,"収支報告書")),"")</f>
        <v/>
      </c>
      <c r="T131" t="str">
        <f t="shared" si="3"/>
        <v/>
      </c>
      <c r="U131" t="str">
        <f t="shared" si="4"/>
        <v/>
      </c>
    </row>
    <row r="132" spans="2:21">
      <c r="B132" s="345"/>
      <c r="C132" s="346"/>
      <c r="D132" s="346"/>
      <c r="E132" s="346"/>
      <c r="F132" s="346"/>
      <c r="G132" s="346"/>
      <c r="H132" s="346"/>
      <c r="I132" s="346"/>
      <c r="J132" s="346"/>
      <c r="K132" s="346"/>
      <c r="L132" s="347"/>
      <c r="N132">
        <v>128</v>
      </c>
      <c r="O132" t="str">
        <f>IF(収支報告書!U137="一部対象外","・No."&amp;収支報告書!B137&amp;"："&amp;TEXT(収支報告書!$S137+収支報告書!$AA137+収支報告書!$AC137,"\#,###"),IF(収支報告書!U137="一部確認","・No."&amp;収支報告書!B137&amp;"："&amp;TEXT(収支報告書!$AB137,"\#,###"),""))</f>
        <v/>
      </c>
      <c r="P132" t="str" cm="1">
        <f t="array" ref="P132">IF(Q132="","",_xlfn.TEXTJOIN(",",TRUE,IF(収支報告書!$W$10:$W$1011=Q132,収支報告書!$B$10:$B$1011,"")))</f>
        <v/>
      </c>
      <c r="R132" s="150">
        <f>SUMIFS(収支報告書!$P$10:$P$1011,収支報告書!$U$10:$U$1011,"対象外",収支報告書!$W$10:$W$1011,Q132)+SUMIFS(収支報告書!$S$10:$S$1011,収支報告書!$U$10:$U$1011,"一部*",収支報告書!$W$10:$W$1011,Q132)+SUMIFS(収支報告書!$AA$10:$AA$1011,収支報告書!$U$10:$U$1011,"一部*",収支報告書!$W$10:$W$1011,Q132)+SUMIFS(収支報告書!$AB$10:$AB$1011,収支報告書!$U$10:$U$1011,"一部*",収支報告書!$W$10:$W$1011,Q132)+SUMIFS(収支報告書!$P$10:$P$1011,収支報告書!$U$10:$U$1011,"確認",収支報告書!$W$10:$W$1011,Q132)+SUMIFS(収支報告書!$AC$10:$AC$1011,収支報告書!$U$10:$U$1011,"一部*",収支報告書!$W$10:$W$1011,Q132)</f>
        <v>0</v>
      </c>
      <c r="S132" t="str" cm="1">
        <f t="array" aca="1" ref="S132" ca="1">_xlfn.IFNA(INDIRECT(ADDRESS(MATCH(Q132,収支報告書!$W$10:$W$1011,0)+9,22,4,,"収支報告書")),"")</f>
        <v/>
      </c>
      <c r="T132" t="str">
        <f t="shared" si="3"/>
        <v/>
      </c>
      <c r="U132" t="str">
        <f t="shared" si="4"/>
        <v/>
      </c>
    </row>
    <row r="133" spans="2:21">
      <c r="B133" s="345"/>
      <c r="C133" s="346"/>
      <c r="D133" s="346"/>
      <c r="E133" s="346"/>
      <c r="F133" s="346"/>
      <c r="G133" s="346"/>
      <c r="H133" s="346"/>
      <c r="I133" s="346"/>
      <c r="J133" s="346"/>
      <c r="K133" s="346"/>
      <c r="L133" s="347"/>
      <c r="N133">
        <v>129</v>
      </c>
      <c r="O133" t="str">
        <f>IF(収支報告書!U138="一部対象外","・No."&amp;収支報告書!B138&amp;"："&amp;TEXT(収支報告書!$S138+収支報告書!$AA138+収支報告書!$AC138,"\#,###"),IF(収支報告書!U138="一部確認","・No."&amp;収支報告書!B138&amp;"："&amp;TEXT(収支報告書!$AB138,"\#,###"),""))</f>
        <v/>
      </c>
      <c r="P133" t="str" cm="1">
        <f t="array" ref="P133">IF(Q133="","",_xlfn.TEXTJOIN(",",TRUE,IF(収支報告書!$W$10:$W$1011=Q133,収支報告書!$B$10:$B$1011,"")))</f>
        <v/>
      </c>
      <c r="R133" s="150">
        <f>SUMIFS(収支報告書!$P$10:$P$1011,収支報告書!$U$10:$U$1011,"対象外",収支報告書!$W$10:$W$1011,Q133)+SUMIFS(収支報告書!$S$10:$S$1011,収支報告書!$U$10:$U$1011,"一部*",収支報告書!$W$10:$W$1011,Q133)+SUMIFS(収支報告書!$AA$10:$AA$1011,収支報告書!$U$10:$U$1011,"一部*",収支報告書!$W$10:$W$1011,Q133)+SUMIFS(収支報告書!$AB$10:$AB$1011,収支報告書!$U$10:$U$1011,"一部*",収支報告書!$W$10:$W$1011,Q133)+SUMIFS(収支報告書!$P$10:$P$1011,収支報告書!$U$10:$U$1011,"確認",収支報告書!$W$10:$W$1011,Q133)+SUMIFS(収支報告書!$AC$10:$AC$1011,収支報告書!$U$10:$U$1011,"一部*",収支報告書!$W$10:$W$1011,Q133)</f>
        <v>0</v>
      </c>
      <c r="S133" t="str" cm="1">
        <f t="array" aca="1" ref="S133" ca="1">_xlfn.IFNA(INDIRECT(ADDRESS(MATCH(Q133,収支報告書!$W$10:$W$1011,0)+9,22,4,,"収支報告書")),"")</f>
        <v/>
      </c>
      <c r="T133" t="str">
        <f t="shared" si="3"/>
        <v/>
      </c>
      <c r="U133" t="str">
        <f t="shared" si="4"/>
        <v/>
      </c>
    </row>
    <row r="134" spans="2:21">
      <c r="B134" s="345"/>
      <c r="C134" s="346"/>
      <c r="D134" s="346"/>
      <c r="E134" s="346"/>
      <c r="F134" s="346"/>
      <c r="G134" s="346"/>
      <c r="H134" s="346"/>
      <c r="I134" s="346"/>
      <c r="J134" s="346"/>
      <c r="K134" s="346"/>
      <c r="L134" s="347"/>
      <c r="N134">
        <v>130</v>
      </c>
      <c r="O134" t="str">
        <f>IF(収支報告書!U139="一部対象外","・No."&amp;収支報告書!B139&amp;"："&amp;TEXT(収支報告書!$S139+収支報告書!$AA139+収支報告書!$AC139,"\#,###"),IF(収支報告書!U139="一部確認","・No."&amp;収支報告書!B139&amp;"："&amp;TEXT(収支報告書!$AB139,"\#,###"),""))</f>
        <v/>
      </c>
      <c r="P134" t="str" cm="1">
        <f t="array" ref="P134">IF(Q134="","",_xlfn.TEXTJOIN(",",TRUE,IF(収支報告書!$W$10:$W$1011=Q134,収支報告書!$B$10:$B$1011,"")))</f>
        <v/>
      </c>
      <c r="R134" s="150">
        <f>SUMIFS(収支報告書!$P$10:$P$1011,収支報告書!$U$10:$U$1011,"対象外",収支報告書!$W$10:$W$1011,Q134)+SUMIFS(収支報告書!$S$10:$S$1011,収支報告書!$U$10:$U$1011,"一部*",収支報告書!$W$10:$W$1011,Q134)+SUMIFS(収支報告書!$AA$10:$AA$1011,収支報告書!$U$10:$U$1011,"一部*",収支報告書!$W$10:$W$1011,Q134)+SUMIFS(収支報告書!$AB$10:$AB$1011,収支報告書!$U$10:$U$1011,"一部*",収支報告書!$W$10:$W$1011,Q134)+SUMIFS(収支報告書!$P$10:$P$1011,収支報告書!$U$10:$U$1011,"確認",収支報告書!$W$10:$W$1011,Q134)+SUMIFS(収支報告書!$AC$10:$AC$1011,収支報告書!$U$10:$U$1011,"一部*",収支報告書!$W$10:$W$1011,Q134)</f>
        <v>0</v>
      </c>
      <c r="S134" t="str" cm="1">
        <f t="array" aca="1" ref="S134" ca="1">_xlfn.IFNA(INDIRECT(ADDRESS(MATCH(Q134,収支報告書!$W$10:$W$1011,0)+9,22,4,,"収支報告書")),"")</f>
        <v/>
      </c>
      <c r="T134" t="str">
        <f t="shared" ref="T134:T197" si="5">IF(Q134="","",IF(R134&lt;&gt;0,"・No."&amp;P134&amp;"："&amp;Q134&amp;"（"&amp;TEXT(R134,"\#,###")&amp;IF(S134=0,"","/"&amp;S134)&amp;"）"&amp;CHAR(10),""))</f>
        <v/>
      </c>
      <c r="U134" t="str">
        <f t="shared" si="4"/>
        <v/>
      </c>
    </row>
    <row r="135" spans="2:21">
      <c r="B135" s="345"/>
      <c r="C135" s="346"/>
      <c r="D135" s="346"/>
      <c r="E135" s="346"/>
      <c r="F135" s="346"/>
      <c r="G135" s="346"/>
      <c r="H135" s="346"/>
      <c r="I135" s="346"/>
      <c r="J135" s="346"/>
      <c r="K135" s="346"/>
      <c r="L135" s="347"/>
      <c r="N135">
        <v>131</v>
      </c>
      <c r="O135" t="str">
        <f>IF(収支報告書!U140="一部対象外","・No."&amp;収支報告書!B140&amp;"："&amp;TEXT(収支報告書!$S140+収支報告書!$AA140+収支報告書!$AC140,"\#,###"),IF(収支報告書!U140="一部確認","・No."&amp;収支報告書!B140&amp;"："&amp;TEXT(収支報告書!$AB140,"\#,###"),""))</f>
        <v/>
      </c>
      <c r="P135" t="str" cm="1">
        <f t="array" ref="P135">IF(Q135="","",_xlfn.TEXTJOIN(",",TRUE,IF(収支報告書!$W$10:$W$1011=Q135,収支報告書!$B$10:$B$1011,"")))</f>
        <v/>
      </c>
      <c r="R135" s="150">
        <f>SUMIFS(収支報告書!$P$10:$P$1011,収支報告書!$U$10:$U$1011,"対象外",収支報告書!$W$10:$W$1011,Q135)+SUMIFS(収支報告書!$S$10:$S$1011,収支報告書!$U$10:$U$1011,"一部*",収支報告書!$W$10:$W$1011,Q135)+SUMIFS(収支報告書!$AA$10:$AA$1011,収支報告書!$U$10:$U$1011,"一部*",収支報告書!$W$10:$W$1011,Q135)+SUMIFS(収支報告書!$AB$10:$AB$1011,収支報告書!$U$10:$U$1011,"一部*",収支報告書!$W$10:$W$1011,Q135)+SUMIFS(収支報告書!$P$10:$P$1011,収支報告書!$U$10:$U$1011,"確認",収支報告書!$W$10:$W$1011,Q135)+SUMIFS(収支報告書!$AC$10:$AC$1011,収支報告書!$U$10:$U$1011,"一部*",収支報告書!$W$10:$W$1011,Q135)</f>
        <v>0</v>
      </c>
      <c r="S135" t="str" cm="1">
        <f t="array" aca="1" ref="S135" ca="1">_xlfn.IFNA(INDIRECT(ADDRESS(MATCH(Q135,収支報告書!$W$10:$W$1011,0)+9,22,4,,"収支報告書")),"")</f>
        <v/>
      </c>
      <c r="T135" t="str">
        <f t="shared" si="5"/>
        <v/>
      </c>
      <c r="U135" t="str">
        <f t="shared" si="4"/>
        <v/>
      </c>
    </row>
    <row r="136" spans="2:21">
      <c r="B136" s="345"/>
      <c r="C136" s="346"/>
      <c r="D136" s="346"/>
      <c r="E136" s="346"/>
      <c r="F136" s="346"/>
      <c r="G136" s="346"/>
      <c r="H136" s="346"/>
      <c r="I136" s="346"/>
      <c r="J136" s="346"/>
      <c r="K136" s="346"/>
      <c r="L136" s="347"/>
      <c r="N136">
        <v>132</v>
      </c>
      <c r="O136" t="str">
        <f>IF(収支報告書!U141="一部対象外","・No."&amp;収支報告書!B141&amp;"："&amp;TEXT(収支報告書!$S141+収支報告書!$AA141+収支報告書!$AC141,"\#,###"),IF(収支報告書!U141="一部確認","・No."&amp;収支報告書!B141&amp;"："&amp;TEXT(収支報告書!$AB141,"\#,###"),""))</f>
        <v/>
      </c>
      <c r="P136" t="str" cm="1">
        <f t="array" ref="P136">IF(Q136="","",_xlfn.TEXTJOIN(",",TRUE,IF(収支報告書!$W$10:$W$1011=Q136,収支報告書!$B$10:$B$1011,"")))</f>
        <v/>
      </c>
      <c r="R136" s="150">
        <f>SUMIFS(収支報告書!$P$10:$P$1011,収支報告書!$U$10:$U$1011,"対象外",収支報告書!$W$10:$W$1011,Q136)+SUMIFS(収支報告書!$S$10:$S$1011,収支報告書!$U$10:$U$1011,"一部*",収支報告書!$W$10:$W$1011,Q136)+SUMIFS(収支報告書!$AA$10:$AA$1011,収支報告書!$U$10:$U$1011,"一部*",収支報告書!$W$10:$W$1011,Q136)+SUMIFS(収支報告書!$AB$10:$AB$1011,収支報告書!$U$10:$U$1011,"一部*",収支報告書!$W$10:$W$1011,Q136)+SUMIFS(収支報告書!$P$10:$P$1011,収支報告書!$U$10:$U$1011,"確認",収支報告書!$W$10:$W$1011,Q136)+SUMIFS(収支報告書!$AC$10:$AC$1011,収支報告書!$U$10:$U$1011,"一部*",収支報告書!$W$10:$W$1011,Q136)</f>
        <v>0</v>
      </c>
      <c r="S136" t="str" cm="1">
        <f t="array" aca="1" ref="S136" ca="1">_xlfn.IFNA(INDIRECT(ADDRESS(MATCH(Q136,収支報告書!$W$10:$W$1011,0)+9,22,4,,"収支報告書")),"")</f>
        <v/>
      </c>
      <c r="T136" t="str">
        <f t="shared" si="5"/>
        <v/>
      </c>
      <c r="U136" t="str">
        <f t="shared" si="4"/>
        <v/>
      </c>
    </row>
    <row r="137" spans="2:21">
      <c r="B137" s="345"/>
      <c r="C137" s="346"/>
      <c r="D137" s="346"/>
      <c r="E137" s="346"/>
      <c r="F137" s="346"/>
      <c r="G137" s="346"/>
      <c r="H137" s="346"/>
      <c r="I137" s="346"/>
      <c r="J137" s="346"/>
      <c r="K137" s="346"/>
      <c r="L137" s="347"/>
      <c r="N137">
        <v>133</v>
      </c>
      <c r="O137" t="str">
        <f>IF(収支報告書!U142="一部対象外","・No."&amp;収支報告書!B142&amp;"："&amp;TEXT(収支報告書!$S142+収支報告書!$AA142+収支報告書!$AC142,"\#,###"),IF(収支報告書!U142="一部確認","・No."&amp;収支報告書!B142&amp;"："&amp;TEXT(収支報告書!$AB142,"\#,###"),""))</f>
        <v/>
      </c>
      <c r="P137" t="str" cm="1">
        <f t="array" ref="P137">IF(Q137="","",_xlfn.TEXTJOIN(",",TRUE,IF(収支報告書!$W$10:$W$1011=Q137,収支報告書!$B$10:$B$1011,"")))</f>
        <v/>
      </c>
      <c r="R137" s="150">
        <f>SUMIFS(収支報告書!$P$10:$P$1011,収支報告書!$U$10:$U$1011,"対象外",収支報告書!$W$10:$W$1011,Q137)+SUMIFS(収支報告書!$S$10:$S$1011,収支報告書!$U$10:$U$1011,"一部*",収支報告書!$W$10:$W$1011,Q137)+SUMIFS(収支報告書!$AA$10:$AA$1011,収支報告書!$U$10:$U$1011,"一部*",収支報告書!$W$10:$W$1011,Q137)+SUMIFS(収支報告書!$AB$10:$AB$1011,収支報告書!$U$10:$U$1011,"一部*",収支報告書!$W$10:$W$1011,Q137)+SUMIFS(収支報告書!$P$10:$P$1011,収支報告書!$U$10:$U$1011,"確認",収支報告書!$W$10:$W$1011,Q137)+SUMIFS(収支報告書!$AC$10:$AC$1011,収支報告書!$U$10:$U$1011,"一部*",収支報告書!$W$10:$W$1011,Q137)</f>
        <v>0</v>
      </c>
      <c r="S137" t="str" cm="1">
        <f t="array" aca="1" ref="S137" ca="1">_xlfn.IFNA(INDIRECT(ADDRESS(MATCH(Q137,収支報告書!$W$10:$W$1011,0)+9,22,4,,"収支報告書")),"")</f>
        <v/>
      </c>
      <c r="T137" t="str">
        <f t="shared" si="5"/>
        <v/>
      </c>
      <c r="U137" t="str">
        <f t="shared" ref="U137:U200" si="6">IF(Q137="","",IF(R137=0,"・No."&amp;P137&amp;"："&amp;Q137&amp;CHAR(10),""))</f>
        <v/>
      </c>
    </row>
    <row r="138" spans="2:21">
      <c r="B138" s="345"/>
      <c r="C138" s="346"/>
      <c r="D138" s="346"/>
      <c r="E138" s="346"/>
      <c r="F138" s="346"/>
      <c r="G138" s="346"/>
      <c r="H138" s="346"/>
      <c r="I138" s="346"/>
      <c r="J138" s="346"/>
      <c r="K138" s="346"/>
      <c r="L138" s="347"/>
      <c r="N138">
        <v>134</v>
      </c>
      <c r="O138" t="str">
        <f>IF(収支報告書!U143="一部対象外","・No."&amp;収支報告書!B143&amp;"："&amp;TEXT(収支報告書!$S143+収支報告書!$AA143+収支報告書!$AC143,"\#,###"),IF(収支報告書!U143="一部確認","・No."&amp;収支報告書!B143&amp;"："&amp;TEXT(収支報告書!$AB143,"\#,###"),""))</f>
        <v/>
      </c>
      <c r="P138" t="str" cm="1">
        <f t="array" ref="P138">IF(Q138="","",_xlfn.TEXTJOIN(",",TRUE,IF(収支報告書!$W$10:$W$1011=Q138,収支報告書!$B$10:$B$1011,"")))</f>
        <v/>
      </c>
      <c r="R138" s="150">
        <f>SUMIFS(収支報告書!$P$10:$P$1011,収支報告書!$U$10:$U$1011,"対象外",収支報告書!$W$10:$W$1011,Q138)+SUMIFS(収支報告書!$S$10:$S$1011,収支報告書!$U$10:$U$1011,"一部*",収支報告書!$W$10:$W$1011,Q138)+SUMIFS(収支報告書!$AA$10:$AA$1011,収支報告書!$U$10:$U$1011,"一部*",収支報告書!$W$10:$W$1011,Q138)+SUMIFS(収支報告書!$AB$10:$AB$1011,収支報告書!$U$10:$U$1011,"一部*",収支報告書!$W$10:$W$1011,Q138)+SUMIFS(収支報告書!$P$10:$P$1011,収支報告書!$U$10:$U$1011,"確認",収支報告書!$W$10:$W$1011,Q138)+SUMIFS(収支報告書!$AC$10:$AC$1011,収支報告書!$U$10:$U$1011,"一部*",収支報告書!$W$10:$W$1011,Q138)</f>
        <v>0</v>
      </c>
      <c r="S138" t="str" cm="1">
        <f t="array" aca="1" ref="S138" ca="1">_xlfn.IFNA(INDIRECT(ADDRESS(MATCH(Q138,収支報告書!$W$10:$W$1011,0)+9,22,4,,"収支報告書")),"")</f>
        <v/>
      </c>
      <c r="T138" t="str">
        <f t="shared" si="5"/>
        <v/>
      </c>
      <c r="U138" t="str">
        <f t="shared" si="6"/>
        <v/>
      </c>
    </row>
    <row r="139" spans="2:21">
      <c r="B139" s="345"/>
      <c r="C139" s="346"/>
      <c r="D139" s="346"/>
      <c r="E139" s="346"/>
      <c r="F139" s="346"/>
      <c r="G139" s="346"/>
      <c r="H139" s="346"/>
      <c r="I139" s="346"/>
      <c r="J139" s="346"/>
      <c r="K139" s="346"/>
      <c r="L139" s="347"/>
      <c r="N139">
        <v>135</v>
      </c>
      <c r="O139" t="str">
        <f>IF(収支報告書!U144="一部対象外","・No."&amp;収支報告書!B144&amp;"："&amp;TEXT(収支報告書!$S144+収支報告書!$AA144+収支報告書!$AC144,"\#,###"),IF(収支報告書!U144="一部確認","・No."&amp;収支報告書!B144&amp;"："&amp;TEXT(収支報告書!$AB144,"\#,###"),""))</f>
        <v/>
      </c>
      <c r="P139" t="str" cm="1">
        <f t="array" ref="P139">IF(Q139="","",_xlfn.TEXTJOIN(",",TRUE,IF(収支報告書!$W$10:$W$1011=Q139,収支報告書!$B$10:$B$1011,"")))</f>
        <v/>
      </c>
      <c r="R139" s="150">
        <f>SUMIFS(収支報告書!$P$10:$P$1011,収支報告書!$U$10:$U$1011,"対象外",収支報告書!$W$10:$W$1011,Q139)+SUMIFS(収支報告書!$S$10:$S$1011,収支報告書!$U$10:$U$1011,"一部*",収支報告書!$W$10:$W$1011,Q139)+SUMIFS(収支報告書!$AA$10:$AA$1011,収支報告書!$U$10:$U$1011,"一部*",収支報告書!$W$10:$W$1011,Q139)+SUMIFS(収支報告書!$AB$10:$AB$1011,収支報告書!$U$10:$U$1011,"一部*",収支報告書!$W$10:$W$1011,Q139)+SUMIFS(収支報告書!$P$10:$P$1011,収支報告書!$U$10:$U$1011,"確認",収支報告書!$W$10:$W$1011,Q139)+SUMIFS(収支報告書!$AC$10:$AC$1011,収支報告書!$U$10:$U$1011,"一部*",収支報告書!$W$10:$W$1011,Q139)</f>
        <v>0</v>
      </c>
      <c r="S139" t="str" cm="1">
        <f t="array" aca="1" ref="S139" ca="1">_xlfn.IFNA(INDIRECT(ADDRESS(MATCH(Q139,収支報告書!$W$10:$W$1011,0)+9,22,4,,"収支報告書")),"")</f>
        <v/>
      </c>
      <c r="T139" t="str">
        <f t="shared" si="5"/>
        <v/>
      </c>
      <c r="U139" t="str">
        <f t="shared" si="6"/>
        <v/>
      </c>
    </row>
    <row r="140" spans="2:21">
      <c r="B140" s="345"/>
      <c r="C140" s="346"/>
      <c r="D140" s="346"/>
      <c r="E140" s="346"/>
      <c r="F140" s="346"/>
      <c r="G140" s="346"/>
      <c r="H140" s="346"/>
      <c r="I140" s="346"/>
      <c r="J140" s="346"/>
      <c r="K140" s="346"/>
      <c r="L140" s="347"/>
      <c r="N140">
        <v>136</v>
      </c>
      <c r="O140" t="str">
        <f>IF(収支報告書!U145="一部対象外","・No."&amp;収支報告書!B145&amp;"："&amp;TEXT(収支報告書!$S145+収支報告書!$AA145+収支報告書!$AC145,"\#,###"),IF(収支報告書!U145="一部確認","・No."&amp;収支報告書!B145&amp;"："&amp;TEXT(収支報告書!$AB145,"\#,###"),""))</f>
        <v/>
      </c>
      <c r="P140" t="str" cm="1">
        <f t="array" ref="P140">IF(Q140="","",_xlfn.TEXTJOIN(",",TRUE,IF(収支報告書!$W$10:$W$1011=Q140,収支報告書!$B$10:$B$1011,"")))</f>
        <v/>
      </c>
      <c r="R140" s="150">
        <f>SUMIFS(収支報告書!$P$10:$P$1011,収支報告書!$U$10:$U$1011,"対象外",収支報告書!$W$10:$W$1011,Q140)+SUMIFS(収支報告書!$S$10:$S$1011,収支報告書!$U$10:$U$1011,"一部*",収支報告書!$W$10:$W$1011,Q140)+SUMIFS(収支報告書!$AA$10:$AA$1011,収支報告書!$U$10:$U$1011,"一部*",収支報告書!$W$10:$W$1011,Q140)+SUMIFS(収支報告書!$AB$10:$AB$1011,収支報告書!$U$10:$U$1011,"一部*",収支報告書!$W$10:$W$1011,Q140)+SUMIFS(収支報告書!$P$10:$P$1011,収支報告書!$U$10:$U$1011,"確認",収支報告書!$W$10:$W$1011,Q140)+SUMIFS(収支報告書!$AC$10:$AC$1011,収支報告書!$U$10:$U$1011,"一部*",収支報告書!$W$10:$W$1011,Q140)</f>
        <v>0</v>
      </c>
      <c r="S140" t="str" cm="1">
        <f t="array" aca="1" ref="S140" ca="1">_xlfn.IFNA(INDIRECT(ADDRESS(MATCH(Q140,収支報告書!$W$10:$W$1011,0)+9,22,4,,"収支報告書")),"")</f>
        <v/>
      </c>
      <c r="T140" t="str">
        <f t="shared" si="5"/>
        <v/>
      </c>
      <c r="U140" t="str">
        <f t="shared" si="6"/>
        <v/>
      </c>
    </row>
    <row r="141" spans="2:21">
      <c r="B141" s="345"/>
      <c r="C141" s="346"/>
      <c r="D141" s="346"/>
      <c r="E141" s="346"/>
      <c r="F141" s="346"/>
      <c r="G141" s="346"/>
      <c r="H141" s="346"/>
      <c r="I141" s="346"/>
      <c r="J141" s="346"/>
      <c r="K141" s="346"/>
      <c r="L141" s="347"/>
      <c r="N141">
        <v>137</v>
      </c>
      <c r="O141" t="str">
        <f>IF(収支報告書!U146="一部対象外","・No."&amp;収支報告書!B146&amp;"："&amp;TEXT(収支報告書!$S146+収支報告書!$AA146+収支報告書!$AC146,"\#,###"),IF(収支報告書!U146="一部確認","・No."&amp;収支報告書!B146&amp;"："&amp;TEXT(収支報告書!$AB146,"\#,###"),""))</f>
        <v/>
      </c>
      <c r="P141" t="str" cm="1">
        <f t="array" ref="P141">IF(Q141="","",_xlfn.TEXTJOIN(",",TRUE,IF(収支報告書!$W$10:$W$1011=Q141,収支報告書!$B$10:$B$1011,"")))</f>
        <v/>
      </c>
      <c r="R141" s="150">
        <f>SUMIFS(収支報告書!$P$10:$P$1011,収支報告書!$U$10:$U$1011,"対象外",収支報告書!$W$10:$W$1011,Q141)+SUMIFS(収支報告書!$S$10:$S$1011,収支報告書!$U$10:$U$1011,"一部*",収支報告書!$W$10:$W$1011,Q141)+SUMIFS(収支報告書!$AA$10:$AA$1011,収支報告書!$U$10:$U$1011,"一部*",収支報告書!$W$10:$W$1011,Q141)+SUMIFS(収支報告書!$AB$10:$AB$1011,収支報告書!$U$10:$U$1011,"一部*",収支報告書!$W$10:$W$1011,Q141)+SUMIFS(収支報告書!$P$10:$P$1011,収支報告書!$U$10:$U$1011,"確認",収支報告書!$W$10:$W$1011,Q141)+SUMIFS(収支報告書!$AC$10:$AC$1011,収支報告書!$U$10:$U$1011,"一部*",収支報告書!$W$10:$W$1011,Q141)</f>
        <v>0</v>
      </c>
      <c r="S141" t="str" cm="1">
        <f t="array" aca="1" ref="S141" ca="1">_xlfn.IFNA(INDIRECT(ADDRESS(MATCH(Q141,収支報告書!$W$10:$W$1011,0)+9,22,4,,"収支報告書")),"")</f>
        <v/>
      </c>
      <c r="T141" t="str">
        <f t="shared" si="5"/>
        <v/>
      </c>
      <c r="U141" t="str">
        <f t="shared" si="6"/>
        <v/>
      </c>
    </row>
    <row r="142" spans="2:21">
      <c r="B142" s="345"/>
      <c r="C142" s="346"/>
      <c r="D142" s="346"/>
      <c r="E142" s="346"/>
      <c r="F142" s="346"/>
      <c r="G142" s="346"/>
      <c r="H142" s="346"/>
      <c r="I142" s="346"/>
      <c r="J142" s="346"/>
      <c r="K142" s="346"/>
      <c r="L142" s="347"/>
      <c r="N142">
        <v>138</v>
      </c>
      <c r="O142" t="str">
        <f>IF(収支報告書!U147="一部対象外","・No."&amp;収支報告書!B147&amp;"："&amp;TEXT(収支報告書!$S147+収支報告書!$AA147+収支報告書!$AC147,"\#,###"),IF(収支報告書!U147="一部確認","・No."&amp;収支報告書!B147&amp;"："&amp;TEXT(収支報告書!$AB147,"\#,###"),""))</f>
        <v/>
      </c>
      <c r="P142" t="str" cm="1">
        <f t="array" ref="P142">IF(Q142="","",_xlfn.TEXTJOIN(",",TRUE,IF(収支報告書!$W$10:$W$1011=Q142,収支報告書!$B$10:$B$1011,"")))</f>
        <v/>
      </c>
      <c r="R142" s="150">
        <f>SUMIFS(収支報告書!$P$10:$P$1011,収支報告書!$U$10:$U$1011,"対象外",収支報告書!$W$10:$W$1011,Q142)+SUMIFS(収支報告書!$S$10:$S$1011,収支報告書!$U$10:$U$1011,"一部*",収支報告書!$W$10:$W$1011,Q142)+SUMIFS(収支報告書!$AA$10:$AA$1011,収支報告書!$U$10:$U$1011,"一部*",収支報告書!$W$10:$W$1011,Q142)+SUMIFS(収支報告書!$AB$10:$AB$1011,収支報告書!$U$10:$U$1011,"一部*",収支報告書!$W$10:$W$1011,Q142)+SUMIFS(収支報告書!$P$10:$P$1011,収支報告書!$U$10:$U$1011,"確認",収支報告書!$W$10:$W$1011,Q142)+SUMIFS(収支報告書!$AC$10:$AC$1011,収支報告書!$U$10:$U$1011,"一部*",収支報告書!$W$10:$W$1011,Q142)</f>
        <v>0</v>
      </c>
      <c r="S142" t="str" cm="1">
        <f t="array" aca="1" ref="S142" ca="1">_xlfn.IFNA(INDIRECT(ADDRESS(MATCH(Q142,収支報告書!$W$10:$W$1011,0)+9,22,4,,"収支報告書")),"")</f>
        <v/>
      </c>
      <c r="T142" t="str">
        <f t="shared" si="5"/>
        <v/>
      </c>
      <c r="U142" t="str">
        <f t="shared" si="6"/>
        <v/>
      </c>
    </row>
    <row r="143" spans="2:21">
      <c r="B143" s="345"/>
      <c r="C143" s="346"/>
      <c r="D143" s="346"/>
      <c r="E143" s="346"/>
      <c r="F143" s="346"/>
      <c r="G143" s="346"/>
      <c r="H143" s="346"/>
      <c r="I143" s="346"/>
      <c r="J143" s="346"/>
      <c r="K143" s="346"/>
      <c r="L143" s="347"/>
      <c r="N143">
        <v>139</v>
      </c>
      <c r="O143" t="str">
        <f>IF(収支報告書!U148="一部対象外","・No."&amp;収支報告書!B148&amp;"："&amp;TEXT(収支報告書!$S148+収支報告書!$AA148+収支報告書!$AC148,"\#,###"),IF(収支報告書!U148="一部確認","・No."&amp;収支報告書!B148&amp;"："&amp;TEXT(収支報告書!$AB148,"\#,###"),""))</f>
        <v/>
      </c>
      <c r="P143" t="str" cm="1">
        <f t="array" ref="P143">IF(Q143="","",_xlfn.TEXTJOIN(",",TRUE,IF(収支報告書!$W$10:$W$1011=Q143,収支報告書!$B$10:$B$1011,"")))</f>
        <v/>
      </c>
      <c r="R143" s="150">
        <f>SUMIFS(収支報告書!$P$10:$P$1011,収支報告書!$U$10:$U$1011,"対象外",収支報告書!$W$10:$W$1011,Q143)+SUMIFS(収支報告書!$S$10:$S$1011,収支報告書!$U$10:$U$1011,"一部*",収支報告書!$W$10:$W$1011,Q143)+SUMIFS(収支報告書!$AA$10:$AA$1011,収支報告書!$U$10:$U$1011,"一部*",収支報告書!$W$10:$W$1011,Q143)+SUMIFS(収支報告書!$AB$10:$AB$1011,収支報告書!$U$10:$U$1011,"一部*",収支報告書!$W$10:$W$1011,Q143)+SUMIFS(収支報告書!$P$10:$P$1011,収支報告書!$U$10:$U$1011,"確認",収支報告書!$W$10:$W$1011,Q143)+SUMIFS(収支報告書!$AC$10:$AC$1011,収支報告書!$U$10:$U$1011,"一部*",収支報告書!$W$10:$W$1011,Q143)</f>
        <v>0</v>
      </c>
      <c r="S143" t="str" cm="1">
        <f t="array" aca="1" ref="S143" ca="1">_xlfn.IFNA(INDIRECT(ADDRESS(MATCH(Q143,収支報告書!$W$10:$W$1011,0)+9,22,4,,"収支報告書")),"")</f>
        <v/>
      </c>
      <c r="T143" t="str">
        <f t="shared" si="5"/>
        <v/>
      </c>
      <c r="U143" t="str">
        <f t="shared" si="6"/>
        <v/>
      </c>
    </row>
    <row r="144" spans="2:21">
      <c r="B144" s="345"/>
      <c r="C144" s="346"/>
      <c r="D144" s="346"/>
      <c r="E144" s="346"/>
      <c r="F144" s="346"/>
      <c r="G144" s="346"/>
      <c r="H144" s="346"/>
      <c r="I144" s="346"/>
      <c r="J144" s="346"/>
      <c r="K144" s="346"/>
      <c r="L144" s="347"/>
      <c r="N144">
        <v>140</v>
      </c>
      <c r="O144" t="str">
        <f>IF(収支報告書!U149="一部対象外","・No."&amp;収支報告書!B149&amp;"："&amp;TEXT(収支報告書!$S149+収支報告書!$AA149+収支報告書!$AC149,"\#,###"),IF(収支報告書!U149="一部確認","・No."&amp;収支報告書!B149&amp;"："&amp;TEXT(収支報告書!$AB149,"\#,###"),""))</f>
        <v/>
      </c>
      <c r="P144" t="str" cm="1">
        <f t="array" ref="P144">IF(Q144="","",_xlfn.TEXTJOIN(",",TRUE,IF(収支報告書!$W$10:$W$1011=Q144,収支報告書!$B$10:$B$1011,"")))</f>
        <v/>
      </c>
      <c r="R144" s="150">
        <f>SUMIFS(収支報告書!$P$10:$P$1011,収支報告書!$U$10:$U$1011,"対象外",収支報告書!$W$10:$W$1011,Q144)+SUMIFS(収支報告書!$S$10:$S$1011,収支報告書!$U$10:$U$1011,"一部*",収支報告書!$W$10:$W$1011,Q144)+SUMIFS(収支報告書!$AA$10:$AA$1011,収支報告書!$U$10:$U$1011,"一部*",収支報告書!$W$10:$W$1011,Q144)+SUMIFS(収支報告書!$AB$10:$AB$1011,収支報告書!$U$10:$U$1011,"一部*",収支報告書!$W$10:$W$1011,Q144)+SUMIFS(収支報告書!$P$10:$P$1011,収支報告書!$U$10:$U$1011,"確認",収支報告書!$W$10:$W$1011,Q144)+SUMIFS(収支報告書!$AC$10:$AC$1011,収支報告書!$U$10:$U$1011,"一部*",収支報告書!$W$10:$W$1011,Q144)</f>
        <v>0</v>
      </c>
      <c r="S144" t="str" cm="1">
        <f t="array" aca="1" ref="S144" ca="1">_xlfn.IFNA(INDIRECT(ADDRESS(MATCH(Q144,収支報告書!$W$10:$W$1011,0)+9,22,4,,"収支報告書")),"")</f>
        <v/>
      </c>
      <c r="T144" t="str">
        <f t="shared" si="5"/>
        <v/>
      </c>
      <c r="U144" t="str">
        <f t="shared" si="6"/>
        <v/>
      </c>
    </row>
    <row r="145" spans="2:21">
      <c r="B145" s="345"/>
      <c r="C145" s="346"/>
      <c r="D145" s="346"/>
      <c r="E145" s="346"/>
      <c r="F145" s="346"/>
      <c r="G145" s="346"/>
      <c r="H145" s="346"/>
      <c r="I145" s="346"/>
      <c r="J145" s="346"/>
      <c r="K145" s="346"/>
      <c r="L145" s="347"/>
      <c r="N145">
        <v>141</v>
      </c>
      <c r="O145" t="str">
        <f>IF(収支報告書!U150="一部対象外","・No."&amp;収支報告書!B150&amp;"："&amp;TEXT(収支報告書!$S150+収支報告書!$AA150+収支報告書!$AC150,"\#,###"),IF(収支報告書!U150="一部確認","・No."&amp;収支報告書!B150&amp;"："&amp;TEXT(収支報告書!$AB150,"\#,###"),""))</f>
        <v/>
      </c>
      <c r="P145" t="str" cm="1">
        <f t="array" ref="P145">IF(Q145="","",_xlfn.TEXTJOIN(",",TRUE,IF(収支報告書!$W$10:$W$1011=Q145,収支報告書!$B$10:$B$1011,"")))</f>
        <v/>
      </c>
      <c r="R145" s="150">
        <f>SUMIFS(収支報告書!$P$10:$P$1011,収支報告書!$U$10:$U$1011,"対象外",収支報告書!$W$10:$W$1011,Q145)+SUMIFS(収支報告書!$S$10:$S$1011,収支報告書!$U$10:$U$1011,"一部*",収支報告書!$W$10:$W$1011,Q145)+SUMIFS(収支報告書!$AA$10:$AA$1011,収支報告書!$U$10:$U$1011,"一部*",収支報告書!$W$10:$W$1011,Q145)+SUMIFS(収支報告書!$AB$10:$AB$1011,収支報告書!$U$10:$U$1011,"一部*",収支報告書!$W$10:$W$1011,Q145)+SUMIFS(収支報告書!$P$10:$P$1011,収支報告書!$U$10:$U$1011,"確認",収支報告書!$W$10:$W$1011,Q145)+SUMIFS(収支報告書!$AC$10:$AC$1011,収支報告書!$U$10:$U$1011,"一部*",収支報告書!$W$10:$W$1011,Q145)</f>
        <v>0</v>
      </c>
      <c r="S145" t="str" cm="1">
        <f t="array" aca="1" ref="S145" ca="1">_xlfn.IFNA(INDIRECT(ADDRESS(MATCH(Q145,収支報告書!$W$10:$W$1011,0)+9,22,4,,"収支報告書")),"")</f>
        <v/>
      </c>
      <c r="T145" t="str">
        <f t="shared" si="5"/>
        <v/>
      </c>
      <c r="U145" t="str">
        <f t="shared" si="6"/>
        <v/>
      </c>
    </row>
    <row r="146" spans="2:21">
      <c r="B146" s="345"/>
      <c r="C146" s="346"/>
      <c r="D146" s="346"/>
      <c r="E146" s="346"/>
      <c r="F146" s="346"/>
      <c r="G146" s="346"/>
      <c r="H146" s="346"/>
      <c r="I146" s="346"/>
      <c r="J146" s="346"/>
      <c r="K146" s="346"/>
      <c r="L146" s="347"/>
      <c r="N146">
        <v>142</v>
      </c>
      <c r="O146" t="str">
        <f>IF(収支報告書!U151="一部対象外","・No."&amp;収支報告書!B151&amp;"："&amp;TEXT(収支報告書!$S151+収支報告書!$AA151+収支報告書!$AC151,"\#,###"),IF(収支報告書!U151="一部確認","・No."&amp;収支報告書!B151&amp;"："&amp;TEXT(収支報告書!$AB151,"\#,###"),""))</f>
        <v/>
      </c>
      <c r="P146" t="str" cm="1">
        <f t="array" ref="P146">IF(Q146="","",_xlfn.TEXTJOIN(",",TRUE,IF(収支報告書!$W$10:$W$1011=Q146,収支報告書!$B$10:$B$1011,"")))</f>
        <v/>
      </c>
      <c r="R146" s="150">
        <f>SUMIFS(収支報告書!$P$10:$P$1011,収支報告書!$U$10:$U$1011,"対象外",収支報告書!$W$10:$W$1011,Q146)+SUMIFS(収支報告書!$S$10:$S$1011,収支報告書!$U$10:$U$1011,"一部*",収支報告書!$W$10:$W$1011,Q146)+SUMIFS(収支報告書!$AA$10:$AA$1011,収支報告書!$U$10:$U$1011,"一部*",収支報告書!$W$10:$W$1011,Q146)+SUMIFS(収支報告書!$AB$10:$AB$1011,収支報告書!$U$10:$U$1011,"一部*",収支報告書!$W$10:$W$1011,Q146)+SUMIFS(収支報告書!$P$10:$P$1011,収支報告書!$U$10:$U$1011,"確認",収支報告書!$W$10:$W$1011,Q146)+SUMIFS(収支報告書!$AC$10:$AC$1011,収支報告書!$U$10:$U$1011,"一部*",収支報告書!$W$10:$W$1011,Q146)</f>
        <v>0</v>
      </c>
      <c r="S146" t="str" cm="1">
        <f t="array" aca="1" ref="S146" ca="1">_xlfn.IFNA(INDIRECT(ADDRESS(MATCH(Q146,収支報告書!$W$10:$W$1011,0)+9,22,4,,"収支報告書")),"")</f>
        <v/>
      </c>
      <c r="T146" t="str">
        <f t="shared" si="5"/>
        <v/>
      </c>
      <c r="U146" t="str">
        <f t="shared" si="6"/>
        <v/>
      </c>
    </row>
    <row r="147" spans="2:21">
      <c r="B147" s="345"/>
      <c r="C147" s="346"/>
      <c r="D147" s="346"/>
      <c r="E147" s="346"/>
      <c r="F147" s="346"/>
      <c r="G147" s="346"/>
      <c r="H147" s="346"/>
      <c r="I147" s="346"/>
      <c r="J147" s="346"/>
      <c r="K147" s="346"/>
      <c r="L147" s="347"/>
      <c r="N147">
        <v>143</v>
      </c>
      <c r="O147" t="str">
        <f>IF(収支報告書!U152="一部対象外","・No."&amp;収支報告書!B152&amp;"："&amp;TEXT(収支報告書!$S152+収支報告書!$AA152+収支報告書!$AC152,"\#,###"),IF(収支報告書!U152="一部確認","・No."&amp;収支報告書!B152&amp;"："&amp;TEXT(収支報告書!$AB152,"\#,###"),""))</f>
        <v/>
      </c>
      <c r="P147" t="str" cm="1">
        <f t="array" ref="P147">IF(Q147="","",_xlfn.TEXTJOIN(",",TRUE,IF(収支報告書!$W$10:$W$1011=Q147,収支報告書!$B$10:$B$1011,"")))</f>
        <v/>
      </c>
      <c r="R147" s="150">
        <f>SUMIFS(収支報告書!$P$10:$P$1011,収支報告書!$U$10:$U$1011,"対象外",収支報告書!$W$10:$W$1011,Q147)+SUMIFS(収支報告書!$S$10:$S$1011,収支報告書!$U$10:$U$1011,"一部*",収支報告書!$W$10:$W$1011,Q147)+SUMIFS(収支報告書!$AA$10:$AA$1011,収支報告書!$U$10:$U$1011,"一部*",収支報告書!$W$10:$W$1011,Q147)+SUMIFS(収支報告書!$AB$10:$AB$1011,収支報告書!$U$10:$U$1011,"一部*",収支報告書!$W$10:$W$1011,Q147)+SUMIFS(収支報告書!$P$10:$P$1011,収支報告書!$U$10:$U$1011,"確認",収支報告書!$W$10:$W$1011,Q147)+SUMIFS(収支報告書!$AC$10:$AC$1011,収支報告書!$U$10:$U$1011,"一部*",収支報告書!$W$10:$W$1011,Q147)</f>
        <v>0</v>
      </c>
      <c r="S147" t="str" cm="1">
        <f t="array" aca="1" ref="S147" ca="1">_xlfn.IFNA(INDIRECT(ADDRESS(MATCH(Q147,収支報告書!$W$10:$W$1011,0)+9,22,4,,"収支報告書")),"")</f>
        <v/>
      </c>
      <c r="T147" t="str">
        <f t="shared" si="5"/>
        <v/>
      </c>
      <c r="U147" t="str">
        <f t="shared" si="6"/>
        <v/>
      </c>
    </row>
    <row r="148" spans="2:21">
      <c r="B148" s="345"/>
      <c r="C148" s="346"/>
      <c r="D148" s="346"/>
      <c r="E148" s="346"/>
      <c r="F148" s="346"/>
      <c r="G148" s="346"/>
      <c r="H148" s="346"/>
      <c r="I148" s="346"/>
      <c r="J148" s="346"/>
      <c r="K148" s="346"/>
      <c r="L148" s="347"/>
      <c r="N148">
        <v>144</v>
      </c>
      <c r="O148" t="str">
        <f>IF(収支報告書!U153="一部対象外","・No."&amp;収支報告書!B153&amp;"："&amp;TEXT(収支報告書!$S153+収支報告書!$AA153+収支報告書!$AC153,"\#,###"),IF(収支報告書!U153="一部確認","・No."&amp;収支報告書!B153&amp;"："&amp;TEXT(収支報告書!$AB153,"\#,###"),""))</f>
        <v/>
      </c>
      <c r="P148" t="str" cm="1">
        <f t="array" ref="P148">IF(Q148="","",_xlfn.TEXTJOIN(",",TRUE,IF(収支報告書!$W$10:$W$1011=Q148,収支報告書!$B$10:$B$1011,"")))</f>
        <v/>
      </c>
      <c r="R148" s="150">
        <f>SUMIFS(収支報告書!$P$10:$P$1011,収支報告書!$U$10:$U$1011,"対象外",収支報告書!$W$10:$W$1011,Q148)+SUMIFS(収支報告書!$S$10:$S$1011,収支報告書!$U$10:$U$1011,"一部*",収支報告書!$W$10:$W$1011,Q148)+SUMIFS(収支報告書!$AA$10:$AA$1011,収支報告書!$U$10:$U$1011,"一部*",収支報告書!$W$10:$W$1011,Q148)+SUMIFS(収支報告書!$AB$10:$AB$1011,収支報告書!$U$10:$U$1011,"一部*",収支報告書!$W$10:$W$1011,Q148)+SUMIFS(収支報告書!$P$10:$P$1011,収支報告書!$U$10:$U$1011,"確認",収支報告書!$W$10:$W$1011,Q148)+SUMIFS(収支報告書!$AC$10:$AC$1011,収支報告書!$U$10:$U$1011,"一部*",収支報告書!$W$10:$W$1011,Q148)</f>
        <v>0</v>
      </c>
      <c r="S148" t="str" cm="1">
        <f t="array" aca="1" ref="S148" ca="1">_xlfn.IFNA(INDIRECT(ADDRESS(MATCH(Q148,収支報告書!$W$10:$W$1011,0)+9,22,4,,"収支報告書")),"")</f>
        <v/>
      </c>
      <c r="T148" t="str">
        <f t="shared" si="5"/>
        <v/>
      </c>
      <c r="U148" t="str">
        <f t="shared" si="6"/>
        <v/>
      </c>
    </row>
    <row r="149" spans="2:21">
      <c r="B149" s="345"/>
      <c r="C149" s="346"/>
      <c r="D149" s="346"/>
      <c r="E149" s="346"/>
      <c r="F149" s="346"/>
      <c r="G149" s="346"/>
      <c r="H149" s="346"/>
      <c r="I149" s="346"/>
      <c r="J149" s="346"/>
      <c r="K149" s="346"/>
      <c r="L149" s="347"/>
      <c r="N149">
        <v>145</v>
      </c>
      <c r="O149" t="str">
        <f>IF(収支報告書!U154="一部対象外","・No."&amp;収支報告書!B154&amp;"："&amp;TEXT(収支報告書!$S154+収支報告書!$AA154+収支報告書!$AC154,"\#,###"),IF(収支報告書!U154="一部確認","・No."&amp;収支報告書!B154&amp;"："&amp;TEXT(収支報告書!$AB154,"\#,###"),""))</f>
        <v/>
      </c>
      <c r="P149" t="str" cm="1">
        <f t="array" ref="P149">IF(Q149="","",_xlfn.TEXTJOIN(",",TRUE,IF(収支報告書!$W$10:$W$1011=Q149,収支報告書!$B$10:$B$1011,"")))</f>
        <v/>
      </c>
      <c r="R149" s="150">
        <f>SUMIFS(収支報告書!$P$10:$P$1011,収支報告書!$U$10:$U$1011,"対象外",収支報告書!$W$10:$W$1011,Q149)+SUMIFS(収支報告書!$S$10:$S$1011,収支報告書!$U$10:$U$1011,"一部*",収支報告書!$W$10:$W$1011,Q149)+SUMIFS(収支報告書!$AA$10:$AA$1011,収支報告書!$U$10:$U$1011,"一部*",収支報告書!$W$10:$W$1011,Q149)+SUMIFS(収支報告書!$AB$10:$AB$1011,収支報告書!$U$10:$U$1011,"一部*",収支報告書!$W$10:$W$1011,Q149)+SUMIFS(収支報告書!$P$10:$P$1011,収支報告書!$U$10:$U$1011,"確認",収支報告書!$W$10:$W$1011,Q149)+SUMIFS(収支報告書!$AC$10:$AC$1011,収支報告書!$U$10:$U$1011,"一部*",収支報告書!$W$10:$W$1011,Q149)</f>
        <v>0</v>
      </c>
      <c r="S149" t="str" cm="1">
        <f t="array" aca="1" ref="S149" ca="1">_xlfn.IFNA(INDIRECT(ADDRESS(MATCH(Q149,収支報告書!$W$10:$W$1011,0)+9,22,4,,"収支報告書")),"")</f>
        <v/>
      </c>
      <c r="T149" t="str">
        <f t="shared" si="5"/>
        <v/>
      </c>
      <c r="U149" t="str">
        <f t="shared" si="6"/>
        <v/>
      </c>
    </row>
    <row r="150" spans="2:21">
      <c r="B150" s="345"/>
      <c r="C150" s="346"/>
      <c r="D150" s="346"/>
      <c r="E150" s="346"/>
      <c r="F150" s="346"/>
      <c r="G150" s="346"/>
      <c r="H150" s="346"/>
      <c r="I150" s="346"/>
      <c r="J150" s="346"/>
      <c r="K150" s="346"/>
      <c r="L150" s="347"/>
      <c r="N150">
        <v>146</v>
      </c>
      <c r="O150" t="str">
        <f>IF(収支報告書!U155="一部対象外","・No."&amp;収支報告書!B155&amp;"："&amp;TEXT(収支報告書!$S155+収支報告書!$AA155+収支報告書!$AC155,"\#,###"),IF(収支報告書!U155="一部確認","・No."&amp;収支報告書!B155&amp;"："&amp;TEXT(収支報告書!$AB155,"\#,###"),""))</f>
        <v/>
      </c>
      <c r="P150" t="str" cm="1">
        <f t="array" ref="P150">IF(Q150="","",_xlfn.TEXTJOIN(",",TRUE,IF(収支報告書!$W$10:$W$1011=Q150,収支報告書!$B$10:$B$1011,"")))</f>
        <v/>
      </c>
      <c r="R150" s="150">
        <f>SUMIFS(収支報告書!$P$10:$P$1011,収支報告書!$U$10:$U$1011,"対象外",収支報告書!$W$10:$W$1011,Q150)+SUMIFS(収支報告書!$S$10:$S$1011,収支報告書!$U$10:$U$1011,"一部*",収支報告書!$W$10:$W$1011,Q150)+SUMIFS(収支報告書!$AA$10:$AA$1011,収支報告書!$U$10:$U$1011,"一部*",収支報告書!$W$10:$W$1011,Q150)+SUMIFS(収支報告書!$AB$10:$AB$1011,収支報告書!$U$10:$U$1011,"一部*",収支報告書!$W$10:$W$1011,Q150)+SUMIFS(収支報告書!$P$10:$P$1011,収支報告書!$U$10:$U$1011,"確認",収支報告書!$W$10:$W$1011,Q150)+SUMIFS(収支報告書!$AC$10:$AC$1011,収支報告書!$U$10:$U$1011,"一部*",収支報告書!$W$10:$W$1011,Q150)</f>
        <v>0</v>
      </c>
      <c r="S150" t="str" cm="1">
        <f t="array" aca="1" ref="S150" ca="1">_xlfn.IFNA(INDIRECT(ADDRESS(MATCH(Q150,収支報告書!$W$10:$W$1011,0)+9,22,4,,"収支報告書")),"")</f>
        <v/>
      </c>
      <c r="T150" t="str">
        <f t="shared" si="5"/>
        <v/>
      </c>
      <c r="U150" t="str">
        <f t="shared" si="6"/>
        <v/>
      </c>
    </row>
    <row r="151" spans="2:21">
      <c r="B151" s="345"/>
      <c r="C151" s="346"/>
      <c r="D151" s="346"/>
      <c r="E151" s="346"/>
      <c r="F151" s="346"/>
      <c r="G151" s="346"/>
      <c r="H151" s="346"/>
      <c r="I151" s="346"/>
      <c r="J151" s="346"/>
      <c r="K151" s="346"/>
      <c r="L151" s="347"/>
      <c r="N151">
        <v>147</v>
      </c>
      <c r="O151" t="str">
        <f>IF(収支報告書!U156="一部対象外","・No."&amp;収支報告書!B156&amp;"："&amp;TEXT(収支報告書!$S156+収支報告書!$AA156+収支報告書!$AC156,"\#,###"),IF(収支報告書!U156="一部確認","・No."&amp;収支報告書!B156&amp;"："&amp;TEXT(収支報告書!$AB156,"\#,###"),""))</f>
        <v/>
      </c>
      <c r="P151" t="str" cm="1">
        <f t="array" ref="P151">IF(Q151="","",_xlfn.TEXTJOIN(",",TRUE,IF(収支報告書!$W$10:$W$1011=Q151,収支報告書!$B$10:$B$1011,"")))</f>
        <v/>
      </c>
      <c r="R151" s="150">
        <f>SUMIFS(収支報告書!$P$10:$P$1011,収支報告書!$U$10:$U$1011,"対象外",収支報告書!$W$10:$W$1011,Q151)+SUMIFS(収支報告書!$S$10:$S$1011,収支報告書!$U$10:$U$1011,"一部*",収支報告書!$W$10:$W$1011,Q151)+SUMIFS(収支報告書!$AA$10:$AA$1011,収支報告書!$U$10:$U$1011,"一部*",収支報告書!$W$10:$W$1011,Q151)+SUMIFS(収支報告書!$AB$10:$AB$1011,収支報告書!$U$10:$U$1011,"一部*",収支報告書!$W$10:$W$1011,Q151)+SUMIFS(収支報告書!$P$10:$P$1011,収支報告書!$U$10:$U$1011,"確認",収支報告書!$W$10:$W$1011,Q151)+SUMIFS(収支報告書!$AC$10:$AC$1011,収支報告書!$U$10:$U$1011,"一部*",収支報告書!$W$10:$W$1011,Q151)</f>
        <v>0</v>
      </c>
      <c r="S151" t="str" cm="1">
        <f t="array" aca="1" ref="S151" ca="1">_xlfn.IFNA(INDIRECT(ADDRESS(MATCH(Q151,収支報告書!$W$10:$W$1011,0)+9,22,4,,"収支報告書")),"")</f>
        <v/>
      </c>
      <c r="T151" t="str">
        <f t="shared" si="5"/>
        <v/>
      </c>
      <c r="U151" t="str">
        <f t="shared" si="6"/>
        <v/>
      </c>
    </row>
    <row r="152" spans="2:21">
      <c r="B152" s="345"/>
      <c r="C152" s="346"/>
      <c r="D152" s="346"/>
      <c r="E152" s="346"/>
      <c r="F152" s="346"/>
      <c r="G152" s="346"/>
      <c r="H152" s="346"/>
      <c r="I152" s="346"/>
      <c r="J152" s="346"/>
      <c r="K152" s="346"/>
      <c r="L152" s="347"/>
      <c r="N152">
        <v>148</v>
      </c>
      <c r="O152" t="str">
        <f>IF(収支報告書!U157="一部対象外","・No."&amp;収支報告書!B157&amp;"："&amp;TEXT(収支報告書!$S157+収支報告書!$AA157+収支報告書!$AC157,"\#,###"),IF(収支報告書!U157="一部確認","・No."&amp;収支報告書!B157&amp;"："&amp;TEXT(収支報告書!$AB157,"\#,###"),""))</f>
        <v/>
      </c>
      <c r="P152" t="str" cm="1">
        <f t="array" ref="P152">IF(Q152="","",_xlfn.TEXTJOIN(",",TRUE,IF(収支報告書!$W$10:$W$1011=Q152,収支報告書!$B$10:$B$1011,"")))</f>
        <v/>
      </c>
      <c r="R152" s="150">
        <f>SUMIFS(収支報告書!$P$10:$P$1011,収支報告書!$U$10:$U$1011,"対象外",収支報告書!$W$10:$W$1011,Q152)+SUMIFS(収支報告書!$S$10:$S$1011,収支報告書!$U$10:$U$1011,"一部*",収支報告書!$W$10:$W$1011,Q152)+SUMIFS(収支報告書!$AA$10:$AA$1011,収支報告書!$U$10:$U$1011,"一部*",収支報告書!$W$10:$W$1011,Q152)+SUMIFS(収支報告書!$AB$10:$AB$1011,収支報告書!$U$10:$U$1011,"一部*",収支報告書!$W$10:$W$1011,Q152)+SUMIFS(収支報告書!$P$10:$P$1011,収支報告書!$U$10:$U$1011,"確認",収支報告書!$W$10:$W$1011,Q152)+SUMIFS(収支報告書!$AC$10:$AC$1011,収支報告書!$U$10:$U$1011,"一部*",収支報告書!$W$10:$W$1011,Q152)</f>
        <v>0</v>
      </c>
      <c r="S152" t="str" cm="1">
        <f t="array" aca="1" ref="S152" ca="1">_xlfn.IFNA(INDIRECT(ADDRESS(MATCH(Q152,収支報告書!$W$10:$W$1011,0)+9,22,4,,"収支報告書")),"")</f>
        <v/>
      </c>
      <c r="T152" t="str">
        <f t="shared" si="5"/>
        <v/>
      </c>
      <c r="U152" t="str">
        <f t="shared" si="6"/>
        <v/>
      </c>
    </row>
    <row r="153" spans="2:21">
      <c r="B153" s="345"/>
      <c r="C153" s="346"/>
      <c r="D153" s="346"/>
      <c r="E153" s="346"/>
      <c r="F153" s="346"/>
      <c r="G153" s="346"/>
      <c r="H153" s="346"/>
      <c r="I153" s="346"/>
      <c r="J153" s="346"/>
      <c r="K153" s="346"/>
      <c r="L153" s="347"/>
      <c r="N153">
        <v>149</v>
      </c>
      <c r="O153" t="str">
        <f>IF(収支報告書!U158="一部対象外","・No."&amp;収支報告書!B158&amp;"："&amp;TEXT(収支報告書!$S158+収支報告書!$AA158+収支報告書!$AC158,"\#,###"),IF(収支報告書!U158="一部確認","・No."&amp;収支報告書!B158&amp;"："&amp;TEXT(収支報告書!$AB158,"\#,###"),""))</f>
        <v/>
      </c>
      <c r="P153" t="str" cm="1">
        <f t="array" ref="P153">IF(Q153="","",_xlfn.TEXTJOIN(",",TRUE,IF(収支報告書!$W$10:$W$1011=Q153,収支報告書!$B$10:$B$1011,"")))</f>
        <v/>
      </c>
      <c r="R153" s="150">
        <f>SUMIFS(収支報告書!$P$10:$P$1011,収支報告書!$U$10:$U$1011,"対象外",収支報告書!$W$10:$W$1011,Q153)+SUMIFS(収支報告書!$S$10:$S$1011,収支報告書!$U$10:$U$1011,"一部*",収支報告書!$W$10:$W$1011,Q153)+SUMIFS(収支報告書!$AA$10:$AA$1011,収支報告書!$U$10:$U$1011,"一部*",収支報告書!$W$10:$W$1011,Q153)+SUMIFS(収支報告書!$AB$10:$AB$1011,収支報告書!$U$10:$U$1011,"一部*",収支報告書!$W$10:$W$1011,Q153)+SUMIFS(収支報告書!$P$10:$P$1011,収支報告書!$U$10:$U$1011,"確認",収支報告書!$W$10:$W$1011,Q153)+SUMIFS(収支報告書!$AC$10:$AC$1011,収支報告書!$U$10:$U$1011,"一部*",収支報告書!$W$10:$W$1011,Q153)</f>
        <v>0</v>
      </c>
      <c r="S153" t="str" cm="1">
        <f t="array" aca="1" ref="S153" ca="1">_xlfn.IFNA(INDIRECT(ADDRESS(MATCH(Q153,収支報告書!$W$10:$W$1011,0)+9,22,4,,"収支報告書")),"")</f>
        <v/>
      </c>
      <c r="T153" t="str">
        <f t="shared" si="5"/>
        <v/>
      </c>
      <c r="U153" t="str">
        <f t="shared" si="6"/>
        <v/>
      </c>
    </row>
    <row r="154" spans="2:21">
      <c r="B154" s="345"/>
      <c r="C154" s="346"/>
      <c r="D154" s="346"/>
      <c r="E154" s="346"/>
      <c r="F154" s="346"/>
      <c r="G154" s="346"/>
      <c r="H154" s="346"/>
      <c r="I154" s="346"/>
      <c r="J154" s="346"/>
      <c r="K154" s="346"/>
      <c r="L154" s="347"/>
      <c r="N154">
        <v>150</v>
      </c>
      <c r="O154" t="str">
        <f>IF(収支報告書!U159="一部対象外","・No."&amp;収支報告書!B159&amp;"："&amp;TEXT(収支報告書!$S159+収支報告書!$AA159+収支報告書!$AC159,"\#,###"),IF(収支報告書!U159="一部確認","・No."&amp;収支報告書!B159&amp;"："&amp;TEXT(収支報告書!$AB159,"\#,###"),""))</f>
        <v/>
      </c>
      <c r="P154" t="str" cm="1">
        <f t="array" ref="P154">IF(Q154="","",_xlfn.TEXTJOIN(",",TRUE,IF(収支報告書!$W$10:$W$1011=Q154,収支報告書!$B$10:$B$1011,"")))</f>
        <v/>
      </c>
      <c r="R154" s="150">
        <f>SUMIFS(収支報告書!$P$10:$P$1011,収支報告書!$U$10:$U$1011,"対象外",収支報告書!$W$10:$W$1011,Q154)+SUMIFS(収支報告書!$S$10:$S$1011,収支報告書!$U$10:$U$1011,"一部*",収支報告書!$W$10:$W$1011,Q154)+SUMIFS(収支報告書!$AA$10:$AA$1011,収支報告書!$U$10:$U$1011,"一部*",収支報告書!$W$10:$W$1011,Q154)+SUMIFS(収支報告書!$AB$10:$AB$1011,収支報告書!$U$10:$U$1011,"一部*",収支報告書!$W$10:$W$1011,Q154)+SUMIFS(収支報告書!$P$10:$P$1011,収支報告書!$U$10:$U$1011,"確認",収支報告書!$W$10:$W$1011,Q154)+SUMIFS(収支報告書!$AC$10:$AC$1011,収支報告書!$U$10:$U$1011,"一部*",収支報告書!$W$10:$W$1011,Q154)</f>
        <v>0</v>
      </c>
      <c r="S154" t="str" cm="1">
        <f t="array" aca="1" ref="S154" ca="1">_xlfn.IFNA(INDIRECT(ADDRESS(MATCH(Q154,収支報告書!$W$10:$W$1011,0)+9,22,4,,"収支報告書")),"")</f>
        <v/>
      </c>
      <c r="T154" t="str">
        <f t="shared" si="5"/>
        <v/>
      </c>
      <c r="U154" t="str">
        <f t="shared" si="6"/>
        <v/>
      </c>
    </row>
    <row r="155" spans="2:21">
      <c r="B155" s="345"/>
      <c r="C155" s="346"/>
      <c r="D155" s="346"/>
      <c r="E155" s="346"/>
      <c r="F155" s="346"/>
      <c r="G155" s="346"/>
      <c r="H155" s="346"/>
      <c r="I155" s="346"/>
      <c r="J155" s="346"/>
      <c r="K155" s="346"/>
      <c r="L155" s="347"/>
      <c r="N155">
        <v>151</v>
      </c>
      <c r="O155" t="str">
        <f>IF(収支報告書!U160="一部対象外","・No."&amp;収支報告書!B160&amp;"："&amp;TEXT(収支報告書!$S160+収支報告書!$AA160+収支報告書!$AC160,"\#,###"),IF(収支報告書!U160="一部確認","・No."&amp;収支報告書!B160&amp;"："&amp;TEXT(収支報告書!$AB160,"\#,###"),""))</f>
        <v/>
      </c>
      <c r="P155" t="str" cm="1">
        <f t="array" ref="P155">IF(Q155="","",_xlfn.TEXTJOIN(",",TRUE,IF(収支報告書!$W$10:$W$1011=Q155,収支報告書!$B$10:$B$1011,"")))</f>
        <v/>
      </c>
      <c r="R155" s="150">
        <f>SUMIFS(収支報告書!$P$10:$P$1011,収支報告書!$U$10:$U$1011,"対象外",収支報告書!$W$10:$W$1011,Q155)+SUMIFS(収支報告書!$S$10:$S$1011,収支報告書!$U$10:$U$1011,"一部*",収支報告書!$W$10:$W$1011,Q155)+SUMIFS(収支報告書!$AA$10:$AA$1011,収支報告書!$U$10:$U$1011,"一部*",収支報告書!$W$10:$W$1011,Q155)+SUMIFS(収支報告書!$AB$10:$AB$1011,収支報告書!$U$10:$U$1011,"一部*",収支報告書!$W$10:$W$1011,Q155)+SUMIFS(収支報告書!$P$10:$P$1011,収支報告書!$U$10:$U$1011,"確認",収支報告書!$W$10:$W$1011,Q155)+SUMIFS(収支報告書!$AC$10:$AC$1011,収支報告書!$U$10:$U$1011,"一部*",収支報告書!$W$10:$W$1011,Q155)</f>
        <v>0</v>
      </c>
      <c r="S155" t="str" cm="1">
        <f t="array" aca="1" ref="S155" ca="1">_xlfn.IFNA(INDIRECT(ADDRESS(MATCH(Q155,収支報告書!$W$10:$W$1011,0)+9,22,4,,"収支報告書")),"")</f>
        <v/>
      </c>
      <c r="T155" t="str">
        <f t="shared" si="5"/>
        <v/>
      </c>
      <c r="U155" t="str">
        <f t="shared" si="6"/>
        <v/>
      </c>
    </row>
    <row r="156" spans="2:21">
      <c r="B156" s="345"/>
      <c r="C156" s="346"/>
      <c r="D156" s="346"/>
      <c r="E156" s="346"/>
      <c r="F156" s="346"/>
      <c r="G156" s="346"/>
      <c r="H156" s="346"/>
      <c r="I156" s="346"/>
      <c r="J156" s="346"/>
      <c r="K156" s="346"/>
      <c r="L156" s="347"/>
      <c r="N156">
        <v>152</v>
      </c>
      <c r="O156" t="str">
        <f>IF(収支報告書!U161="一部対象外","・No."&amp;収支報告書!B161&amp;"："&amp;TEXT(収支報告書!$S161+収支報告書!$AA161+収支報告書!$AC161,"\#,###"),IF(収支報告書!U161="一部確認","・No."&amp;収支報告書!B161&amp;"："&amp;TEXT(収支報告書!$AB161,"\#,###"),""))</f>
        <v/>
      </c>
      <c r="P156" t="str" cm="1">
        <f t="array" ref="P156">IF(Q156="","",_xlfn.TEXTJOIN(",",TRUE,IF(収支報告書!$W$10:$W$1011=Q156,収支報告書!$B$10:$B$1011,"")))</f>
        <v/>
      </c>
      <c r="R156" s="150">
        <f>SUMIFS(収支報告書!$P$10:$P$1011,収支報告書!$U$10:$U$1011,"対象外",収支報告書!$W$10:$W$1011,Q156)+SUMIFS(収支報告書!$S$10:$S$1011,収支報告書!$U$10:$U$1011,"一部*",収支報告書!$W$10:$W$1011,Q156)+SUMIFS(収支報告書!$AA$10:$AA$1011,収支報告書!$U$10:$U$1011,"一部*",収支報告書!$W$10:$W$1011,Q156)+SUMIFS(収支報告書!$AB$10:$AB$1011,収支報告書!$U$10:$U$1011,"一部*",収支報告書!$W$10:$W$1011,Q156)+SUMIFS(収支報告書!$P$10:$P$1011,収支報告書!$U$10:$U$1011,"確認",収支報告書!$W$10:$W$1011,Q156)+SUMIFS(収支報告書!$AC$10:$AC$1011,収支報告書!$U$10:$U$1011,"一部*",収支報告書!$W$10:$W$1011,Q156)</f>
        <v>0</v>
      </c>
      <c r="S156" t="str" cm="1">
        <f t="array" aca="1" ref="S156" ca="1">_xlfn.IFNA(INDIRECT(ADDRESS(MATCH(Q156,収支報告書!$W$10:$W$1011,0)+9,22,4,,"収支報告書")),"")</f>
        <v/>
      </c>
      <c r="T156" t="str">
        <f t="shared" si="5"/>
        <v/>
      </c>
      <c r="U156" t="str">
        <f t="shared" si="6"/>
        <v/>
      </c>
    </row>
    <row r="157" spans="2:21">
      <c r="B157" s="345"/>
      <c r="C157" s="346"/>
      <c r="D157" s="346"/>
      <c r="E157" s="346"/>
      <c r="F157" s="346"/>
      <c r="G157" s="346"/>
      <c r="H157" s="346"/>
      <c r="I157" s="346"/>
      <c r="J157" s="346"/>
      <c r="K157" s="346"/>
      <c r="L157" s="347"/>
      <c r="N157">
        <v>153</v>
      </c>
      <c r="O157" t="str">
        <f>IF(収支報告書!U162="一部対象外","・No."&amp;収支報告書!B162&amp;"："&amp;TEXT(収支報告書!$S162+収支報告書!$AA162+収支報告書!$AC162,"\#,###"),IF(収支報告書!U162="一部確認","・No."&amp;収支報告書!B162&amp;"："&amp;TEXT(収支報告書!$AB162,"\#,###"),""))</f>
        <v/>
      </c>
      <c r="P157" t="str" cm="1">
        <f t="array" ref="P157">IF(Q157="","",_xlfn.TEXTJOIN(",",TRUE,IF(収支報告書!$W$10:$W$1011=Q157,収支報告書!$B$10:$B$1011,"")))</f>
        <v/>
      </c>
      <c r="R157" s="150">
        <f>SUMIFS(収支報告書!$P$10:$P$1011,収支報告書!$U$10:$U$1011,"対象外",収支報告書!$W$10:$W$1011,Q157)+SUMIFS(収支報告書!$S$10:$S$1011,収支報告書!$U$10:$U$1011,"一部*",収支報告書!$W$10:$W$1011,Q157)+SUMIFS(収支報告書!$AA$10:$AA$1011,収支報告書!$U$10:$U$1011,"一部*",収支報告書!$W$10:$W$1011,Q157)+SUMIFS(収支報告書!$AB$10:$AB$1011,収支報告書!$U$10:$U$1011,"一部*",収支報告書!$W$10:$W$1011,Q157)+SUMIFS(収支報告書!$P$10:$P$1011,収支報告書!$U$10:$U$1011,"確認",収支報告書!$W$10:$W$1011,Q157)+SUMIFS(収支報告書!$AC$10:$AC$1011,収支報告書!$U$10:$U$1011,"一部*",収支報告書!$W$10:$W$1011,Q157)</f>
        <v>0</v>
      </c>
      <c r="S157" t="str" cm="1">
        <f t="array" aca="1" ref="S157" ca="1">_xlfn.IFNA(INDIRECT(ADDRESS(MATCH(Q157,収支報告書!$W$10:$W$1011,0)+9,22,4,,"収支報告書")),"")</f>
        <v/>
      </c>
      <c r="T157" t="str">
        <f t="shared" si="5"/>
        <v/>
      </c>
      <c r="U157" t="str">
        <f t="shared" si="6"/>
        <v/>
      </c>
    </row>
    <row r="158" spans="2:21">
      <c r="B158" s="345"/>
      <c r="C158" s="346"/>
      <c r="D158" s="346"/>
      <c r="E158" s="346"/>
      <c r="F158" s="346"/>
      <c r="G158" s="346"/>
      <c r="H158" s="346"/>
      <c r="I158" s="346"/>
      <c r="J158" s="346"/>
      <c r="K158" s="346"/>
      <c r="L158" s="347"/>
      <c r="N158">
        <v>154</v>
      </c>
      <c r="O158" t="str">
        <f>IF(収支報告書!U163="一部対象外","・No."&amp;収支報告書!B163&amp;"："&amp;TEXT(収支報告書!$S163+収支報告書!$AA163+収支報告書!$AC163,"\#,###"),IF(収支報告書!U163="一部確認","・No."&amp;収支報告書!B163&amp;"："&amp;TEXT(収支報告書!$AB163,"\#,###"),""))</f>
        <v/>
      </c>
      <c r="P158" t="str" cm="1">
        <f t="array" ref="P158">IF(Q158="","",_xlfn.TEXTJOIN(",",TRUE,IF(収支報告書!$W$10:$W$1011=Q158,収支報告書!$B$10:$B$1011,"")))</f>
        <v/>
      </c>
      <c r="R158" s="150">
        <f>SUMIFS(収支報告書!$P$10:$P$1011,収支報告書!$U$10:$U$1011,"対象外",収支報告書!$W$10:$W$1011,Q158)+SUMIFS(収支報告書!$S$10:$S$1011,収支報告書!$U$10:$U$1011,"一部*",収支報告書!$W$10:$W$1011,Q158)+SUMIFS(収支報告書!$AA$10:$AA$1011,収支報告書!$U$10:$U$1011,"一部*",収支報告書!$W$10:$W$1011,Q158)+SUMIFS(収支報告書!$AB$10:$AB$1011,収支報告書!$U$10:$U$1011,"一部*",収支報告書!$W$10:$W$1011,Q158)+SUMIFS(収支報告書!$P$10:$P$1011,収支報告書!$U$10:$U$1011,"確認",収支報告書!$W$10:$W$1011,Q158)+SUMIFS(収支報告書!$AC$10:$AC$1011,収支報告書!$U$10:$U$1011,"一部*",収支報告書!$W$10:$W$1011,Q158)</f>
        <v>0</v>
      </c>
      <c r="S158" t="str" cm="1">
        <f t="array" aca="1" ref="S158" ca="1">_xlfn.IFNA(INDIRECT(ADDRESS(MATCH(Q158,収支報告書!$W$10:$W$1011,0)+9,22,4,,"収支報告書")),"")</f>
        <v/>
      </c>
      <c r="T158" t="str">
        <f t="shared" si="5"/>
        <v/>
      </c>
      <c r="U158" t="str">
        <f t="shared" si="6"/>
        <v/>
      </c>
    </row>
    <row r="159" spans="2:21">
      <c r="B159" s="345"/>
      <c r="C159" s="346"/>
      <c r="D159" s="346"/>
      <c r="E159" s="346"/>
      <c r="F159" s="346"/>
      <c r="G159" s="346"/>
      <c r="H159" s="346"/>
      <c r="I159" s="346"/>
      <c r="J159" s="346"/>
      <c r="K159" s="346"/>
      <c r="L159" s="347"/>
      <c r="N159">
        <v>155</v>
      </c>
      <c r="O159" t="str">
        <f>IF(収支報告書!U164="一部対象外","・No."&amp;収支報告書!B164&amp;"："&amp;TEXT(収支報告書!$S164+収支報告書!$AA164+収支報告書!$AC164,"\#,###"),IF(収支報告書!U164="一部確認","・No."&amp;収支報告書!B164&amp;"："&amp;TEXT(収支報告書!$AB164,"\#,###"),""))</f>
        <v/>
      </c>
      <c r="P159" t="str" cm="1">
        <f t="array" ref="P159">IF(Q159="","",_xlfn.TEXTJOIN(",",TRUE,IF(収支報告書!$W$10:$W$1011=Q159,収支報告書!$B$10:$B$1011,"")))</f>
        <v/>
      </c>
      <c r="R159" s="150">
        <f>SUMIFS(収支報告書!$P$10:$P$1011,収支報告書!$U$10:$U$1011,"対象外",収支報告書!$W$10:$W$1011,Q159)+SUMIFS(収支報告書!$S$10:$S$1011,収支報告書!$U$10:$U$1011,"一部*",収支報告書!$W$10:$W$1011,Q159)+SUMIFS(収支報告書!$AA$10:$AA$1011,収支報告書!$U$10:$U$1011,"一部*",収支報告書!$W$10:$W$1011,Q159)+SUMIFS(収支報告書!$AB$10:$AB$1011,収支報告書!$U$10:$U$1011,"一部*",収支報告書!$W$10:$W$1011,Q159)+SUMIFS(収支報告書!$P$10:$P$1011,収支報告書!$U$10:$U$1011,"確認",収支報告書!$W$10:$W$1011,Q159)+SUMIFS(収支報告書!$AC$10:$AC$1011,収支報告書!$U$10:$U$1011,"一部*",収支報告書!$W$10:$W$1011,Q159)</f>
        <v>0</v>
      </c>
      <c r="S159" t="str" cm="1">
        <f t="array" aca="1" ref="S159" ca="1">_xlfn.IFNA(INDIRECT(ADDRESS(MATCH(Q159,収支報告書!$W$10:$W$1011,0)+9,22,4,,"収支報告書")),"")</f>
        <v/>
      </c>
      <c r="T159" t="str">
        <f t="shared" si="5"/>
        <v/>
      </c>
      <c r="U159" t="str">
        <f t="shared" si="6"/>
        <v/>
      </c>
    </row>
    <row r="160" spans="2:21">
      <c r="B160" s="345"/>
      <c r="C160" s="346"/>
      <c r="D160" s="346"/>
      <c r="E160" s="346"/>
      <c r="F160" s="346"/>
      <c r="G160" s="346"/>
      <c r="H160" s="346"/>
      <c r="I160" s="346"/>
      <c r="J160" s="346"/>
      <c r="K160" s="346"/>
      <c r="L160" s="347"/>
      <c r="N160">
        <v>156</v>
      </c>
      <c r="O160" t="str">
        <f>IF(収支報告書!U165="一部対象外","・No."&amp;収支報告書!B165&amp;"："&amp;TEXT(収支報告書!$S165+収支報告書!$AA165+収支報告書!$AC165,"\#,###"),IF(収支報告書!U165="一部確認","・No."&amp;収支報告書!B165&amp;"："&amp;TEXT(収支報告書!$AB165,"\#,###"),""))</f>
        <v/>
      </c>
      <c r="P160" t="str" cm="1">
        <f t="array" ref="P160">IF(Q160="","",_xlfn.TEXTJOIN(",",TRUE,IF(収支報告書!$W$10:$W$1011=Q160,収支報告書!$B$10:$B$1011,"")))</f>
        <v/>
      </c>
      <c r="R160" s="150">
        <f>SUMIFS(収支報告書!$P$10:$P$1011,収支報告書!$U$10:$U$1011,"対象外",収支報告書!$W$10:$W$1011,Q160)+SUMIFS(収支報告書!$S$10:$S$1011,収支報告書!$U$10:$U$1011,"一部*",収支報告書!$W$10:$W$1011,Q160)+SUMIFS(収支報告書!$AA$10:$AA$1011,収支報告書!$U$10:$U$1011,"一部*",収支報告書!$W$10:$W$1011,Q160)+SUMIFS(収支報告書!$AB$10:$AB$1011,収支報告書!$U$10:$U$1011,"一部*",収支報告書!$W$10:$W$1011,Q160)+SUMIFS(収支報告書!$P$10:$P$1011,収支報告書!$U$10:$U$1011,"確認",収支報告書!$W$10:$W$1011,Q160)+SUMIFS(収支報告書!$AC$10:$AC$1011,収支報告書!$U$10:$U$1011,"一部*",収支報告書!$W$10:$W$1011,Q160)</f>
        <v>0</v>
      </c>
      <c r="S160" t="str" cm="1">
        <f t="array" aca="1" ref="S160" ca="1">_xlfn.IFNA(INDIRECT(ADDRESS(MATCH(Q160,収支報告書!$W$10:$W$1011,0)+9,22,4,,"収支報告書")),"")</f>
        <v/>
      </c>
      <c r="T160" t="str">
        <f t="shared" si="5"/>
        <v/>
      </c>
      <c r="U160" t="str">
        <f t="shared" si="6"/>
        <v/>
      </c>
    </row>
    <row r="161" spans="2:21">
      <c r="B161" s="345"/>
      <c r="C161" s="346"/>
      <c r="D161" s="346"/>
      <c r="E161" s="346"/>
      <c r="F161" s="346"/>
      <c r="G161" s="346"/>
      <c r="H161" s="346"/>
      <c r="I161" s="346"/>
      <c r="J161" s="346"/>
      <c r="K161" s="346"/>
      <c r="L161" s="347"/>
      <c r="N161">
        <v>157</v>
      </c>
      <c r="O161" t="str">
        <f>IF(収支報告書!U166="一部対象外","・No."&amp;収支報告書!B166&amp;"："&amp;TEXT(収支報告書!$S166+収支報告書!$AA166+収支報告書!$AC166,"\#,###"),IF(収支報告書!U166="一部確認","・No."&amp;収支報告書!B166&amp;"："&amp;TEXT(収支報告書!$AB166,"\#,###"),""))</f>
        <v/>
      </c>
      <c r="P161" t="str" cm="1">
        <f t="array" ref="P161">IF(Q161="","",_xlfn.TEXTJOIN(",",TRUE,IF(収支報告書!$W$10:$W$1011=Q161,収支報告書!$B$10:$B$1011,"")))</f>
        <v/>
      </c>
      <c r="R161" s="150">
        <f>SUMIFS(収支報告書!$P$10:$P$1011,収支報告書!$U$10:$U$1011,"対象外",収支報告書!$W$10:$W$1011,Q161)+SUMIFS(収支報告書!$S$10:$S$1011,収支報告書!$U$10:$U$1011,"一部*",収支報告書!$W$10:$W$1011,Q161)+SUMIFS(収支報告書!$AA$10:$AA$1011,収支報告書!$U$10:$U$1011,"一部*",収支報告書!$W$10:$W$1011,Q161)+SUMIFS(収支報告書!$AB$10:$AB$1011,収支報告書!$U$10:$U$1011,"一部*",収支報告書!$W$10:$W$1011,Q161)+SUMIFS(収支報告書!$P$10:$P$1011,収支報告書!$U$10:$U$1011,"確認",収支報告書!$W$10:$W$1011,Q161)+SUMIFS(収支報告書!$AC$10:$AC$1011,収支報告書!$U$10:$U$1011,"一部*",収支報告書!$W$10:$W$1011,Q161)</f>
        <v>0</v>
      </c>
      <c r="S161" t="str" cm="1">
        <f t="array" aca="1" ref="S161" ca="1">_xlfn.IFNA(INDIRECT(ADDRESS(MATCH(Q161,収支報告書!$W$10:$W$1011,0)+9,22,4,,"収支報告書")),"")</f>
        <v/>
      </c>
      <c r="T161" t="str">
        <f t="shared" si="5"/>
        <v/>
      </c>
      <c r="U161" t="str">
        <f t="shared" si="6"/>
        <v/>
      </c>
    </row>
    <row r="162" spans="2:21">
      <c r="B162" s="345"/>
      <c r="C162" s="346"/>
      <c r="D162" s="346"/>
      <c r="E162" s="346"/>
      <c r="F162" s="346"/>
      <c r="G162" s="346"/>
      <c r="H162" s="346"/>
      <c r="I162" s="346"/>
      <c r="J162" s="346"/>
      <c r="K162" s="346"/>
      <c r="L162" s="347"/>
      <c r="N162">
        <v>158</v>
      </c>
      <c r="O162" t="str">
        <f>IF(収支報告書!U167="一部対象外","・No."&amp;収支報告書!B167&amp;"："&amp;TEXT(収支報告書!$S167+収支報告書!$AA167+収支報告書!$AC167,"\#,###"),IF(収支報告書!U167="一部確認","・No."&amp;収支報告書!B167&amp;"："&amp;TEXT(収支報告書!$AB167,"\#,###"),""))</f>
        <v/>
      </c>
      <c r="P162" t="str" cm="1">
        <f t="array" ref="P162">IF(Q162="","",_xlfn.TEXTJOIN(",",TRUE,IF(収支報告書!$W$10:$W$1011=Q162,収支報告書!$B$10:$B$1011,"")))</f>
        <v/>
      </c>
      <c r="R162" s="150">
        <f>SUMIFS(収支報告書!$P$10:$P$1011,収支報告書!$U$10:$U$1011,"対象外",収支報告書!$W$10:$W$1011,Q162)+SUMIFS(収支報告書!$S$10:$S$1011,収支報告書!$U$10:$U$1011,"一部*",収支報告書!$W$10:$W$1011,Q162)+SUMIFS(収支報告書!$AA$10:$AA$1011,収支報告書!$U$10:$U$1011,"一部*",収支報告書!$W$10:$W$1011,Q162)+SUMIFS(収支報告書!$AB$10:$AB$1011,収支報告書!$U$10:$U$1011,"一部*",収支報告書!$W$10:$W$1011,Q162)+SUMIFS(収支報告書!$P$10:$P$1011,収支報告書!$U$10:$U$1011,"確認",収支報告書!$W$10:$W$1011,Q162)+SUMIFS(収支報告書!$AC$10:$AC$1011,収支報告書!$U$10:$U$1011,"一部*",収支報告書!$W$10:$W$1011,Q162)</f>
        <v>0</v>
      </c>
      <c r="S162" t="str" cm="1">
        <f t="array" aca="1" ref="S162" ca="1">_xlfn.IFNA(INDIRECT(ADDRESS(MATCH(Q162,収支報告書!$W$10:$W$1011,0)+9,22,4,,"収支報告書")),"")</f>
        <v/>
      </c>
      <c r="T162" t="str">
        <f t="shared" si="5"/>
        <v/>
      </c>
      <c r="U162" t="str">
        <f t="shared" si="6"/>
        <v/>
      </c>
    </row>
    <row r="163" spans="2:21">
      <c r="B163" s="345"/>
      <c r="C163" s="346"/>
      <c r="D163" s="346"/>
      <c r="E163" s="346"/>
      <c r="F163" s="346"/>
      <c r="G163" s="346"/>
      <c r="H163" s="346"/>
      <c r="I163" s="346"/>
      <c r="J163" s="346"/>
      <c r="K163" s="346"/>
      <c r="L163" s="347"/>
      <c r="N163">
        <v>159</v>
      </c>
      <c r="O163" t="str">
        <f>IF(収支報告書!U168="一部対象外","・No."&amp;収支報告書!B168&amp;"："&amp;TEXT(収支報告書!$S168+収支報告書!$AA168+収支報告書!$AC168,"\#,###"),IF(収支報告書!U168="一部確認","・No."&amp;収支報告書!B168&amp;"："&amp;TEXT(収支報告書!$AB168,"\#,###"),""))</f>
        <v/>
      </c>
      <c r="P163" t="str" cm="1">
        <f t="array" ref="P163">IF(Q163="","",_xlfn.TEXTJOIN(",",TRUE,IF(収支報告書!$W$10:$W$1011=Q163,収支報告書!$B$10:$B$1011,"")))</f>
        <v/>
      </c>
      <c r="R163" s="150">
        <f>SUMIFS(収支報告書!$P$10:$P$1011,収支報告書!$U$10:$U$1011,"対象外",収支報告書!$W$10:$W$1011,Q163)+SUMIFS(収支報告書!$S$10:$S$1011,収支報告書!$U$10:$U$1011,"一部*",収支報告書!$W$10:$W$1011,Q163)+SUMIFS(収支報告書!$AA$10:$AA$1011,収支報告書!$U$10:$U$1011,"一部*",収支報告書!$W$10:$W$1011,Q163)+SUMIFS(収支報告書!$AB$10:$AB$1011,収支報告書!$U$10:$U$1011,"一部*",収支報告書!$W$10:$W$1011,Q163)+SUMIFS(収支報告書!$P$10:$P$1011,収支報告書!$U$10:$U$1011,"確認",収支報告書!$W$10:$W$1011,Q163)+SUMIFS(収支報告書!$AC$10:$AC$1011,収支報告書!$U$10:$U$1011,"一部*",収支報告書!$W$10:$W$1011,Q163)</f>
        <v>0</v>
      </c>
      <c r="S163" t="str" cm="1">
        <f t="array" aca="1" ref="S163" ca="1">_xlfn.IFNA(INDIRECT(ADDRESS(MATCH(Q163,収支報告書!$W$10:$W$1011,0)+9,22,4,,"収支報告書")),"")</f>
        <v/>
      </c>
      <c r="T163" t="str">
        <f t="shared" si="5"/>
        <v/>
      </c>
      <c r="U163" t="str">
        <f t="shared" si="6"/>
        <v/>
      </c>
    </row>
    <row r="164" spans="2:21">
      <c r="B164" s="345"/>
      <c r="C164" s="346"/>
      <c r="D164" s="346"/>
      <c r="E164" s="346"/>
      <c r="F164" s="346"/>
      <c r="G164" s="346"/>
      <c r="H164" s="346"/>
      <c r="I164" s="346"/>
      <c r="J164" s="346"/>
      <c r="K164" s="346"/>
      <c r="L164" s="347"/>
      <c r="N164">
        <v>160</v>
      </c>
      <c r="O164" t="str">
        <f>IF(収支報告書!U169="一部対象外","・No."&amp;収支報告書!B169&amp;"："&amp;TEXT(収支報告書!$S169+収支報告書!$AA169+収支報告書!$AC169,"\#,###"),IF(収支報告書!U169="一部確認","・No."&amp;収支報告書!B169&amp;"："&amp;TEXT(収支報告書!$AB169,"\#,###"),""))</f>
        <v/>
      </c>
      <c r="P164" t="str" cm="1">
        <f t="array" ref="P164">IF(Q164="","",_xlfn.TEXTJOIN(",",TRUE,IF(収支報告書!$W$10:$W$1011=Q164,収支報告書!$B$10:$B$1011,"")))</f>
        <v/>
      </c>
      <c r="R164" s="150">
        <f>SUMIFS(収支報告書!$P$10:$P$1011,収支報告書!$U$10:$U$1011,"対象外",収支報告書!$W$10:$W$1011,Q164)+SUMIFS(収支報告書!$S$10:$S$1011,収支報告書!$U$10:$U$1011,"一部*",収支報告書!$W$10:$W$1011,Q164)+SUMIFS(収支報告書!$AA$10:$AA$1011,収支報告書!$U$10:$U$1011,"一部*",収支報告書!$W$10:$W$1011,Q164)+SUMIFS(収支報告書!$AB$10:$AB$1011,収支報告書!$U$10:$U$1011,"一部*",収支報告書!$W$10:$W$1011,Q164)+SUMIFS(収支報告書!$P$10:$P$1011,収支報告書!$U$10:$U$1011,"確認",収支報告書!$W$10:$W$1011,Q164)+SUMIFS(収支報告書!$AC$10:$AC$1011,収支報告書!$U$10:$U$1011,"一部*",収支報告書!$W$10:$W$1011,Q164)</f>
        <v>0</v>
      </c>
      <c r="S164" t="str" cm="1">
        <f t="array" aca="1" ref="S164" ca="1">_xlfn.IFNA(INDIRECT(ADDRESS(MATCH(Q164,収支報告書!$W$10:$W$1011,0)+9,22,4,,"収支報告書")),"")</f>
        <v/>
      </c>
      <c r="T164" t="str">
        <f t="shared" si="5"/>
        <v/>
      </c>
      <c r="U164" t="str">
        <f t="shared" si="6"/>
        <v/>
      </c>
    </row>
    <row r="165" spans="2:21">
      <c r="B165" s="345"/>
      <c r="C165" s="346"/>
      <c r="D165" s="346"/>
      <c r="E165" s="346"/>
      <c r="F165" s="346"/>
      <c r="G165" s="346"/>
      <c r="H165" s="346"/>
      <c r="I165" s="346"/>
      <c r="J165" s="346"/>
      <c r="K165" s="346"/>
      <c r="L165" s="347"/>
      <c r="N165">
        <v>161</v>
      </c>
      <c r="O165" t="str">
        <f>IF(収支報告書!U170="一部対象外","・No."&amp;収支報告書!B170&amp;"："&amp;TEXT(収支報告書!$S170+収支報告書!$AA170+収支報告書!$AC170,"\#,###"),IF(収支報告書!U170="一部確認","・No."&amp;収支報告書!B170&amp;"："&amp;TEXT(収支報告書!$AB170,"\#,###"),""))</f>
        <v/>
      </c>
      <c r="P165" t="str" cm="1">
        <f t="array" ref="P165">IF(Q165="","",_xlfn.TEXTJOIN(",",TRUE,IF(収支報告書!$W$10:$W$1011=Q165,収支報告書!$B$10:$B$1011,"")))</f>
        <v/>
      </c>
      <c r="R165" s="150">
        <f>SUMIFS(収支報告書!$P$10:$P$1011,収支報告書!$U$10:$U$1011,"対象外",収支報告書!$W$10:$W$1011,Q165)+SUMIFS(収支報告書!$S$10:$S$1011,収支報告書!$U$10:$U$1011,"一部*",収支報告書!$W$10:$W$1011,Q165)+SUMIFS(収支報告書!$AA$10:$AA$1011,収支報告書!$U$10:$U$1011,"一部*",収支報告書!$W$10:$W$1011,Q165)+SUMIFS(収支報告書!$AB$10:$AB$1011,収支報告書!$U$10:$U$1011,"一部*",収支報告書!$W$10:$W$1011,Q165)+SUMIFS(収支報告書!$P$10:$P$1011,収支報告書!$U$10:$U$1011,"確認",収支報告書!$W$10:$W$1011,Q165)+SUMIFS(収支報告書!$AC$10:$AC$1011,収支報告書!$U$10:$U$1011,"一部*",収支報告書!$W$10:$W$1011,Q165)</f>
        <v>0</v>
      </c>
      <c r="S165" t="str" cm="1">
        <f t="array" aca="1" ref="S165" ca="1">_xlfn.IFNA(INDIRECT(ADDRESS(MATCH(Q165,収支報告書!$W$10:$W$1011,0)+9,22,4,,"収支報告書")),"")</f>
        <v/>
      </c>
      <c r="T165" t="str">
        <f t="shared" si="5"/>
        <v/>
      </c>
      <c r="U165" t="str">
        <f t="shared" si="6"/>
        <v/>
      </c>
    </row>
    <row r="166" spans="2:21">
      <c r="B166" s="345"/>
      <c r="C166" s="346"/>
      <c r="D166" s="346"/>
      <c r="E166" s="346"/>
      <c r="F166" s="346"/>
      <c r="G166" s="346"/>
      <c r="H166" s="346"/>
      <c r="I166" s="346"/>
      <c r="J166" s="346"/>
      <c r="K166" s="346"/>
      <c r="L166" s="347"/>
      <c r="N166">
        <v>162</v>
      </c>
      <c r="O166" t="str">
        <f>IF(収支報告書!U171="一部対象外","・No."&amp;収支報告書!B171&amp;"："&amp;TEXT(収支報告書!$S171+収支報告書!$AA171+収支報告書!$AC171,"\#,###"),IF(収支報告書!U171="一部確認","・No."&amp;収支報告書!B171&amp;"："&amp;TEXT(収支報告書!$AB171,"\#,###"),""))</f>
        <v/>
      </c>
      <c r="P166" t="str" cm="1">
        <f t="array" ref="P166">IF(Q166="","",_xlfn.TEXTJOIN(",",TRUE,IF(収支報告書!$W$10:$W$1011=Q166,収支報告書!$B$10:$B$1011,"")))</f>
        <v/>
      </c>
      <c r="R166" s="150">
        <f>SUMIFS(収支報告書!$P$10:$P$1011,収支報告書!$U$10:$U$1011,"対象外",収支報告書!$W$10:$W$1011,Q166)+SUMIFS(収支報告書!$S$10:$S$1011,収支報告書!$U$10:$U$1011,"一部*",収支報告書!$W$10:$W$1011,Q166)+SUMIFS(収支報告書!$AA$10:$AA$1011,収支報告書!$U$10:$U$1011,"一部*",収支報告書!$W$10:$W$1011,Q166)+SUMIFS(収支報告書!$AB$10:$AB$1011,収支報告書!$U$10:$U$1011,"一部*",収支報告書!$W$10:$W$1011,Q166)+SUMIFS(収支報告書!$P$10:$P$1011,収支報告書!$U$10:$U$1011,"確認",収支報告書!$W$10:$W$1011,Q166)+SUMIFS(収支報告書!$AC$10:$AC$1011,収支報告書!$U$10:$U$1011,"一部*",収支報告書!$W$10:$W$1011,Q166)</f>
        <v>0</v>
      </c>
      <c r="S166" t="str" cm="1">
        <f t="array" aca="1" ref="S166" ca="1">_xlfn.IFNA(INDIRECT(ADDRESS(MATCH(Q166,収支報告書!$W$10:$W$1011,0)+9,22,4,,"収支報告書")),"")</f>
        <v/>
      </c>
      <c r="T166" t="str">
        <f t="shared" si="5"/>
        <v/>
      </c>
      <c r="U166" t="str">
        <f t="shared" si="6"/>
        <v/>
      </c>
    </row>
    <row r="167" spans="2:21">
      <c r="B167" s="345"/>
      <c r="C167" s="346"/>
      <c r="D167" s="346"/>
      <c r="E167" s="346"/>
      <c r="F167" s="346"/>
      <c r="G167" s="346"/>
      <c r="H167" s="346"/>
      <c r="I167" s="346"/>
      <c r="J167" s="346"/>
      <c r="K167" s="346"/>
      <c r="L167" s="347"/>
      <c r="N167">
        <v>163</v>
      </c>
      <c r="O167" t="str">
        <f>IF(収支報告書!U172="一部対象外","・No."&amp;収支報告書!B172&amp;"："&amp;TEXT(収支報告書!$S172+収支報告書!$AA172+収支報告書!$AC172,"\#,###"),IF(収支報告書!U172="一部確認","・No."&amp;収支報告書!B172&amp;"："&amp;TEXT(収支報告書!$AB172,"\#,###"),""))</f>
        <v/>
      </c>
      <c r="P167" t="str" cm="1">
        <f t="array" ref="P167">IF(Q167="","",_xlfn.TEXTJOIN(",",TRUE,IF(収支報告書!$W$10:$W$1011=Q167,収支報告書!$B$10:$B$1011,"")))</f>
        <v/>
      </c>
      <c r="R167" s="150">
        <f>SUMIFS(収支報告書!$P$10:$P$1011,収支報告書!$U$10:$U$1011,"対象外",収支報告書!$W$10:$W$1011,Q167)+SUMIFS(収支報告書!$S$10:$S$1011,収支報告書!$U$10:$U$1011,"一部*",収支報告書!$W$10:$W$1011,Q167)+SUMIFS(収支報告書!$AA$10:$AA$1011,収支報告書!$U$10:$U$1011,"一部*",収支報告書!$W$10:$W$1011,Q167)+SUMIFS(収支報告書!$AB$10:$AB$1011,収支報告書!$U$10:$U$1011,"一部*",収支報告書!$W$10:$W$1011,Q167)+SUMIFS(収支報告書!$P$10:$P$1011,収支報告書!$U$10:$U$1011,"確認",収支報告書!$W$10:$W$1011,Q167)+SUMIFS(収支報告書!$AC$10:$AC$1011,収支報告書!$U$10:$U$1011,"一部*",収支報告書!$W$10:$W$1011,Q167)</f>
        <v>0</v>
      </c>
      <c r="S167" t="str" cm="1">
        <f t="array" aca="1" ref="S167" ca="1">_xlfn.IFNA(INDIRECT(ADDRESS(MATCH(Q167,収支報告書!$W$10:$W$1011,0)+9,22,4,,"収支報告書")),"")</f>
        <v/>
      </c>
      <c r="T167" t="str">
        <f t="shared" si="5"/>
        <v/>
      </c>
      <c r="U167" t="str">
        <f t="shared" si="6"/>
        <v/>
      </c>
    </row>
    <row r="168" spans="2:21">
      <c r="B168" s="345"/>
      <c r="C168" s="346"/>
      <c r="D168" s="346"/>
      <c r="E168" s="346"/>
      <c r="F168" s="346"/>
      <c r="G168" s="346"/>
      <c r="H168" s="346"/>
      <c r="I168" s="346"/>
      <c r="J168" s="346"/>
      <c r="K168" s="346"/>
      <c r="L168" s="347"/>
      <c r="N168">
        <v>164</v>
      </c>
      <c r="O168" t="str">
        <f>IF(収支報告書!U173="一部対象外","・No."&amp;収支報告書!B173&amp;"："&amp;TEXT(収支報告書!$S173+収支報告書!$AA173+収支報告書!$AC173,"\#,###"),IF(収支報告書!U173="一部確認","・No."&amp;収支報告書!B173&amp;"："&amp;TEXT(収支報告書!$AB173,"\#,###"),""))</f>
        <v/>
      </c>
      <c r="P168" t="str" cm="1">
        <f t="array" ref="P168">IF(Q168="","",_xlfn.TEXTJOIN(",",TRUE,IF(収支報告書!$W$10:$W$1011=Q168,収支報告書!$B$10:$B$1011,"")))</f>
        <v/>
      </c>
      <c r="R168" s="150">
        <f>SUMIFS(収支報告書!$P$10:$P$1011,収支報告書!$U$10:$U$1011,"対象外",収支報告書!$W$10:$W$1011,Q168)+SUMIFS(収支報告書!$S$10:$S$1011,収支報告書!$U$10:$U$1011,"一部*",収支報告書!$W$10:$W$1011,Q168)+SUMIFS(収支報告書!$AA$10:$AA$1011,収支報告書!$U$10:$U$1011,"一部*",収支報告書!$W$10:$W$1011,Q168)+SUMIFS(収支報告書!$AB$10:$AB$1011,収支報告書!$U$10:$U$1011,"一部*",収支報告書!$W$10:$W$1011,Q168)+SUMIFS(収支報告書!$P$10:$P$1011,収支報告書!$U$10:$U$1011,"確認",収支報告書!$W$10:$W$1011,Q168)+SUMIFS(収支報告書!$AC$10:$AC$1011,収支報告書!$U$10:$U$1011,"一部*",収支報告書!$W$10:$W$1011,Q168)</f>
        <v>0</v>
      </c>
      <c r="S168" t="str" cm="1">
        <f t="array" aca="1" ref="S168" ca="1">_xlfn.IFNA(INDIRECT(ADDRESS(MATCH(Q168,収支報告書!$W$10:$W$1011,0)+9,22,4,,"収支報告書")),"")</f>
        <v/>
      </c>
      <c r="T168" t="str">
        <f t="shared" si="5"/>
        <v/>
      </c>
      <c r="U168" t="str">
        <f t="shared" si="6"/>
        <v/>
      </c>
    </row>
    <row r="169" spans="2:21">
      <c r="B169" s="345"/>
      <c r="C169" s="346"/>
      <c r="D169" s="346"/>
      <c r="E169" s="346"/>
      <c r="F169" s="346"/>
      <c r="G169" s="346"/>
      <c r="H169" s="346"/>
      <c r="I169" s="346"/>
      <c r="J169" s="346"/>
      <c r="K169" s="346"/>
      <c r="L169" s="347"/>
      <c r="N169">
        <v>165</v>
      </c>
      <c r="O169" t="str">
        <f>IF(収支報告書!U174="一部対象外","・No."&amp;収支報告書!B174&amp;"："&amp;TEXT(収支報告書!$S174+収支報告書!$AA174+収支報告書!$AC174,"\#,###"),IF(収支報告書!U174="一部確認","・No."&amp;収支報告書!B174&amp;"："&amp;TEXT(収支報告書!$AB174,"\#,###"),""))</f>
        <v/>
      </c>
      <c r="P169" t="str" cm="1">
        <f t="array" ref="P169">IF(Q169="","",_xlfn.TEXTJOIN(",",TRUE,IF(収支報告書!$W$10:$W$1011=Q169,収支報告書!$B$10:$B$1011,"")))</f>
        <v/>
      </c>
      <c r="R169" s="150">
        <f>SUMIFS(収支報告書!$P$10:$P$1011,収支報告書!$U$10:$U$1011,"対象外",収支報告書!$W$10:$W$1011,Q169)+SUMIFS(収支報告書!$S$10:$S$1011,収支報告書!$U$10:$U$1011,"一部*",収支報告書!$W$10:$W$1011,Q169)+SUMIFS(収支報告書!$AA$10:$AA$1011,収支報告書!$U$10:$U$1011,"一部*",収支報告書!$W$10:$W$1011,Q169)+SUMIFS(収支報告書!$AB$10:$AB$1011,収支報告書!$U$10:$U$1011,"一部*",収支報告書!$W$10:$W$1011,Q169)+SUMIFS(収支報告書!$P$10:$P$1011,収支報告書!$U$10:$U$1011,"確認",収支報告書!$W$10:$W$1011,Q169)+SUMIFS(収支報告書!$AC$10:$AC$1011,収支報告書!$U$10:$U$1011,"一部*",収支報告書!$W$10:$W$1011,Q169)</f>
        <v>0</v>
      </c>
      <c r="S169" t="str" cm="1">
        <f t="array" aca="1" ref="S169" ca="1">_xlfn.IFNA(INDIRECT(ADDRESS(MATCH(Q169,収支報告書!$W$10:$W$1011,0)+9,22,4,,"収支報告書")),"")</f>
        <v/>
      </c>
      <c r="T169" t="str">
        <f t="shared" si="5"/>
        <v/>
      </c>
      <c r="U169" t="str">
        <f t="shared" si="6"/>
        <v/>
      </c>
    </row>
    <row r="170" spans="2:21">
      <c r="B170" s="345"/>
      <c r="C170" s="346"/>
      <c r="D170" s="346"/>
      <c r="E170" s="346"/>
      <c r="F170" s="346"/>
      <c r="G170" s="346"/>
      <c r="H170" s="346"/>
      <c r="I170" s="346"/>
      <c r="J170" s="346"/>
      <c r="K170" s="346"/>
      <c r="L170" s="347"/>
      <c r="N170">
        <v>166</v>
      </c>
      <c r="O170" t="str">
        <f>IF(収支報告書!U175="一部対象外","・No."&amp;収支報告書!B175&amp;"："&amp;TEXT(収支報告書!$S175+収支報告書!$AA175+収支報告書!$AC175,"\#,###"),IF(収支報告書!U175="一部確認","・No."&amp;収支報告書!B175&amp;"："&amp;TEXT(収支報告書!$AB175,"\#,###"),""))</f>
        <v/>
      </c>
      <c r="P170" t="str" cm="1">
        <f t="array" ref="P170">IF(Q170="","",_xlfn.TEXTJOIN(",",TRUE,IF(収支報告書!$W$10:$W$1011=Q170,収支報告書!$B$10:$B$1011,"")))</f>
        <v/>
      </c>
      <c r="R170" s="150">
        <f>SUMIFS(収支報告書!$P$10:$P$1011,収支報告書!$U$10:$U$1011,"対象外",収支報告書!$W$10:$W$1011,Q170)+SUMIFS(収支報告書!$S$10:$S$1011,収支報告書!$U$10:$U$1011,"一部*",収支報告書!$W$10:$W$1011,Q170)+SUMIFS(収支報告書!$AA$10:$AA$1011,収支報告書!$U$10:$U$1011,"一部*",収支報告書!$W$10:$W$1011,Q170)+SUMIFS(収支報告書!$AB$10:$AB$1011,収支報告書!$U$10:$U$1011,"一部*",収支報告書!$W$10:$W$1011,Q170)+SUMIFS(収支報告書!$P$10:$P$1011,収支報告書!$U$10:$U$1011,"確認",収支報告書!$W$10:$W$1011,Q170)+SUMIFS(収支報告書!$AC$10:$AC$1011,収支報告書!$U$10:$U$1011,"一部*",収支報告書!$W$10:$W$1011,Q170)</f>
        <v>0</v>
      </c>
      <c r="S170" t="str" cm="1">
        <f t="array" aca="1" ref="S170" ca="1">_xlfn.IFNA(INDIRECT(ADDRESS(MATCH(Q170,収支報告書!$W$10:$W$1011,0)+9,22,4,,"収支報告書")),"")</f>
        <v/>
      </c>
      <c r="T170" t="str">
        <f t="shared" si="5"/>
        <v/>
      </c>
      <c r="U170" t="str">
        <f t="shared" si="6"/>
        <v/>
      </c>
    </row>
    <row r="171" spans="2:21">
      <c r="B171" s="345"/>
      <c r="C171" s="346"/>
      <c r="D171" s="346"/>
      <c r="E171" s="346"/>
      <c r="F171" s="346"/>
      <c r="G171" s="346"/>
      <c r="H171" s="346"/>
      <c r="I171" s="346"/>
      <c r="J171" s="346"/>
      <c r="K171" s="346"/>
      <c r="L171" s="347"/>
      <c r="N171">
        <v>167</v>
      </c>
      <c r="O171" t="str">
        <f>IF(収支報告書!U176="一部対象外","・No."&amp;収支報告書!B176&amp;"："&amp;TEXT(収支報告書!$S176+収支報告書!$AA176+収支報告書!$AC176,"\#,###"),IF(収支報告書!U176="一部確認","・No."&amp;収支報告書!B176&amp;"："&amp;TEXT(収支報告書!$AB176,"\#,###"),""))</f>
        <v/>
      </c>
      <c r="P171" t="str" cm="1">
        <f t="array" ref="P171">IF(Q171="","",_xlfn.TEXTJOIN(",",TRUE,IF(収支報告書!$W$10:$W$1011=Q171,収支報告書!$B$10:$B$1011,"")))</f>
        <v/>
      </c>
      <c r="R171" s="150">
        <f>SUMIFS(収支報告書!$P$10:$P$1011,収支報告書!$U$10:$U$1011,"対象外",収支報告書!$W$10:$W$1011,Q171)+SUMIFS(収支報告書!$S$10:$S$1011,収支報告書!$U$10:$U$1011,"一部*",収支報告書!$W$10:$W$1011,Q171)+SUMIFS(収支報告書!$AA$10:$AA$1011,収支報告書!$U$10:$U$1011,"一部*",収支報告書!$W$10:$W$1011,Q171)+SUMIFS(収支報告書!$AB$10:$AB$1011,収支報告書!$U$10:$U$1011,"一部*",収支報告書!$W$10:$W$1011,Q171)+SUMIFS(収支報告書!$P$10:$P$1011,収支報告書!$U$10:$U$1011,"確認",収支報告書!$W$10:$W$1011,Q171)+SUMIFS(収支報告書!$AC$10:$AC$1011,収支報告書!$U$10:$U$1011,"一部*",収支報告書!$W$10:$W$1011,Q171)</f>
        <v>0</v>
      </c>
      <c r="S171" t="str" cm="1">
        <f t="array" aca="1" ref="S171" ca="1">_xlfn.IFNA(INDIRECT(ADDRESS(MATCH(Q171,収支報告書!$W$10:$W$1011,0)+9,22,4,,"収支報告書")),"")</f>
        <v/>
      </c>
      <c r="T171" t="str">
        <f t="shared" si="5"/>
        <v/>
      </c>
      <c r="U171" t="str">
        <f t="shared" si="6"/>
        <v/>
      </c>
    </row>
    <row r="172" spans="2:21">
      <c r="B172" s="345"/>
      <c r="C172" s="346"/>
      <c r="D172" s="346"/>
      <c r="E172" s="346"/>
      <c r="F172" s="346"/>
      <c r="G172" s="346"/>
      <c r="H172" s="346"/>
      <c r="I172" s="346"/>
      <c r="J172" s="346"/>
      <c r="K172" s="346"/>
      <c r="L172" s="347"/>
      <c r="N172">
        <v>168</v>
      </c>
      <c r="O172" t="str">
        <f>IF(収支報告書!U177="一部対象外","・No."&amp;収支報告書!B177&amp;"："&amp;TEXT(収支報告書!$S177+収支報告書!$AA177+収支報告書!$AC177,"\#,###"),IF(収支報告書!U177="一部確認","・No."&amp;収支報告書!B177&amp;"："&amp;TEXT(収支報告書!$AB177,"\#,###"),""))</f>
        <v/>
      </c>
      <c r="P172" t="str" cm="1">
        <f t="array" ref="P172">IF(Q172="","",_xlfn.TEXTJOIN(",",TRUE,IF(収支報告書!$W$10:$W$1011=Q172,収支報告書!$B$10:$B$1011,"")))</f>
        <v/>
      </c>
      <c r="R172" s="150">
        <f>SUMIFS(収支報告書!$P$10:$P$1011,収支報告書!$U$10:$U$1011,"対象外",収支報告書!$W$10:$W$1011,Q172)+SUMIFS(収支報告書!$S$10:$S$1011,収支報告書!$U$10:$U$1011,"一部*",収支報告書!$W$10:$W$1011,Q172)+SUMIFS(収支報告書!$AA$10:$AA$1011,収支報告書!$U$10:$U$1011,"一部*",収支報告書!$W$10:$W$1011,Q172)+SUMIFS(収支報告書!$AB$10:$AB$1011,収支報告書!$U$10:$U$1011,"一部*",収支報告書!$W$10:$W$1011,Q172)+SUMIFS(収支報告書!$P$10:$P$1011,収支報告書!$U$10:$U$1011,"確認",収支報告書!$W$10:$W$1011,Q172)+SUMIFS(収支報告書!$AC$10:$AC$1011,収支報告書!$U$10:$U$1011,"一部*",収支報告書!$W$10:$W$1011,Q172)</f>
        <v>0</v>
      </c>
      <c r="S172" t="str" cm="1">
        <f t="array" aca="1" ref="S172" ca="1">_xlfn.IFNA(INDIRECT(ADDRESS(MATCH(Q172,収支報告書!$W$10:$W$1011,0)+9,22,4,,"収支報告書")),"")</f>
        <v/>
      </c>
      <c r="T172" t="str">
        <f t="shared" si="5"/>
        <v/>
      </c>
      <c r="U172" t="str">
        <f t="shared" si="6"/>
        <v/>
      </c>
    </row>
    <row r="173" spans="2:21">
      <c r="B173" s="345"/>
      <c r="C173" s="346"/>
      <c r="D173" s="346"/>
      <c r="E173" s="346"/>
      <c r="F173" s="346"/>
      <c r="G173" s="346"/>
      <c r="H173" s="346"/>
      <c r="I173" s="346"/>
      <c r="J173" s="346"/>
      <c r="K173" s="346"/>
      <c r="L173" s="347"/>
      <c r="N173">
        <v>169</v>
      </c>
      <c r="O173" t="str">
        <f>IF(収支報告書!U178="一部対象外","・No."&amp;収支報告書!B178&amp;"："&amp;TEXT(収支報告書!$S178+収支報告書!$AA178+収支報告書!$AC178,"\#,###"),IF(収支報告書!U178="一部確認","・No."&amp;収支報告書!B178&amp;"："&amp;TEXT(収支報告書!$AB178,"\#,###"),""))</f>
        <v/>
      </c>
      <c r="P173" t="str" cm="1">
        <f t="array" ref="P173">IF(Q173="","",_xlfn.TEXTJOIN(",",TRUE,IF(収支報告書!$W$10:$W$1011=Q173,収支報告書!$B$10:$B$1011,"")))</f>
        <v/>
      </c>
      <c r="R173" s="150">
        <f>SUMIFS(収支報告書!$P$10:$P$1011,収支報告書!$U$10:$U$1011,"対象外",収支報告書!$W$10:$W$1011,Q173)+SUMIFS(収支報告書!$S$10:$S$1011,収支報告書!$U$10:$U$1011,"一部*",収支報告書!$W$10:$W$1011,Q173)+SUMIFS(収支報告書!$AA$10:$AA$1011,収支報告書!$U$10:$U$1011,"一部*",収支報告書!$W$10:$W$1011,Q173)+SUMIFS(収支報告書!$AB$10:$AB$1011,収支報告書!$U$10:$U$1011,"一部*",収支報告書!$W$10:$W$1011,Q173)+SUMIFS(収支報告書!$P$10:$P$1011,収支報告書!$U$10:$U$1011,"確認",収支報告書!$W$10:$W$1011,Q173)+SUMIFS(収支報告書!$AC$10:$AC$1011,収支報告書!$U$10:$U$1011,"一部*",収支報告書!$W$10:$W$1011,Q173)</f>
        <v>0</v>
      </c>
      <c r="S173" t="str" cm="1">
        <f t="array" aca="1" ref="S173" ca="1">_xlfn.IFNA(INDIRECT(ADDRESS(MATCH(Q173,収支報告書!$W$10:$W$1011,0)+9,22,4,,"収支報告書")),"")</f>
        <v/>
      </c>
      <c r="T173" t="str">
        <f t="shared" si="5"/>
        <v/>
      </c>
      <c r="U173" t="str">
        <f t="shared" si="6"/>
        <v/>
      </c>
    </row>
    <row r="174" spans="2:21">
      <c r="B174" s="345"/>
      <c r="C174" s="346"/>
      <c r="D174" s="346"/>
      <c r="E174" s="346"/>
      <c r="F174" s="346"/>
      <c r="G174" s="346"/>
      <c r="H174" s="346"/>
      <c r="I174" s="346"/>
      <c r="J174" s="346"/>
      <c r="K174" s="346"/>
      <c r="L174" s="347"/>
      <c r="N174">
        <v>170</v>
      </c>
      <c r="O174" t="str">
        <f>IF(収支報告書!U179="一部対象外","・No."&amp;収支報告書!B179&amp;"："&amp;TEXT(収支報告書!$S179+収支報告書!$AA179+収支報告書!$AC179,"\#,###"),IF(収支報告書!U179="一部確認","・No."&amp;収支報告書!B179&amp;"："&amp;TEXT(収支報告書!$AB179,"\#,###"),""))</f>
        <v/>
      </c>
      <c r="P174" t="str" cm="1">
        <f t="array" ref="P174">IF(Q174="","",_xlfn.TEXTJOIN(",",TRUE,IF(収支報告書!$W$10:$W$1011=Q174,収支報告書!$B$10:$B$1011,"")))</f>
        <v/>
      </c>
      <c r="R174" s="150">
        <f>SUMIFS(収支報告書!$P$10:$P$1011,収支報告書!$U$10:$U$1011,"対象外",収支報告書!$W$10:$W$1011,Q174)+SUMIFS(収支報告書!$S$10:$S$1011,収支報告書!$U$10:$U$1011,"一部*",収支報告書!$W$10:$W$1011,Q174)+SUMIFS(収支報告書!$AA$10:$AA$1011,収支報告書!$U$10:$U$1011,"一部*",収支報告書!$W$10:$W$1011,Q174)+SUMIFS(収支報告書!$AB$10:$AB$1011,収支報告書!$U$10:$U$1011,"一部*",収支報告書!$W$10:$W$1011,Q174)+SUMIFS(収支報告書!$P$10:$P$1011,収支報告書!$U$10:$U$1011,"確認",収支報告書!$W$10:$W$1011,Q174)+SUMIFS(収支報告書!$AC$10:$AC$1011,収支報告書!$U$10:$U$1011,"一部*",収支報告書!$W$10:$W$1011,Q174)</f>
        <v>0</v>
      </c>
      <c r="S174" t="str" cm="1">
        <f t="array" aca="1" ref="S174" ca="1">_xlfn.IFNA(INDIRECT(ADDRESS(MATCH(Q174,収支報告書!$W$10:$W$1011,0)+9,22,4,,"収支報告書")),"")</f>
        <v/>
      </c>
      <c r="T174" t="str">
        <f t="shared" si="5"/>
        <v/>
      </c>
      <c r="U174" t="str">
        <f t="shared" si="6"/>
        <v/>
      </c>
    </row>
    <row r="175" spans="2:21">
      <c r="B175" s="345"/>
      <c r="C175" s="346"/>
      <c r="D175" s="346"/>
      <c r="E175" s="346"/>
      <c r="F175" s="346"/>
      <c r="G175" s="346"/>
      <c r="H175" s="346"/>
      <c r="I175" s="346"/>
      <c r="J175" s="346"/>
      <c r="K175" s="346"/>
      <c r="L175" s="347"/>
      <c r="N175">
        <v>171</v>
      </c>
      <c r="O175" t="str">
        <f>IF(収支報告書!U180="一部対象外","・No."&amp;収支報告書!B180&amp;"："&amp;TEXT(収支報告書!$S180+収支報告書!$AA180+収支報告書!$AC180,"\#,###"),IF(収支報告書!U180="一部確認","・No."&amp;収支報告書!B180&amp;"："&amp;TEXT(収支報告書!$AB180,"\#,###"),""))</f>
        <v/>
      </c>
      <c r="P175" t="str" cm="1">
        <f t="array" ref="P175">IF(Q175="","",_xlfn.TEXTJOIN(",",TRUE,IF(収支報告書!$W$10:$W$1011=Q175,収支報告書!$B$10:$B$1011,"")))</f>
        <v/>
      </c>
      <c r="R175" s="150">
        <f>SUMIFS(収支報告書!$P$10:$P$1011,収支報告書!$U$10:$U$1011,"対象外",収支報告書!$W$10:$W$1011,Q175)+SUMIFS(収支報告書!$S$10:$S$1011,収支報告書!$U$10:$U$1011,"一部*",収支報告書!$W$10:$W$1011,Q175)+SUMIFS(収支報告書!$AA$10:$AA$1011,収支報告書!$U$10:$U$1011,"一部*",収支報告書!$W$10:$W$1011,Q175)+SUMIFS(収支報告書!$AB$10:$AB$1011,収支報告書!$U$10:$U$1011,"一部*",収支報告書!$W$10:$W$1011,Q175)+SUMIFS(収支報告書!$P$10:$P$1011,収支報告書!$U$10:$U$1011,"確認",収支報告書!$W$10:$W$1011,Q175)+SUMIFS(収支報告書!$AC$10:$AC$1011,収支報告書!$U$10:$U$1011,"一部*",収支報告書!$W$10:$W$1011,Q175)</f>
        <v>0</v>
      </c>
      <c r="S175" t="str" cm="1">
        <f t="array" aca="1" ref="S175" ca="1">_xlfn.IFNA(INDIRECT(ADDRESS(MATCH(Q175,収支報告書!$W$10:$W$1011,0)+9,22,4,,"収支報告書")),"")</f>
        <v/>
      </c>
      <c r="T175" t="str">
        <f t="shared" si="5"/>
        <v/>
      </c>
      <c r="U175" t="str">
        <f t="shared" si="6"/>
        <v/>
      </c>
    </row>
    <row r="176" spans="2:21">
      <c r="B176" s="345"/>
      <c r="C176" s="346"/>
      <c r="D176" s="346"/>
      <c r="E176" s="346"/>
      <c r="F176" s="346"/>
      <c r="G176" s="346"/>
      <c r="H176" s="346"/>
      <c r="I176" s="346"/>
      <c r="J176" s="346"/>
      <c r="K176" s="346"/>
      <c r="L176" s="347"/>
      <c r="N176">
        <v>172</v>
      </c>
      <c r="O176" t="str">
        <f>IF(収支報告書!U181="一部対象外","・No."&amp;収支報告書!B181&amp;"："&amp;TEXT(収支報告書!$S181+収支報告書!$AA181+収支報告書!$AC181,"\#,###"),IF(収支報告書!U181="一部確認","・No."&amp;収支報告書!B181&amp;"："&amp;TEXT(収支報告書!$AB181,"\#,###"),""))</f>
        <v/>
      </c>
      <c r="P176" t="str" cm="1">
        <f t="array" ref="P176">IF(Q176="","",_xlfn.TEXTJOIN(",",TRUE,IF(収支報告書!$W$10:$W$1011=Q176,収支報告書!$B$10:$B$1011,"")))</f>
        <v/>
      </c>
      <c r="R176" s="150">
        <f>SUMIFS(収支報告書!$P$10:$P$1011,収支報告書!$U$10:$U$1011,"対象外",収支報告書!$W$10:$W$1011,Q176)+SUMIFS(収支報告書!$S$10:$S$1011,収支報告書!$U$10:$U$1011,"一部*",収支報告書!$W$10:$W$1011,Q176)+SUMIFS(収支報告書!$AA$10:$AA$1011,収支報告書!$U$10:$U$1011,"一部*",収支報告書!$W$10:$W$1011,Q176)+SUMIFS(収支報告書!$AB$10:$AB$1011,収支報告書!$U$10:$U$1011,"一部*",収支報告書!$W$10:$W$1011,Q176)+SUMIFS(収支報告書!$P$10:$P$1011,収支報告書!$U$10:$U$1011,"確認",収支報告書!$W$10:$W$1011,Q176)+SUMIFS(収支報告書!$AC$10:$AC$1011,収支報告書!$U$10:$U$1011,"一部*",収支報告書!$W$10:$W$1011,Q176)</f>
        <v>0</v>
      </c>
      <c r="S176" t="str" cm="1">
        <f t="array" aca="1" ref="S176" ca="1">_xlfn.IFNA(INDIRECT(ADDRESS(MATCH(Q176,収支報告書!$W$10:$W$1011,0)+9,22,4,,"収支報告書")),"")</f>
        <v/>
      </c>
      <c r="T176" t="str">
        <f t="shared" si="5"/>
        <v/>
      </c>
      <c r="U176" t="str">
        <f t="shared" si="6"/>
        <v/>
      </c>
    </row>
    <row r="177" spans="2:21">
      <c r="B177" s="345"/>
      <c r="C177" s="346"/>
      <c r="D177" s="346"/>
      <c r="E177" s="346"/>
      <c r="F177" s="346"/>
      <c r="G177" s="346"/>
      <c r="H177" s="346"/>
      <c r="I177" s="346"/>
      <c r="J177" s="346"/>
      <c r="K177" s="346"/>
      <c r="L177" s="347"/>
      <c r="N177">
        <v>173</v>
      </c>
      <c r="O177" t="str">
        <f>IF(収支報告書!U182="一部対象外","・No."&amp;収支報告書!B182&amp;"："&amp;TEXT(収支報告書!$S182+収支報告書!$AA182+収支報告書!$AC182,"\#,###"),IF(収支報告書!U182="一部確認","・No."&amp;収支報告書!B182&amp;"："&amp;TEXT(収支報告書!$AB182,"\#,###"),""))</f>
        <v/>
      </c>
      <c r="P177" t="str" cm="1">
        <f t="array" ref="P177">IF(Q177="","",_xlfn.TEXTJOIN(",",TRUE,IF(収支報告書!$W$10:$W$1011=Q177,収支報告書!$B$10:$B$1011,"")))</f>
        <v/>
      </c>
      <c r="R177" s="150">
        <f>SUMIFS(収支報告書!$P$10:$P$1011,収支報告書!$U$10:$U$1011,"対象外",収支報告書!$W$10:$W$1011,Q177)+SUMIFS(収支報告書!$S$10:$S$1011,収支報告書!$U$10:$U$1011,"一部*",収支報告書!$W$10:$W$1011,Q177)+SUMIFS(収支報告書!$AA$10:$AA$1011,収支報告書!$U$10:$U$1011,"一部*",収支報告書!$W$10:$W$1011,Q177)+SUMIFS(収支報告書!$AB$10:$AB$1011,収支報告書!$U$10:$U$1011,"一部*",収支報告書!$W$10:$W$1011,Q177)+SUMIFS(収支報告書!$P$10:$P$1011,収支報告書!$U$10:$U$1011,"確認",収支報告書!$W$10:$W$1011,Q177)+SUMIFS(収支報告書!$AC$10:$AC$1011,収支報告書!$U$10:$U$1011,"一部*",収支報告書!$W$10:$W$1011,Q177)</f>
        <v>0</v>
      </c>
      <c r="S177" t="str" cm="1">
        <f t="array" aca="1" ref="S177" ca="1">_xlfn.IFNA(INDIRECT(ADDRESS(MATCH(Q177,収支報告書!$W$10:$W$1011,0)+9,22,4,,"収支報告書")),"")</f>
        <v/>
      </c>
      <c r="T177" t="str">
        <f t="shared" si="5"/>
        <v/>
      </c>
      <c r="U177" t="str">
        <f t="shared" si="6"/>
        <v/>
      </c>
    </row>
    <row r="178" spans="2:21">
      <c r="B178" s="345"/>
      <c r="C178" s="346"/>
      <c r="D178" s="346"/>
      <c r="E178" s="346"/>
      <c r="F178" s="346"/>
      <c r="G178" s="346"/>
      <c r="H178" s="346"/>
      <c r="I178" s="346"/>
      <c r="J178" s="346"/>
      <c r="K178" s="346"/>
      <c r="L178" s="347"/>
      <c r="N178">
        <v>174</v>
      </c>
      <c r="O178" t="str">
        <f>IF(収支報告書!U183="一部対象外","・No."&amp;収支報告書!B183&amp;"："&amp;TEXT(収支報告書!$S183+収支報告書!$AA183+収支報告書!$AC183,"\#,###"),IF(収支報告書!U183="一部確認","・No."&amp;収支報告書!B183&amp;"："&amp;TEXT(収支報告書!$AB183,"\#,###"),""))</f>
        <v/>
      </c>
      <c r="P178" t="str" cm="1">
        <f t="array" ref="P178">IF(Q178="","",_xlfn.TEXTJOIN(",",TRUE,IF(収支報告書!$W$10:$W$1011=Q178,収支報告書!$B$10:$B$1011,"")))</f>
        <v/>
      </c>
      <c r="R178" s="150">
        <f>SUMIFS(収支報告書!$P$10:$P$1011,収支報告書!$U$10:$U$1011,"対象外",収支報告書!$W$10:$W$1011,Q178)+SUMIFS(収支報告書!$S$10:$S$1011,収支報告書!$U$10:$U$1011,"一部*",収支報告書!$W$10:$W$1011,Q178)+SUMIFS(収支報告書!$AA$10:$AA$1011,収支報告書!$U$10:$U$1011,"一部*",収支報告書!$W$10:$W$1011,Q178)+SUMIFS(収支報告書!$AB$10:$AB$1011,収支報告書!$U$10:$U$1011,"一部*",収支報告書!$W$10:$W$1011,Q178)+SUMIFS(収支報告書!$P$10:$P$1011,収支報告書!$U$10:$U$1011,"確認",収支報告書!$W$10:$W$1011,Q178)+SUMIFS(収支報告書!$AC$10:$AC$1011,収支報告書!$U$10:$U$1011,"一部*",収支報告書!$W$10:$W$1011,Q178)</f>
        <v>0</v>
      </c>
      <c r="S178" t="str" cm="1">
        <f t="array" aca="1" ref="S178" ca="1">_xlfn.IFNA(INDIRECT(ADDRESS(MATCH(Q178,収支報告書!$W$10:$W$1011,0)+9,22,4,,"収支報告書")),"")</f>
        <v/>
      </c>
      <c r="T178" t="str">
        <f t="shared" si="5"/>
        <v/>
      </c>
      <c r="U178" t="str">
        <f t="shared" si="6"/>
        <v/>
      </c>
    </row>
    <row r="179" spans="2:21">
      <c r="B179" s="345"/>
      <c r="C179" s="346"/>
      <c r="D179" s="346"/>
      <c r="E179" s="346"/>
      <c r="F179" s="346"/>
      <c r="G179" s="346"/>
      <c r="H179" s="346"/>
      <c r="I179" s="346"/>
      <c r="J179" s="346"/>
      <c r="K179" s="346"/>
      <c r="L179" s="347"/>
      <c r="N179">
        <v>175</v>
      </c>
      <c r="O179" t="str">
        <f>IF(収支報告書!U184="一部対象外","・No."&amp;収支報告書!B184&amp;"："&amp;TEXT(収支報告書!$S184+収支報告書!$AA184+収支報告書!$AC184,"\#,###"),IF(収支報告書!U184="一部確認","・No."&amp;収支報告書!B184&amp;"："&amp;TEXT(収支報告書!$AB184,"\#,###"),""))</f>
        <v/>
      </c>
      <c r="P179" t="str" cm="1">
        <f t="array" ref="P179">IF(Q179="","",_xlfn.TEXTJOIN(",",TRUE,IF(収支報告書!$W$10:$W$1011=Q179,収支報告書!$B$10:$B$1011,"")))</f>
        <v/>
      </c>
      <c r="R179" s="150">
        <f>SUMIFS(収支報告書!$P$10:$P$1011,収支報告書!$U$10:$U$1011,"対象外",収支報告書!$W$10:$W$1011,Q179)+SUMIFS(収支報告書!$S$10:$S$1011,収支報告書!$U$10:$U$1011,"一部*",収支報告書!$W$10:$W$1011,Q179)+SUMIFS(収支報告書!$AA$10:$AA$1011,収支報告書!$U$10:$U$1011,"一部*",収支報告書!$W$10:$W$1011,Q179)+SUMIFS(収支報告書!$AB$10:$AB$1011,収支報告書!$U$10:$U$1011,"一部*",収支報告書!$W$10:$W$1011,Q179)+SUMIFS(収支報告書!$P$10:$P$1011,収支報告書!$U$10:$U$1011,"確認",収支報告書!$W$10:$W$1011,Q179)+SUMIFS(収支報告書!$AC$10:$AC$1011,収支報告書!$U$10:$U$1011,"一部*",収支報告書!$W$10:$W$1011,Q179)</f>
        <v>0</v>
      </c>
      <c r="S179" t="str" cm="1">
        <f t="array" aca="1" ref="S179" ca="1">_xlfn.IFNA(INDIRECT(ADDRESS(MATCH(Q179,収支報告書!$W$10:$W$1011,0)+9,22,4,,"収支報告書")),"")</f>
        <v/>
      </c>
      <c r="T179" t="str">
        <f t="shared" si="5"/>
        <v/>
      </c>
      <c r="U179" t="str">
        <f t="shared" si="6"/>
        <v/>
      </c>
    </row>
    <row r="180" spans="2:21">
      <c r="B180" s="345"/>
      <c r="C180" s="346"/>
      <c r="D180" s="346"/>
      <c r="E180" s="346"/>
      <c r="F180" s="346"/>
      <c r="G180" s="346"/>
      <c r="H180" s="346"/>
      <c r="I180" s="346"/>
      <c r="J180" s="346"/>
      <c r="K180" s="346"/>
      <c r="L180" s="347"/>
      <c r="N180">
        <v>176</v>
      </c>
      <c r="O180" t="str">
        <f>IF(収支報告書!U185="一部対象外","・No."&amp;収支報告書!B185&amp;"："&amp;TEXT(収支報告書!$S185+収支報告書!$AA185+収支報告書!$AC185,"\#,###"),IF(収支報告書!U185="一部確認","・No."&amp;収支報告書!B185&amp;"："&amp;TEXT(収支報告書!$AB185,"\#,###"),""))</f>
        <v/>
      </c>
      <c r="P180" t="str" cm="1">
        <f t="array" ref="P180">IF(Q180="","",_xlfn.TEXTJOIN(",",TRUE,IF(収支報告書!$W$10:$W$1011=Q180,収支報告書!$B$10:$B$1011,"")))</f>
        <v/>
      </c>
      <c r="R180" s="150">
        <f>SUMIFS(収支報告書!$P$10:$P$1011,収支報告書!$U$10:$U$1011,"対象外",収支報告書!$W$10:$W$1011,Q180)+SUMIFS(収支報告書!$S$10:$S$1011,収支報告書!$U$10:$U$1011,"一部*",収支報告書!$W$10:$W$1011,Q180)+SUMIFS(収支報告書!$AA$10:$AA$1011,収支報告書!$U$10:$U$1011,"一部*",収支報告書!$W$10:$W$1011,Q180)+SUMIFS(収支報告書!$AB$10:$AB$1011,収支報告書!$U$10:$U$1011,"一部*",収支報告書!$W$10:$W$1011,Q180)+SUMIFS(収支報告書!$P$10:$P$1011,収支報告書!$U$10:$U$1011,"確認",収支報告書!$W$10:$W$1011,Q180)+SUMIFS(収支報告書!$AC$10:$AC$1011,収支報告書!$U$10:$U$1011,"一部*",収支報告書!$W$10:$W$1011,Q180)</f>
        <v>0</v>
      </c>
      <c r="S180" t="str" cm="1">
        <f t="array" aca="1" ref="S180" ca="1">_xlfn.IFNA(INDIRECT(ADDRESS(MATCH(Q180,収支報告書!$W$10:$W$1011,0)+9,22,4,,"収支報告書")),"")</f>
        <v/>
      </c>
      <c r="T180" t="str">
        <f t="shared" si="5"/>
        <v/>
      </c>
      <c r="U180" t="str">
        <f t="shared" si="6"/>
        <v/>
      </c>
    </row>
    <row r="181" spans="2:21">
      <c r="B181" s="345"/>
      <c r="C181" s="346"/>
      <c r="D181" s="346"/>
      <c r="E181" s="346"/>
      <c r="F181" s="346"/>
      <c r="G181" s="346"/>
      <c r="H181" s="346"/>
      <c r="I181" s="346"/>
      <c r="J181" s="346"/>
      <c r="K181" s="346"/>
      <c r="L181" s="347"/>
      <c r="N181">
        <v>177</v>
      </c>
      <c r="O181" t="str">
        <f>IF(収支報告書!U186="一部対象外","・No."&amp;収支報告書!B186&amp;"："&amp;TEXT(収支報告書!$S186+収支報告書!$AA186+収支報告書!$AC186,"\#,###"),IF(収支報告書!U186="一部確認","・No."&amp;収支報告書!B186&amp;"："&amp;TEXT(収支報告書!$AB186,"\#,###"),""))</f>
        <v/>
      </c>
      <c r="P181" t="str" cm="1">
        <f t="array" ref="P181">IF(Q181="","",_xlfn.TEXTJOIN(",",TRUE,IF(収支報告書!$W$10:$W$1011=Q181,収支報告書!$B$10:$B$1011,"")))</f>
        <v/>
      </c>
      <c r="R181" s="150">
        <f>SUMIFS(収支報告書!$P$10:$P$1011,収支報告書!$U$10:$U$1011,"対象外",収支報告書!$W$10:$W$1011,Q181)+SUMIFS(収支報告書!$S$10:$S$1011,収支報告書!$U$10:$U$1011,"一部*",収支報告書!$W$10:$W$1011,Q181)+SUMIFS(収支報告書!$AA$10:$AA$1011,収支報告書!$U$10:$U$1011,"一部*",収支報告書!$W$10:$W$1011,Q181)+SUMIFS(収支報告書!$AB$10:$AB$1011,収支報告書!$U$10:$U$1011,"一部*",収支報告書!$W$10:$W$1011,Q181)+SUMIFS(収支報告書!$P$10:$P$1011,収支報告書!$U$10:$U$1011,"確認",収支報告書!$W$10:$W$1011,Q181)+SUMIFS(収支報告書!$AC$10:$AC$1011,収支報告書!$U$10:$U$1011,"一部*",収支報告書!$W$10:$W$1011,Q181)</f>
        <v>0</v>
      </c>
      <c r="S181" t="str" cm="1">
        <f t="array" aca="1" ref="S181" ca="1">_xlfn.IFNA(INDIRECT(ADDRESS(MATCH(Q181,収支報告書!$W$10:$W$1011,0)+9,22,4,,"収支報告書")),"")</f>
        <v/>
      </c>
      <c r="T181" t="str">
        <f t="shared" si="5"/>
        <v/>
      </c>
      <c r="U181" t="str">
        <f t="shared" si="6"/>
        <v/>
      </c>
    </row>
    <row r="182" spans="2:21">
      <c r="B182" s="345"/>
      <c r="C182" s="346"/>
      <c r="D182" s="346"/>
      <c r="E182" s="346"/>
      <c r="F182" s="346"/>
      <c r="G182" s="346"/>
      <c r="H182" s="346"/>
      <c r="I182" s="346"/>
      <c r="J182" s="346"/>
      <c r="K182" s="346"/>
      <c r="L182" s="347"/>
      <c r="N182">
        <v>178</v>
      </c>
      <c r="O182" t="str">
        <f>IF(収支報告書!U187="一部対象外","・No."&amp;収支報告書!B187&amp;"："&amp;TEXT(収支報告書!$S187+収支報告書!$AA187+収支報告書!$AC187,"\#,###"),IF(収支報告書!U187="一部確認","・No."&amp;収支報告書!B187&amp;"："&amp;TEXT(収支報告書!$AB187,"\#,###"),""))</f>
        <v/>
      </c>
      <c r="P182" t="str" cm="1">
        <f t="array" ref="P182">IF(Q182="","",_xlfn.TEXTJOIN(",",TRUE,IF(収支報告書!$W$10:$W$1011=Q182,収支報告書!$B$10:$B$1011,"")))</f>
        <v/>
      </c>
      <c r="R182" s="150">
        <f>SUMIFS(収支報告書!$P$10:$P$1011,収支報告書!$U$10:$U$1011,"対象外",収支報告書!$W$10:$W$1011,Q182)+SUMIFS(収支報告書!$S$10:$S$1011,収支報告書!$U$10:$U$1011,"一部*",収支報告書!$W$10:$W$1011,Q182)+SUMIFS(収支報告書!$AA$10:$AA$1011,収支報告書!$U$10:$U$1011,"一部*",収支報告書!$W$10:$W$1011,Q182)+SUMIFS(収支報告書!$AB$10:$AB$1011,収支報告書!$U$10:$U$1011,"一部*",収支報告書!$W$10:$W$1011,Q182)+SUMIFS(収支報告書!$P$10:$P$1011,収支報告書!$U$10:$U$1011,"確認",収支報告書!$W$10:$W$1011,Q182)+SUMIFS(収支報告書!$AC$10:$AC$1011,収支報告書!$U$10:$U$1011,"一部*",収支報告書!$W$10:$W$1011,Q182)</f>
        <v>0</v>
      </c>
      <c r="S182" t="str" cm="1">
        <f t="array" aca="1" ref="S182" ca="1">_xlfn.IFNA(INDIRECT(ADDRESS(MATCH(Q182,収支報告書!$W$10:$W$1011,0)+9,22,4,,"収支報告書")),"")</f>
        <v/>
      </c>
      <c r="T182" t="str">
        <f t="shared" si="5"/>
        <v/>
      </c>
      <c r="U182" t="str">
        <f t="shared" si="6"/>
        <v/>
      </c>
    </row>
    <row r="183" spans="2:21">
      <c r="B183" s="345"/>
      <c r="C183" s="346"/>
      <c r="D183" s="346"/>
      <c r="E183" s="346"/>
      <c r="F183" s="346"/>
      <c r="G183" s="346"/>
      <c r="H183" s="346"/>
      <c r="I183" s="346"/>
      <c r="J183" s="346"/>
      <c r="K183" s="346"/>
      <c r="L183" s="347"/>
      <c r="N183">
        <v>179</v>
      </c>
      <c r="O183" t="str">
        <f>IF(収支報告書!U188="一部対象外","・No."&amp;収支報告書!B188&amp;"："&amp;TEXT(収支報告書!$S188+収支報告書!$AA188+収支報告書!$AC188,"\#,###"),IF(収支報告書!U188="一部確認","・No."&amp;収支報告書!B188&amp;"："&amp;TEXT(収支報告書!$AB188,"\#,###"),""))</f>
        <v/>
      </c>
      <c r="P183" t="str" cm="1">
        <f t="array" ref="P183">IF(Q183="","",_xlfn.TEXTJOIN(",",TRUE,IF(収支報告書!$W$10:$W$1011=Q183,収支報告書!$B$10:$B$1011,"")))</f>
        <v/>
      </c>
      <c r="R183" s="150">
        <f>SUMIFS(収支報告書!$P$10:$P$1011,収支報告書!$U$10:$U$1011,"対象外",収支報告書!$W$10:$W$1011,Q183)+SUMIFS(収支報告書!$S$10:$S$1011,収支報告書!$U$10:$U$1011,"一部*",収支報告書!$W$10:$W$1011,Q183)+SUMIFS(収支報告書!$AA$10:$AA$1011,収支報告書!$U$10:$U$1011,"一部*",収支報告書!$W$10:$W$1011,Q183)+SUMIFS(収支報告書!$AB$10:$AB$1011,収支報告書!$U$10:$U$1011,"一部*",収支報告書!$W$10:$W$1011,Q183)+SUMIFS(収支報告書!$P$10:$P$1011,収支報告書!$U$10:$U$1011,"確認",収支報告書!$W$10:$W$1011,Q183)+SUMIFS(収支報告書!$AC$10:$AC$1011,収支報告書!$U$10:$U$1011,"一部*",収支報告書!$W$10:$W$1011,Q183)</f>
        <v>0</v>
      </c>
      <c r="S183" t="str" cm="1">
        <f t="array" aca="1" ref="S183" ca="1">_xlfn.IFNA(INDIRECT(ADDRESS(MATCH(Q183,収支報告書!$W$10:$W$1011,0)+9,22,4,,"収支報告書")),"")</f>
        <v/>
      </c>
      <c r="T183" t="str">
        <f t="shared" si="5"/>
        <v/>
      </c>
      <c r="U183" t="str">
        <f t="shared" si="6"/>
        <v/>
      </c>
    </row>
    <row r="184" spans="2:21">
      <c r="B184" s="345"/>
      <c r="C184" s="346"/>
      <c r="D184" s="346"/>
      <c r="E184" s="346"/>
      <c r="F184" s="346"/>
      <c r="G184" s="346"/>
      <c r="H184" s="346"/>
      <c r="I184" s="346"/>
      <c r="J184" s="346"/>
      <c r="K184" s="346"/>
      <c r="L184" s="347"/>
      <c r="N184">
        <v>180</v>
      </c>
      <c r="O184" t="str">
        <f>IF(収支報告書!U189="一部対象外","・No."&amp;収支報告書!B189&amp;"："&amp;TEXT(収支報告書!$S189+収支報告書!$AA189+収支報告書!$AC189,"\#,###"),IF(収支報告書!U189="一部確認","・No."&amp;収支報告書!B189&amp;"："&amp;TEXT(収支報告書!$AB189,"\#,###"),""))</f>
        <v/>
      </c>
      <c r="P184" t="str" cm="1">
        <f t="array" ref="P184">IF(Q184="","",_xlfn.TEXTJOIN(",",TRUE,IF(収支報告書!$W$10:$W$1011=Q184,収支報告書!$B$10:$B$1011,"")))</f>
        <v/>
      </c>
      <c r="R184" s="150">
        <f>SUMIFS(収支報告書!$P$10:$P$1011,収支報告書!$U$10:$U$1011,"対象外",収支報告書!$W$10:$W$1011,Q184)+SUMIFS(収支報告書!$S$10:$S$1011,収支報告書!$U$10:$U$1011,"一部*",収支報告書!$W$10:$W$1011,Q184)+SUMIFS(収支報告書!$AA$10:$AA$1011,収支報告書!$U$10:$U$1011,"一部*",収支報告書!$W$10:$W$1011,Q184)+SUMIFS(収支報告書!$AB$10:$AB$1011,収支報告書!$U$10:$U$1011,"一部*",収支報告書!$W$10:$W$1011,Q184)+SUMIFS(収支報告書!$P$10:$P$1011,収支報告書!$U$10:$U$1011,"確認",収支報告書!$W$10:$W$1011,Q184)+SUMIFS(収支報告書!$AC$10:$AC$1011,収支報告書!$U$10:$U$1011,"一部*",収支報告書!$W$10:$W$1011,Q184)</f>
        <v>0</v>
      </c>
      <c r="S184" t="str" cm="1">
        <f t="array" aca="1" ref="S184" ca="1">_xlfn.IFNA(INDIRECT(ADDRESS(MATCH(Q184,収支報告書!$W$10:$W$1011,0)+9,22,4,,"収支報告書")),"")</f>
        <v/>
      </c>
      <c r="T184" t="str">
        <f t="shared" si="5"/>
        <v/>
      </c>
      <c r="U184" t="str">
        <f t="shared" si="6"/>
        <v/>
      </c>
    </row>
    <row r="185" spans="2:21">
      <c r="B185" s="345"/>
      <c r="C185" s="346"/>
      <c r="D185" s="346"/>
      <c r="E185" s="346"/>
      <c r="F185" s="346"/>
      <c r="G185" s="346"/>
      <c r="H185" s="346"/>
      <c r="I185" s="346"/>
      <c r="J185" s="346"/>
      <c r="K185" s="346"/>
      <c r="L185" s="347"/>
      <c r="N185">
        <v>181</v>
      </c>
      <c r="O185" t="str">
        <f>IF(収支報告書!U190="一部対象外","・No."&amp;収支報告書!B190&amp;"："&amp;TEXT(収支報告書!$S190+収支報告書!$AA190+収支報告書!$AC190,"\#,###"),IF(収支報告書!U190="一部確認","・No."&amp;収支報告書!B190&amp;"："&amp;TEXT(収支報告書!$AB190,"\#,###"),""))</f>
        <v/>
      </c>
      <c r="P185" t="str" cm="1">
        <f t="array" ref="P185">IF(Q185="","",_xlfn.TEXTJOIN(",",TRUE,IF(収支報告書!$W$10:$W$1011=Q185,収支報告書!$B$10:$B$1011,"")))</f>
        <v/>
      </c>
      <c r="R185" s="150">
        <f>SUMIFS(収支報告書!$P$10:$P$1011,収支報告書!$U$10:$U$1011,"対象外",収支報告書!$W$10:$W$1011,Q185)+SUMIFS(収支報告書!$S$10:$S$1011,収支報告書!$U$10:$U$1011,"一部*",収支報告書!$W$10:$W$1011,Q185)+SUMIFS(収支報告書!$AA$10:$AA$1011,収支報告書!$U$10:$U$1011,"一部*",収支報告書!$W$10:$W$1011,Q185)+SUMIFS(収支報告書!$AB$10:$AB$1011,収支報告書!$U$10:$U$1011,"一部*",収支報告書!$W$10:$W$1011,Q185)+SUMIFS(収支報告書!$P$10:$P$1011,収支報告書!$U$10:$U$1011,"確認",収支報告書!$W$10:$W$1011,Q185)+SUMIFS(収支報告書!$AC$10:$AC$1011,収支報告書!$U$10:$U$1011,"一部*",収支報告書!$W$10:$W$1011,Q185)</f>
        <v>0</v>
      </c>
      <c r="S185" t="str" cm="1">
        <f t="array" aca="1" ref="S185" ca="1">_xlfn.IFNA(INDIRECT(ADDRESS(MATCH(Q185,収支報告書!$W$10:$W$1011,0)+9,22,4,,"収支報告書")),"")</f>
        <v/>
      </c>
      <c r="T185" t="str">
        <f t="shared" si="5"/>
        <v/>
      </c>
      <c r="U185" t="str">
        <f t="shared" si="6"/>
        <v/>
      </c>
    </row>
    <row r="186" spans="2:21">
      <c r="B186" s="345"/>
      <c r="C186" s="346"/>
      <c r="D186" s="346"/>
      <c r="E186" s="346"/>
      <c r="F186" s="346"/>
      <c r="G186" s="346"/>
      <c r="H186" s="346"/>
      <c r="I186" s="346"/>
      <c r="J186" s="346"/>
      <c r="K186" s="346"/>
      <c r="L186" s="347"/>
      <c r="N186">
        <v>182</v>
      </c>
      <c r="O186" t="str">
        <f>IF(収支報告書!U191="一部対象外","・No."&amp;収支報告書!B191&amp;"："&amp;TEXT(収支報告書!$S191+収支報告書!$AA191+収支報告書!$AC191,"\#,###"),IF(収支報告書!U191="一部確認","・No."&amp;収支報告書!B191&amp;"："&amp;TEXT(収支報告書!$AB191,"\#,###"),""))</f>
        <v/>
      </c>
      <c r="P186" t="str" cm="1">
        <f t="array" ref="P186">IF(Q186="","",_xlfn.TEXTJOIN(",",TRUE,IF(収支報告書!$W$10:$W$1011=Q186,収支報告書!$B$10:$B$1011,"")))</f>
        <v/>
      </c>
      <c r="R186" s="150">
        <f>SUMIFS(収支報告書!$P$10:$P$1011,収支報告書!$U$10:$U$1011,"対象外",収支報告書!$W$10:$W$1011,Q186)+SUMIFS(収支報告書!$S$10:$S$1011,収支報告書!$U$10:$U$1011,"一部*",収支報告書!$W$10:$W$1011,Q186)+SUMIFS(収支報告書!$AA$10:$AA$1011,収支報告書!$U$10:$U$1011,"一部*",収支報告書!$W$10:$W$1011,Q186)+SUMIFS(収支報告書!$AB$10:$AB$1011,収支報告書!$U$10:$U$1011,"一部*",収支報告書!$W$10:$W$1011,Q186)+SUMIFS(収支報告書!$P$10:$P$1011,収支報告書!$U$10:$U$1011,"確認",収支報告書!$W$10:$W$1011,Q186)+SUMIFS(収支報告書!$AC$10:$AC$1011,収支報告書!$U$10:$U$1011,"一部*",収支報告書!$W$10:$W$1011,Q186)</f>
        <v>0</v>
      </c>
      <c r="S186" t="str" cm="1">
        <f t="array" aca="1" ref="S186" ca="1">_xlfn.IFNA(INDIRECT(ADDRESS(MATCH(Q186,収支報告書!$W$10:$W$1011,0)+9,22,4,,"収支報告書")),"")</f>
        <v/>
      </c>
      <c r="T186" t="str">
        <f t="shared" si="5"/>
        <v/>
      </c>
      <c r="U186" t="str">
        <f t="shared" si="6"/>
        <v/>
      </c>
    </row>
    <row r="187" spans="2:21">
      <c r="B187" s="345"/>
      <c r="C187" s="346"/>
      <c r="D187" s="346"/>
      <c r="E187" s="346"/>
      <c r="F187" s="346"/>
      <c r="G187" s="346"/>
      <c r="H187" s="346"/>
      <c r="I187" s="346"/>
      <c r="J187" s="346"/>
      <c r="K187" s="346"/>
      <c r="L187" s="347"/>
      <c r="N187">
        <v>183</v>
      </c>
      <c r="O187" t="str">
        <f>IF(収支報告書!U192="一部対象外","・No."&amp;収支報告書!B192&amp;"："&amp;TEXT(収支報告書!$S192+収支報告書!$AA192+収支報告書!$AC192,"\#,###"),IF(収支報告書!U192="一部確認","・No."&amp;収支報告書!B192&amp;"："&amp;TEXT(収支報告書!$AB192,"\#,###"),""))</f>
        <v/>
      </c>
      <c r="P187" t="str" cm="1">
        <f t="array" ref="P187">IF(Q187="","",_xlfn.TEXTJOIN(",",TRUE,IF(収支報告書!$W$10:$W$1011=Q187,収支報告書!$B$10:$B$1011,"")))</f>
        <v/>
      </c>
      <c r="R187" s="150">
        <f>SUMIFS(収支報告書!$P$10:$P$1011,収支報告書!$U$10:$U$1011,"対象外",収支報告書!$W$10:$W$1011,Q187)+SUMIFS(収支報告書!$S$10:$S$1011,収支報告書!$U$10:$U$1011,"一部*",収支報告書!$W$10:$W$1011,Q187)+SUMIFS(収支報告書!$AA$10:$AA$1011,収支報告書!$U$10:$U$1011,"一部*",収支報告書!$W$10:$W$1011,Q187)+SUMIFS(収支報告書!$AB$10:$AB$1011,収支報告書!$U$10:$U$1011,"一部*",収支報告書!$W$10:$W$1011,Q187)+SUMIFS(収支報告書!$P$10:$P$1011,収支報告書!$U$10:$U$1011,"確認",収支報告書!$W$10:$W$1011,Q187)+SUMIFS(収支報告書!$AC$10:$AC$1011,収支報告書!$U$10:$U$1011,"一部*",収支報告書!$W$10:$W$1011,Q187)</f>
        <v>0</v>
      </c>
      <c r="S187" t="str" cm="1">
        <f t="array" aca="1" ref="S187" ca="1">_xlfn.IFNA(INDIRECT(ADDRESS(MATCH(Q187,収支報告書!$W$10:$W$1011,0)+9,22,4,,"収支報告書")),"")</f>
        <v/>
      </c>
      <c r="T187" t="str">
        <f t="shared" si="5"/>
        <v/>
      </c>
      <c r="U187" t="str">
        <f t="shared" si="6"/>
        <v/>
      </c>
    </row>
    <row r="188" spans="2:21">
      <c r="B188" s="345"/>
      <c r="C188" s="346"/>
      <c r="D188" s="346"/>
      <c r="E188" s="346"/>
      <c r="F188" s="346"/>
      <c r="G188" s="346"/>
      <c r="H188" s="346"/>
      <c r="I188" s="346"/>
      <c r="J188" s="346"/>
      <c r="K188" s="346"/>
      <c r="L188" s="347"/>
      <c r="N188">
        <v>184</v>
      </c>
      <c r="O188" t="str">
        <f>IF(収支報告書!U193="一部対象外","・No."&amp;収支報告書!B193&amp;"："&amp;TEXT(収支報告書!$S193+収支報告書!$AA193+収支報告書!$AC193,"\#,###"),IF(収支報告書!U193="一部確認","・No."&amp;収支報告書!B193&amp;"："&amp;TEXT(収支報告書!$AB193,"\#,###"),""))</f>
        <v/>
      </c>
      <c r="P188" t="str" cm="1">
        <f t="array" ref="P188">IF(Q188="","",_xlfn.TEXTJOIN(",",TRUE,IF(収支報告書!$W$10:$W$1011=Q188,収支報告書!$B$10:$B$1011,"")))</f>
        <v/>
      </c>
      <c r="R188" s="150">
        <f>SUMIFS(収支報告書!$P$10:$P$1011,収支報告書!$U$10:$U$1011,"対象外",収支報告書!$W$10:$W$1011,Q188)+SUMIFS(収支報告書!$S$10:$S$1011,収支報告書!$U$10:$U$1011,"一部*",収支報告書!$W$10:$W$1011,Q188)+SUMIFS(収支報告書!$AA$10:$AA$1011,収支報告書!$U$10:$U$1011,"一部*",収支報告書!$W$10:$W$1011,Q188)+SUMIFS(収支報告書!$AB$10:$AB$1011,収支報告書!$U$10:$U$1011,"一部*",収支報告書!$W$10:$W$1011,Q188)+SUMIFS(収支報告書!$P$10:$P$1011,収支報告書!$U$10:$U$1011,"確認",収支報告書!$W$10:$W$1011,Q188)+SUMIFS(収支報告書!$AC$10:$AC$1011,収支報告書!$U$10:$U$1011,"一部*",収支報告書!$W$10:$W$1011,Q188)</f>
        <v>0</v>
      </c>
      <c r="S188" t="str" cm="1">
        <f t="array" aca="1" ref="S188" ca="1">_xlfn.IFNA(INDIRECT(ADDRESS(MATCH(Q188,収支報告書!$W$10:$W$1011,0)+9,22,4,,"収支報告書")),"")</f>
        <v/>
      </c>
      <c r="T188" t="str">
        <f t="shared" si="5"/>
        <v/>
      </c>
      <c r="U188" t="str">
        <f t="shared" si="6"/>
        <v/>
      </c>
    </row>
    <row r="189" spans="2:21">
      <c r="B189" s="345"/>
      <c r="C189" s="346"/>
      <c r="D189" s="346"/>
      <c r="E189" s="346"/>
      <c r="F189" s="346"/>
      <c r="G189" s="346"/>
      <c r="H189" s="346"/>
      <c r="I189" s="346"/>
      <c r="J189" s="346"/>
      <c r="K189" s="346"/>
      <c r="L189" s="347"/>
      <c r="N189">
        <v>185</v>
      </c>
      <c r="O189" t="str">
        <f>IF(収支報告書!U194="一部対象外","・No."&amp;収支報告書!B194&amp;"："&amp;TEXT(収支報告書!$S194+収支報告書!$AA194+収支報告書!$AC194,"\#,###"),IF(収支報告書!U194="一部確認","・No."&amp;収支報告書!B194&amp;"："&amp;TEXT(収支報告書!$AB194,"\#,###"),""))</f>
        <v/>
      </c>
      <c r="P189" t="str" cm="1">
        <f t="array" ref="P189">IF(Q189="","",_xlfn.TEXTJOIN(",",TRUE,IF(収支報告書!$W$10:$W$1011=Q189,収支報告書!$B$10:$B$1011,"")))</f>
        <v/>
      </c>
      <c r="R189" s="150">
        <f>SUMIFS(収支報告書!$P$10:$P$1011,収支報告書!$U$10:$U$1011,"対象外",収支報告書!$W$10:$W$1011,Q189)+SUMIFS(収支報告書!$S$10:$S$1011,収支報告書!$U$10:$U$1011,"一部*",収支報告書!$W$10:$W$1011,Q189)+SUMIFS(収支報告書!$AA$10:$AA$1011,収支報告書!$U$10:$U$1011,"一部*",収支報告書!$W$10:$W$1011,Q189)+SUMIFS(収支報告書!$AB$10:$AB$1011,収支報告書!$U$10:$U$1011,"一部*",収支報告書!$W$10:$W$1011,Q189)+SUMIFS(収支報告書!$P$10:$P$1011,収支報告書!$U$10:$U$1011,"確認",収支報告書!$W$10:$W$1011,Q189)+SUMIFS(収支報告書!$AC$10:$AC$1011,収支報告書!$U$10:$U$1011,"一部*",収支報告書!$W$10:$W$1011,Q189)</f>
        <v>0</v>
      </c>
      <c r="S189" t="str" cm="1">
        <f t="array" aca="1" ref="S189" ca="1">_xlfn.IFNA(INDIRECT(ADDRESS(MATCH(Q189,収支報告書!$W$10:$W$1011,0)+9,22,4,,"収支報告書")),"")</f>
        <v/>
      </c>
      <c r="T189" t="str">
        <f t="shared" si="5"/>
        <v/>
      </c>
      <c r="U189" t="str">
        <f t="shared" si="6"/>
        <v/>
      </c>
    </row>
    <row r="190" spans="2:21">
      <c r="B190" s="345"/>
      <c r="C190" s="346"/>
      <c r="D190" s="346"/>
      <c r="E190" s="346"/>
      <c r="F190" s="346"/>
      <c r="G190" s="346"/>
      <c r="H190" s="346"/>
      <c r="I190" s="346"/>
      <c r="J190" s="346"/>
      <c r="K190" s="346"/>
      <c r="L190" s="347"/>
      <c r="N190">
        <v>186</v>
      </c>
      <c r="O190" t="str">
        <f>IF(収支報告書!U195="一部対象外","・No."&amp;収支報告書!B195&amp;"："&amp;TEXT(収支報告書!$S195+収支報告書!$AA195+収支報告書!$AC195,"\#,###"),IF(収支報告書!U195="一部確認","・No."&amp;収支報告書!B195&amp;"："&amp;TEXT(収支報告書!$AB195,"\#,###"),""))</f>
        <v/>
      </c>
      <c r="P190" t="str" cm="1">
        <f t="array" ref="P190">IF(Q190="","",_xlfn.TEXTJOIN(",",TRUE,IF(収支報告書!$W$10:$W$1011=Q190,収支報告書!$B$10:$B$1011,"")))</f>
        <v/>
      </c>
      <c r="R190" s="150">
        <f>SUMIFS(収支報告書!$P$10:$P$1011,収支報告書!$U$10:$U$1011,"対象外",収支報告書!$W$10:$W$1011,Q190)+SUMIFS(収支報告書!$S$10:$S$1011,収支報告書!$U$10:$U$1011,"一部*",収支報告書!$W$10:$W$1011,Q190)+SUMIFS(収支報告書!$AA$10:$AA$1011,収支報告書!$U$10:$U$1011,"一部*",収支報告書!$W$10:$W$1011,Q190)+SUMIFS(収支報告書!$AB$10:$AB$1011,収支報告書!$U$10:$U$1011,"一部*",収支報告書!$W$10:$W$1011,Q190)+SUMIFS(収支報告書!$P$10:$P$1011,収支報告書!$U$10:$U$1011,"確認",収支報告書!$W$10:$W$1011,Q190)+SUMIFS(収支報告書!$AC$10:$AC$1011,収支報告書!$U$10:$U$1011,"一部*",収支報告書!$W$10:$W$1011,Q190)</f>
        <v>0</v>
      </c>
      <c r="S190" t="str" cm="1">
        <f t="array" aca="1" ref="S190" ca="1">_xlfn.IFNA(INDIRECT(ADDRESS(MATCH(Q190,収支報告書!$W$10:$W$1011,0)+9,22,4,,"収支報告書")),"")</f>
        <v/>
      </c>
      <c r="T190" t="str">
        <f t="shared" si="5"/>
        <v/>
      </c>
      <c r="U190" t="str">
        <f t="shared" si="6"/>
        <v/>
      </c>
    </row>
    <row r="191" spans="2:21">
      <c r="B191" s="345"/>
      <c r="C191" s="346"/>
      <c r="D191" s="346"/>
      <c r="E191" s="346"/>
      <c r="F191" s="346"/>
      <c r="G191" s="346"/>
      <c r="H191" s="346"/>
      <c r="I191" s="346"/>
      <c r="J191" s="346"/>
      <c r="K191" s="346"/>
      <c r="L191" s="347"/>
      <c r="N191">
        <v>187</v>
      </c>
      <c r="O191" t="str">
        <f>IF(収支報告書!U196="一部対象外","・No."&amp;収支報告書!B196&amp;"："&amp;TEXT(収支報告書!$S196+収支報告書!$AA196+収支報告書!$AC196,"\#,###"),IF(収支報告書!U196="一部確認","・No."&amp;収支報告書!B196&amp;"："&amp;TEXT(収支報告書!$AB196,"\#,###"),""))</f>
        <v/>
      </c>
      <c r="P191" t="str" cm="1">
        <f t="array" ref="P191">IF(Q191="","",_xlfn.TEXTJOIN(",",TRUE,IF(収支報告書!$W$10:$W$1011=Q191,収支報告書!$B$10:$B$1011,"")))</f>
        <v/>
      </c>
      <c r="R191" s="150">
        <f>SUMIFS(収支報告書!$P$10:$P$1011,収支報告書!$U$10:$U$1011,"対象外",収支報告書!$W$10:$W$1011,Q191)+SUMIFS(収支報告書!$S$10:$S$1011,収支報告書!$U$10:$U$1011,"一部*",収支報告書!$W$10:$W$1011,Q191)+SUMIFS(収支報告書!$AA$10:$AA$1011,収支報告書!$U$10:$U$1011,"一部*",収支報告書!$W$10:$W$1011,Q191)+SUMIFS(収支報告書!$AB$10:$AB$1011,収支報告書!$U$10:$U$1011,"一部*",収支報告書!$W$10:$W$1011,Q191)+SUMIFS(収支報告書!$P$10:$P$1011,収支報告書!$U$10:$U$1011,"確認",収支報告書!$W$10:$W$1011,Q191)+SUMIFS(収支報告書!$AC$10:$AC$1011,収支報告書!$U$10:$U$1011,"一部*",収支報告書!$W$10:$W$1011,Q191)</f>
        <v>0</v>
      </c>
      <c r="S191" t="str" cm="1">
        <f t="array" aca="1" ref="S191" ca="1">_xlfn.IFNA(INDIRECT(ADDRESS(MATCH(Q191,収支報告書!$W$10:$W$1011,0)+9,22,4,,"収支報告書")),"")</f>
        <v/>
      </c>
      <c r="T191" t="str">
        <f t="shared" si="5"/>
        <v/>
      </c>
      <c r="U191" t="str">
        <f t="shared" si="6"/>
        <v/>
      </c>
    </row>
    <row r="192" spans="2:21">
      <c r="B192" s="345"/>
      <c r="C192" s="346"/>
      <c r="D192" s="346"/>
      <c r="E192" s="346"/>
      <c r="F192" s="346"/>
      <c r="G192" s="346"/>
      <c r="H192" s="346"/>
      <c r="I192" s="346"/>
      <c r="J192" s="346"/>
      <c r="K192" s="346"/>
      <c r="L192" s="347"/>
      <c r="N192">
        <v>188</v>
      </c>
      <c r="O192" t="str">
        <f>IF(収支報告書!U197="一部対象外","・No."&amp;収支報告書!B197&amp;"："&amp;TEXT(収支報告書!$S197+収支報告書!$AA197+収支報告書!$AC197,"\#,###"),IF(収支報告書!U197="一部確認","・No."&amp;収支報告書!B197&amp;"："&amp;TEXT(収支報告書!$AB197,"\#,###"),""))</f>
        <v/>
      </c>
      <c r="P192" t="str" cm="1">
        <f t="array" ref="P192">IF(Q192="","",_xlfn.TEXTJOIN(",",TRUE,IF(収支報告書!$W$10:$W$1011=Q192,収支報告書!$B$10:$B$1011,"")))</f>
        <v/>
      </c>
      <c r="R192" s="150">
        <f>SUMIFS(収支報告書!$P$10:$P$1011,収支報告書!$U$10:$U$1011,"対象外",収支報告書!$W$10:$W$1011,Q192)+SUMIFS(収支報告書!$S$10:$S$1011,収支報告書!$U$10:$U$1011,"一部*",収支報告書!$W$10:$W$1011,Q192)+SUMIFS(収支報告書!$AA$10:$AA$1011,収支報告書!$U$10:$U$1011,"一部*",収支報告書!$W$10:$W$1011,Q192)+SUMIFS(収支報告書!$AB$10:$AB$1011,収支報告書!$U$10:$U$1011,"一部*",収支報告書!$W$10:$W$1011,Q192)+SUMIFS(収支報告書!$P$10:$P$1011,収支報告書!$U$10:$U$1011,"確認",収支報告書!$W$10:$W$1011,Q192)+SUMIFS(収支報告書!$AC$10:$AC$1011,収支報告書!$U$10:$U$1011,"一部*",収支報告書!$W$10:$W$1011,Q192)</f>
        <v>0</v>
      </c>
      <c r="S192" t="str" cm="1">
        <f t="array" aca="1" ref="S192" ca="1">_xlfn.IFNA(INDIRECT(ADDRESS(MATCH(Q192,収支報告書!$W$10:$W$1011,0)+9,22,4,,"収支報告書")),"")</f>
        <v/>
      </c>
      <c r="T192" t="str">
        <f t="shared" si="5"/>
        <v/>
      </c>
      <c r="U192" t="str">
        <f t="shared" si="6"/>
        <v/>
      </c>
    </row>
    <row r="193" spans="2:21">
      <c r="B193" s="345"/>
      <c r="C193" s="346"/>
      <c r="D193" s="346"/>
      <c r="E193" s="346"/>
      <c r="F193" s="346"/>
      <c r="G193" s="346"/>
      <c r="H193" s="346"/>
      <c r="I193" s="346"/>
      <c r="J193" s="346"/>
      <c r="K193" s="346"/>
      <c r="L193" s="347"/>
      <c r="N193">
        <v>189</v>
      </c>
      <c r="O193" t="str">
        <f>IF(収支報告書!U198="一部対象外","・No."&amp;収支報告書!B198&amp;"："&amp;TEXT(収支報告書!$S198+収支報告書!$AA198+収支報告書!$AC198,"\#,###"),IF(収支報告書!U198="一部確認","・No."&amp;収支報告書!B198&amp;"："&amp;TEXT(収支報告書!$AB198,"\#,###"),""))</f>
        <v/>
      </c>
      <c r="P193" t="str" cm="1">
        <f t="array" ref="P193">IF(Q193="","",_xlfn.TEXTJOIN(",",TRUE,IF(収支報告書!$W$10:$W$1011=Q193,収支報告書!$B$10:$B$1011,"")))</f>
        <v/>
      </c>
      <c r="R193" s="150">
        <f>SUMIFS(収支報告書!$P$10:$P$1011,収支報告書!$U$10:$U$1011,"対象外",収支報告書!$W$10:$W$1011,Q193)+SUMIFS(収支報告書!$S$10:$S$1011,収支報告書!$U$10:$U$1011,"一部*",収支報告書!$W$10:$W$1011,Q193)+SUMIFS(収支報告書!$AA$10:$AA$1011,収支報告書!$U$10:$U$1011,"一部*",収支報告書!$W$10:$W$1011,Q193)+SUMIFS(収支報告書!$AB$10:$AB$1011,収支報告書!$U$10:$U$1011,"一部*",収支報告書!$W$10:$W$1011,Q193)+SUMIFS(収支報告書!$P$10:$P$1011,収支報告書!$U$10:$U$1011,"確認",収支報告書!$W$10:$W$1011,Q193)+SUMIFS(収支報告書!$AC$10:$AC$1011,収支報告書!$U$10:$U$1011,"一部*",収支報告書!$W$10:$W$1011,Q193)</f>
        <v>0</v>
      </c>
      <c r="S193" t="str" cm="1">
        <f t="array" aca="1" ref="S193" ca="1">_xlfn.IFNA(INDIRECT(ADDRESS(MATCH(Q193,収支報告書!$W$10:$W$1011,0)+9,22,4,,"収支報告書")),"")</f>
        <v/>
      </c>
      <c r="T193" t="str">
        <f t="shared" si="5"/>
        <v/>
      </c>
      <c r="U193" t="str">
        <f t="shared" si="6"/>
        <v/>
      </c>
    </row>
    <row r="194" spans="2:21">
      <c r="B194" s="345"/>
      <c r="C194" s="346"/>
      <c r="D194" s="346"/>
      <c r="E194" s="346"/>
      <c r="F194" s="346"/>
      <c r="G194" s="346"/>
      <c r="H194" s="346"/>
      <c r="I194" s="346"/>
      <c r="J194" s="346"/>
      <c r="K194" s="346"/>
      <c r="L194" s="347"/>
      <c r="N194">
        <v>190</v>
      </c>
      <c r="O194" t="str">
        <f>IF(収支報告書!U199="一部対象外","・No."&amp;収支報告書!B199&amp;"："&amp;TEXT(収支報告書!$S199+収支報告書!$AA199+収支報告書!$AC199,"\#,###"),IF(収支報告書!U199="一部確認","・No."&amp;収支報告書!B199&amp;"："&amp;TEXT(収支報告書!$AB199,"\#,###"),""))</f>
        <v/>
      </c>
      <c r="P194" t="str" cm="1">
        <f t="array" ref="P194">IF(Q194="","",_xlfn.TEXTJOIN(",",TRUE,IF(収支報告書!$W$10:$W$1011=Q194,収支報告書!$B$10:$B$1011,"")))</f>
        <v/>
      </c>
      <c r="R194" s="150">
        <f>SUMIFS(収支報告書!$P$10:$P$1011,収支報告書!$U$10:$U$1011,"対象外",収支報告書!$W$10:$W$1011,Q194)+SUMIFS(収支報告書!$S$10:$S$1011,収支報告書!$U$10:$U$1011,"一部*",収支報告書!$W$10:$W$1011,Q194)+SUMIFS(収支報告書!$AA$10:$AA$1011,収支報告書!$U$10:$U$1011,"一部*",収支報告書!$W$10:$W$1011,Q194)+SUMIFS(収支報告書!$AB$10:$AB$1011,収支報告書!$U$10:$U$1011,"一部*",収支報告書!$W$10:$W$1011,Q194)+SUMIFS(収支報告書!$P$10:$P$1011,収支報告書!$U$10:$U$1011,"確認",収支報告書!$W$10:$W$1011,Q194)+SUMIFS(収支報告書!$AC$10:$AC$1011,収支報告書!$U$10:$U$1011,"一部*",収支報告書!$W$10:$W$1011,Q194)</f>
        <v>0</v>
      </c>
      <c r="S194" t="str" cm="1">
        <f t="array" aca="1" ref="S194" ca="1">_xlfn.IFNA(INDIRECT(ADDRESS(MATCH(Q194,収支報告書!$W$10:$W$1011,0)+9,22,4,,"収支報告書")),"")</f>
        <v/>
      </c>
      <c r="T194" t="str">
        <f t="shared" si="5"/>
        <v/>
      </c>
      <c r="U194" t="str">
        <f t="shared" si="6"/>
        <v/>
      </c>
    </row>
    <row r="195" spans="2:21">
      <c r="B195" s="345"/>
      <c r="C195" s="346"/>
      <c r="D195" s="346"/>
      <c r="E195" s="346"/>
      <c r="F195" s="346"/>
      <c r="G195" s="346"/>
      <c r="H195" s="346"/>
      <c r="I195" s="346"/>
      <c r="J195" s="346"/>
      <c r="K195" s="346"/>
      <c r="L195" s="347"/>
      <c r="N195">
        <v>191</v>
      </c>
      <c r="O195" t="str">
        <f>IF(収支報告書!U200="一部対象外","・No."&amp;収支報告書!B200&amp;"："&amp;TEXT(収支報告書!$S200+収支報告書!$AA200+収支報告書!$AC200,"\#,###"),IF(収支報告書!U200="一部確認","・No."&amp;収支報告書!B200&amp;"："&amp;TEXT(収支報告書!$AB200,"\#,###"),""))</f>
        <v/>
      </c>
      <c r="P195" t="str" cm="1">
        <f t="array" ref="P195">IF(Q195="","",_xlfn.TEXTJOIN(",",TRUE,IF(収支報告書!$W$10:$W$1011=Q195,収支報告書!$B$10:$B$1011,"")))</f>
        <v/>
      </c>
      <c r="R195" s="150">
        <f>SUMIFS(収支報告書!$P$10:$P$1011,収支報告書!$U$10:$U$1011,"対象外",収支報告書!$W$10:$W$1011,Q195)+SUMIFS(収支報告書!$S$10:$S$1011,収支報告書!$U$10:$U$1011,"一部*",収支報告書!$W$10:$W$1011,Q195)+SUMIFS(収支報告書!$AA$10:$AA$1011,収支報告書!$U$10:$U$1011,"一部*",収支報告書!$W$10:$W$1011,Q195)+SUMIFS(収支報告書!$AB$10:$AB$1011,収支報告書!$U$10:$U$1011,"一部*",収支報告書!$W$10:$W$1011,Q195)+SUMIFS(収支報告書!$P$10:$P$1011,収支報告書!$U$10:$U$1011,"確認",収支報告書!$W$10:$W$1011,Q195)+SUMIFS(収支報告書!$AC$10:$AC$1011,収支報告書!$U$10:$U$1011,"一部*",収支報告書!$W$10:$W$1011,Q195)</f>
        <v>0</v>
      </c>
      <c r="S195" t="str" cm="1">
        <f t="array" aca="1" ref="S195" ca="1">_xlfn.IFNA(INDIRECT(ADDRESS(MATCH(Q195,収支報告書!$W$10:$W$1011,0)+9,22,4,,"収支報告書")),"")</f>
        <v/>
      </c>
      <c r="T195" t="str">
        <f t="shared" si="5"/>
        <v/>
      </c>
      <c r="U195" t="str">
        <f t="shared" si="6"/>
        <v/>
      </c>
    </row>
    <row r="196" spans="2:21">
      <c r="B196" s="345"/>
      <c r="C196" s="346"/>
      <c r="D196" s="346"/>
      <c r="E196" s="346"/>
      <c r="F196" s="346"/>
      <c r="G196" s="346"/>
      <c r="H196" s="346"/>
      <c r="I196" s="346"/>
      <c r="J196" s="346"/>
      <c r="K196" s="346"/>
      <c r="L196" s="347"/>
      <c r="N196">
        <v>192</v>
      </c>
      <c r="O196" t="str">
        <f>IF(収支報告書!U201="一部対象外","・No."&amp;収支報告書!B201&amp;"："&amp;TEXT(収支報告書!$S201+収支報告書!$AA201+収支報告書!$AC201,"\#,###"),IF(収支報告書!U201="一部確認","・No."&amp;収支報告書!B201&amp;"："&amp;TEXT(収支報告書!$AB201,"\#,###"),""))</f>
        <v/>
      </c>
      <c r="P196" t="str" cm="1">
        <f t="array" ref="P196">IF(Q196="","",_xlfn.TEXTJOIN(",",TRUE,IF(収支報告書!$W$10:$W$1011=Q196,収支報告書!$B$10:$B$1011,"")))</f>
        <v/>
      </c>
      <c r="R196" s="150">
        <f>SUMIFS(収支報告書!$P$10:$P$1011,収支報告書!$U$10:$U$1011,"対象外",収支報告書!$W$10:$W$1011,Q196)+SUMIFS(収支報告書!$S$10:$S$1011,収支報告書!$U$10:$U$1011,"一部*",収支報告書!$W$10:$W$1011,Q196)+SUMIFS(収支報告書!$AA$10:$AA$1011,収支報告書!$U$10:$U$1011,"一部*",収支報告書!$W$10:$W$1011,Q196)+SUMIFS(収支報告書!$AB$10:$AB$1011,収支報告書!$U$10:$U$1011,"一部*",収支報告書!$W$10:$W$1011,Q196)+SUMIFS(収支報告書!$P$10:$P$1011,収支報告書!$U$10:$U$1011,"確認",収支報告書!$W$10:$W$1011,Q196)+SUMIFS(収支報告書!$AC$10:$AC$1011,収支報告書!$U$10:$U$1011,"一部*",収支報告書!$W$10:$W$1011,Q196)</f>
        <v>0</v>
      </c>
      <c r="S196" t="str" cm="1">
        <f t="array" aca="1" ref="S196" ca="1">_xlfn.IFNA(INDIRECT(ADDRESS(MATCH(Q196,収支報告書!$W$10:$W$1011,0)+9,22,4,,"収支報告書")),"")</f>
        <v/>
      </c>
      <c r="T196" t="str">
        <f t="shared" si="5"/>
        <v/>
      </c>
      <c r="U196" t="str">
        <f t="shared" si="6"/>
        <v/>
      </c>
    </row>
    <row r="197" spans="2:21">
      <c r="B197" s="345"/>
      <c r="C197" s="346"/>
      <c r="D197" s="346"/>
      <c r="E197" s="346"/>
      <c r="F197" s="346"/>
      <c r="G197" s="346"/>
      <c r="H197" s="346"/>
      <c r="I197" s="346"/>
      <c r="J197" s="346"/>
      <c r="K197" s="346"/>
      <c r="L197" s="347"/>
      <c r="N197">
        <v>193</v>
      </c>
      <c r="O197" t="str">
        <f>IF(収支報告書!U202="一部対象外","・No."&amp;収支報告書!B202&amp;"："&amp;TEXT(収支報告書!$S202+収支報告書!$AA202+収支報告書!$AC202,"\#,###"),IF(収支報告書!U202="一部確認","・No."&amp;収支報告書!B202&amp;"："&amp;TEXT(収支報告書!$AB202,"\#,###"),""))</f>
        <v/>
      </c>
      <c r="P197" t="str" cm="1">
        <f t="array" ref="P197">IF(Q197="","",_xlfn.TEXTJOIN(",",TRUE,IF(収支報告書!$W$10:$W$1011=Q197,収支報告書!$B$10:$B$1011,"")))</f>
        <v/>
      </c>
      <c r="R197" s="150">
        <f>SUMIFS(収支報告書!$P$10:$P$1011,収支報告書!$U$10:$U$1011,"対象外",収支報告書!$W$10:$W$1011,Q197)+SUMIFS(収支報告書!$S$10:$S$1011,収支報告書!$U$10:$U$1011,"一部*",収支報告書!$W$10:$W$1011,Q197)+SUMIFS(収支報告書!$AA$10:$AA$1011,収支報告書!$U$10:$U$1011,"一部*",収支報告書!$W$10:$W$1011,Q197)+SUMIFS(収支報告書!$AB$10:$AB$1011,収支報告書!$U$10:$U$1011,"一部*",収支報告書!$W$10:$W$1011,Q197)+SUMIFS(収支報告書!$P$10:$P$1011,収支報告書!$U$10:$U$1011,"確認",収支報告書!$W$10:$W$1011,Q197)+SUMIFS(収支報告書!$AC$10:$AC$1011,収支報告書!$U$10:$U$1011,"一部*",収支報告書!$W$10:$W$1011,Q197)</f>
        <v>0</v>
      </c>
      <c r="S197" t="str" cm="1">
        <f t="array" aca="1" ref="S197" ca="1">_xlfn.IFNA(INDIRECT(ADDRESS(MATCH(Q197,収支報告書!$W$10:$W$1011,0)+9,22,4,,"収支報告書")),"")</f>
        <v/>
      </c>
      <c r="T197" t="str">
        <f t="shared" si="5"/>
        <v/>
      </c>
      <c r="U197" t="str">
        <f t="shared" si="6"/>
        <v/>
      </c>
    </row>
    <row r="198" spans="2:21">
      <c r="B198" s="345"/>
      <c r="C198" s="346"/>
      <c r="D198" s="346"/>
      <c r="E198" s="346"/>
      <c r="F198" s="346"/>
      <c r="G198" s="346"/>
      <c r="H198" s="346"/>
      <c r="I198" s="346"/>
      <c r="J198" s="346"/>
      <c r="K198" s="346"/>
      <c r="L198" s="347"/>
      <c r="N198">
        <v>194</v>
      </c>
      <c r="O198" t="str">
        <f>IF(収支報告書!U203="一部対象外","・No."&amp;収支報告書!B203&amp;"："&amp;TEXT(収支報告書!$S203+収支報告書!$AA203+収支報告書!$AC203,"\#,###"),IF(収支報告書!U203="一部確認","・No."&amp;収支報告書!B203&amp;"："&amp;TEXT(収支報告書!$AB203,"\#,###"),""))</f>
        <v/>
      </c>
      <c r="P198" t="str" cm="1">
        <f t="array" ref="P198">IF(Q198="","",_xlfn.TEXTJOIN(",",TRUE,IF(収支報告書!$W$10:$W$1011=Q198,収支報告書!$B$10:$B$1011,"")))</f>
        <v/>
      </c>
      <c r="R198" s="150">
        <f>SUMIFS(収支報告書!$P$10:$P$1011,収支報告書!$U$10:$U$1011,"対象外",収支報告書!$W$10:$W$1011,Q198)+SUMIFS(収支報告書!$S$10:$S$1011,収支報告書!$U$10:$U$1011,"一部*",収支報告書!$W$10:$W$1011,Q198)+SUMIFS(収支報告書!$AA$10:$AA$1011,収支報告書!$U$10:$U$1011,"一部*",収支報告書!$W$10:$W$1011,Q198)+SUMIFS(収支報告書!$AB$10:$AB$1011,収支報告書!$U$10:$U$1011,"一部*",収支報告書!$W$10:$W$1011,Q198)+SUMIFS(収支報告書!$P$10:$P$1011,収支報告書!$U$10:$U$1011,"確認",収支報告書!$W$10:$W$1011,Q198)+SUMIFS(収支報告書!$AC$10:$AC$1011,収支報告書!$U$10:$U$1011,"一部*",収支報告書!$W$10:$W$1011,Q198)</f>
        <v>0</v>
      </c>
      <c r="S198" t="str" cm="1">
        <f t="array" aca="1" ref="S198" ca="1">_xlfn.IFNA(INDIRECT(ADDRESS(MATCH(Q198,収支報告書!$W$10:$W$1011,0)+9,22,4,,"収支報告書")),"")</f>
        <v/>
      </c>
      <c r="T198" t="str">
        <f t="shared" ref="T198:T261" si="7">IF(Q198="","",IF(R198&lt;&gt;0,"・No."&amp;P198&amp;"："&amp;Q198&amp;"（"&amp;TEXT(R198,"\#,###")&amp;IF(S198=0,"","/"&amp;S198)&amp;"）"&amp;CHAR(10),""))</f>
        <v/>
      </c>
      <c r="U198" t="str">
        <f t="shared" si="6"/>
        <v/>
      </c>
    </row>
    <row r="199" spans="2:21">
      <c r="B199" s="345"/>
      <c r="C199" s="346"/>
      <c r="D199" s="346"/>
      <c r="E199" s="346"/>
      <c r="F199" s="346"/>
      <c r="G199" s="346"/>
      <c r="H199" s="346"/>
      <c r="I199" s="346"/>
      <c r="J199" s="346"/>
      <c r="K199" s="346"/>
      <c r="L199" s="347"/>
      <c r="N199">
        <v>195</v>
      </c>
      <c r="O199" t="str">
        <f>IF(収支報告書!U204="一部対象外","・No."&amp;収支報告書!B204&amp;"："&amp;TEXT(収支報告書!$S204+収支報告書!$AA204+収支報告書!$AC204,"\#,###"),IF(収支報告書!U204="一部確認","・No."&amp;収支報告書!B204&amp;"："&amp;TEXT(収支報告書!$AB204,"\#,###"),""))</f>
        <v/>
      </c>
      <c r="P199" t="str" cm="1">
        <f t="array" ref="P199">IF(Q199="","",_xlfn.TEXTJOIN(",",TRUE,IF(収支報告書!$W$10:$W$1011=Q199,収支報告書!$B$10:$B$1011,"")))</f>
        <v/>
      </c>
      <c r="R199" s="150">
        <f>SUMIFS(収支報告書!$P$10:$P$1011,収支報告書!$U$10:$U$1011,"対象外",収支報告書!$W$10:$W$1011,Q199)+SUMIFS(収支報告書!$S$10:$S$1011,収支報告書!$U$10:$U$1011,"一部*",収支報告書!$W$10:$W$1011,Q199)+SUMIFS(収支報告書!$AA$10:$AA$1011,収支報告書!$U$10:$U$1011,"一部*",収支報告書!$W$10:$W$1011,Q199)+SUMIFS(収支報告書!$AB$10:$AB$1011,収支報告書!$U$10:$U$1011,"一部*",収支報告書!$W$10:$W$1011,Q199)+SUMIFS(収支報告書!$P$10:$P$1011,収支報告書!$U$10:$U$1011,"確認",収支報告書!$W$10:$W$1011,Q199)+SUMIFS(収支報告書!$AC$10:$AC$1011,収支報告書!$U$10:$U$1011,"一部*",収支報告書!$W$10:$W$1011,Q199)</f>
        <v>0</v>
      </c>
      <c r="S199" t="str" cm="1">
        <f t="array" aca="1" ref="S199" ca="1">_xlfn.IFNA(INDIRECT(ADDRESS(MATCH(Q199,収支報告書!$W$10:$W$1011,0)+9,22,4,,"収支報告書")),"")</f>
        <v/>
      </c>
      <c r="T199" t="str">
        <f t="shared" si="7"/>
        <v/>
      </c>
      <c r="U199" t="str">
        <f t="shared" si="6"/>
        <v/>
      </c>
    </row>
    <row r="200" spans="2:21" ht="18.5" thickBot="1">
      <c r="B200" s="348"/>
      <c r="C200" s="349"/>
      <c r="D200" s="349"/>
      <c r="E200" s="349"/>
      <c r="F200" s="349"/>
      <c r="G200" s="349"/>
      <c r="H200" s="349"/>
      <c r="I200" s="349"/>
      <c r="J200" s="349"/>
      <c r="K200" s="349"/>
      <c r="L200" s="350"/>
      <c r="N200">
        <v>196</v>
      </c>
      <c r="O200" t="str">
        <f>IF(収支報告書!U205="一部対象外","・No."&amp;収支報告書!B205&amp;"："&amp;TEXT(収支報告書!$S205+収支報告書!$AA205+収支報告書!$AC205,"\#,###"),IF(収支報告書!U205="一部確認","・No."&amp;収支報告書!B205&amp;"："&amp;TEXT(収支報告書!$AB205,"\#,###"),""))</f>
        <v/>
      </c>
      <c r="P200" t="str" cm="1">
        <f t="array" ref="P200">IF(Q200="","",_xlfn.TEXTJOIN(",",TRUE,IF(収支報告書!$W$10:$W$1011=Q200,収支報告書!$B$10:$B$1011,"")))</f>
        <v/>
      </c>
      <c r="R200" s="150">
        <f>SUMIFS(収支報告書!$P$10:$P$1011,収支報告書!$U$10:$U$1011,"対象外",収支報告書!$W$10:$W$1011,Q200)+SUMIFS(収支報告書!$S$10:$S$1011,収支報告書!$U$10:$U$1011,"一部*",収支報告書!$W$10:$W$1011,Q200)+SUMIFS(収支報告書!$AA$10:$AA$1011,収支報告書!$U$10:$U$1011,"一部*",収支報告書!$W$10:$W$1011,Q200)+SUMIFS(収支報告書!$AB$10:$AB$1011,収支報告書!$U$10:$U$1011,"一部*",収支報告書!$W$10:$W$1011,Q200)+SUMIFS(収支報告書!$P$10:$P$1011,収支報告書!$U$10:$U$1011,"確認",収支報告書!$W$10:$W$1011,Q200)+SUMIFS(収支報告書!$AC$10:$AC$1011,収支報告書!$U$10:$U$1011,"一部*",収支報告書!$W$10:$W$1011,Q200)</f>
        <v>0</v>
      </c>
      <c r="S200" t="str" cm="1">
        <f t="array" aca="1" ref="S200" ca="1">_xlfn.IFNA(INDIRECT(ADDRESS(MATCH(Q200,収支報告書!$W$10:$W$1011,0)+9,22,4,,"収支報告書")),"")</f>
        <v/>
      </c>
      <c r="T200" t="str">
        <f t="shared" si="7"/>
        <v/>
      </c>
      <c r="U200" t="str">
        <f t="shared" si="6"/>
        <v/>
      </c>
    </row>
    <row r="201" spans="2:21">
      <c r="N201">
        <v>197</v>
      </c>
      <c r="O201" t="str">
        <f>IF(収支報告書!U206="一部対象外","・No."&amp;収支報告書!B206&amp;"："&amp;TEXT(収支報告書!$S206+収支報告書!$AA206+収支報告書!$AC206,"\#,###"),IF(収支報告書!U206="一部確認","・No."&amp;収支報告書!B206&amp;"："&amp;TEXT(収支報告書!$AB206,"\#,###"),""))</f>
        <v/>
      </c>
      <c r="P201" t="str" cm="1">
        <f t="array" ref="P201">IF(Q201="","",_xlfn.TEXTJOIN(",",TRUE,IF(収支報告書!$W$10:$W$1011=Q201,収支報告書!$B$10:$B$1011,"")))</f>
        <v/>
      </c>
      <c r="R201" s="150">
        <f>SUMIFS(収支報告書!$P$10:$P$1011,収支報告書!$U$10:$U$1011,"対象外",収支報告書!$W$10:$W$1011,Q201)+SUMIFS(収支報告書!$S$10:$S$1011,収支報告書!$U$10:$U$1011,"一部*",収支報告書!$W$10:$W$1011,Q201)+SUMIFS(収支報告書!$AA$10:$AA$1011,収支報告書!$U$10:$U$1011,"一部*",収支報告書!$W$10:$W$1011,Q201)+SUMIFS(収支報告書!$AB$10:$AB$1011,収支報告書!$U$10:$U$1011,"一部*",収支報告書!$W$10:$W$1011,Q201)+SUMIFS(収支報告書!$P$10:$P$1011,収支報告書!$U$10:$U$1011,"確認",収支報告書!$W$10:$W$1011,Q201)+SUMIFS(収支報告書!$AC$10:$AC$1011,収支報告書!$U$10:$U$1011,"一部*",収支報告書!$W$10:$W$1011,Q201)</f>
        <v>0</v>
      </c>
      <c r="S201" t="str" cm="1">
        <f t="array" aca="1" ref="S201" ca="1">_xlfn.IFNA(INDIRECT(ADDRESS(MATCH(Q201,収支報告書!$W$10:$W$1011,0)+9,22,4,,"収支報告書")),"")</f>
        <v/>
      </c>
      <c r="T201" t="str">
        <f t="shared" si="7"/>
        <v/>
      </c>
      <c r="U201" t="str">
        <f t="shared" ref="U201:U264" si="8">IF(Q201="","",IF(R201=0,"・No."&amp;P201&amp;"："&amp;Q201&amp;CHAR(10),""))</f>
        <v/>
      </c>
    </row>
    <row r="202" spans="2:21">
      <c r="N202">
        <v>198</v>
      </c>
      <c r="O202" t="str">
        <f>IF(収支報告書!U207="一部対象外","・No."&amp;収支報告書!B207&amp;"："&amp;TEXT(収支報告書!$S207+収支報告書!$AA207+収支報告書!$AC207,"\#,###"),IF(収支報告書!U207="一部確認","・No."&amp;収支報告書!B207&amp;"："&amp;TEXT(収支報告書!$AB207,"\#,###"),""))</f>
        <v/>
      </c>
      <c r="P202" t="str" cm="1">
        <f t="array" ref="P202">IF(Q202="","",_xlfn.TEXTJOIN(",",TRUE,IF(収支報告書!$W$10:$W$1011=Q202,収支報告書!$B$10:$B$1011,"")))</f>
        <v/>
      </c>
      <c r="R202" s="150">
        <f>SUMIFS(収支報告書!$P$10:$P$1011,収支報告書!$U$10:$U$1011,"対象外",収支報告書!$W$10:$W$1011,Q202)+SUMIFS(収支報告書!$S$10:$S$1011,収支報告書!$U$10:$U$1011,"一部*",収支報告書!$W$10:$W$1011,Q202)+SUMIFS(収支報告書!$AA$10:$AA$1011,収支報告書!$U$10:$U$1011,"一部*",収支報告書!$W$10:$W$1011,Q202)+SUMIFS(収支報告書!$AB$10:$AB$1011,収支報告書!$U$10:$U$1011,"一部*",収支報告書!$W$10:$W$1011,Q202)+SUMIFS(収支報告書!$P$10:$P$1011,収支報告書!$U$10:$U$1011,"確認",収支報告書!$W$10:$W$1011,Q202)+SUMIFS(収支報告書!$AC$10:$AC$1011,収支報告書!$U$10:$U$1011,"一部*",収支報告書!$W$10:$W$1011,Q202)</f>
        <v>0</v>
      </c>
      <c r="S202" t="str" cm="1">
        <f t="array" aca="1" ref="S202" ca="1">_xlfn.IFNA(INDIRECT(ADDRESS(MATCH(Q202,収支報告書!$W$10:$W$1011,0)+9,22,4,,"収支報告書")),"")</f>
        <v/>
      </c>
      <c r="T202" t="str">
        <f t="shared" si="7"/>
        <v/>
      </c>
      <c r="U202" t="str">
        <f t="shared" si="8"/>
        <v/>
      </c>
    </row>
    <row r="203" spans="2:21">
      <c r="N203">
        <v>199</v>
      </c>
      <c r="O203" t="str">
        <f>IF(収支報告書!U208="一部対象外","・No."&amp;収支報告書!B208&amp;"："&amp;TEXT(収支報告書!$S208+収支報告書!$AA208+収支報告書!$AC208,"\#,###"),IF(収支報告書!U208="一部確認","・No."&amp;収支報告書!B208&amp;"："&amp;TEXT(収支報告書!$AB208,"\#,###"),""))</f>
        <v/>
      </c>
      <c r="P203" t="str" cm="1">
        <f t="array" ref="P203">IF(Q203="","",_xlfn.TEXTJOIN(",",TRUE,IF(収支報告書!$W$10:$W$1011=Q203,収支報告書!$B$10:$B$1011,"")))</f>
        <v/>
      </c>
      <c r="R203" s="150">
        <f>SUMIFS(収支報告書!$P$10:$P$1011,収支報告書!$U$10:$U$1011,"対象外",収支報告書!$W$10:$W$1011,Q203)+SUMIFS(収支報告書!$S$10:$S$1011,収支報告書!$U$10:$U$1011,"一部*",収支報告書!$W$10:$W$1011,Q203)+SUMIFS(収支報告書!$AA$10:$AA$1011,収支報告書!$U$10:$U$1011,"一部*",収支報告書!$W$10:$W$1011,Q203)+SUMIFS(収支報告書!$AB$10:$AB$1011,収支報告書!$U$10:$U$1011,"一部*",収支報告書!$W$10:$W$1011,Q203)+SUMIFS(収支報告書!$P$10:$P$1011,収支報告書!$U$10:$U$1011,"確認",収支報告書!$W$10:$W$1011,Q203)+SUMIFS(収支報告書!$AC$10:$AC$1011,収支報告書!$U$10:$U$1011,"一部*",収支報告書!$W$10:$W$1011,Q203)</f>
        <v>0</v>
      </c>
      <c r="S203" t="str" cm="1">
        <f t="array" aca="1" ref="S203" ca="1">_xlfn.IFNA(INDIRECT(ADDRESS(MATCH(Q203,収支報告書!$W$10:$W$1011,0)+9,22,4,,"収支報告書")),"")</f>
        <v/>
      </c>
      <c r="T203" t="str">
        <f t="shared" si="7"/>
        <v/>
      </c>
      <c r="U203" t="str">
        <f t="shared" si="8"/>
        <v/>
      </c>
    </row>
    <row r="204" spans="2:21">
      <c r="N204">
        <v>200</v>
      </c>
      <c r="O204" t="str">
        <f>IF(収支報告書!U209="一部対象外","・No."&amp;収支報告書!B209&amp;"："&amp;TEXT(収支報告書!$S209+収支報告書!$AA209+収支報告書!$AC209,"\#,###"),IF(収支報告書!U209="一部確認","・No."&amp;収支報告書!B209&amp;"："&amp;TEXT(収支報告書!$AB209,"\#,###"),""))</f>
        <v/>
      </c>
      <c r="P204" t="str" cm="1">
        <f t="array" ref="P204">IF(Q204="","",_xlfn.TEXTJOIN(",",TRUE,IF(収支報告書!$W$10:$W$1011=Q204,収支報告書!$B$10:$B$1011,"")))</f>
        <v/>
      </c>
      <c r="R204" s="150">
        <f>SUMIFS(収支報告書!$P$10:$P$1011,収支報告書!$U$10:$U$1011,"対象外",収支報告書!$W$10:$W$1011,Q204)+SUMIFS(収支報告書!$S$10:$S$1011,収支報告書!$U$10:$U$1011,"一部*",収支報告書!$W$10:$W$1011,Q204)+SUMIFS(収支報告書!$AA$10:$AA$1011,収支報告書!$U$10:$U$1011,"一部*",収支報告書!$W$10:$W$1011,Q204)+SUMIFS(収支報告書!$AB$10:$AB$1011,収支報告書!$U$10:$U$1011,"一部*",収支報告書!$W$10:$W$1011,Q204)+SUMIFS(収支報告書!$P$10:$P$1011,収支報告書!$U$10:$U$1011,"確認",収支報告書!$W$10:$W$1011,Q204)+SUMIFS(収支報告書!$AC$10:$AC$1011,収支報告書!$U$10:$U$1011,"一部*",収支報告書!$W$10:$W$1011,Q204)</f>
        <v>0</v>
      </c>
      <c r="S204" t="str" cm="1">
        <f t="array" aca="1" ref="S204" ca="1">_xlfn.IFNA(INDIRECT(ADDRESS(MATCH(Q204,収支報告書!$W$10:$W$1011,0)+9,22,4,,"収支報告書")),"")</f>
        <v/>
      </c>
      <c r="T204" t="str">
        <f t="shared" si="7"/>
        <v/>
      </c>
      <c r="U204" t="str">
        <f t="shared" si="8"/>
        <v/>
      </c>
    </row>
    <row r="205" spans="2:21">
      <c r="N205">
        <v>201</v>
      </c>
      <c r="O205" t="str">
        <f>IF(収支報告書!U210="一部対象外","・No."&amp;収支報告書!B210&amp;"："&amp;TEXT(収支報告書!$S210+収支報告書!$AA210+収支報告書!$AC210,"\#,###"),IF(収支報告書!U210="一部確認","・No."&amp;収支報告書!B210&amp;"："&amp;TEXT(収支報告書!$AB210,"\#,###"),""))</f>
        <v/>
      </c>
      <c r="P205" t="str" cm="1">
        <f t="array" ref="P205">IF(Q205="","",_xlfn.TEXTJOIN(",",TRUE,IF(収支報告書!$W$10:$W$1011=Q205,収支報告書!$B$10:$B$1011,"")))</f>
        <v/>
      </c>
      <c r="R205" s="150">
        <f>SUMIFS(収支報告書!$P$10:$P$1011,収支報告書!$U$10:$U$1011,"対象外",収支報告書!$W$10:$W$1011,Q205)+SUMIFS(収支報告書!$S$10:$S$1011,収支報告書!$U$10:$U$1011,"一部*",収支報告書!$W$10:$W$1011,Q205)+SUMIFS(収支報告書!$AA$10:$AA$1011,収支報告書!$U$10:$U$1011,"一部*",収支報告書!$W$10:$W$1011,Q205)+SUMIFS(収支報告書!$AB$10:$AB$1011,収支報告書!$U$10:$U$1011,"一部*",収支報告書!$W$10:$W$1011,Q205)+SUMIFS(収支報告書!$P$10:$P$1011,収支報告書!$U$10:$U$1011,"確認",収支報告書!$W$10:$W$1011,Q205)+SUMIFS(収支報告書!$AC$10:$AC$1011,収支報告書!$U$10:$U$1011,"一部*",収支報告書!$W$10:$W$1011,Q205)</f>
        <v>0</v>
      </c>
      <c r="S205" t="str" cm="1">
        <f t="array" aca="1" ref="S205" ca="1">_xlfn.IFNA(INDIRECT(ADDRESS(MATCH(Q205,収支報告書!$W$10:$W$1011,0)+9,22,4,,"収支報告書")),"")</f>
        <v/>
      </c>
      <c r="T205" t="str">
        <f t="shared" si="7"/>
        <v/>
      </c>
      <c r="U205" t="str">
        <f t="shared" si="8"/>
        <v/>
      </c>
    </row>
    <row r="206" spans="2:21">
      <c r="N206">
        <v>202</v>
      </c>
      <c r="O206" t="str">
        <f>IF(収支報告書!U211="一部対象外","・No."&amp;収支報告書!B211&amp;"："&amp;TEXT(収支報告書!$S211+収支報告書!$AA211+収支報告書!$AC211,"\#,###"),IF(収支報告書!U211="一部確認","・No."&amp;収支報告書!B211&amp;"："&amp;TEXT(収支報告書!$AB211,"\#,###"),""))</f>
        <v/>
      </c>
      <c r="P206" t="str" cm="1">
        <f t="array" ref="P206">IF(Q206="","",_xlfn.TEXTJOIN(",",TRUE,IF(収支報告書!$W$10:$W$1011=Q206,収支報告書!$B$10:$B$1011,"")))</f>
        <v/>
      </c>
      <c r="R206" s="150">
        <f>SUMIFS(収支報告書!$P$10:$P$1011,収支報告書!$U$10:$U$1011,"対象外",収支報告書!$W$10:$W$1011,Q206)+SUMIFS(収支報告書!$S$10:$S$1011,収支報告書!$U$10:$U$1011,"一部*",収支報告書!$W$10:$W$1011,Q206)+SUMIFS(収支報告書!$AA$10:$AA$1011,収支報告書!$U$10:$U$1011,"一部*",収支報告書!$W$10:$W$1011,Q206)+SUMIFS(収支報告書!$AB$10:$AB$1011,収支報告書!$U$10:$U$1011,"一部*",収支報告書!$W$10:$W$1011,Q206)+SUMIFS(収支報告書!$P$10:$P$1011,収支報告書!$U$10:$U$1011,"確認",収支報告書!$W$10:$W$1011,Q206)+SUMIFS(収支報告書!$AC$10:$AC$1011,収支報告書!$U$10:$U$1011,"一部*",収支報告書!$W$10:$W$1011,Q206)</f>
        <v>0</v>
      </c>
      <c r="S206" t="str" cm="1">
        <f t="array" aca="1" ref="S206" ca="1">_xlfn.IFNA(INDIRECT(ADDRESS(MATCH(Q206,収支報告書!$W$10:$W$1011,0)+9,22,4,,"収支報告書")),"")</f>
        <v/>
      </c>
      <c r="T206" t="str">
        <f t="shared" si="7"/>
        <v/>
      </c>
      <c r="U206" t="str">
        <f t="shared" si="8"/>
        <v/>
      </c>
    </row>
    <row r="207" spans="2:21">
      <c r="N207">
        <v>203</v>
      </c>
      <c r="O207" t="str">
        <f>IF(収支報告書!U212="一部対象外","・No."&amp;収支報告書!B212&amp;"："&amp;TEXT(収支報告書!$S212+収支報告書!$AA212+収支報告書!$AC212,"\#,###"),IF(収支報告書!U212="一部確認","・No."&amp;収支報告書!B212&amp;"："&amp;TEXT(収支報告書!$AB212,"\#,###"),""))</f>
        <v/>
      </c>
      <c r="P207" t="str" cm="1">
        <f t="array" ref="P207">IF(Q207="","",_xlfn.TEXTJOIN(",",TRUE,IF(収支報告書!$W$10:$W$1011=Q207,収支報告書!$B$10:$B$1011,"")))</f>
        <v/>
      </c>
      <c r="R207" s="150">
        <f>SUMIFS(収支報告書!$P$10:$P$1011,収支報告書!$U$10:$U$1011,"対象外",収支報告書!$W$10:$W$1011,Q207)+SUMIFS(収支報告書!$S$10:$S$1011,収支報告書!$U$10:$U$1011,"一部*",収支報告書!$W$10:$W$1011,Q207)+SUMIFS(収支報告書!$AA$10:$AA$1011,収支報告書!$U$10:$U$1011,"一部*",収支報告書!$W$10:$W$1011,Q207)+SUMIFS(収支報告書!$AB$10:$AB$1011,収支報告書!$U$10:$U$1011,"一部*",収支報告書!$W$10:$W$1011,Q207)+SUMIFS(収支報告書!$P$10:$P$1011,収支報告書!$U$10:$U$1011,"確認",収支報告書!$W$10:$W$1011,Q207)+SUMIFS(収支報告書!$AC$10:$AC$1011,収支報告書!$U$10:$U$1011,"一部*",収支報告書!$W$10:$W$1011,Q207)</f>
        <v>0</v>
      </c>
      <c r="S207" t="str" cm="1">
        <f t="array" aca="1" ref="S207" ca="1">_xlfn.IFNA(INDIRECT(ADDRESS(MATCH(Q207,収支報告書!$W$10:$W$1011,0)+9,22,4,,"収支報告書")),"")</f>
        <v/>
      </c>
      <c r="T207" t="str">
        <f t="shared" si="7"/>
        <v/>
      </c>
      <c r="U207" t="str">
        <f t="shared" si="8"/>
        <v/>
      </c>
    </row>
    <row r="208" spans="2:21">
      <c r="N208">
        <v>204</v>
      </c>
      <c r="O208" t="str">
        <f>IF(収支報告書!U213="一部対象外","・No."&amp;収支報告書!B213&amp;"："&amp;TEXT(収支報告書!$S213+収支報告書!$AA213+収支報告書!$AC213,"\#,###"),IF(収支報告書!U213="一部確認","・No."&amp;収支報告書!B213&amp;"："&amp;TEXT(収支報告書!$AB213,"\#,###"),""))</f>
        <v/>
      </c>
      <c r="P208" t="str" cm="1">
        <f t="array" ref="P208">IF(Q208="","",_xlfn.TEXTJOIN(",",TRUE,IF(収支報告書!$W$10:$W$1011=Q208,収支報告書!$B$10:$B$1011,"")))</f>
        <v/>
      </c>
      <c r="R208" s="150">
        <f>SUMIFS(収支報告書!$P$10:$P$1011,収支報告書!$U$10:$U$1011,"対象外",収支報告書!$W$10:$W$1011,Q208)+SUMIFS(収支報告書!$S$10:$S$1011,収支報告書!$U$10:$U$1011,"一部*",収支報告書!$W$10:$W$1011,Q208)+SUMIFS(収支報告書!$AA$10:$AA$1011,収支報告書!$U$10:$U$1011,"一部*",収支報告書!$W$10:$W$1011,Q208)+SUMIFS(収支報告書!$AB$10:$AB$1011,収支報告書!$U$10:$U$1011,"一部*",収支報告書!$W$10:$W$1011,Q208)+SUMIFS(収支報告書!$P$10:$P$1011,収支報告書!$U$10:$U$1011,"確認",収支報告書!$W$10:$W$1011,Q208)+SUMIFS(収支報告書!$AC$10:$AC$1011,収支報告書!$U$10:$U$1011,"一部*",収支報告書!$W$10:$W$1011,Q208)</f>
        <v>0</v>
      </c>
      <c r="S208" t="str" cm="1">
        <f t="array" aca="1" ref="S208" ca="1">_xlfn.IFNA(INDIRECT(ADDRESS(MATCH(Q208,収支報告書!$W$10:$W$1011,0)+9,22,4,,"収支報告書")),"")</f>
        <v/>
      </c>
      <c r="T208" t="str">
        <f t="shared" si="7"/>
        <v/>
      </c>
      <c r="U208" t="str">
        <f t="shared" si="8"/>
        <v/>
      </c>
    </row>
    <row r="209" spans="14:21">
      <c r="N209">
        <v>205</v>
      </c>
      <c r="O209" t="str">
        <f>IF(収支報告書!U214="一部対象外","・No."&amp;収支報告書!B214&amp;"："&amp;TEXT(収支報告書!$S214+収支報告書!$AA214+収支報告書!$AC214,"\#,###"),IF(収支報告書!U214="一部確認","・No."&amp;収支報告書!B214&amp;"："&amp;TEXT(収支報告書!$AB214,"\#,###"),""))</f>
        <v/>
      </c>
      <c r="P209" t="str" cm="1">
        <f t="array" ref="P209">IF(Q209="","",_xlfn.TEXTJOIN(",",TRUE,IF(収支報告書!$W$10:$W$1011=Q209,収支報告書!$B$10:$B$1011,"")))</f>
        <v/>
      </c>
      <c r="R209" s="150">
        <f>SUMIFS(収支報告書!$P$10:$P$1011,収支報告書!$U$10:$U$1011,"対象外",収支報告書!$W$10:$W$1011,Q209)+SUMIFS(収支報告書!$S$10:$S$1011,収支報告書!$U$10:$U$1011,"一部*",収支報告書!$W$10:$W$1011,Q209)+SUMIFS(収支報告書!$AA$10:$AA$1011,収支報告書!$U$10:$U$1011,"一部*",収支報告書!$W$10:$W$1011,Q209)+SUMIFS(収支報告書!$AB$10:$AB$1011,収支報告書!$U$10:$U$1011,"一部*",収支報告書!$W$10:$W$1011,Q209)+SUMIFS(収支報告書!$P$10:$P$1011,収支報告書!$U$10:$U$1011,"確認",収支報告書!$W$10:$W$1011,Q209)+SUMIFS(収支報告書!$AC$10:$AC$1011,収支報告書!$U$10:$U$1011,"一部*",収支報告書!$W$10:$W$1011,Q209)</f>
        <v>0</v>
      </c>
      <c r="S209" t="str" cm="1">
        <f t="array" aca="1" ref="S209" ca="1">_xlfn.IFNA(INDIRECT(ADDRESS(MATCH(Q209,収支報告書!$W$10:$W$1011,0)+9,22,4,,"収支報告書")),"")</f>
        <v/>
      </c>
      <c r="T209" t="str">
        <f t="shared" si="7"/>
        <v/>
      </c>
      <c r="U209" t="str">
        <f t="shared" si="8"/>
        <v/>
      </c>
    </row>
    <row r="210" spans="14:21">
      <c r="N210">
        <v>206</v>
      </c>
      <c r="O210" t="str">
        <f>IF(収支報告書!U215="一部対象外","・No."&amp;収支報告書!B215&amp;"："&amp;TEXT(収支報告書!$S215+収支報告書!$AA215+収支報告書!$AC215,"\#,###"),IF(収支報告書!U215="一部確認","・No."&amp;収支報告書!B215&amp;"："&amp;TEXT(収支報告書!$AB215,"\#,###"),""))</f>
        <v/>
      </c>
      <c r="P210" t="str" cm="1">
        <f t="array" ref="P210">IF(Q210="","",_xlfn.TEXTJOIN(",",TRUE,IF(収支報告書!$W$10:$W$1011=Q210,収支報告書!$B$10:$B$1011,"")))</f>
        <v/>
      </c>
      <c r="R210" s="150">
        <f>SUMIFS(収支報告書!$P$10:$P$1011,収支報告書!$U$10:$U$1011,"対象外",収支報告書!$W$10:$W$1011,Q210)+SUMIFS(収支報告書!$S$10:$S$1011,収支報告書!$U$10:$U$1011,"一部*",収支報告書!$W$10:$W$1011,Q210)+SUMIFS(収支報告書!$AA$10:$AA$1011,収支報告書!$U$10:$U$1011,"一部*",収支報告書!$W$10:$W$1011,Q210)+SUMIFS(収支報告書!$AB$10:$AB$1011,収支報告書!$U$10:$U$1011,"一部*",収支報告書!$W$10:$W$1011,Q210)+SUMIFS(収支報告書!$P$10:$P$1011,収支報告書!$U$10:$U$1011,"確認",収支報告書!$W$10:$W$1011,Q210)+SUMIFS(収支報告書!$AC$10:$AC$1011,収支報告書!$U$10:$U$1011,"一部*",収支報告書!$W$10:$W$1011,Q210)</f>
        <v>0</v>
      </c>
      <c r="S210" t="str" cm="1">
        <f t="array" aca="1" ref="S210" ca="1">_xlfn.IFNA(INDIRECT(ADDRESS(MATCH(Q210,収支報告書!$W$10:$W$1011,0)+9,22,4,,"収支報告書")),"")</f>
        <v/>
      </c>
      <c r="T210" t="str">
        <f t="shared" si="7"/>
        <v/>
      </c>
      <c r="U210" t="str">
        <f t="shared" si="8"/>
        <v/>
      </c>
    </row>
    <row r="211" spans="14:21">
      <c r="N211">
        <v>207</v>
      </c>
      <c r="O211" t="str">
        <f>IF(収支報告書!U216="一部対象外","・No."&amp;収支報告書!B216&amp;"："&amp;TEXT(収支報告書!$S216+収支報告書!$AA216+収支報告書!$AC216,"\#,###"),IF(収支報告書!U216="一部確認","・No."&amp;収支報告書!B216&amp;"："&amp;TEXT(収支報告書!$AB216,"\#,###"),""))</f>
        <v/>
      </c>
      <c r="P211" t="str" cm="1">
        <f t="array" ref="P211">IF(Q211="","",_xlfn.TEXTJOIN(",",TRUE,IF(収支報告書!$W$10:$W$1011=Q211,収支報告書!$B$10:$B$1011,"")))</f>
        <v/>
      </c>
      <c r="R211" s="150">
        <f>SUMIFS(収支報告書!$P$10:$P$1011,収支報告書!$U$10:$U$1011,"対象外",収支報告書!$W$10:$W$1011,Q211)+SUMIFS(収支報告書!$S$10:$S$1011,収支報告書!$U$10:$U$1011,"一部*",収支報告書!$W$10:$W$1011,Q211)+SUMIFS(収支報告書!$AA$10:$AA$1011,収支報告書!$U$10:$U$1011,"一部*",収支報告書!$W$10:$W$1011,Q211)+SUMIFS(収支報告書!$AB$10:$AB$1011,収支報告書!$U$10:$U$1011,"一部*",収支報告書!$W$10:$W$1011,Q211)+SUMIFS(収支報告書!$P$10:$P$1011,収支報告書!$U$10:$U$1011,"確認",収支報告書!$W$10:$W$1011,Q211)+SUMIFS(収支報告書!$AC$10:$AC$1011,収支報告書!$U$10:$U$1011,"一部*",収支報告書!$W$10:$W$1011,Q211)</f>
        <v>0</v>
      </c>
      <c r="S211" t="str" cm="1">
        <f t="array" aca="1" ref="S211" ca="1">_xlfn.IFNA(INDIRECT(ADDRESS(MATCH(Q211,収支報告書!$W$10:$W$1011,0)+9,22,4,,"収支報告書")),"")</f>
        <v/>
      </c>
      <c r="T211" t="str">
        <f t="shared" si="7"/>
        <v/>
      </c>
      <c r="U211" t="str">
        <f t="shared" si="8"/>
        <v/>
      </c>
    </row>
    <row r="212" spans="14:21">
      <c r="N212">
        <v>208</v>
      </c>
      <c r="O212" t="str">
        <f>IF(収支報告書!U217="一部対象外","・No."&amp;収支報告書!B217&amp;"："&amp;TEXT(収支報告書!$S217+収支報告書!$AA217+収支報告書!$AC217,"\#,###"),IF(収支報告書!U217="一部確認","・No."&amp;収支報告書!B217&amp;"："&amp;TEXT(収支報告書!$AB217,"\#,###"),""))</f>
        <v/>
      </c>
      <c r="P212" t="str" cm="1">
        <f t="array" ref="P212">IF(Q212="","",_xlfn.TEXTJOIN(",",TRUE,IF(収支報告書!$W$10:$W$1011=Q212,収支報告書!$B$10:$B$1011,"")))</f>
        <v/>
      </c>
      <c r="R212" s="150">
        <f>SUMIFS(収支報告書!$P$10:$P$1011,収支報告書!$U$10:$U$1011,"対象外",収支報告書!$W$10:$W$1011,Q212)+SUMIFS(収支報告書!$S$10:$S$1011,収支報告書!$U$10:$U$1011,"一部*",収支報告書!$W$10:$W$1011,Q212)+SUMIFS(収支報告書!$AA$10:$AA$1011,収支報告書!$U$10:$U$1011,"一部*",収支報告書!$W$10:$W$1011,Q212)+SUMIFS(収支報告書!$AB$10:$AB$1011,収支報告書!$U$10:$U$1011,"一部*",収支報告書!$W$10:$W$1011,Q212)+SUMIFS(収支報告書!$P$10:$P$1011,収支報告書!$U$10:$U$1011,"確認",収支報告書!$W$10:$W$1011,Q212)+SUMIFS(収支報告書!$AC$10:$AC$1011,収支報告書!$U$10:$U$1011,"一部*",収支報告書!$W$10:$W$1011,Q212)</f>
        <v>0</v>
      </c>
      <c r="S212" t="str" cm="1">
        <f t="array" aca="1" ref="S212" ca="1">_xlfn.IFNA(INDIRECT(ADDRESS(MATCH(Q212,収支報告書!$W$10:$W$1011,0)+9,22,4,,"収支報告書")),"")</f>
        <v/>
      </c>
      <c r="T212" t="str">
        <f t="shared" si="7"/>
        <v/>
      </c>
      <c r="U212" t="str">
        <f t="shared" si="8"/>
        <v/>
      </c>
    </row>
    <row r="213" spans="14:21">
      <c r="N213">
        <v>209</v>
      </c>
      <c r="O213" t="str">
        <f>IF(収支報告書!U218="一部対象外","・No."&amp;収支報告書!B218&amp;"："&amp;TEXT(収支報告書!$S218+収支報告書!$AA218+収支報告書!$AC218,"\#,###"),IF(収支報告書!U218="一部確認","・No."&amp;収支報告書!B218&amp;"："&amp;TEXT(収支報告書!$AB218,"\#,###"),""))</f>
        <v/>
      </c>
      <c r="P213" t="str" cm="1">
        <f t="array" ref="P213">IF(Q213="","",_xlfn.TEXTJOIN(",",TRUE,IF(収支報告書!$W$10:$W$1011=Q213,収支報告書!$B$10:$B$1011,"")))</f>
        <v/>
      </c>
      <c r="R213" s="150">
        <f>SUMIFS(収支報告書!$P$10:$P$1011,収支報告書!$U$10:$U$1011,"対象外",収支報告書!$W$10:$W$1011,Q213)+SUMIFS(収支報告書!$S$10:$S$1011,収支報告書!$U$10:$U$1011,"一部*",収支報告書!$W$10:$W$1011,Q213)+SUMIFS(収支報告書!$AA$10:$AA$1011,収支報告書!$U$10:$U$1011,"一部*",収支報告書!$W$10:$W$1011,Q213)+SUMIFS(収支報告書!$AB$10:$AB$1011,収支報告書!$U$10:$U$1011,"一部*",収支報告書!$W$10:$W$1011,Q213)+SUMIFS(収支報告書!$P$10:$P$1011,収支報告書!$U$10:$U$1011,"確認",収支報告書!$W$10:$W$1011,Q213)+SUMIFS(収支報告書!$AC$10:$AC$1011,収支報告書!$U$10:$U$1011,"一部*",収支報告書!$W$10:$W$1011,Q213)</f>
        <v>0</v>
      </c>
      <c r="S213" t="str" cm="1">
        <f t="array" aca="1" ref="S213" ca="1">_xlfn.IFNA(INDIRECT(ADDRESS(MATCH(Q213,収支報告書!$W$10:$W$1011,0)+9,22,4,,"収支報告書")),"")</f>
        <v/>
      </c>
      <c r="T213" t="str">
        <f t="shared" si="7"/>
        <v/>
      </c>
      <c r="U213" t="str">
        <f t="shared" si="8"/>
        <v/>
      </c>
    </row>
    <row r="214" spans="14:21">
      <c r="N214">
        <v>210</v>
      </c>
      <c r="O214" t="str">
        <f>IF(収支報告書!U219="一部対象外","・No."&amp;収支報告書!B219&amp;"："&amp;TEXT(収支報告書!$S219+収支報告書!$AA219+収支報告書!$AC219,"\#,###"),IF(収支報告書!U219="一部確認","・No."&amp;収支報告書!B219&amp;"："&amp;TEXT(収支報告書!$AB219,"\#,###"),""))</f>
        <v/>
      </c>
      <c r="P214" t="str" cm="1">
        <f t="array" ref="P214">IF(Q214="","",_xlfn.TEXTJOIN(",",TRUE,IF(収支報告書!$W$10:$W$1011=Q214,収支報告書!$B$10:$B$1011,"")))</f>
        <v/>
      </c>
      <c r="R214" s="150">
        <f>SUMIFS(収支報告書!$P$10:$P$1011,収支報告書!$U$10:$U$1011,"対象外",収支報告書!$W$10:$W$1011,Q214)+SUMIFS(収支報告書!$S$10:$S$1011,収支報告書!$U$10:$U$1011,"一部*",収支報告書!$W$10:$W$1011,Q214)+SUMIFS(収支報告書!$AA$10:$AA$1011,収支報告書!$U$10:$U$1011,"一部*",収支報告書!$W$10:$W$1011,Q214)+SUMIFS(収支報告書!$AB$10:$AB$1011,収支報告書!$U$10:$U$1011,"一部*",収支報告書!$W$10:$W$1011,Q214)+SUMIFS(収支報告書!$P$10:$P$1011,収支報告書!$U$10:$U$1011,"確認",収支報告書!$W$10:$W$1011,Q214)+SUMIFS(収支報告書!$AC$10:$AC$1011,収支報告書!$U$10:$U$1011,"一部*",収支報告書!$W$10:$W$1011,Q214)</f>
        <v>0</v>
      </c>
      <c r="S214" t="str" cm="1">
        <f t="array" aca="1" ref="S214" ca="1">_xlfn.IFNA(INDIRECT(ADDRESS(MATCH(Q214,収支報告書!$W$10:$W$1011,0)+9,22,4,,"収支報告書")),"")</f>
        <v/>
      </c>
      <c r="T214" t="str">
        <f t="shared" si="7"/>
        <v/>
      </c>
      <c r="U214" t="str">
        <f t="shared" si="8"/>
        <v/>
      </c>
    </row>
    <row r="215" spans="14:21">
      <c r="N215">
        <v>211</v>
      </c>
      <c r="O215" t="str">
        <f>IF(収支報告書!U220="一部対象外","・No."&amp;収支報告書!B220&amp;"："&amp;TEXT(収支報告書!$S220+収支報告書!$AA220+収支報告書!$AC220,"\#,###"),IF(収支報告書!U220="一部確認","・No."&amp;収支報告書!B220&amp;"："&amp;TEXT(収支報告書!$AB220,"\#,###"),""))</f>
        <v/>
      </c>
      <c r="P215" t="str" cm="1">
        <f t="array" ref="P215">IF(Q215="","",_xlfn.TEXTJOIN(",",TRUE,IF(収支報告書!$W$10:$W$1011=Q215,収支報告書!$B$10:$B$1011,"")))</f>
        <v/>
      </c>
      <c r="R215" s="150">
        <f>SUMIFS(収支報告書!$P$10:$P$1011,収支報告書!$U$10:$U$1011,"対象外",収支報告書!$W$10:$W$1011,Q215)+SUMIFS(収支報告書!$S$10:$S$1011,収支報告書!$U$10:$U$1011,"一部*",収支報告書!$W$10:$W$1011,Q215)+SUMIFS(収支報告書!$AA$10:$AA$1011,収支報告書!$U$10:$U$1011,"一部*",収支報告書!$W$10:$W$1011,Q215)+SUMIFS(収支報告書!$AB$10:$AB$1011,収支報告書!$U$10:$U$1011,"一部*",収支報告書!$W$10:$W$1011,Q215)+SUMIFS(収支報告書!$P$10:$P$1011,収支報告書!$U$10:$U$1011,"確認",収支報告書!$W$10:$W$1011,Q215)+SUMIFS(収支報告書!$AC$10:$AC$1011,収支報告書!$U$10:$U$1011,"一部*",収支報告書!$W$10:$W$1011,Q215)</f>
        <v>0</v>
      </c>
      <c r="S215" t="str" cm="1">
        <f t="array" aca="1" ref="S215" ca="1">_xlfn.IFNA(INDIRECT(ADDRESS(MATCH(Q215,収支報告書!$W$10:$W$1011,0)+9,22,4,,"収支報告書")),"")</f>
        <v/>
      </c>
      <c r="T215" t="str">
        <f t="shared" si="7"/>
        <v/>
      </c>
      <c r="U215" t="str">
        <f t="shared" si="8"/>
        <v/>
      </c>
    </row>
    <row r="216" spans="14:21">
      <c r="N216">
        <v>212</v>
      </c>
      <c r="O216" t="str">
        <f>IF(収支報告書!U221="一部対象外","・No."&amp;収支報告書!B221&amp;"："&amp;TEXT(収支報告書!$S221+収支報告書!$AA221+収支報告書!$AC221,"\#,###"),IF(収支報告書!U221="一部確認","・No."&amp;収支報告書!B221&amp;"："&amp;TEXT(収支報告書!$AB221,"\#,###"),""))</f>
        <v/>
      </c>
      <c r="P216" t="str" cm="1">
        <f t="array" ref="P216">IF(Q216="","",_xlfn.TEXTJOIN(",",TRUE,IF(収支報告書!$W$10:$W$1011=Q216,収支報告書!$B$10:$B$1011,"")))</f>
        <v/>
      </c>
      <c r="R216" s="150">
        <f>SUMIFS(収支報告書!$P$10:$P$1011,収支報告書!$U$10:$U$1011,"対象外",収支報告書!$W$10:$W$1011,Q216)+SUMIFS(収支報告書!$S$10:$S$1011,収支報告書!$U$10:$U$1011,"一部*",収支報告書!$W$10:$W$1011,Q216)+SUMIFS(収支報告書!$AA$10:$AA$1011,収支報告書!$U$10:$U$1011,"一部*",収支報告書!$W$10:$W$1011,Q216)+SUMIFS(収支報告書!$AB$10:$AB$1011,収支報告書!$U$10:$U$1011,"一部*",収支報告書!$W$10:$W$1011,Q216)+SUMIFS(収支報告書!$P$10:$P$1011,収支報告書!$U$10:$U$1011,"確認",収支報告書!$W$10:$W$1011,Q216)+SUMIFS(収支報告書!$AC$10:$AC$1011,収支報告書!$U$10:$U$1011,"一部*",収支報告書!$W$10:$W$1011,Q216)</f>
        <v>0</v>
      </c>
      <c r="S216" t="str" cm="1">
        <f t="array" aca="1" ref="S216" ca="1">_xlfn.IFNA(INDIRECT(ADDRESS(MATCH(Q216,収支報告書!$W$10:$W$1011,0)+9,22,4,,"収支報告書")),"")</f>
        <v/>
      </c>
      <c r="T216" t="str">
        <f t="shared" si="7"/>
        <v/>
      </c>
      <c r="U216" t="str">
        <f t="shared" si="8"/>
        <v/>
      </c>
    </row>
    <row r="217" spans="14:21">
      <c r="N217">
        <v>213</v>
      </c>
      <c r="O217" t="str">
        <f>IF(収支報告書!U222="一部対象外","・No."&amp;収支報告書!B222&amp;"："&amp;TEXT(収支報告書!$S222+収支報告書!$AA222+収支報告書!$AC222,"\#,###"),IF(収支報告書!U222="一部確認","・No."&amp;収支報告書!B222&amp;"："&amp;TEXT(収支報告書!$AB222,"\#,###"),""))</f>
        <v/>
      </c>
      <c r="P217" t="str" cm="1">
        <f t="array" ref="P217">IF(Q217="","",_xlfn.TEXTJOIN(",",TRUE,IF(収支報告書!$W$10:$W$1011=Q217,収支報告書!$B$10:$B$1011,"")))</f>
        <v/>
      </c>
      <c r="R217" s="150">
        <f>SUMIFS(収支報告書!$P$10:$P$1011,収支報告書!$U$10:$U$1011,"対象外",収支報告書!$W$10:$W$1011,Q217)+SUMIFS(収支報告書!$S$10:$S$1011,収支報告書!$U$10:$U$1011,"一部*",収支報告書!$W$10:$W$1011,Q217)+SUMIFS(収支報告書!$AA$10:$AA$1011,収支報告書!$U$10:$U$1011,"一部*",収支報告書!$W$10:$W$1011,Q217)+SUMIFS(収支報告書!$AB$10:$AB$1011,収支報告書!$U$10:$U$1011,"一部*",収支報告書!$W$10:$W$1011,Q217)+SUMIFS(収支報告書!$P$10:$P$1011,収支報告書!$U$10:$U$1011,"確認",収支報告書!$W$10:$W$1011,Q217)+SUMIFS(収支報告書!$AC$10:$AC$1011,収支報告書!$U$10:$U$1011,"一部*",収支報告書!$W$10:$W$1011,Q217)</f>
        <v>0</v>
      </c>
      <c r="S217" t="str" cm="1">
        <f t="array" aca="1" ref="S217" ca="1">_xlfn.IFNA(INDIRECT(ADDRESS(MATCH(Q217,収支報告書!$W$10:$W$1011,0)+9,22,4,,"収支報告書")),"")</f>
        <v/>
      </c>
      <c r="T217" t="str">
        <f t="shared" si="7"/>
        <v/>
      </c>
      <c r="U217" t="str">
        <f t="shared" si="8"/>
        <v/>
      </c>
    </row>
    <row r="218" spans="14:21">
      <c r="N218">
        <v>214</v>
      </c>
      <c r="O218" t="str">
        <f>IF(収支報告書!U223="一部対象外","・No."&amp;収支報告書!B223&amp;"："&amp;TEXT(収支報告書!$S223+収支報告書!$AA223+収支報告書!$AC223,"\#,###"),IF(収支報告書!U223="一部確認","・No."&amp;収支報告書!B223&amp;"："&amp;TEXT(収支報告書!$AB223,"\#,###"),""))</f>
        <v/>
      </c>
      <c r="P218" t="str" cm="1">
        <f t="array" ref="P218">IF(Q218="","",_xlfn.TEXTJOIN(",",TRUE,IF(収支報告書!$W$10:$W$1011=Q218,収支報告書!$B$10:$B$1011,"")))</f>
        <v/>
      </c>
      <c r="R218" s="150">
        <f>SUMIFS(収支報告書!$P$10:$P$1011,収支報告書!$U$10:$U$1011,"対象外",収支報告書!$W$10:$W$1011,Q218)+SUMIFS(収支報告書!$S$10:$S$1011,収支報告書!$U$10:$U$1011,"一部*",収支報告書!$W$10:$W$1011,Q218)+SUMIFS(収支報告書!$AA$10:$AA$1011,収支報告書!$U$10:$U$1011,"一部*",収支報告書!$W$10:$W$1011,Q218)+SUMIFS(収支報告書!$AB$10:$AB$1011,収支報告書!$U$10:$U$1011,"一部*",収支報告書!$W$10:$W$1011,Q218)+SUMIFS(収支報告書!$P$10:$P$1011,収支報告書!$U$10:$U$1011,"確認",収支報告書!$W$10:$W$1011,Q218)+SUMIFS(収支報告書!$AC$10:$AC$1011,収支報告書!$U$10:$U$1011,"一部*",収支報告書!$W$10:$W$1011,Q218)</f>
        <v>0</v>
      </c>
      <c r="S218" t="str" cm="1">
        <f t="array" aca="1" ref="S218" ca="1">_xlfn.IFNA(INDIRECT(ADDRESS(MATCH(Q218,収支報告書!$W$10:$W$1011,0)+9,22,4,,"収支報告書")),"")</f>
        <v/>
      </c>
      <c r="T218" t="str">
        <f t="shared" si="7"/>
        <v/>
      </c>
      <c r="U218" t="str">
        <f t="shared" si="8"/>
        <v/>
      </c>
    </row>
    <row r="219" spans="14:21">
      <c r="N219">
        <v>215</v>
      </c>
      <c r="O219" t="str">
        <f>IF(収支報告書!U224="一部対象外","・No."&amp;収支報告書!B224&amp;"："&amp;TEXT(収支報告書!$S224+収支報告書!$AA224+収支報告書!$AC224,"\#,###"),IF(収支報告書!U224="一部確認","・No."&amp;収支報告書!B224&amp;"："&amp;TEXT(収支報告書!$AB224,"\#,###"),""))</f>
        <v/>
      </c>
      <c r="P219" t="str" cm="1">
        <f t="array" ref="P219">IF(Q219="","",_xlfn.TEXTJOIN(",",TRUE,IF(収支報告書!$W$10:$W$1011=Q219,収支報告書!$B$10:$B$1011,"")))</f>
        <v/>
      </c>
      <c r="R219" s="150">
        <f>SUMIFS(収支報告書!$P$10:$P$1011,収支報告書!$U$10:$U$1011,"対象外",収支報告書!$W$10:$W$1011,Q219)+SUMIFS(収支報告書!$S$10:$S$1011,収支報告書!$U$10:$U$1011,"一部*",収支報告書!$W$10:$W$1011,Q219)+SUMIFS(収支報告書!$AA$10:$AA$1011,収支報告書!$U$10:$U$1011,"一部*",収支報告書!$W$10:$W$1011,Q219)+SUMIFS(収支報告書!$AB$10:$AB$1011,収支報告書!$U$10:$U$1011,"一部*",収支報告書!$W$10:$W$1011,Q219)+SUMIFS(収支報告書!$P$10:$P$1011,収支報告書!$U$10:$U$1011,"確認",収支報告書!$W$10:$W$1011,Q219)+SUMIFS(収支報告書!$AC$10:$AC$1011,収支報告書!$U$10:$U$1011,"一部*",収支報告書!$W$10:$W$1011,Q219)</f>
        <v>0</v>
      </c>
      <c r="S219" t="str" cm="1">
        <f t="array" aca="1" ref="S219" ca="1">_xlfn.IFNA(INDIRECT(ADDRESS(MATCH(Q219,収支報告書!$W$10:$W$1011,0)+9,22,4,,"収支報告書")),"")</f>
        <v/>
      </c>
      <c r="T219" t="str">
        <f t="shared" si="7"/>
        <v/>
      </c>
      <c r="U219" t="str">
        <f t="shared" si="8"/>
        <v/>
      </c>
    </row>
    <row r="220" spans="14:21">
      <c r="N220">
        <v>216</v>
      </c>
      <c r="O220" t="str">
        <f>IF(収支報告書!U225="一部対象外","・No."&amp;収支報告書!B225&amp;"："&amp;TEXT(収支報告書!$S225+収支報告書!$AA225+収支報告書!$AC225,"\#,###"),IF(収支報告書!U225="一部確認","・No."&amp;収支報告書!B225&amp;"："&amp;TEXT(収支報告書!$AB225,"\#,###"),""))</f>
        <v/>
      </c>
      <c r="P220" t="str" cm="1">
        <f t="array" ref="P220">IF(Q220="","",_xlfn.TEXTJOIN(",",TRUE,IF(収支報告書!$W$10:$W$1011=Q220,収支報告書!$B$10:$B$1011,"")))</f>
        <v/>
      </c>
      <c r="R220" s="150">
        <f>SUMIFS(収支報告書!$P$10:$P$1011,収支報告書!$U$10:$U$1011,"対象外",収支報告書!$W$10:$W$1011,Q220)+SUMIFS(収支報告書!$S$10:$S$1011,収支報告書!$U$10:$U$1011,"一部*",収支報告書!$W$10:$W$1011,Q220)+SUMIFS(収支報告書!$AA$10:$AA$1011,収支報告書!$U$10:$U$1011,"一部*",収支報告書!$W$10:$W$1011,Q220)+SUMIFS(収支報告書!$AB$10:$AB$1011,収支報告書!$U$10:$U$1011,"一部*",収支報告書!$W$10:$W$1011,Q220)+SUMIFS(収支報告書!$P$10:$P$1011,収支報告書!$U$10:$U$1011,"確認",収支報告書!$W$10:$W$1011,Q220)+SUMIFS(収支報告書!$AC$10:$AC$1011,収支報告書!$U$10:$U$1011,"一部*",収支報告書!$W$10:$W$1011,Q220)</f>
        <v>0</v>
      </c>
      <c r="S220" t="str" cm="1">
        <f t="array" aca="1" ref="S220" ca="1">_xlfn.IFNA(INDIRECT(ADDRESS(MATCH(Q220,収支報告書!$W$10:$W$1011,0)+9,22,4,,"収支報告書")),"")</f>
        <v/>
      </c>
      <c r="T220" t="str">
        <f t="shared" si="7"/>
        <v/>
      </c>
      <c r="U220" t="str">
        <f t="shared" si="8"/>
        <v/>
      </c>
    </row>
    <row r="221" spans="14:21">
      <c r="N221">
        <v>217</v>
      </c>
      <c r="O221" t="str">
        <f>IF(収支報告書!U226="一部対象外","・No."&amp;収支報告書!B226&amp;"："&amp;TEXT(収支報告書!$S226+収支報告書!$AA226+収支報告書!$AC226,"\#,###"),IF(収支報告書!U226="一部確認","・No."&amp;収支報告書!B226&amp;"："&amp;TEXT(収支報告書!$AB226,"\#,###"),""))</f>
        <v/>
      </c>
      <c r="P221" t="str" cm="1">
        <f t="array" ref="P221">IF(Q221="","",_xlfn.TEXTJOIN(",",TRUE,IF(収支報告書!$W$10:$W$1011=Q221,収支報告書!$B$10:$B$1011,"")))</f>
        <v/>
      </c>
      <c r="R221" s="150">
        <f>SUMIFS(収支報告書!$P$10:$P$1011,収支報告書!$U$10:$U$1011,"対象外",収支報告書!$W$10:$W$1011,Q221)+SUMIFS(収支報告書!$S$10:$S$1011,収支報告書!$U$10:$U$1011,"一部*",収支報告書!$W$10:$W$1011,Q221)+SUMIFS(収支報告書!$AA$10:$AA$1011,収支報告書!$U$10:$U$1011,"一部*",収支報告書!$W$10:$W$1011,Q221)+SUMIFS(収支報告書!$AB$10:$AB$1011,収支報告書!$U$10:$U$1011,"一部*",収支報告書!$W$10:$W$1011,Q221)+SUMIFS(収支報告書!$P$10:$P$1011,収支報告書!$U$10:$U$1011,"確認",収支報告書!$W$10:$W$1011,Q221)+SUMIFS(収支報告書!$AC$10:$AC$1011,収支報告書!$U$10:$U$1011,"一部*",収支報告書!$W$10:$W$1011,Q221)</f>
        <v>0</v>
      </c>
      <c r="S221" t="str" cm="1">
        <f t="array" aca="1" ref="S221" ca="1">_xlfn.IFNA(INDIRECT(ADDRESS(MATCH(Q221,収支報告書!$W$10:$W$1011,0)+9,22,4,,"収支報告書")),"")</f>
        <v/>
      </c>
      <c r="T221" t="str">
        <f t="shared" si="7"/>
        <v/>
      </c>
      <c r="U221" t="str">
        <f t="shared" si="8"/>
        <v/>
      </c>
    </row>
    <row r="222" spans="14:21">
      <c r="N222">
        <v>218</v>
      </c>
      <c r="O222" t="str">
        <f>IF(収支報告書!U227="一部対象外","・No."&amp;収支報告書!B227&amp;"："&amp;TEXT(収支報告書!$S227+収支報告書!$AA227+収支報告書!$AC227,"\#,###"),IF(収支報告書!U227="一部確認","・No."&amp;収支報告書!B227&amp;"："&amp;TEXT(収支報告書!$AB227,"\#,###"),""))</f>
        <v/>
      </c>
      <c r="P222" t="str" cm="1">
        <f t="array" ref="P222">IF(Q222="","",_xlfn.TEXTJOIN(",",TRUE,IF(収支報告書!$W$10:$W$1011=Q222,収支報告書!$B$10:$B$1011,"")))</f>
        <v/>
      </c>
      <c r="R222" s="150">
        <f>SUMIFS(収支報告書!$P$10:$P$1011,収支報告書!$U$10:$U$1011,"対象外",収支報告書!$W$10:$W$1011,Q222)+SUMIFS(収支報告書!$S$10:$S$1011,収支報告書!$U$10:$U$1011,"一部*",収支報告書!$W$10:$W$1011,Q222)+SUMIFS(収支報告書!$AA$10:$AA$1011,収支報告書!$U$10:$U$1011,"一部*",収支報告書!$W$10:$W$1011,Q222)+SUMIFS(収支報告書!$AB$10:$AB$1011,収支報告書!$U$10:$U$1011,"一部*",収支報告書!$W$10:$W$1011,Q222)+SUMIFS(収支報告書!$P$10:$P$1011,収支報告書!$U$10:$U$1011,"確認",収支報告書!$W$10:$W$1011,Q222)+SUMIFS(収支報告書!$AC$10:$AC$1011,収支報告書!$U$10:$U$1011,"一部*",収支報告書!$W$10:$W$1011,Q222)</f>
        <v>0</v>
      </c>
      <c r="S222" t="str" cm="1">
        <f t="array" aca="1" ref="S222" ca="1">_xlfn.IFNA(INDIRECT(ADDRESS(MATCH(Q222,収支報告書!$W$10:$W$1011,0)+9,22,4,,"収支報告書")),"")</f>
        <v/>
      </c>
      <c r="T222" t="str">
        <f t="shared" si="7"/>
        <v/>
      </c>
      <c r="U222" t="str">
        <f t="shared" si="8"/>
        <v/>
      </c>
    </row>
    <row r="223" spans="14:21">
      <c r="N223">
        <v>219</v>
      </c>
      <c r="O223" t="str">
        <f>IF(収支報告書!U228="一部対象外","・No."&amp;収支報告書!B228&amp;"："&amp;TEXT(収支報告書!$S228+収支報告書!$AA228+収支報告書!$AC228,"\#,###"),IF(収支報告書!U228="一部確認","・No."&amp;収支報告書!B228&amp;"："&amp;TEXT(収支報告書!$AB228,"\#,###"),""))</f>
        <v/>
      </c>
      <c r="P223" t="str" cm="1">
        <f t="array" ref="P223">IF(Q223="","",_xlfn.TEXTJOIN(",",TRUE,IF(収支報告書!$W$10:$W$1011=Q223,収支報告書!$B$10:$B$1011,"")))</f>
        <v/>
      </c>
      <c r="R223" s="150">
        <f>SUMIFS(収支報告書!$P$10:$P$1011,収支報告書!$U$10:$U$1011,"対象外",収支報告書!$W$10:$W$1011,Q223)+SUMIFS(収支報告書!$S$10:$S$1011,収支報告書!$U$10:$U$1011,"一部*",収支報告書!$W$10:$W$1011,Q223)+SUMIFS(収支報告書!$AA$10:$AA$1011,収支報告書!$U$10:$U$1011,"一部*",収支報告書!$W$10:$W$1011,Q223)+SUMIFS(収支報告書!$AB$10:$AB$1011,収支報告書!$U$10:$U$1011,"一部*",収支報告書!$W$10:$W$1011,Q223)+SUMIFS(収支報告書!$P$10:$P$1011,収支報告書!$U$10:$U$1011,"確認",収支報告書!$W$10:$W$1011,Q223)+SUMIFS(収支報告書!$AC$10:$AC$1011,収支報告書!$U$10:$U$1011,"一部*",収支報告書!$W$10:$W$1011,Q223)</f>
        <v>0</v>
      </c>
      <c r="S223" t="str" cm="1">
        <f t="array" aca="1" ref="S223" ca="1">_xlfn.IFNA(INDIRECT(ADDRESS(MATCH(Q223,収支報告書!$W$10:$W$1011,0)+9,22,4,,"収支報告書")),"")</f>
        <v/>
      </c>
      <c r="T223" t="str">
        <f t="shared" si="7"/>
        <v/>
      </c>
      <c r="U223" t="str">
        <f t="shared" si="8"/>
        <v/>
      </c>
    </row>
    <row r="224" spans="14:21">
      <c r="N224">
        <v>220</v>
      </c>
      <c r="O224" t="str">
        <f>IF(収支報告書!U229="一部対象外","・No."&amp;収支報告書!B229&amp;"："&amp;TEXT(収支報告書!$S229+収支報告書!$AA229+収支報告書!$AC229,"\#,###"),IF(収支報告書!U229="一部確認","・No."&amp;収支報告書!B229&amp;"："&amp;TEXT(収支報告書!$AB229,"\#,###"),""))</f>
        <v/>
      </c>
      <c r="P224" t="str" cm="1">
        <f t="array" ref="P224">IF(Q224="","",_xlfn.TEXTJOIN(",",TRUE,IF(収支報告書!$W$10:$W$1011=Q224,収支報告書!$B$10:$B$1011,"")))</f>
        <v/>
      </c>
      <c r="R224" s="150">
        <f>SUMIFS(収支報告書!$P$10:$P$1011,収支報告書!$U$10:$U$1011,"対象外",収支報告書!$W$10:$W$1011,Q224)+SUMIFS(収支報告書!$S$10:$S$1011,収支報告書!$U$10:$U$1011,"一部*",収支報告書!$W$10:$W$1011,Q224)+SUMIFS(収支報告書!$AA$10:$AA$1011,収支報告書!$U$10:$U$1011,"一部*",収支報告書!$W$10:$W$1011,Q224)+SUMIFS(収支報告書!$AB$10:$AB$1011,収支報告書!$U$10:$U$1011,"一部*",収支報告書!$W$10:$W$1011,Q224)+SUMIFS(収支報告書!$P$10:$P$1011,収支報告書!$U$10:$U$1011,"確認",収支報告書!$W$10:$W$1011,Q224)+SUMIFS(収支報告書!$AC$10:$AC$1011,収支報告書!$U$10:$U$1011,"一部*",収支報告書!$W$10:$W$1011,Q224)</f>
        <v>0</v>
      </c>
      <c r="S224" t="str" cm="1">
        <f t="array" aca="1" ref="S224" ca="1">_xlfn.IFNA(INDIRECT(ADDRESS(MATCH(Q224,収支報告書!$W$10:$W$1011,0)+9,22,4,,"収支報告書")),"")</f>
        <v/>
      </c>
      <c r="T224" t="str">
        <f t="shared" si="7"/>
        <v/>
      </c>
      <c r="U224" t="str">
        <f t="shared" si="8"/>
        <v/>
      </c>
    </row>
    <row r="225" spans="14:21">
      <c r="N225">
        <v>221</v>
      </c>
      <c r="O225" t="str">
        <f>IF(収支報告書!U230="一部対象外","・No."&amp;収支報告書!B230&amp;"："&amp;TEXT(収支報告書!$S230+収支報告書!$AA230+収支報告書!$AC230,"\#,###"),IF(収支報告書!U230="一部確認","・No."&amp;収支報告書!B230&amp;"："&amp;TEXT(収支報告書!$AB230,"\#,###"),""))</f>
        <v/>
      </c>
      <c r="P225" t="str" cm="1">
        <f t="array" ref="P225">IF(Q225="","",_xlfn.TEXTJOIN(",",TRUE,IF(収支報告書!$W$10:$W$1011=Q225,収支報告書!$B$10:$B$1011,"")))</f>
        <v/>
      </c>
      <c r="R225" s="150">
        <f>SUMIFS(収支報告書!$P$10:$P$1011,収支報告書!$U$10:$U$1011,"対象外",収支報告書!$W$10:$W$1011,Q225)+SUMIFS(収支報告書!$S$10:$S$1011,収支報告書!$U$10:$U$1011,"一部*",収支報告書!$W$10:$W$1011,Q225)+SUMIFS(収支報告書!$AA$10:$AA$1011,収支報告書!$U$10:$U$1011,"一部*",収支報告書!$W$10:$W$1011,Q225)+SUMIFS(収支報告書!$AB$10:$AB$1011,収支報告書!$U$10:$U$1011,"一部*",収支報告書!$W$10:$W$1011,Q225)+SUMIFS(収支報告書!$P$10:$P$1011,収支報告書!$U$10:$U$1011,"確認",収支報告書!$W$10:$W$1011,Q225)+SUMIFS(収支報告書!$AC$10:$AC$1011,収支報告書!$U$10:$U$1011,"一部*",収支報告書!$W$10:$W$1011,Q225)</f>
        <v>0</v>
      </c>
      <c r="S225" t="str" cm="1">
        <f t="array" aca="1" ref="S225" ca="1">_xlfn.IFNA(INDIRECT(ADDRESS(MATCH(Q225,収支報告書!$W$10:$W$1011,0)+9,22,4,,"収支報告書")),"")</f>
        <v/>
      </c>
      <c r="T225" t="str">
        <f t="shared" si="7"/>
        <v/>
      </c>
      <c r="U225" t="str">
        <f t="shared" si="8"/>
        <v/>
      </c>
    </row>
    <row r="226" spans="14:21">
      <c r="N226">
        <v>222</v>
      </c>
      <c r="O226" t="str">
        <f>IF(収支報告書!U231="一部対象外","・No."&amp;収支報告書!B231&amp;"："&amp;TEXT(収支報告書!$S231+収支報告書!$AA231+収支報告書!$AC231,"\#,###"),IF(収支報告書!U231="一部確認","・No."&amp;収支報告書!B231&amp;"："&amp;TEXT(収支報告書!$AB231,"\#,###"),""))</f>
        <v/>
      </c>
      <c r="P226" t="str" cm="1">
        <f t="array" ref="P226">IF(Q226="","",_xlfn.TEXTJOIN(",",TRUE,IF(収支報告書!$W$10:$W$1011=Q226,収支報告書!$B$10:$B$1011,"")))</f>
        <v/>
      </c>
      <c r="R226" s="150">
        <f>SUMIFS(収支報告書!$P$10:$P$1011,収支報告書!$U$10:$U$1011,"対象外",収支報告書!$W$10:$W$1011,Q226)+SUMIFS(収支報告書!$S$10:$S$1011,収支報告書!$U$10:$U$1011,"一部*",収支報告書!$W$10:$W$1011,Q226)+SUMIFS(収支報告書!$AA$10:$AA$1011,収支報告書!$U$10:$U$1011,"一部*",収支報告書!$W$10:$W$1011,Q226)+SUMIFS(収支報告書!$AB$10:$AB$1011,収支報告書!$U$10:$U$1011,"一部*",収支報告書!$W$10:$W$1011,Q226)+SUMIFS(収支報告書!$P$10:$P$1011,収支報告書!$U$10:$U$1011,"確認",収支報告書!$W$10:$W$1011,Q226)+SUMIFS(収支報告書!$AC$10:$AC$1011,収支報告書!$U$10:$U$1011,"一部*",収支報告書!$W$10:$W$1011,Q226)</f>
        <v>0</v>
      </c>
      <c r="S226" t="str" cm="1">
        <f t="array" aca="1" ref="S226" ca="1">_xlfn.IFNA(INDIRECT(ADDRESS(MATCH(Q226,収支報告書!$W$10:$W$1011,0)+9,22,4,,"収支報告書")),"")</f>
        <v/>
      </c>
      <c r="T226" t="str">
        <f t="shared" si="7"/>
        <v/>
      </c>
      <c r="U226" t="str">
        <f t="shared" si="8"/>
        <v/>
      </c>
    </row>
    <row r="227" spans="14:21">
      <c r="N227">
        <v>223</v>
      </c>
      <c r="O227" t="str">
        <f>IF(収支報告書!U232="一部対象外","・No."&amp;収支報告書!B232&amp;"："&amp;TEXT(収支報告書!$S232+収支報告書!$AA232+収支報告書!$AC232,"\#,###"),IF(収支報告書!U232="一部確認","・No."&amp;収支報告書!B232&amp;"："&amp;TEXT(収支報告書!$AB232,"\#,###"),""))</f>
        <v/>
      </c>
      <c r="P227" t="str" cm="1">
        <f t="array" ref="P227">IF(Q227="","",_xlfn.TEXTJOIN(",",TRUE,IF(収支報告書!$W$10:$W$1011=Q227,収支報告書!$B$10:$B$1011,"")))</f>
        <v/>
      </c>
      <c r="R227" s="150">
        <f>SUMIFS(収支報告書!$P$10:$P$1011,収支報告書!$U$10:$U$1011,"対象外",収支報告書!$W$10:$W$1011,Q227)+SUMIFS(収支報告書!$S$10:$S$1011,収支報告書!$U$10:$U$1011,"一部*",収支報告書!$W$10:$W$1011,Q227)+SUMIFS(収支報告書!$AA$10:$AA$1011,収支報告書!$U$10:$U$1011,"一部*",収支報告書!$W$10:$W$1011,Q227)+SUMIFS(収支報告書!$AB$10:$AB$1011,収支報告書!$U$10:$U$1011,"一部*",収支報告書!$W$10:$W$1011,Q227)+SUMIFS(収支報告書!$P$10:$P$1011,収支報告書!$U$10:$U$1011,"確認",収支報告書!$W$10:$W$1011,Q227)+SUMIFS(収支報告書!$AC$10:$AC$1011,収支報告書!$U$10:$U$1011,"一部*",収支報告書!$W$10:$W$1011,Q227)</f>
        <v>0</v>
      </c>
      <c r="S227" t="str" cm="1">
        <f t="array" aca="1" ref="S227" ca="1">_xlfn.IFNA(INDIRECT(ADDRESS(MATCH(Q227,収支報告書!$W$10:$W$1011,0)+9,22,4,,"収支報告書")),"")</f>
        <v/>
      </c>
      <c r="T227" t="str">
        <f t="shared" si="7"/>
        <v/>
      </c>
      <c r="U227" t="str">
        <f t="shared" si="8"/>
        <v/>
      </c>
    </row>
    <row r="228" spans="14:21">
      <c r="N228">
        <v>224</v>
      </c>
      <c r="O228" t="str">
        <f>IF(収支報告書!U233="一部対象外","・No."&amp;収支報告書!B233&amp;"："&amp;TEXT(収支報告書!$S233+収支報告書!$AA233+収支報告書!$AC233,"\#,###"),IF(収支報告書!U233="一部確認","・No."&amp;収支報告書!B233&amp;"："&amp;TEXT(収支報告書!$AB233,"\#,###"),""))</f>
        <v/>
      </c>
      <c r="P228" t="str" cm="1">
        <f t="array" ref="P228">IF(Q228="","",_xlfn.TEXTJOIN(",",TRUE,IF(収支報告書!$W$10:$W$1011=Q228,収支報告書!$B$10:$B$1011,"")))</f>
        <v/>
      </c>
      <c r="R228" s="150">
        <f>SUMIFS(収支報告書!$P$10:$P$1011,収支報告書!$U$10:$U$1011,"対象外",収支報告書!$W$10:$W$1011,Q228)+SUMIFS(収支報告書!$S$10:$S$1011,収支報告書!$U$10:$U$1011,"一部*",収支報告書!$W$10:$W$1011,Q228)+SUMIFS(収支報告書!$AA$10:$AA$1011,収支報告書!$U$10:$U$1011,"一部*",収支報告書!$W$10:$W$1011,Q228)+SUMIFS(収支報告書!$AB$10:$AB$1011,収支報告書!$U$10:$U$1011,"一部*",収支報告書!$W$10:$W$1011,Q228)+SUMIFS(収支報告書!$P$10:$P$1011,収支報告書!$U$10:$U$1011,"確認",収支報告書!$W$10:$W$1011,Q228)+SUMIFS(収支報告書!$AC$10:$AC$1011,収支報告書!$U$10:$U$1011,"一部*",収支報告書!$W$10:$W$1011,Q228)</f>
        <v>0</v>
      </c>
      <c r="S228" t="str" cm="1">
        <f t="array" aca="1" ref="S228" ca="1">_xlfn.IFNA(INDIRECT(ADDRESS(MATCH(Q228,収支報告書!$W$10:$W$1011,0)+9,22,4,,"収支報告書")),"")</f>
        <v/>
      </c>
      <c r="T228" t="str">
        <f t="shared" si="7"/>
        <v/>
      </c>
      <c r="U228" t="str">
        <f t="shared" si="8"/>
        <v/>
      </c>
    </row>
    <row r="229" spans="14:21">
      <c r="N229">
        <v>225</v>
      </c>
      <c r="O229" t="str">
        <f>IF(収支報告書!U234="一部対象外","・No."&amp;収支報告書!B234&amp;"："&amp;TEXT(収支報告書!$S234+収支報告書!$AA234+収支報告書!$AC234,"\#,###"),IF(収支報告書!U234="一部確認","・No."&amp;収支報告書!B234&amp;"："&amp;TEXT(収支報告書!$AB234,"\#,###"),""))</f>
        <v/>
      </c>
      <c r="P229" t="str" cm="1">
        <f t="array" ref="P229">IF(Q229="","",_xlfn.TEXTJOIN(",",TRUE,IF(収支報告書!$W$10:$W$1011=Q229,収支報告書!$B$10:$B$1011,"")))</f>
        <v/>
      </c>
      <c r="R229" s="150">
        <f>SUMIFS(収支報告書!$P$10:$P$1011,収支報告書!$U$10:$U$1011,"対象外",収支報告書!$W$10:$W$1011,Q229)+SUMIFS(収支報告書!$S$10:$S$1011,収支報告書!$U$10:$U$1011,"一部*",収支報告書!$W$10:$W$1011,Q229)+SUMIFS(収支報告書!$AA$10:$AA$1011,収支報告書!$U$10:$U$1011,"一部*",収支報告書!$W$10:$W$1011,Q229)+SUMIFS(収支報告書!$AB$10:$AB$1011,収支報告書!$U$10:$U$1011,"一部*",収支報告書!$W$10:$W$1011,Q229)+SUMIFS(収支報告書!$P$10:$P$1011,収支報告書!$U$10:$U$1011,"確認",収支報告書!$W$10:$W$1011,Q229)+SUMIFS(収支報告書!$AC$10:$AC$1011,収支報告書!$U$10:$U$1011,"一部*",収支報告書!$W$10:$W$1011,Q229)</f>
        <v>0</v>
      </c>
      <c r="S229" t="str" cm="1">
        <f t="array" aca="1" ref="S229" ca="1">_xlfn.IFNA(INDIRECT(ADDRESS(MATCH(Q229,収支報告書!$W$10:$W$1011,0)+9,22,4,,"収支報告書")),"")</f>
        <v/>
      </c>
      <c r="T229" t="str">
        <f t="shared" si="7"/>
        <v/>
      </c>
      <c r="U229" t="str">
        <f t="shared" si="8"/>
        <v/>
      </c>
    </row>
    <row r="230" spans="14:21">
      <c r="N230">
        <v>226</v>
      </c>
      <c r="O230" t="str">
        <f>IF(収支報告書!U235="一部対象外","・No."&amp;収支報告書!B235&amp;"："&amp;TEXT(収支報告書!$S235+収支報告書!$AA235+収支報告書!$AC235,"\#,###"),IF(収支報告書!U235="一部確認","・No."&amp;収支報告書!B235&amp;"："&amp;TEXT(収支報告書!$AB235,"\#,###"),""))</f>
        <v/>
      </c>
      <c r="P230" t="str" cm="1">
        <f t="array" ref="P230">IF(Q230="","",_xlfn.TEXTJOIN(",",TRUE,IF(収支報告書!$W$10:$W$1011=Q230,収支報告書!$B$10:$B$1011,"")))</f>
        <v/>
      </c>
      <c r="R230" s="150">
        <f>SUMIFS(収支報告書!$P$10:$P$1011,収支報告書!$U$10:$U$1011,"対象外",収支報告書!$W$10:$W$1011,Q230)+SUMIFS(収支報告書!$S$10:$S$1011,収支報告書!$U$10:$U$1011,"一部*",収支報告書!$W$10:$W$1011,Q230)+SUMIFS(収支報告書!$AA$10:$AA$1011,収支報告書!$U$10:$U$1011,"一部*",収支報告書!$W$10:$W$1011,Q230)+SUMIFS(収支報告書!$AB$10:$AB$1011,収支報告書!$U$10:$U$1011,"一部*",収支報告書!$W$10:$W$1011,Q230)+SUMIFS(収支報告書!$P$10:$P$1011,収支報告書!$U$10:$U$1011,"確認",収支報告書!$W$10:$W$1011,Q230)+SUMIFS(収支報告書!$AC$10:$AC$1011,収支報告書!$U$10:$U$1011,"一部*",収支報告書!$W$10:$W$1011,Q230)</f>
        <v>0</v>
      </c>
      <c r="S230" t="str" cm="1">
        <f t="array" aca="1" ref="S230" ca="1">_xlfn.IFNA(INDIRECT(ADDRESS(MATCH(Q230,収支報告書!$W$10:$W$1011,0)+9,22,4,,"収支報告書")),"")</f>
        <v/>
      </c>
      <c r="T230" t="str">
        <f t="shared" si="7"/>
        <v/>
      </c>
      <c r="U230" t="str">
        <f t="shared" si="8"/>
        <v/>
      </c>
    </row>
    <row r="231" spans="14:21">
      <c r="N231">
        <v>227</v>
      </c>
      <c r="O231" t="str">
        <f>IF(収支報告書!U236="一部対象外","・No."&amp;収支報告書!B236&amp;"："&amp;TEXT(収支報告書!$S236+収支報告書!$AA236+収支報告書!$AC236,"\#,###"),IF(収支報告書!U236="一部確認","・No."&amp;収支報告書!B236&amp;"："&amp;TEXT(収支報告書!$AB236,"\#,###"),""))</f>
        <v/>
      </c>
      <c r="P231" t="str" cm="1">
        <f t="array" ref="P231">IF(Q231="","",_xlfn.TEXTJOIN(",",TRUE,IF(収支報告書!$W$10:$W$1011=Q231,収支報告書!$B$10:$B$1011,"")))</f>
        <v/>
      </c>
      <c r="R231" s="150">
        <f>SUMIFS(収支報告書!$P$10:$P$1011,収支報告書!$U$10:$U$1011,"対象外",収支報告書!$W$10:$W$1011,Q231)+SUMIFS(収支報告書!$S$10:$S$1011,収支報告書!$U$10:$U$1011,"一部*",収支報告書!$W$10:$W$1011,Q231)+SUMIFS(収支報告書!$AA$10:$AA$1011,収支報告書!$U$10:$U$1011,"一部*",収支報告書!$W$10:$W$1011,Q231)+SUMIFS(収支報告書!$AB$10:$AB$1011,収支報告書!$U$10:$U$1011,"一部*",収支報告書!$W$10:$W$1011,Q231)+SUMIFS(収支報告書!$P$10:$P$1011,収支報告書!$U$10:$U$1011,"確認",収支報告書!$W$10:$W$1011,Q231)+SUMIFS(収支報告書!$AC$10:$AC$1011,収支報告書!$U$10:$U$1011,"一部*",収支報告書!$W$10:$W$1011,Q231)</f>
        <v>0</v>
      </c>
      <c r="S231" t="str" cm="1">
        <f t="array" aca="1" ref="S231" ca="1">_xlfn.IFNA(INDIRECT(ADDRESS(MATCH(Q231,収支報告書!$W$10:$W$1011,0)+9,22,4,,"収支報告書")),"")</f>
        <v/>
      </c>
      <c r="T231" t="str">
        <f t="shared" si="7"/>
        <v/>
      </c>
      <c r="U231" t="str">
        <f t="shared" si="8"/>
        <v/>
      </c>
    </row>
    <row r="232" spans="14:21">
      <c r="N232">
        <v>228</v>
      </c>
      <c r="O232" t="str">
        <f>IF(収支報告書!U237="一部対象外","・No."&amp;収支報告書!B237&amp;"："&amp;TEXT(収支報告書!$S237+収支報告書!$AA237+収支報告書!$AC237,"\#,###"),IF(収支報告書!U237="一部確認","・No."&amp;収支報告書!B237&amp;"："&amp;TEXT(収支報告書!$AB237,"\#,###"),""))</f>
        <v/>
      </c>
      <c r="P232" t="str" cm="1">
        <f t="array" ref="P232">IF(Q232="","",_xlfn.TEXTJOIN(",",TRUE,IF(収支報告書!$W$10:$W$1011=Q232,収支報告書!$B$10:$B$1011,"")))</f>
        <v/>
      </c>
      <c r="R232" s="150">
        <f>SUMIFS(収支報告書!$P$10:$P$1011,収支報告書!$U$10:$U$1011,"対象外",収支報告書!$W$10:$W$1011,Q232)+SUMIFS(収支報告書!$S$10:$S$1011,収支報告書!$U$10:$U$1011,"一部*",収支報告書!$W$10:$W$1011,Q232)+SUMIFS(収支報告書!$AA$10:$AA$1011,収支報告書!$U$10:$U$1011,"一部*",収支報告書!$W$10:$W$1011,Q232)+SUMIFS(収支報告書!$AB$10:$AB$1011,収支報告書!$U$10:$U$1011,"一部*",収支報告書!$W$10:$W$1011,Q232)+SUMIFS(収支報告書!$P$10:$P$1011,収支報告書!$U$10:$U$1011,"確認",収支報告書!$W$10:$W$1011,Q232)+SUMIFS(収支報告書!$AC$10:$AC$1011,収支報告書!$U$10:$U$1011,"一部*",収支報告書!$W$10:$W$1011,Q232)</f>
        <v>0</v>
      </c>
      <c r="S232" t="str" cm="1">
        <f t="array" aca="1" ref="S232" ca="1">_xlfn.IFNA(INDIRECT(ADDRESS(MATCH(Q232,収支報告書!$W$10:$W$1011,0)+9,22,4,,"収支報告書")),"")</f>
        <v/>
      </c>
      <c r="T232" t="str">
        <f t="shared" si="7"/>
        <v/>
      </c>
      <c r="U232" t="str">
        <f t="shared" si="8"/>
        <v/>
      </c>
    </row>
    <row r="233" spans="14:21">
      <c r="N233">
        <v>229</v>
      </c>
      <c r="O233" t="str">
        <f>IF(収支報告書!U238="一部対象外","・No."&amp;収支報告書!B238&amp;"："&amp;TEXT(収支報告書!$S238+収支報告書!$AA238+収支報告書!$AC238,"\#,###"),IF(収支報告書!U238="一部確認","・No."&amp;収支報告書!B238&amp;"："&amp;TEXT(収支報告書!$AB238,"\#,###"),""))</f>
        <v/>
      </c>
      <c r="P233" t="str" cm="1">
        <f t="array" ref="P233">IF(Q233="","",_xlfn.TEXTJOIN(",",TRUE,IF(収支報告書!$W$10:$W$1011=Q233,収支報告書!$B$10:$B$1011,"")))</f>
        <v/>
      </c>
      <c r="R233" s="150">
        <f>SUMIFS(収支報告書!$P$10:$P$1011,収支報告書!$U$10:$U$1011,"対象外",収支報告書!$W$10:$W$1011,Q233)+SUMIFS(収支報告書!$S$10:$S$1011,収支報告書!$U$10:$U$1011,"一部*",収支報告書!$W$10:$W$1011,Q233)+SUMIFS(収支報告書!$AA$10:$AA$1011,収支報告書!$U$10:$U$1011,"一部*",収支報告書!$W$10:$W$1011,Q233)+SUMIFS(収支報告書!$AB$10:$AB$1011,収支報告書!$U$10:$U$1011,"一部*",収支報告書!$W$10:$W$1011,Q233)+SUMIFS(収支報告書!$P$10:$P$1011,収支報告書!$U$10:$U$1011,"確認",収支報告書!$W$10:$W$1011,Q233)+SUMIFS(収支報告書!$AC$10:$AC$1011,収支報告書!$U$10:$U$1011,"一部*",収支報告書!$W$10:$W$1011,Q233)</f>
        <v>0</v>
      </c>
      <c r="S233" t="str" cm="1">
        <f t="array" aca="1" ref="S233" ca="1">_xlfn.IFNA(INDIRECT(ADDRESS(MATCH(Q233,収支報告書!$W$10:$W$1011,0)+9,22,4,,"収支報告書")),"")</f>
        <v/>
      </c>
      <c r="T233" t="str">
        <f t="shared" si="7"/>
        <v/>
      </c>
      <c r="U233" t="str">
        <f t="shared" si="8"/>
        <v/>
      </c>
    </row>
    <row r="234" spans="14:21">
      <c r="N234">
        <v>230</v>
      </c>
      <c r="O234" t="str">
        <f>IF(収支報告書!U239="一部対象外","・No."&amp;収支報告書!B239&amp;"："&amp;TEXT(収支報告書!$S239+収支報告書!$AA239+収支報告書!$AC239,"\#,###"),IF(収支報告書!U239="一部確認","・No."&amp;収支報告書!B239&amp;"："&amp;TEXT(収支報告書!$AB239,"\#,###"),""))</f>
        <v/>
      </c>
      <c r="P234" t="str" cm="1">
        <f t="array" ref="P234">IF(Q234="","",_xlfn.TEXTJOIN(",",TRUE,IF(収支報告書!$W$10:$W$1011=Q234,収支報告書!$B$10:$B$1011,"")))</f>
        <v/>
      </c>
      <c r="R234" s="150">
        <f>SUMIFS(収支報告書!$P$10:$P$1011,収支報告書!$U$10:$U$1011,"対象外",収支報告書!$W$10:$W$1011,Q234)+SUMIFS(収支報告書!$S$10:$S$1011,収支報告書!$U$10:$U$1011,"一部*",収支報告書!$W$10:$W$1011,Q234)+SUMIFS(収支報告書!$AA$10:$AA$1011,収支報告書!$U$10:$U$1011,"一部*",収支報告書!$W$10:$W$1011,Q234)+SUMIFS(収支報告書!$AB$10:$AB$1011,収支報告書!$U$10:$U$1011,"一部*",収支報告書!$W$10:$W$1011,Q234)+SUMIFS(収支報告書!$P$10:$P$1011,収支報告書!$U$10:$U$1011,"確認",収支報告書!$W$10:$W$1011,Q234)+SUMIFS(収支報告書!$AC$10:$AC$1011,収支報告書!$U$10:$U$1011,"一部*",収支報告書!$W$10:$W$1011,Q234)</f>
        <v>0</v>
      </c>
      <c r="S234" t="str" cm="1">
        <f t="array" aca="1" ref="S234" ca="1">_xlfn.IFNA(INDIRECT(ADDRESS(MATCH(Q234,収支報告書!$W$10:$W$1011,0)+9,22,4,,"収支報告書")),"")</f>
        <v/>
      </c>
      <c r="T234" t="str">
        <f t="shared" si="7"/>
        <v/>
      </c>
      <c r="U234" t="str">
        <f t="shared" si="8"/>
        <v/>
      </c>
    </row>
    <row r="235" spans="14:21">
      <c r="N235">
        <v>231</v>
      </c>
      <c r="O235" t="str">
        <f>IF(収支報告書!U240="一部対象外","・No."&amp;収支報告書!B240&amp;"："&amp;TEXT(収支報告書!$S240+収支報告書!$AA240+収支報告書!$AC240,"\#,###"),IF(収支報告書!U240="一部確認","・No."&amp;収支報告書!B240&amp;"："&amp;TEXT(収支報告書!$AB240,"\#,###"),""))</f>
        <v/>
      </c>
      <c r="P235" t="str" cm="1">
        <f t="array" ref="P235">IF(Q235="","",_xlfn.TEXTJOIN(",",TRUE,IF(収支報告書!$W$10:$W$1011=Q235,収支報告書!$B$10:$B$1011,"")))</f>
        <v/>
      </c>
      <c r="R235" s="150">
        <f>SUMIFS(収支報告書!$P$10:$P$1011,収支報告書!$U$10:$U$1011,"対象外",収支報告書!$W$10:$W$1011,Q235)+SUMIFS(収支報告書!$S$10:$S$1011,収支報告書!$U$10:$U$1011,"一部*",収支報告書!$W$10:$W$1011,Q235)+SUMIFS(収支報告書!$AA$10:$AA$1011,収支報告書!$U$10:$U$1011,"一部*",収支報告書!$W$10:$W$1011,Q235)+SUMIFS(収支報告書!$AB$10:$AB$1011,収支報告書!$U$10:$U$1011,"一部*",収支報告書!$W$10:$W$1011,Q235)+SUMIFS(収支報告書!$P$10:$P$1011,収支報告書!$U$10:$U$1011,"確認",収支報告書!$W$10:$W$1011,Q235)+SUMIFS(収支報告書!$AC$10:$AC$1011,収支報告書!$U$10:$U$1011,"一部*",収支報告書!$W$10:$W$1011,Q235)</f>
        <v>0</v>
      </c>
      <c r="S235" t="str" cm="1">
        <f t="array" aca="1" ref="S235" ca="1">_xlfn.IFNA(INDIRECT(ADDRESS(MATCH(Q235,収支報告書!$W$10:$W$1011,0)+9,22,4,,"収支報告書")),"")</f>
        <v/>
      </c>
      <c r="T235" t="str">
        <f t="shared" si="7"/>
        <v/>
      </c>
      <c r="U235" t="str">
        <f t="shared" si="8"/>
        <v/>
      </c>
    </row>
    <row r="236" spans="14:21">
      <c r="N236">
        <v>232</v>
      </c>
      <c r="O236" t="str">
        <f>IF(収支報告書!U241="一部対象外","・No."&amp;収支報告書!B241&amp;"："&amp;TEXT(収支報告書!$S241+収支報告書!$AA241+収支報告書!$AC241,"\#,###"),IF(収支報告書!U241="一部確認","・No."&amp;収支報告書!B241&amp;"："&amp;TEXT(収支報告書!$AB241,"\#,###"),""))</f>
        <v/>
      </c>
      <c r="P236" t="str" cm="1">
        <f t="array" ref="P236">IF(Q236="","",_xlfn.TEXTJOIN(",",TRUE,IF(収支報告書!$W$10:$W$1011=Q236,収支報告書!$B$10:$B$1011,"")))</f>
        <v/>
      </c>
      <c r="R236" s="150">
        <f>SUMIFS(収支報告書!$P$10:$P$1011,収支報告書!$U$10:$U$1011,"対象外",収支報告書!$W$10:$W$1011,Q236)+SUMIFS(収支報告書!$S$10:$S$1011,収支報告書!$U$10:$U$1011,"一部*",収支報告書!$W$10:$W$1011,Q236)+SUMIFS(収支報告書!$AA$10:$AA$1011,収支報告書!$U$10:$U$1011,"一部*",収支報告書!$W$10:$W$1011,Q236)+SUMIFS(収支報告書!$AB$10:$AB$1011,収支報告書!$U$10:$U$1011,"一部*",収支報告書!$W$10:$W$1011,Q236)+SUMIFS(収支報告書!$P$10:$P$1011,収支報告書!$U$10:$U$1011,"確認",収支報告書!$W$10:$W$1011,Q236)+SUMIFS(収支報告書!$AC$10:$AC$1011,収支報告書!$U$10:$U$1011,"一部*",収支報告書!$W$10:$W$1011,Q236)</f>
        <v>0</v>
      </c>
      <c r="S236" t="str" cm="1">
        <f t="array" aca="1" ref="S236" ca="1">_xlfn.IFNA(INDIRECT(ADDRESS(MATCH(Q236,収支報告書!$W$10:$W$1011,0)+9,22,4,,"収支報告書")),"")</f>
        <v/>
      </c>
      <c r="T236" t="str">
        <f t="shared" si="7"/>
        <v/>
      </c>
      <c r="U236" t="str">
        <f t="shared" si="8"/>
        <v/>
      </c>
    </row>
    <row r="237" spans="14:21">
      <c r="N237">
        <v>233</v>
      </c>
      <c r="O237" t="str">
        <f>IF(収支報告書!U242="一部対象外","・No."&amp;収支報告書!B242&amp;"："&amp;TEXT(収支報告書!$S242+収支報告書!$AA242+収支報告書!$AC242,"\#,###"),IF(収支報告書!U242="一部確認","・No."&amp;収支報告書!B242&amp;"："&amp;TEXT(収支報告書!$AB242,"\#,###"),""))</f>
        <v/>
      </c>
      <c r="P237" t="str" cm="1">
        <f t="array" ref="P237">IF(Q237="","",_xlfn.TEXTJOIN(",",TRUE,IF(収支報告書!$W$10:$W$1011=Q237,収支報告書!$B$10:$B$1011,"")))</f>
        <v/>
      </c>
      <c r="R237" s="150">
        <f>SUMIFS(収支報告書!$P$10:$P$1011,収支報告書!$U$10:$U$1011,"対象外",収支報告書!$W$10:$W$1011,Q237)+SUMIFS(収支報告書!$S$10:$S$1011,収支報告書!$U$10:$U$1011,"一部*",収支報告書!$W$10:$W$1011,Q237)+SUMIFS(収支報告書!$AA$10:$AA$1011,収支報告書!$U$10:$U$1011,"一部*",収支報告書!$W$10:$W$1011,Q237)+SUMIFS(収支報告書!$AB$10:$AB$1011,収支報告書!$U$10:$U$1011,"一部*",収支報告書!$W$10:$W$1011,Q237)+SUMIFS(収支報告書!$P$10:$P$1011,収支報告書!$U$10:$U$1011,"確認",収支報告書!$W$10:$W$1011,Q237)+SUMIFS(収支報告書!$AC$10:$AC$1011,収支報告書!$U$10:$U$1011,"一部*",収支報告書!$W$10:$W$1011,Q237)</f>
        <v>0</v>
      </c>
      <c r="S237" t="str" cm="1">
        <f t="array" aca="1" ref="S237" ca="1">_xlfn.IFNA(INDIRECT(ADDRESS(MATCH(Q237,収支報告書!$W$10:$W$1011,0)+9,22,4,,"収支報告書")),"")</f>
        <v/>
      </c>
      <c r="T237" t="str">
        <f t="shared" si="7"/>
        <v/>
      </c>
      <c r="U237" t="str">
        <f t="shared" si="8"/>
        <v/>
      </c>
    </row>
    <row r="238" spans="14:21">
      <c r="N238">
        <v>234</v>
      </c>
      <c r="O238" t="str">
        <f>IF(収支報告書!U243="一部対象外","・No."&amp;収支報告書!B243&amp;"："&amp;TEXT(収支報告書!$S243+収支報告書!$AA243+収支報告書!$AC243,"\#,###"),IF(収支報告書!U243="一部確認","・No."&amp;収支報告書!B243&amp;"："&amp;TEXT(収支報告書!$AB243,"\#,###"),""))</f>
        <v/>
      </c>
      <c r="P238" t="str" cm="1">
        <f t="array" ref="P238">IF(Q238="","",_xlfn.TEXTJOIN(",",TRUE,IF(収支報告書!$W$10:$W$1011=Q238,収支報告書!$B$10:$B$1011,"")))</f>
        <v/>
      </c>
      <c r="R238" s="150">
        <f>SUMIFS(収支報告書!$P$10:$P$1011,収支報告書!$U$10:$U$1011,"対象外",収支報告書!$W$10:$W$1011,Q238)+SUMIFS(収支報告書!$S$10:$S$1011,収支報告書!$U$10:$U$1011,"一部*",収支報告書!$W$10:$W$1011,Q238)+SUMIFS(収支報告書!$AA$10:$AA$1011,収支報告書!$U$10:$U$1011,"一部*",収支報告書!$W$10:$W$1011,Q238)+SUMIFS(収支報告書!$AB$10:$AB$1011,収支報告書!$U$10:$U$1011,"一部*",収支報告書!$W$10:$W$1011,Q238)+SUMIFS(収支報告書!$P$10:$P$1011,収支報告書!$U$10:$U$1011,"確認",収支報告書!$W$10:$W$1011,Q238)+SUMIFS(収支報告書!$AC$10:$AC$1011,収支報告書!$U$10:$U$1011,"一部*",収支報告書!$W$10:$W$1011,Q238)</f>
        <v>0</v>
      </c>
      <c r="S238" t="str" cm="1">
        <f t="array" aca="1" ref="S238" ca="1">_xlfn.IFNA(INDIRECT(ADDRESS(MATCH(Q238,収支報告書!$W$10:$W$1011,0)+9,22,4,,"収支報告書")),"")</f>
        <v/>
      </c>
      <c r="T238" t="str">
        <f t="shared" si="7"/>
        <v/>
      </c>
      <c r="U238" t="str">
        <f t="shared" si="8"/>
        <v/>
      </c>
    </row>
    <row r="239" spans="14:21">
      <c r="N239">
        <v>235</v>
      </c>
      <c r="O239" t="str">
        <f>IF(収支報告書!U244="一部対象外","・No."&amp;収支報告書!B244&amp;"："&amp;TEXT(収支報告書!$S244+収支報告書!$AA244+収支報告書!$AC244,"\#,###"),IF(収支報告書!U244="一部確認","・No."&amp;収支報告書!B244&amp;"："&amp;TEXT(収支報告書!$AB244,"\#,###"),""))</f>
        <v/>
      </c>
      <c r="P239" t="str" cm="1">
        <f t="array" ref="P239">IF(Q239="","",_xlfn.TEXTJOIN(",",TRUE,IF(収支報告書!$W$10:$W$1011=Q239,収支報告書!$B$10:$B$1011,"")))</f>
        <v/>
      </c>
      <c r="R239" s="150">
        <f>SUMIFS(収支報告書!$P$10:$P$1011,収支報告書!$U$10:$U$1011,"対象外",収支報告書!$W$10:$W$1011,Q239)+SUMIFS(収支報告書!$S$10:$S$1011,収支報告書!$U$10:$U$1011,"一部*",収支報告書!$W$10:$W$1011,Q239)+SUMIFS(収支報告書!$AA$10:$AA$1011,収支報告書!$U$10:$U$1011,"一部*",収支報告書!$W$10:$W$1011,Q239)+SUMIFS(収支報告書!$AB$10:$AB$1011,収支報告書!$U$10:$U$1011,"一部*",収支報告書!$W$10:$W$1011,Q239)+SUMIFS(収支報告書!$P$10:$P$1011,収支報告書!$U$10:$U$1011,"確認",収支報告書!$W$10:$W$1011,Q239)+SUMIFS(収支報告書!$AC$10:$AC$1011,収支報告書!$U$10:$U$1011,"一部*",収支報告書!$W$10:$W$1011,Q239)</f>
        <v>0</v>
      </c>
      <c r="S239" t="str" cm="1">
        <f t="array" aca="1" ref="S239" ca="1">_xlfn.IFNA(INDIRECT(ADDRESS(MATCH(Q239,収支報告書!$W$10:$W$1011,0)+9,22,4,,"収支報告書")),"")</f>
        <v/>
      </c>
      <c r="T239" t="str">
        <f t="shared" si="7"/>
        <v/>
      </c>
      <c r="U239" t="str">
        <f t="shared" si="8"/>
        <v/>
      </c>
    </row>
    <row r="240" spans="14:21">
      <c r="N240">
        <v>236</v>
      </c>
      <c r="O240" t="str">
        <f>IF(収支報告書!U245="一部対象外","・No."&amp;収支報告書!B245&amp;"："&amp;TEXT(収支報告書!$S245+収支報告書!$AA245+収支報告書!$AC245,"\#,###"),IF(収支報告書!U245="一部確認","・No."&amp;収支報告書!B245&amp;"："&amp;TEXT(収支報告書!$AB245,"\#,###"),""))</f>
        <v/>
      </c>
      <c r="P240" t="str" cm="1">
        <f t="array" ref="P240">IF(Q240="","",_xlfn.TEXTJOIN(",",TRUE,IF(収支報告書!$W$10:$W$1011=Q240,収支報告書!$B$10:$B$1011,"")))</f>
        <v/>
      </c>
      <c r="R240" s="150">
        <f>SUMIFS(収支報告書!$P$10:$P$1011,収支報告書!$U$10:$U$1011,"対象外",収支報告書!$W$10:$W$1011,Q240)+SUMIFS(収支報告書!$S$10:$S$1011,収支報告書!$U$10:$U$1011,"一部*",収支報告書!$W$10:$W$1011,Q240)+SUMIFS(収支報告書!$AA$10:$AA$1011,収支報告書!$U$10:$U$1011,"一部*",収支報告書!$W$10:$W$1011,Q240)+SUMIFS(収支報告書!$AB$10:$AB$1011,収支報告書!$U$10:$U$1011,"一部*",収支報告書!$W$10:$W$1011,Q240)+SUMIFS(収支報告書!$P$10:$P$1011,収支報告書!$U$10:$U$1011,"確認",収支報告書!$W$10:$W$1011,Q240)+SUMIFS(収支報告書!$AC$10:$AC$1011,収支報告書!$U$10:$U$1011,"一部*",収支報告書!$W$10:$W$1011,Q240)</f>
        <v>0</v>
      </c>
      <c r="S240" t="str" cm="1">
        <f t="array" aca="1" ref="S240" ca="1">_xlfn.IFNA(INDIRECT(ADDRESS(MATCH(Q240,収支報告書!$W$10:$W$1011,0)+9,22,4,,"収支報告書")),"")</f>
        <v/>
      </c>
      <c r="T240" t="str">
        <f t="shared" si="7"/>
        <v/>
      </c>
      <c r="U240" t="str">
        <f t="shared" si="8"/>
        <v/>
      </c>
    </row>
    <row r="241" spans="14:21">
      <c r="N241">
        <v>237</v>
      </c>
      <c r="O241" t="str">
        <f>IF(収支報告書!U246="一部対象外","・No."&amp;収支報告書!B246&amp;"："&amp;TEXT(収支報告書!$S246+収支報告書!$AA246+収支報告書!$AC246,"\#,###"),IF(収支報告書!U246="一部確認","・No."&amp;収支報告書!B246&amp;"："&amp;TEXT(収支報告書!$AB246,"\#,###"),""))</f>
        <v/>
      </c>
      <c r="P241" t="str" cm="1">
        <f t="array" ref="P241">IF(Q241="","",_xlfn.TEXTJOIN(",",TRUE,IF(収支報告書!$W$10:$W$1011=Q241,収支報告書!$B$10:$B$1011,"")))</f>
        <v/>
      </c>
      <c r="R241" s="150">
        <f>SUMIFS(収支報告書!$P$10:$P$1011,収支報告書!$U$10:$U$1011,"対象外",収支報告書!$W$10:$W$1011,Q241)+SUMIFS(収支報告書!$S$10:$S$1011,収支報告書!$U$10:$U$1011,"一部*",収支報告書!$W$10:$W$1011,Q241)+SUMIFS(収支報告書!$AA$10:$AA$1011,収支報告書!$U$10:$U$1011,"一部*",収支報告書!$W$10:$W$1011,Q241)+SUMIFS(収支報告書!$AB$10:$AB$1011,収支報告書!$U$10:$U$1011,"一部*",収支報告書!$W$10:$W$1011,Q241)+SUMIFS(収支報告書!$P$10:$P$1011,収支報告書!$U$10:$U$1011,"確認",収支報告書!$W$10:$W$1011,Q241)+SUMIFS(収支報告書!$AC$10:$AC$1011,収支報告書!$U$10:$U$1011,"一部*",収支報告書!$W$10:$W$1011,Q241)</f>
        <v>0</v>
      </c>
      <c r="S241" t="str" cm="1">
        <f t="array" aca="1" ref="S241" ca="1">_xlfn.IFNA(INDIRECT(ADDRESS(MATCH(Q241,収支報告書!$W$10:$W$1011,0)+9,22,4,,"収支報告書")),"")</f>
        <v/>
      </c>
      <c r="T241" t="str">
        <f t="shared" si="7"/>
        <v/>
      </c>
      <c r="U241" t="str">
        <f t="shared" si="8"/>
        <v/>
      </c>
    </row>
    <row r="242" spans="14:21">
      <c r="N242">
        <v>238</v>
      </c>
      <c r="O242" t="str">
        <f>IF(収支報告書!U247="一部対象外","・No."&amp;収支報告書!B247&amp;"："&amp;TEXT(収支報告書!$S247+収支報告書!$AA247+収支報告書!$AC247,"\#,###"),IF(収支報告書!U247="一部確認","・No."&amp;収支報告書!B247&amp;"："&amp;TEXT(収支報告書!$AB247,"\#,###"),""))</f>
        <v/>
      </c>
      <c r="P242" t="str" cm="1">
        <f t="array" ref="P242">IF(Q242="","",_xlfn.TEXTJOIN(",",TRUE,IF(収支報告書!$W$10:$W$1011=Q242,収支報告書!$B$10:$B$1011,"")))</f>
        <v/>
      </c>
      <c r="R242" s="150">
        <f>SUMIFS(収支報告書!$P$10:$P$1011,収支報告書!$U$10:$U$1011,"対象外",収支報告書!$W$10:$W$1011,Q242)+SUMIFS(収支報告書!$S$10:$S$1011,収支報告書!$U$10:$U$1011,"一部*",収支報告書!$W$10:$W$1011,Q242)+SUMIFS(収支報告書!$AA$10:$AA$1011,収支報告書!$U$10:$U$1011,"一部*",収支報告書!$W$10:$W$1011,Q242)+SUMIFS(収支報告書!$AB$10:$AB$1011,収支報告書!$U$10:$U$1011,"一部*",収支報告書!$W$10:$W$1011,Q242)+SUMIFS(収支報告書!$P$10:$P$1011,収支報告書!$U$10:$U$1011,"確認",収支報告書!$W$10:$W$1011,Q242)+SUMIFS(収支報告書!$AC$10:$AC$1011,収支報告書!$U$10:$U$1011,"一部*",収支報告書!$W$10:$W$1011,Q242)</f>
        <v>0</v>
      </c>
      <c r="S242" t="str" cm="1">
        <f t="array" aca="1" ref="S242" ca="1">_xlfn.IFNA(INDIRECT(ADDRESS(MATCH(Q242,収支報告書!$W$10:$W$1011,0)+9,22,4,,"収支報告書")),"")</f>
        <v/>
      </c>
      <c r="T242" t="str">
        <f t="shared" si="7"/>
        <v/>
      </c>
      <c r="U242" t="str">
        <f t="shared" si="8"/>
        <v/>
      </c>
    </row>
    <row r="243" spans="14:21">
      <c r="N243">
        <v>239</v>
      </c>
      <c r="O243" t="str">
        <f>IF(収支報告書!U248="一部対象外","・No."&amp;収支報告書!B248&amp;"："&amp;TEXT(収支報告書!$S248+収支報告書!$AA248+収支報告書!$AC248,"\#,###"),IF(収支報告書!U248="一部確認","・No."&amp;収支報告書!B248&amp;"："&amp;TEXT(収支報告書!$AB248,"\#,###"),""))</f>
        <v/>
      </c>
      <c r="P243" t="str" cm="1">
        <f t="array" ref="P243">IF(Q243="","",_xlfn.TEXTJOIN(",",TRUE,IF(収支報告書!$W$10:$W$1011=Q243,収支報告書!$B$10:$B$1011,"")))</f>
        <v/>
      </c>
      <c r="R243" s="150">
        <f>SUMIFS(収支報告書!$P$10:$P$1011,収支報告書!$U$10:$U$1011,"対象外",収支報告書!$W$10:$W$1011,Q243)+SUMIFS(収支報告書!$S$10:$S$1011,収支報告書!$U$10:$U$1011,"一部*",収支報告書!$W$10:$W$1011,Q243)+SUMIFS(収支報告書!$AA$10:$AA$1011,収支報告書!$U$10:$U$1011,"一部*",収支報告書!$W$10:$W$1011,Q243)+SUMIFS(収支報告書!$AB$10:$AB$1011,収支報告書!$U$10:$U$1011,"一部*",収支報告書!$W$10:$W$1011,Q243)+SUMIFS(収支報告書!$P$10:$P$1011,収支報告書!$U$10:$U$1011,"確認",収支報告書!$W$10:$W$1011,Q243)+SUMIFS(収支報告書!$AC$10:$AC$1011,収支報告書!$U$10:$U$1011,"一部*",収支報告書!$W$10:$W$1011,Q243)</f>
        <v>0</v>
      </c>
      <c r="S243" t="str" cm="1">
        <f t="array" aca="1" ref="S243" ca="1">_xlfn.IFNA(INDIRECT(ADDRESS(MATCH(Q243,収支報告書!$W$10:$W$1011,0)+9,22,4,,"収支報告書")),"")</f>
        <v/>
      </c>
      <c r="T243" t="str">
        <f t="shared" si="7"/>
        <v/>
      </c>
      <c r="U243" t="str">
        <f t="shared" si="8"/>
        <v/>
      </c>
    </row>
    <row r="244" spans="14:21">
      <c r="N244">
        <v>240</v>
      </c>
      <c r="O244" t="str">
        <f>IF(収支報告書!U249="一部対象外","・No."&amp;収支報告書!B249&amp;"："&amp;TEXT(収支報告書!$S249+収支報告書!$AA249+収支報告書!$AC249,"\#,###"),IF(収支報告書!U249="一部確認","・No."&amp;収支報告書!B249&amp;"："&amp;TEXT(収支報告書!$AB249,"\#,###"),""))</f>
        <v/>
      </c>
      <c r="P244" t="str" cm="1">
        <f t="array" ref="P244">IF(Q244="","",_xlfn.TEXTJOIN(",",TRUE,IF(収支報告書!$W$10:$W$1011=Q244,収支報告書!$B$10:$B$1011,"")))</f>
        <v/>
      </c>
      <c r="R244" s="150">
        <f>SUMIFS(収支報告書!$P$10:$P$1011,収支報告書!$U$10:$U$1011,"対象外",収支報告書!$W$10:$W$1011,Q244)+SUMIFS(収支報告書!$S$10:$S$1011,収支報告書!$U$10:$U$1011,"一部*",収支報告書!$W$10:$W$1011,Q244)+SUMIFS(収支報告書!$AA$10:$AA$1011,収支報告書!$U$10:$U$1011,"一部*",収支報告書!$W$10:$W$1011,Q244)+SUMIFS(収支報告書!$AB$10:$AB$1011,収支報告書!$U$10:$U$1011,"一部*",収支報告書!$W$10:$W$1011,Q244)+SUMIFS(収支報告書!$P$10:$P$1011,収支報告書!$U$10:$U$1011,"確認",収支報告書!$W$10:$W$1011,Q244)+SUMIFS(収支報告書!$AC$10:$AC$1011,収支報告書!$U$10:$U$1011,"一部*",収支報告書!$W$10:$W$1011,Q244)</f>
        <v>0</v>
      </c>
      <c r="S244" t="str" cm="1">
        <f t="array" aca="1" ref="S244" ca="1">_xlfn.IFNA(INDIRECT(ADDRESS(MATCH(Q244,収支報告書!$W$10:$W$1011,0)+9,22,4,,"収支報告書")),"")</f>
        <v/>
      </c>
      <c r="T244" t="str">
        <f t="shared" si="7"/>
        <v/>
      </c>
      <c r="U244" t="str">
        <f t="shared" si="8"/>
        <v/>
      </c>
    </row>
    <row r="245" spans="14:21">
      <c r="N245">
        <v>241</v>
      </c>
      <c r="O245" t="str">
        <f>IF(収支報告書!U250="一部対象外","・No."&amp;収支報告書!B250&amp;"："&amp;TEXT(収支報告書!$S250+収支報告書!$AA250+収支報告書!$AC250,"\#,###"),IF(収支報告書!U250="一部確認","・No."&amp;収支報告書!B250&amp;"："&amp;TEXT(収支報告書!$AB250,"\#,###"),""))</f>
        <v/>
      </c>
      <c r="P245" t="str" cm="1">
        <f t="array" ref="P245">IF(Q245="","",_xlfn.TEXTJOIN(",",TRUE,IF(収支報告書!$W$10:$W$1011=Q245,収支報告書!$B$10:$B$1011,"")))</f>
        <v/>
      </c>
      <c r="R245" s="150">
        <f>SUMIFS(収支報告書!$P$10:$P$1011,収支報告書!$U$10:$U$1011,"対象外",収支報告書!$W$10:$W$1011,Q245)+SUMIFS(収支報告書!$S$10:$S$1011,収支報告書!$U$10:$U$1011,"一部*",収支報告書!$W$10:$W$1011,Q245)+SUMIFS(収支報告書!$AA$10:$AA$1011,収支報告書!$U$10:$U$1011,"一部*",収支報告書!$W$10:$W$1011,Q245)+SUMIFS(収支報告書!$AB$10:$AB$1011,収支報告書!$U$10:$U$1011,"一部*",収支報告書!$W$10:$W$1011,Q245)+SUMIFS(収支報告書!$P$10:$P$1011,収支報告書!$U$10:$U$1011,"確認",収支報告書!$W$10:$W$1011,Q245)+SUMIFS(収支報告書!$AC$10:$AC$1011,収支報告書!$U$10:$U$1011,"一部*",収支報告書!$W$10:$W$1011,Q245)</f>
        <v>0</v>
      </c>
      <c r="S245" t="str" cm="1">
        <f t="array" aca="1" ref="S245" ca="1">_xlfn.IFNA(INDIRECT(ADDRESS(MATCH(Q245,収支報告書!$W$10:$W$1011,0)+9,22,4,,"収支報告書")),"")</f>
        <v/>
      </c>
      <c r="T245" t="str">
        <f t="shared" si="7"/>
        <v/>
      </c>
      <c r="U245" t="str">
        <f t="shared" si="8"/>
        <v/>
      </c>
    </row>
    <row r="246" spans="14:21">
      <c r="N246">
        <v>242</v>
      </c>
      <c r="O246" t="str">
        <f>IF(収支報告書!U251="一部対象外","・No."&amp;収支報告書!B251&amp;"："&amp;TEXT(収支報告書!$S251+収支報告書!$AA251+収支報告書!$AC251,"\#,###"),IF(収支報告書!U251="一部確認","・No."&amp;収支報告書!B251&amp;"："&amp;TEXT(収支報告書!$AB251,"\#,###"),""))</f>
        <v/>
      </c>
      <c r="P246" t="str" cm="1">
        <f t="array" ref="P246">IF(Q246="","",_xlfn.TEXTJOIN(",",TRUE,IF(収支報告書!$W$10:$W$1011=Q246,収支報告書!$B$10:$B$1011,"")))</f>
        <v/>
      </c>
      <c r="R246" s="150">
        <f>SUMIFS(収支報告書!$P$10:$P$1011,収支報告書!$U$10:$U$1011,"対象外",収支報告書!$W$10:$W$1011,Q246)+SUMIFS(収支報告書!$S$10:$S$1011,収支報告書!$U$10:$U$1011,"一部*",収支報告書!$W$10:$W$1011,Q246)+SUMIFS(収支報告書!$AA$10:$AA$1011,収支報告書!$U$10:$U$1011,"一部*",収支報告書!$W$10:$W$1011,Q246)+SUMIFS(収支報告書!$AB$10:$AB$1011,収支報告書!$U$10:$U$1011,"一部*",収支報告書!$W$10:$W$1011,Q246)+SUMIFS(収支報告書!$P$10:$P$1011,収支報告書!$U$10:$U$1011,"確認",収支報告書!$W$10:$W$1011,Q246)+SUMIFS(収支報告書!$AC$10:$AC$1011,収支報告書!$U$10:$U$1011,"一部*",収支報告書!$W$10:$W$1011,Q246)</f>
        <v>0</v>
      </c>
      <c r="S246" t="str" cm="1">
        <f t="array" aca="1" ref="S246" ca="1">_xlfn.IFNA(INDIRECT(ADDRESS(MATCH(Q246,収支報告書!$W$10:$W$1011,0)+9,22,4,,"収支報告書")),"")</f>
        <v/>
      </c>
      <c r="T246" t="str">
        <f t="shared" si="7"/>
        <v/>
      </c>
      <c r="U246" t="str">
        <f t="shared" si="8"/>
        <v/>
      </c>
    </row>
    <row r="247" spans="14:21">
      <c r="N247">
        <v>243</v>
      </c>
      <c r="O247" t="str">
        <f>IF(収支報告書!U252="一部対象外","・No."&amp;収支報告書!B252&amp;"："&amp;TEXT(収支報告書!$S252+収支報告書!$AA252+収支報告書!$AC252,"\#,###"),IF(収支報告書!U252="一部確認","・No."&amp;収支報告書!B252&amp;"："&amp;TEXT(収支報告書!$AB252,"\#,###"),""))</f>
        <v/>
      </c>
      <c r="P247" t="str" cm="1">
        <f t="array" ref="P247">IF(Q247="","",_xlfn.TEXTJOIN(",",TRUE,IF(収支報告書!$W$10:$W$1011=Q247,収支報告書!$B$10:$B$1011,"")))</f>
        <v/>
      </c>
      <c r="R247" s="150">
        <f>SUMIFS(収支報告書!$P$10:$P$1011,収支報告書!$U$10:$U$1011,"対象外",収支報告書!$W$10:$W$1011,Q247)+SUMIFS(収支報告書!$S$10:$S$1011,収支報告書!$U$10:$U$1011,"一部*",収支報告書!$W$10:$W$1011,Q247)+SUMIFS(収支報告書!$AA$10:$AA$1011,収支報告書!$U$10:$U$1011,"一部*",収支報告書!$W$10:$W$1011,Q247)+SUMIFS(収支報告書!$AB$10:$AB$1011,収支報告書!$U$10:$U$1011,"一部*",収支報告書!$W$10:$W$1011,Q247)+SUMIFS(収支報告書!$P$10:$P$1011,収支報告書!$U$10:$U$1011,"確認",収支報告書!$W$10:$W$1011,Q247)+SUMIFS(収支報告書!$AC$10:$AC$1011,収支報告書!$U$10:$U$1011,"一部*",収支報告書!$W$10:$W$1011,Q247)</f>
        <v>0</v>
      </c>
      <c r="S247" t="str" cm="1">
        <f t="array" aca="1" ref="S247" ca="1">_xlfn.IFNA(INDIRECT(ADDRESS(MATCH(Q247,収支報告書!$W$10:$W$1011,0)+9,22,4,,"収支報告書")),"")</f>
        <v/>
      </c>
      <c r="T247" t="str">
        <f t="shared" si="7"/>
        <v/>
      </c>
      <c r="U247" t="str">
        <f t="shared" si="8"/>
        <v/>
      </c>
    </row>
    <row r="248" spans="14:21">
      <c r="N248">
        <v>244</v>
      </c>
      <c r="O248" t="str">
        <f>IF(収支報告書!U253="一部対象外","・No."&amp;収支報告書!B253&amp;"："&amp;TEXT(収支報告書!$S253+収支報告書!$AA253+収支報告書!$AC253,"\#,###"),IF(収支報告書!U253="一部確認","・No."&amp;収支報告書!B253&amp;"："&amp;TEXT(収支報告書!$AB253,"\#,###"),""))</f>
        <v/>
      </c>
      <c r="P248" t="str" cm="1">
        <f t="array" ref="P248">IF(Q248="","",_xlfn.TEXTJOIN(",",TRUE,IF(収支報告書!$W$10:$W$1011=Q248,収支報告書!$B$10:$B$1011,"")))</f>
        <v/>
      </c>
      <c r="R248" s="150">
        <f>SUMIFS(収支報告書!$P$10:$P$1011,収支報告書!$U$10:$U$1011,"対象外",収支報告書!$W$10:$W$1011,Q248)+SUMIFS(収支報告書!$S$10:$S$1011,収支報告書!$U$10:$U$1011,"一部*",収支報告書!$W$10:$W$1011,Q248)+SUMIFS(収支報告書!$AA$10:$AA$1011,収支報告書!$U$10:$U$1011,"一部*",収支報告書!$W$10:$W$1011,Q248)+SUMIFS(収支報告書!$AB$10:$AB$1011,収支報告書!$U$10:$U$1011,"一部*",収支報告書!$W$10:$W$1011,Q248)+SUMIFS(収支報告書!$P$10:$P$1011,収支報告書!$U$10:$U$1011,"確認",収支報告書!$W$10:$W$1011,Q248)+SUMIFS(収支報告書!$AC$10:$AC$1011,収支報告書!$U$10:$U$1011,"一部*",収支報告書!$W$10:$W$1011,Q248)</f>
        <v>0</v>
      </c>
      <c r="S248" t="str" cm="1">
        <f t="array" aca="1" ref="S248" ca="1">_xlfn.IFNA(INDIRECT(ADDRESS(MATCH(Q248,収支報告書!$W$10:$W$1011,0)+9,22,4,,"収支報告書")),"")</f>
        <v/>
      </c>
      <c r="T248" t="str">
        <f t="shared" si="7"/>
        <v/>
      </c>
      <c r="U248" t="str">
        <f t="shared" si="8"/>
        <v/>
      </c>
    </row>
    <row r="249" spans="14:21">
      <c r="N249">
        <v>245</v>
      </c>
      <c r="O249" t="str">
        <f>IF(収支報告書!U254="一部対象外","・No."&amp;収支報告書!B254&amp;"："&amp;TEXT(収支報告書!$S254+収支報告書!$AA254+収支報告書!$AC254,"\#,###"),IF(収支報告書!U254="一部確認","・No."&amp;収支報告書!B254&amp;"："&amp;TEXT(収支報告書!$AB254,"\#,###"),""))</f>
        <v/>
      </c>
      <c r="P249" t="str" cm="1">
        <f t="array" ref="P249">IF(Q249="","",_xlfn.TEXTJOIN(",",TRUE,IF(収支報告書!$W$10:$W$1011=Q249,収支報告書!$B$10:$B$1011,"")))</f>
        <v/>
      </c>
      <c r="R249" s="150">
        <f>SUMIFS(収支報告書!$P$10:$P$1011,収支報告書!$U$10:$U$1011,"対象外",収支報告書!$W$10:$W$1011,Q249)+SUMIFS(収支報告書!$S$10:$S$1011,収支報告書!$U$10:$U$1011,"一部*",収支報告書!$W$10:$W$1011,Q249)+SUMIFS(収支報告書!$AA$10:$AA$1011,収支報告書!$U$10:$U$1011,"一部*",収支報告書!$W$10:$W$1011,Q249)+SUMIFS(収支報告書!$AB$10:$AB$1011,収支報告書!$U$10:$U$1011,"一部*",収支報告書!$W$10:$W$1011,Q249)+SUMIFS(収支報告書!$P$10:$P$1011,収支報告書!$U$10:$U$1011,"確認",収支報告書!$W$10:$W$1011,Q249)+SUMIFS(収支報告書!$AC$10:$AC$1011,収支報告書!$U$10:$U$1011,"一部*",収支報告書!$W$10:$W$1011,Q249)</f>
        <v>0</v>
      </c>
      <c r="S249" t="str" cm="1">
        <f t="array" aca="1" ref="S249" ca="1">_xlfn.IFNA(INDIRECT(ADDRESS(MATCH(Q249,収支報告書!$W$10:$W$1011,0)+9,22,4,,"収支報告書")),"")</f>
        <v/>
      </c>
      <c r="T249" t="str">
        <f t="shared" si="7"/>
        <v/>
      </c>
      <c r="U249" t="str">
        <f t="shared" si="8"/>
        <v/>
      </c>
    </row>
    <row r="250" spans="14:21">
      <c r="N250">
        <v>246</v>
      </c>
      <c r="O250" t="str">
        <f>IF(収支報告書!U255="一部対象外","・No."&amp;収支報告書!B255&amp;"："&amp;TEXT(収支報告書!$S255+収支報告書!$AA255+収支報告書!$AC255,"\#,###"),IF(収支報告書!U255="一部確認","・No."&amp;収支報告書!B255&amp;"："&amp;TEXT(収支報告書!$AB255,"\#,###"),""))</f>
        <v/>
      </c>
      <c r="P250" t="str" cm="1">
        <f t="array" ref="P250">IF(Q250="","",_xlfn.TEXTJOIN(",",TRUE,IF(収支報告書!$W$10:$W$1011=Q250,収支報告書!$B$10:$B$1011,"")))</f>
        <v/>
      </c>
      <c r="R250" s="150">
        <f>SUMIFS(収支報告書!$P$10:$P$1011,収支報告書!$U$10:$U$1011,"対象外",収支報告書!$W$10:$W$1011,Q250)+SUMIFS(収支報告書!$S$10:$S$1011,収支報告書!$U$10:$U$1011,"一部*",収支報告書!$W$10:$W$1011,Q250)+SUMIFS(収支報告書!$AA$10:$AA$1011,収支報告書!$U$10:$U$1011,"一部*",収支報告書!$W$10:$W$1011,Q250)+SUMIFS(収支報告書!$AB$10:$AB$1011,収支報告書!$U$10:$U$1011,"一部*",収支報告書!$W$10:$W$1011,Q250)+SUMIFS(収支報告書!$P$10:$P$1011,収支報告書!$U$10:$U$1011,"確認",収支報告書!$W$10:$W$1011,Q250)+SUMIFS(収支報告書!$AC$10:$AC$1011,収支報告書!$U$10:$U$1011,"一部*",収支報告書!$W$10:$W$1011,Q250)</f>
        <v>0</v>
      </c>
      <c r="S250" t="str" cm="1">
        <f t="array" aca="1" ref="S250" ca="1">_xlfn.IFNA(INDIRECT(ADDRESS(MATCH(Q250,収支報告書!$W$10:$W$1011,0)+9,22,4,,"収支報告書")),"")</f>
        <v/>
      </c>
      <c r="T250" t="str">
        <f t="shared" si="7"/>
        <v/>
      </c>
      <c r="U250" t="str">
        <f t="shared" si="8"/>
        <v/>
      </c>
    </row>
    <row r="251" spans="14:21">
      <c r="N251">
        <v>247</v>
      </c>
      <c r="O251" t="str">
        <f>IF(収支報告書!U256="一部対象外","・No."&amp;収支報告書!B256&amp;"："&amp;TEXT(収支報告書!$S256+収支報告書!$AA256+収支報告書!$AC256,"\#,###"),IF(収支報告書!U256="一部確認","・No."&amp;収支報告書!B256&amp;"："&amp;TEXT(収支報告書!$AB256,"\#,###"),""))</f>
        <v/>
      </c>
      <c r="P251" t="str" cm="1">
        <f t="array" ref="P251">IF(Q251="","",_xlfn.TEXTJOIN(",",TRUE,IF(収支報告書!$W$10:$W$1011=Q251,収支報告書!$B$10:$B$1011,"")))</f>
        <v/>
      </c>
      <c r="R251" s="150">
        <f>SUMIFS(収支報告書!$P$10:$P$1011,収支報告書!$U$10:$U$1011,"対象外",収支報告書!$W$10:$W$1011,Q251)+SUMIFS(収支報告書!$S$10:$S$1011,収支報告書!$U$10:$U$1011,"一部*",収支報告書!$W$10:$W$1011,Q251)+SUMIFS(収支報告書!$AA$10:$AA$1011,収支報告書!$U$10:$U$1011,"一部*",収支報告書!$W$10:$W$1011,Q251)+SUMIFS(収支報告書!$AB$10:$AB$1011,収支報告書!$U$10:$U$1011,"一部*",収支報告書!$W$10:$W$1011,Q251)+SUMIFS(収支報告書!$P$10:$P$1011,収支報告書!$U$10:$U$1011,"確認",収支報告書!$W$10:$W$1011,Q251)+SUMIFS(収支報告書!$AC$10:$AC$1011,収支報告書!$U$10:$U$1011,"一部*",収支報告書!$W$10:$W$1011,Q251)</f>
        <v>0</v>
      </c>
      <c r="S251" t="str" cm="1">
        <f t="array" aca="1" ref="S251" ca="1">_xlfn.IFNA(INDIRECT(ADDRESS(MATCH(Q251,収支報告書!$W$10:$W$1011,0)+9,22,4,,"収支報告書")),"")</f>
        <v/>
      </c>
      <c r="T251" t="str">
        <f t="shared" si="7"/>
        <v/>
      </c>
      <c r="U251" t="str">
        <f t="shared" si="8"/>
        <v/>
      </c>
    </row>
    <row r="252" spans="14:21">
      <c r="N252">
        <v>248</v>
      </c>
      <c r="O252" t="str">
        <f>IF(収支報告書!U257="一部対象外","・No."&amp;収支報告書!B257&amp;"："&amp;TEXT(収支報告書!$S257+収支報告書!$AA257+収支報告書!$AC257,"\#,###"),IF(収支報告書!U257="一部確認","・No."&amp;収支報告書!B257&amp;"："&amp;TEXT(収支報告書!$AB257,"\#,###"),""))</f>
        <v/>
      </c>
      <c r="P252" t="str" cm="1">
        <f t="array" ref="P252">IF(Q252="","",_xlfn.TEXTJOIN(",",TRUE,IF(収支報告書!$W$10:$W$1011=Q252,収支報告書!$B$10:$B$1011,"")))</f>
        <v/>
      </c>
      <c r="R252" s="150">
        <f>SUMIFS(収支報告書!$P$10:$P$1011,収支報告書!$U$10:$U$1011,"対象外",収支報告書!$W$10:$W$1011,Q252)+SUMIFS(収支報告書!$S$10:$S$1011,収支報告書!$U$10:$U$1011,"一部*",収支報告書!$W$10:$W$1011,Q252)+SUMIFS(収支報告書!$AA$10:$AA$1011,収支報告書!$U$10:$U$1011,"一部*",収支報告書!$W$10:$W$1011,Q252)+SUMIFS(収支報告書!$AB$10:$AB$1011,収支報告書!$U$10:$U$1011,"一部*",収支報告書!$W$10:$W$1011,Q252)+SUMIFS(収支報告書!$P$10:$P$1011,収支報告書!$U$10:$U$1011,"確認",収支報告書!$W$10:$W$1011,Q252)+SUMIFS(収支報告書!$AC$10:$AC$1011,収支報告書!$U$10:$U$1011,"一部*",収支報告書!$W$10:$W$1011,Q252)</f>
        <v>0</v>
      </c>
      <c r="S252" t="str" cm="1">
        <f t="array" aca="1" ref="S252" ca="1">_xlfn.IFNA(INDIRECT(ADDRESS(MATCH(Q252,収支報告書!$W$10:$W$1011,0)+9,22,4,,"収支報告書")),"")</f>
        <v/>
      </c>
      <c r="T252" t="str">
        <f t="shared" si="7"/>
        <v/>
      </c>
      <c r="U252" t="str">
        <f t="shared" si="8"/>
        <v/>
      </c>
    </row>
    <row r="253" spans="14:21">
      <c r="N253">
        <v>249</v>
      </c>
      <c r="O253" t="str">
        <f>IF(収支報告書!U258="一部対象外","・No."&amp;収支報告書!B258&amp;"："&amp;TEXT(収支報告書!$S258+収支報告書!$AA258+収支報告書!$AC258,"\#,###"),IF(収支報告書!U258="一部確認","・No."&amp;収支報告書!B258&amp;"："&amp;TEXT(収支報告書!$AB258,"\#,###"),""))</f>
        <v/>
      </c>
      <c r="P253" t="str" cm="1">
        <f t="array" ref="P253">IF(Q253="","",_xlfn.TEXTJOIN(",",TRUE,IF(収支報告書!$W$10:$W$1011=Q253,収支報告書!$B$10:$B$1011,"")))</f>
        <v/>
      </c>
      <c r="R253" s="150">
        <f>SUMIFS(収支報告書!$P$10:$P$1011,収支報告書!$U$10:$U$1011,"対象外",収支報告書!$W$10:$W$1011,Q253)+SUMIFS(収支報告書!$S$10:$S$1011,収支報告書!$U$10:$U$1011,"一部*",収支報告書!$W$10:$W$1011,Q253)+SUMIFS(収支報告書!$AA$10:$AA$1011,収支報告書!$U$10:$U$1011,"一部*",収支報告書!$W$10:$W$1011,Q253)+SUMIFS(収支報告書!$AB$10:$AB$1011,収支報告書!$U$10:$U$1011,"一部*",収支報告書!$W$10:$W$1011,Q253)+SUMIFS(収支報告書!$P$10:$P$1011,収支報告書!$U$10:$U$1011,"確認",収支報告書!$W$10:$W$1011,Q253)+SUMIFS(収支報告書!$AC$10:$AC$1011,収支報告書!$U$10:$U$1011,"一部*",収支報告書!$W$10:$W$1011,Q253)</f>
        <v>0</v>
      </c>
      <c r="S253" t="str" cm="1">
        <f t="array" aca="1" ref="S253" ca="1">_xlfn.IFNA(INDIRECT(ADDRESS(MATCH(Q253,収支報告書!$W$10:$W$1011,0)+9,22,4,,"収支報告書")),"")</f>
        <v/>
      </c>
      <c r="T253" t="str">
        <f t="shared" si="7"/>
        <v/>
      </c>
      <c r="U253" t="str">
        <f t="shared" si="8"/>
        <v/>
      </c>
    </row>
    <row r="254" spans="14:21">
      <c r="N254">
        <v>250</v>
      </c>
      <c r="O254" t="str">
        <f>IF(収支報告書!U259="一部対象外","・No."&amp;収支報告書!B259&amp;"："&amp;TEXT(収支報告書!$S259+収支報告書!$AA259+収支報告書!$AC259,"\#,###"),IF(収支報告書!U259="一部確認","・No."&amp;収支報告書!B259&amp;"："&amp;TEXT(収支報告書!$AB259,"\#,###"),""))</f>
        <v/>
      </c>
      <c r="P254" t="str" cm="1">
        <f t="array" ref="P254">IF(Q254="","",_xlfn.TEXTJOIN(",",TRUE,IF(収支報告書!$W$10:$W$1011=Q254,収支報告書!$B$10:$B$1011,"")))</f>
        <v/>
      </c>
      <c r="R254" s="150">
        <f>SUMIFS(収支報告書!$P$10:$P$1011,収支報告書!$U$10:$U$1011,"対象外",収支報告書!$W$10:$W$1011,Q254)+SUMIFS(収支報告書!$S$10:$S$1011,収支報告書!$U$10:$U$1011,"一部*",収支報告書!$W$10:$W$1011,Q254)+SUMIFS(収支報告書!$AA$10:$AA$1011,収支報告書!$U$10:$U$1011,"一部*",収支報告書!$W$10:$W$1011,Q254)+SUMIFS(収支報告書!$AB$10:$AB$1011,収支報告書!$U$10:$U$1011,"一部*",収支報告書!$W$10:$W$1011,Q254)+SUMIFS(収支報告書!$P$10:$P$1011,収支報告書!$U$10:$U$1011,"確認",収支報告書!$W$10:$W$1011,Q254)+SUMIFS(収支報告書!$AC$10:$AC$1011,収支報告書!$U$10:$U$1011,"一部*",収支報告書!$W$10:$W$1011,Q254)</f>
        <v>0</v>
      </c>
      <c r="S254" t="str" cm="1">
        <f t="array" aca="1" ref="S254" ca="1">_xlfn.IFNA(INDIRECT(ADDRESS(MATCH(Q254,収支報告書!$W$10:$W$1011,0)+9,22,4,,"収支報告書")),"")</f>
        <v/>
      </c>
      <c r="T254" t="str">
        <f t="shared" si="7"/>
        <v/>
      </c>
      <c r="U254" t="str">
        <f t="shared" si="8"/>
        <v/>
      </c>
    </row>
    <row r="255" spans="14:21">
      <c r="N255">
        <v>251</v>
      </c>
      <c r="O255" t="str">
        <f>IF(収支報告書!U260="一部対象外","・No."&amp;収支報告書!B260&amp;"："&amp;TEXT(収支報告書!$S260+収支報告書!$AA260+収支報告書!$AC260,"\#,###"),IF(収支報告書!U260="一部確認","・No."&amp;収支報告書!B260&amp;"："&amp;TEXT(収支報告書!$AB260,"\#,###"),""))</f>
        <v/>
      </c>
      <c r="P255" t="str" cm="1">
        <f t="array" ref="P255">IF(Q255="","",_xlfn.TEXTJOIN(",",TRUE,IF(収支報告書!$W$10:$W$1011=Q255,収支報告書!$B$10:$B$1011,"")))</f>
        <v/>
      </c>
      <c r="R255" s="150">
        <f>SUMIFS(収支報告書!$P$10:$P$1011,収支報告書!$U$10:$U$1011,"対象外",収支報告書!$W$10:$W$1011,Q255)+SUMIFS(収支報告書!$S$10:$S$1011,収支報告書!$U$10:$U$1011,"一部*",収支報告書!$W$10:$W$1011,Q255)+SUMIFS(収支報告書!$AA$10:$AA$1011,収支報告書!$U$10:$U$1011,"一部*",収支報告書!$W$10:$W$1011,Q255)+SUMIFS(収支報告書!$AB$10:$AB$1011,収支報告書!$U$10:$U$1011,"一部*",収支報告書!$W$10:$W$1011,Q255)+SUMIFS(収支報告書!$P$10:$P$1011,収支報告書!$U$10:$U$1011,"確認",収支報告書!$W$10:$W$1011,Q255)+SUMIFS(収支報告書!$AC$10:$AC$1011,収支報告書!$U$10:$U$1011,"一部*",収支報告書!$W$10:$W$1011,Q255)</f>
        <v>0</v>
      </c>
      <c r="S255" t="str" cm="1">
        <f t="array" aca="1" ref="S255" ca="1">_xlfn.IFNA(INDIRECT(ADDRESS(MATCH(Q255,収支報告書!$W$10:$W$1011,0)+9,22,4,,"収支報告書")),"")</f>
        <v/>
      </c>
      <c r="T255" t="str">
        <f t="shared" si="7"/>
        <v/>
      </c>
      <c r="U255" t="str">
        <f t="shared" si="8"/>
        <v/>
      </c>
    </row>
    <row r="256" spans="14:21">
      <c r="N256">
        <v>252</v>
      </c>
      <c r="O256" t="str">
        <f>IF(収支報告書!U261="一部対象外","・No."&amp;収支報告書!B261&amp;"："&amp;TEXT(収支報告書!$S261+収支報告書!$AA261+収支報告書!$AC261,"\#,###"),IF(収支報告書!U261="一部確認","・No."&amp;収支報告書!B261&amp;"："&amp;TEXT(収支報告書!$AB261,"\#,###"),""))</f>
        <v/>
      </c>
      <c r="P256" t="str" cm="1">
        <f t="array" ref="P256">IF(Q256="","",_xlfn.TEXTJOIN(",",TRUE,IF(収支報告書!$W$10:$W$1011=Q256,収支報告書!$B$10:$B$1011,"")))</f>
        <v/>
      </c>
      <c r="R256" s="150">
        <f>SUMIFS(収支報告書!$P$10:$P$1011,収支報告書!$U$10:$U$1011,"対象外",収支報告書!$W$10:$W$1011,Q256)+SUMIFS(収支報告書!$S$10:$S$1011,収支報告書!$U$10:$U$1011,"一部*",収支報告書!$W$10:$W$1011,Q256)+SUMIFS(収支報告書!$AA$10:$AA$1011,収支報告書!$U$10:$U$1011,"一部*",収支報告書!$W$10:$W$1011,Q256)+SUMIFS(収支報告書!$AB$10:$AB$1011,収支報告書!$U$10:$U$1011,"一部*",収支報告書!$W$10:$W$1011,Q256)+SUMIFS(収支報告書!$P$10:$P$1011,収支報告書!$U$10:$U$1011,"確認",収支報告書!$W$10:$W$1011,Q256)+SUMIFS(収支報告書!$AC$10:$AC$1011,収支報告書!$U$10:$U$1011,"一部*",収支報告書!$W$10:$W$1011,Q256)</f>
        <v>0</v>
      </c>
      <c r="S256" t="str" cm="1">
        <f t="array" aca="1" ref="S256" ca="1">_xlfn.IFNA(INDIRECT(ADDRESS(MATCH(Q256,収支報告書!$W$10:$W$1011,0)+9,22,4,,"収支報告書")),"")</f>
        <v/>
      </c>
      <c r="T256" t="str">
        <f t="shared" si="7"/>
        <v/>
      </c>
      <c r="U256" t="str">
        <f t="shared" si="8"/>
        <v/>
      </c>
    </row>
    <row r="257" spans="14:21">
      <c r="N257">
        <v>253</v>
      </c>
      <c r="O257" t="str">
        <f>IF(収支報告書!U262="一部対象外","・No."&amp;収支報告書!B262&amp;"："&amp;TEXT(収支報告書!$S262+収支報告書!$AA262+収支報告書!$AC262,"\#,###"),IF(収支報告書!U262="一部確認","・No."&amp;収支報告書!B262&amp;"："&amp;TEXT(収支報告書!$AB262,"\#,###"),""))</f>
        <v/>
      </c>
      <c r="P257" t="str" cm="1">
        <f t="array" ref="P257">IF(Q257="","",_xlfn.TEXTJOIN(",",TRUE,IF(収支報告書!$W$10:$W$1011=Q257,収支報告書!$B$10:$B$1011,"")))</f>
        <v/>
      </c>
      <c r="R257" s="150">
        <f>SUMIFS(収支報告書!$P$10:$P$1011,収支報告書!$U$10:$U$1011,"対象外",収支報告書!$W$10:$W$1011,Q257)+SUMIFS(収支報告書!$S$10:$S$1011,収支報告書!$U$10:$U$1011,"一部*",収支報告書!$W$10:$W$1011,Q257)+SUMIFS(収支報告書!$AA$10:$AA$1011,収支報告書!$U$10:$U$1011,"一部*",収支報告書!$W$10:$W$1011,Q257)+SUMIFS(収支報告書!$AB$10:$AB$1011,収支報告書!$U$10:$U$1011,"一部*",収支報告書!$W$10:$W$1011,Q257)+SUMIFS(収支報告書!$P$10:$P$1011,収支報告書!$U$10:$U$1011,"確認",収支報告書!$W$10:$W$1011,Q257)+SUMIFS(収支報告書!$AC$10:$AC$1011,収支報告書!$U$10:$U$1011,"一部*",収支報告書!$W$10:$W$1011,Q257)</f>
        <v>0</v>
      </c>
      <c r="S257" t="str" cm="1">
        <f t="array" aca="1" ref="S257" ca="1">_xlfn.IFNA(INDIRECT(ADDRESS(MATCH(Q257,収支報告書!$W$10:$W$1011,0)+9,22,4,,"収支報告書")),"")</f>
        <v/>
      </c>
      <c r="T257" t="str">
        <f t="shared" si="7"/>
        <v/>
      </c>
      <c r="U257" t="str">
        <f t="shared" si="8"/>
        <v/>
      </c>
    </row>
    <row r="258" spans="14:21">
      <c r="N258">
        <v>254</v>
      </c>
      <c r="O258" t="str">
        <f>IF(収支報告書!U263="一部対象外","・No."&amp;収支報告書!B263&amp;"："&amp;TEXT(収支報告書!$S263+収支報告書!$AA263+収支報告書!$AC263,"\#,###"),IF(収支報告書!U263="一部確認","・No."&amp;収支報告書!B263&amp;"："&amp;TEXT(収支報告書!$AB263,"\#,###"),""))</f>
        <v/>
      </c>
      <c r="P258" t="str" cm="1">
        <f t="array" ref="P258">IF(Q258="","",_xlfn.TEXTJOIN(",",TRUE,IF(収支報告書!$W$10:$W$1011=Q258,収支報告書!$B$10:$B$1011,"")))</f>
        <v/>
      </c>
      <c r="R258" s="150">
        <f>SUMIFS(収支報告書!$P$10:$P$1011,収支報告書!$U$10:$U$1011,"対象外",収支報告書!$W$10:$W$1011,Q258)+SUMIFS(収支報告書!$S$10:$S$1011,収支報告書!$U$10:$U$1011,"一部*",収支報告書!$W$10:$W$1011,Q258)+SUMIFS(収支報告書!$AA$10:$AA$1011,収支報告書!$U$10:$U$1011,"一部*",収支報告書!$W$10:$W$1011,Q258)+SUMIFS(収支報告書!$AB$10:$AB$1011,収支報告書!$U$10:$U$1011,"一部*",収支報告書!$W$10:$W$1011,Q258)+SUMIFS(収支報告書!$P$10:$P$1011,収支報告書!$U$10:$U$1011,"確認",収支報告書!$W$10:$W$1011,Q258)+SUMIFS(収支報告書!$AC$10:$AC$1011,収支報告書!$U$10:$U$1011,"一部*",収支報告書!$W$10:$W$1011,Q258)</f>
        <v>0</v>
      </c>
      <c r="S258" t="str" cm="1">
        <f t="array" aca="1" ref="S258" ca="1">_xlfn.IFNA(INDIRECT(ADDRESS(MATCH(Q258,収支報告書!$W$10:$W$1011,0)+9,22,4,,"収支報告書")),"")</f>
        <v/>
      </c>
      <c r="T258" t="str">
        <f t="shared" si="7"/>
        <v/>
      </c>
      <c r="U258" t="str">
        <f t="shared" si="8"/>
        <v/>
      </c>
    </row>
    <row r="259" spans="14:21">
      <c r="N259">
        <v>255</v>
      </c>
      <c r="O259" t="str">
        <f>IF(収支報告書!U264="一部対象外","・No."&amp;収支報告書!B264&amp;"："&amp;TEXT(収支報告書!$S264+収支報告書!$AA264+収支報告書!$AC264,"\#,###"),IF(収支報告書!U264="一部確認","・No."&amp;収支報告書!B264&amp;"："&amp;TEXT(収支報告書!$AB264,"\#,###"),""))</f>
        <v/>
      </c>
      <c r="P259" t="str" cm="1">
        <f t="array" ref="P259">IF(Q259="","",_xlfn.TEXTJOIN(",",TRUE,IF(収支報告書!$W$10:$W$1011=Q259,収支報告書!$B$10:$B$1011,"")))</f>
        <v/>
      </c>
      <c r="R259" s="150">
        <f>SUMIFS(収支報告書!$P$10:$P$1011,収支報告書!$U$10:$U$1011,"対象外",収支報告書!$W$10:$W$1011,Q259)+SUMIFS(収支報告書!$S$10:$S$1011,収支報告書!$U$10:$U$1011,"一部*",収支報告書!$W$10:$W$1011,Q259)+SUMIFS(収支報告書!$AA$10:$AA$1011,収支報告書!$U$10:$U$1011,"一部*",収支報告書!$W$10:$W$1011,Q259)+SUMIFS(収支報告書!$AB$10:$AB$1011,収支報告書!$U$10:$U$1011,"一部*",収支報告書!$W$10:$W$1011,Q259)+SUMIFS(収支報告書!$P$10:$P$1011,収支報告書!$U$10:$U$1011,"確認",収支報告書!$W$10:$W$1011,Q259)+SUMIFS(収支報告書!$AC$10:$AC$1011,収支報告書!$U$10:$U$1011,"一部*",収支報告書!$W$10:$W$1011,Q259)</f>
        <v>0</v>
      </c>
      <c r="S259" t="str" cm="1">
        <f t="array" aca="1" ref="S259" ca="1">_xlfn.IFNA(INDIRECT(ADDRESS(MATCH(Q259,収支報告書!$W$10:$W$1011,0)+9,22,4,,"収支報告書")),"")</f>
        <v/>
      </c>
      <c r="T259" t="str">
        <f t="shared" si="7"/>
        <v/>
      </c>
      <c r="U259" t="str">
        <f t="shared" si="8"/>
        <v/>
      </c>
    </row>
    <row r="260" spans="14:21">
      <c r="N260">
        <v>256</v>
      </c>
      <c r="O260" t="str">
        <f>IF(収支報告書!U265="一部対象外","・No."&amp;収支報告書!B265&amp;"："&amp;TEXT(収支報告書!$S265+収支報告書!$AA265+収支報告書!$AC265,"\#,###"),IF(収支報告書!U265="一部確認","・No."&amp;収支報告書!B265&amp;"："&amp;TEXT(収支報告書!$AB265,"\#,###"),""))</f>
        <v/>
      </c>
      <c r="P260" t="str" cm="1">
        <f t="array" ref="P260">IF(Q260="","",_xlfn.TEXTJOIN(",",TRUE,IF(収支報告書!$W$10:$W$1011=Q260,収支報告書!$B$10:$B$1011,"")))</f>
        <v/>
      </c>
      <c r="R260" s="150">
        <f>SUMIFS(収支報告書!$P$10:$P$1011,収支報告書!$U$10:$U$1011,"対象外",収支報告書!$W$10:$W$1011,Q260)+SUMIFS(収支報告書!$S$10:$S$1011,収支報告書!$U$10:$U$1011,"一部*",収支報告書!$W$10:$W$1011,Q260)+SUMIFS(収支報告書!$AA$10:$AA$1011,収支報告書!$U$10:$U$1011,"一部*",収支報告書!$W$10:$W$1011,Q260)+SUMIFS(収支報告書!$AB$10:$AB$1011,収支報告書!$U$10:$U$1011,"一部*",収支報告書!$W$10:$W$1011,Q260)+SUMIFS(収支報告書!$P$10:$P$1011,収支報告書!$U$10:$U$1011,"確認",収支報告書!$W$10:$W$1011,Q260)+SUMIFS(収支報告書!$AC$10:$AC$1011,収支報告書!$U$10:$U$1011,"一部*",収支報告書!$W$10:$W$1011,Q260)</f>
        <v>0</v>
      </c>
      <c r="S260" t="str" cm="1">
        <f t="array" aca="1" ref="S260" ca="1">_xlfn.IFNA(INDIRECT(ADDRESS(MATCH(Q260,収支報告書!$W$10:$W$1011,0)+9,22,4,,"収支報告書")),"")</f>
        <v/>
      </c>
      <c r="T260" t="str">
        <f t="shared" si="7"/>
        <v/>
      </c>
      <c r="U260" t="str">
        <f t="shared" si="8"/>
        <v/>
      </c>
    </row>
    <row r="261" spans="14:21">
      <c r="N261">
        <v>257</v>
      </c>
      <c r="O261" t="str">
        <f>IF(収支報告書!U266="一部対象外","・No."&amp;収支報告書!B266&amp;"："&amp;TEXT(収支報告書!$S266+収支報告書!$AA266+収支報告書!$AC266,"\#,###"),IF(収支報告書!U266="一部確認","・No."&amp;収支報告書!B266&amp;"："&amp;TEXT(収支報告書!$AB266,"\#,###"),""))</f>
        <v/>
      </c>
      <c r="P261" t="str" cm="1">
        <f t="array" ref="P261">IF(Q261="","",_xlfn.TEXTJOIN(",",TRUE,IF(収支報告書!$W$10:$W$1011=Q261,収支報告書!$B$10:$B$1011,"")))</f>
        <v/>
      </c>
      <c r="R261" s="150">
        <f>SUMIFS(収支報告書!$P$10:$P$1011,収支報告書!$U$10:$U$1011,"対象外",収支報告書!$W$10:$W$1011,Q261)+SUMIFS(収支報告書!$S$10:$S$1011,収支報告書!$U$10:$U$1011,"一部*",収支報告書!$W$10:$W$1011,Q261)+SUMIFS(収支報告書!$AA$10:$AA$1011,収支報告書!$U$10:$U$1011,"一部*",収支報告書!$W$10:$W$1011,Q261)+SUMIFS(収支報告書!$AB$10:$AB$1011,収支報告書!$U$10:$U$1011,"一部*",収支報告書!$W$10:$W$1011,Q261)+SUMIFS(収支報告書!$P$10:$P$1011,収支報告書!$U$10:$U$1011,"確認",収支報告書!$W$10:$W$1011,Q261)+SUMIFS(収支報告書!$AC$10:$AC$1011,収支報告書!$U$10:$U$1011,"一部*",収支報告書!$W$10:$W$1011,Q261)</f>
        <v>0</v>
      </c>
      <c r="S261" t="str" cm="1">
        <f t="array" aca="1" ref="S261" ca="1">_xlfn.IFNA(INDIRECT(ADDRESS(MATCH(Q261,収支報告書!$W$10:$W$1011,0)+9,22,4,,"収支報告書")),"")</f>
        <v/>
      </c>
      <c r="T261" t="str">
        <f t="shared" si="7"/>
        <v/>
      </c>
      <c r="U261" t="str">
        <f t="shared" si="8"/>
        <v/>
      </c>
    </row>
    <row r="262" spans="14:21">
      <c r="N262">
        <v>258</v>
      </c>
      <c r="O262" t="str">
        <f>IF(収支報告書!U267="一部対象外","・No."&amp;収支報告書!B267&amp;"："&amp;TEXT(収支報告書!$S267+収支報告書!$AA267+収支報告書!$AC267,"\#,###"),IF(収支報告書!U267="一部確認","・No."&amp;収支報告書!B267&amp;"："&amp;TEXT(収支報告書!$AB267,"\#,###"),""))</f>
        <v/>
      </c>
      <c r="P262" t="str" cm="1">
        <f t="array" ref="P262">IF(Q262="","",_xlfn.TEXTJOIN(",",TRUE,IF(収支報告書!$W$10:$W$1011=Q262,収支報告書!$B$10:$B$1011,"")))</f>
        <v/>
      </c>
      <c r="R262" s="150">
        <f>SUMIFS(収支報告書!$P$10:$P$1011,収支報告書!$U$10:$U$1011,"対象外",収支報告書!$W$10:$W$1011,Q262)+SUMIFS(収支報告書!$S$10:$S$1011,収支報告書!$U$10:$U$1011,"一部*",収支報告書!$W$10:$W$1011,Q262)+SUMIFS(収支報告書!$AA$10:$AA$1011,収支報告書!$U$10:$U$1011,"一部*",収支報告書!$W$10:$W$1011,Q262)+SUMIFS(収支報告書!$AB$10:$AB$1011,収支報告書!$U$10:$U$1011,"一部*",収支報告書!$W$10:$W$1011,Q262)+SUMIFS(収支報告書!$P$10:$P$1011,収支報告書!$U$10:$U$1011,"確認",収支報告書!$W$10:$W$1011,Q262)+SUMIFS(収支報告書!$AC$10:$AC$1011,収支報告書!$U$10:$U$1011,"一部*",収支報告書!$W$10:$W$1011,Q262)</f>
        <v>0</v>
      </c>
      <c r="S262" t="str" cm="1">
        <f t="array" aca="1" ref="S262" ca="1">_xlfn.IFNA(INDIRECT(ADDRESS(MATCH(Q262,収支報告書!$W$10:$W$1011,0)+9,22,4,,"収支報告書")),"")</f>
        <v/>
      </c>
      <c r="T262" t="str">
        <f t="shared" ref="T262:T325" si="9">IF(Q262="","",IF(R262&lt;&gt;0,"・No."&amp;P262&amp;"："&amp;Q262&amp;"（"&amp;TEXT(R262,"\#,###")&amp;IF(S262=0,"","/"&amp;S262)&amp;"）"&amp;CHAR(10),""))</f>
        <v/>
      </c>
      <c r="U262" t="str">
        <f t="shared" si="8"/>
        <v/>
      </c>
    </row>
    <row r="263" spans="14:21">
      <c r="N263">
        <v>259</v>
      </c>
      <c r="O263" t="str">
        <f>IF(収支報告書!U268="一部対象外","・No."&amp;収支報告書!B268&amp;"："&amp;TEXT(収支報告書!$S268+収支報告書!$AA268+収支報告書!$AC268,"\#,###"),IF(収支報告書!U268="一部確認","・No."&amp;収支報告書!B268&amp;"："&amp;TEXT(収支報告書!$AB268,"\#,###"),""))</f>
        <v/>
      </c>
      <c r="P263" t="str" cm="1">
        <f t="array" ref="P263">IF(Q263="","",_xlfn.TEXTJOIN(",",TRUE,IF(収支報告書!$W$10:$W$1011=Q263,収支報告書!$B$10:$B$1011,"")))</f>
        <v/>
      </c>
      <c r="R263" s="150">
        <f>SUMIFS(収支報告書!$P$10:$P$1011,収支報告書!$U$10:$U$1011,"対象外",収支報告書!$W$10:$W$1011,Q263)+SUMIFS(収支報告書!$S$10:$S$1011,収支報告書!$U$10:$U$1011,"一部*",収支報告書!$W$10:$W$1011,Q263)+SUMIFS(収支報告書!$AA$10:$AA$1011,収支報告書!$U$10:$U$1011,"一部*",収支報告書!$W$10:$W$1011,Q263)+SUMIFS(収支報告書!$AB$10:$AB$1011,収支報告書!$U$10:$U$1011,"一部*",収支報告書!$W$10:$W$1011,Q263)+SUMIFS(収支報告書!$P$10:$P$1011,収支報告書!$U$10:$U$1011,"確認",収支報告書!$W$10:$W$1011,Q263)+SUMIFS(収支報告書!$AC$10:$AC$1011,収支報告書!$U$10:$U$1011,"一部*",収支報告書!$W$10:$W$1011,Q263)</f>
        <v>0</v>
      </c>
      <c r="S263" t="str" cm="1">
        <f t="array" aca="1" ref="S263" ca="1">_xlfn.IFNA(INDIRECT(ADDRESS(MATCH(Q263,収支報告書!$W$10:$W$1011,0)+9,22,4,,"収支報告書")),"")</f>
        <v/>
      </c>
      <c r="T263" t="str">
        <f t="shared" si="9"/>
        <v/>
      </c>
      <c r="U263" t="str">
        <f t="shared" si="8"/>
        <v/>
      </c>
    </row>
    <row r="264" spans="14:21">
      <c r="N264">
        <v>260</v>
      </c>
      <c r="O264" t="str">
        <f>IF(収支報告書!U269="一部対象外","・No."&amp;収支報告書!B269&amp;"："&amp;TEXT(収支報告書!$S269+収支報告書!$AA269+収支報告書!$AC269,"\#,###"),IF(収支報告書!U269="一部確認","・No."&amp;収支報告書!B269&amp;"："&amp;TEXT(収支報告書!$AB269,"\#,###"),""))</f>
        <v/>
      </c>
      <c r="P264" t="str" cm="1">
        <f t="array" ref="P264">IF(Q264="","",_xlfn.TEXTJOIN(",",TRUE,IF(収支報告書!$W$10:$W$1011=Q264,収支報告書!$B$10:$B$1011,"")))</f>
        <v/>
      </c>
      <c r="R264" s="150">
        <f>SUMIFS(収支報告書!$P$10:$P$1011,収支報告書!$U$10:$U$1011,"対象外",収支報告書!$W$10:$W$1011,Q264)+SUMIFS(収支報告書!$S$10:$S$1011,収支報告書!$U$10:$U$1011,"一部*",収支報告書!$W$10:$W$1011,Q264)+SUMIFS(収支報告書!$AA$10:$AA$1011,収支報告書!$U$10:$U$1011,"一部*",収支報告書!$W$10:$W$1011,Q264)+SUMIFS(収支報告書!$AB$10:$AB$1011,収支報告書!$U$10:$U$1011,"一部*",収支報告書!$W$10:$W$1011,Q264)+SUMIFS(収支報告書!$P$10:$P$1011,収支報告書!$U$10:$U$1011,"確認",収支報告書!$W$10:$W$1011,Q264)+SUMIFS(収支報告書!$AC$10:$AC$1011,収支報告書!$U$10:$U$1011,"一部*",収支報告書!$W$10:$W$1011,Q264)</f>
        <v>0</v>
      </c>
      <c r="S264" t="str" cm="1">
        <f t="array" aca="1" ref="S264" ca="1">_xlfn.IFNA(INDIRECT(ADDRESS(MATCH(Q264,収支報告書!$W$10:$W$1011,0)+9,22,4,,"収支報告書")),"")</f>
        <v/>
      </c>
      <c r="T264" t="str">
        <f t="shared" si="9"/>
        <v/>
      </c>
      <c r="U264" t="str">
        <f t="shared" si="8"/>
        <v/>
      </c>
    </row>
    <row r="265" spans="14:21">
      <c r="N265">
        <v>261</v>
      </c>
      <c r="O265" t="str">
        <f>IF(収支報告書!U270="一部対象外","・No."&amp;収支報告書!B270&amp;"："&amp;TEXT(収支報告書!$S270+収支報告書!$AA270+収支報告書!$AC270,"\#,###"),IF(収支報告書!U270="一部確認","・No."&amp;収支報告書!B270&amp;"："&amp;TEXT(収支報告書!$AB270,"\#,###"),""))</f>
        <v/>
      </c>
      <c r="P265" t="str" cm="1">
        <f t="array" ref="P265">IF(Q265="","",_xlfn.TEXTJOIN(",",TRUE,IF(収支報告書!$W$10:$W$1011=Q265,収支報告書!$B$10:$B$1011,"")))</f>
        <v/>
      </c>
      <c r="R265" s="150">
        <f>SUMIFS(収支報告書!$P$10:$P$1011,収支報告書!$U$10:$U$1011,"対象外",収支報告書!$W$10:$W$1011,Q265)+SUMIFS(収支報告書!$S$10:$S$1011,収支報告書!$U$10:$U$1011,"一部*",収支報告書!$W$10:$W$1011,Q265)+SUMIFS(収支報告書!$AA$10:$AA$1011,収支報告書!$U$10:$U$1011,"一部*",収支報告書!$W$10:$W$1011,Q265)+SUMIFS(収支報告書!$AB$10:$AB$1011,収支報告書!$U$10:$U$1011,"一部*",収支報告書!$W$10:$W$1011,Q265)+SUMIFS(収支報告書!$P$10:$P$1011,収支報告書!$U$10:$U$1011,"確認",収支報告書!$W$10:$W$1011,Q265)+SUMIFS(収支報告書!$AC$10:$AC$1011,収支報告書!$U$10:$U$1011,"一部*",収支報告書!$W$10:$W$1011,Q265)</f>
        <v>0</v>
      </c>
      <c r="S265" t="str" cm="1">
        <f t="array" aca="1" ref="S265" ca="1">_xlfn.IFNA(INDIRECT(ADDRESS(MATCH(Q265,収支報告書!$W$10:$W$1011,0)+9,22,4,,"収支報告書")),"")</f>
        <v/>
      </c>
      <c r="T265" t="str">
        <f t="shared" si="9"/>
        <v/>
      </c>
      <c r="U265" t="str">
        <f t="shared" ref="U265:U328" si="10">IF(Q265="","",IF(R265=0,"・No."&amp;P265&amp;"："&amp;Q265&amp;CHAR(10),""))</f>
        <v/>
      </c>
    </row>
    <row r="266" spans="14:21">
      <c r="N266">
        <v>262</v>
      </c>
      <c r="O266" t="str">
        <f>IF(収支報告書!U271="一部対象外","・No."&amp;収支報告書!B271&amp;"："&amp;TEXT(収支報告書!$S271+収支報告書!$AA271+収支報告書!$AC271,"\#,###"),IF(収支報告書!U271="一部確認","・No."&amp;収支報告書!B271&amp;"："&amp;TEXT(収支報告書!$AB271,"\#,###"),""))</f>
        <v/>
      </c>
      <c r="P266" t="str" cm="1">
        <f t="array" ref="P266">IF(Q266="","",_xlfn.TEXTJOIN(",",TRUE,IF(収支報告書!$W$10:$W$1011=Q266,収支報告書!$B$10:$B$1011,"")))</f>
        <v/>
      </c>
      <c r="R266" s="150">
        <f>SUMIFS(収支報告書!$P$10:$P$1011,収支報告書!$U$10:$U$1011,"対象外",収支報告書!$W$10:$W$1011,Q266)+SUMIFS(収支報告書!$S$10:$S$1011,収支報告書!$U$10:$U$1011,"一部*",収支報告書!$W$10:$W$1011,Q266)+SUMIFS(収支報告書!$AA$10:$AA$1011,収支報告書!$U$10:$U$1011,"一部*",収支報告書!$W$10:$W$1011,Q266)+SUMIFS(収支報告書!$AB$10:$AB$1011,収支報告書!$U$10:$U$1011,"一部*",収支報告書!$W$10:$W$1011,Q266)+SUMIFS(収支報告書!$P$10:$P$1011,収支報告書!$U$10:$U$1011,"確認",収支報告書!$W$10:$W$1011,Q266)+SUMIFS(収支報告書!$AC$10:$AC$1011,収支報告書!$U$10:$U$1011,"一部*",収支報告書!$W$10:$W$1011,Q266)</f>
        <v>0</v>
      </c>
      <c r="S266" t="str" cm="1">
        <f t="array" aca="1" ref="S266" ca="1">_xlfn.IFNA(INDIRECT(ADDRESS(MATCH(Q266,収支報告書!$W$10:$W$1011,0)+9,22,4,,"収支報告書")),"")</f>
        <v/>
      </c>
      <c r="T266" t="str">
        <f t="shared" si="9"/>
        <v/>
      </c>
      <c r="U266" t="str">
        <f t="shared" si="10"/>
        <v/>
      </c>
    </row>
    <row r="267" spans="14:21">
      <c r="N267">
        <v>263</v>
      </c>
      <c r="O267" t="str">
        <f>IF(収支報告書!U272="一部対象外","・No."&amp;収支報告書!B272&amp;"："&amp;TEXT(収支報告書!$S272+収支報告書!$AA272+収支報告書!$AC272,"\#,###"),IF(収支報告書!U272="一部確認","・No."&amp;収支報告書!B272&amp;"："&amp;TEXT(収支報告書!$AB272,"\#,###"),""))</f>
        <v/>
      </c>
      <c r="P267" t="str" cm="1">
        <f t="array" ref="P267">IF(Q267="","",_xlfn.TEXTJOIN(",",TRUE,IF(収支報告書!$W$10:$W$1011=Q267,収支報告書!$B$10:$B$1011,"")))</f>
        <v/>
      </c>
      <c r="R267" s="150">
        <f>SUMIFS(収支報告書!$P$10:$P$1011,収支報告書!$U$10:$U$1011,"対象外",収支報告書!$W$10:$W$1011,Q267)+SUMIFS(収支報告書!$S$10:$S$1011,収支報告書!$U$10:$U$1011,"一部*",収支報告書!$W$10:$W$1011,Q267)+SUMIFS(収支報告書!$AA$10:$AA$1011,収支報告書!$U$10:$U$1011,"一部*",収支報告書!$W$10:$W$1011,Q267)+SUMIFS(収支報告書!$AB$10:$AB$1011,収支報告書!$U$10:$U$1011,"一部*",収支報告書!$W$10:$W$1011,Q267)+SUMIFS(収支報告書!$P$10:$P$1011,収支報告書!$U$10:$U$1011,"確認",収支報告書!$W$10:$W$1011,Q267)+SUMIFS(収支報告書!$AC$10:$AC$1011,収支報告書!$U$10:$U$1011,"一部*",収支報告書!$W$10:$W$1011,Q267)</f>
        <v>0</v>
      </c>
      <c r="S267" t="str" cm="1">
        <f t="array" aca="1" ref="S267" ca="1">_xlfn.IFNA(INDIRECT(ADDRESS(MATCH(Q267,収支報告書!$W$10:$W$1011,0)+9,22,4,,"収支報告書")),"")</f>
        <v/>
      </c>
      <c r="T267" t="str">
        <f t="shared" si="9"/>
        <v/>
      </c>
      <c r="U267" t="str">
        <f t="shared" si="10"/>
        <v/>
      </c>
    </row>
    <row r="268" spans="14:21">
      <c r="N268">
        <v>264</v>
      </c>
      <c r="O268" t="str">
        <f>IF(収支報告書!U273="一部対象外","・No."&amp;収支報告書!B273&amp;"："&amp;TEXT(収支報告書!$S273+収支報告書!$AA273+収支報告書!$AC273,"\#,###"),IF(収支報告書!U273="一部確認","・No."&amp;収支報告書!B273&amp;"："&amp;TEXT(収支報告書!$AB273,"\#,###"),""))</f>
        <v/>
      </c>
      <c r="P268" t="str" cm="1">
        <f t="array" ref="P268">IF(Q268="","",_xlfn.TEXTJOIN(",",TRUE,IF(収支報告書!$W$10:$W$1011=Q268,収支報告書!$B$10:$B$1011,"")))</f>
        <v/>
      </c>
      <c r="R268" s="150">
        <f>SUMIFS(収支報告書!$P$10:$P$1011,収支報告書!$U$10:$U$1011,"対象外",収支報告書!$W$10:$W$1011,Q268)+SUMIFS(収支報告書!$S$10:$S$1011,収支報告書!$U$10:$U$1011,"一部*",収支報告書!$W$10:$W$1011,Q268)+SUMIFS(収支報告書!$AA$10:$AA$1011,収支報告書!$U$10:$U$1011,"一部*",収支報告書!$W$10:$W$1011,Q268)+SUMIFS(収支報告書!$AB$10:$AB$1011,収支報告書!$U$10:$U$1011,"一部*",収支報告書!$W$10:$W$1011,Q268)+SUMIFS(収支報告書!$P$10:$P$1011,収支報告書!$U$10:$U$1011,"確認",収支報告書!$W$10:$W$1011,Q268)+SUMIFS(収支報告書!$AC$10:$AC$1011,収支報告書!$U$10:$U$1011,"一部*",収支報告書!$W$10:$W$1011,Q268)</f>
        <v>0</v>
      </c>
      <c r="S268" t="str" cm="1">
        <f t="array" aca="1" ref="S268" ca="1">_xlfn.IFNA(INDIRECT(ADDRESS(MATCH(Q268,収支報告書!$W$10:$W$1011,0)+9,22,4,,"収支報告書")),"")</f>
        <v/>
      </c>
      <c r="T268" t="str">
        <f t="shared" si="9"/>
        <v/>
      </c>
      <c r="U268" t="str">
        <f t="shared" si="10"/>
        <v/>
      </c>
    </row>
    <row r="269" spans="14:21">
      <c r="N269">
        <v>265</v>
      </c>
      <c r="O269" t="str">
        <f>IF(収支報告書!U274="一部対象外","・No."&amp;収支報告書!B274&amp;"："&amp;TEXT(収支報告書!$S274+収支報告書!$AA274+収支報告書!$AC274,"\#,###"),IF(収支報告書!U274="一部確認","・No."&amp;収支報告書!B274&amp;"："&amp;TEXT(収支報告書!$AB274,"\#,###"),""))</f>
        <v/>
      </c>
      <c r="P269" t="str" cm="1">
        <f t="array" ref="P269">IF(Q269="","",_xlfn.TEXTJOIN(",",TRUE,IF(収支報告書!$W$10:$W$1011=Q269,収支報告書!$B$10:$B$1011,"")))</f>
        <v/>
      </c>
      <c r="R269" s="150">
        <f>SUMIFS(収支報告書!$P$10:$P$1011,収支報告書!$U$10:$U$1011,"対象外",収支報告書!$W$10:$W$1011,Q269)+SUMIFS(収支報告書!$S$10:$S$1011,収支報告書!$U$10:$U$1011,"一部*",収支報告書!$W$10:$W$1011,Q269)+SUMIFS(収支報告書!$AA$10:$AA$1011,収支報告書!$U$10:$U$1011,"一部*",収支報告書!$W$10:$W$1011,Q269)+SUMIFS(収支報告書!$AB$10:$AB$1011,収支報告書!$U$10:$U$1011,"一部*",収支報告書!$W$10:$W$1011,Q269)+SUMIFS(収支報告書!$P$10:$P$1011,収支報告書!$U$10:$U$1011,"確認",収支報告書!$W$10:$W$1011,Q269)+SUMIFS(収支報告書!$AC$10:$AC$1011,収支報告書!$U$10:$U$1011,"一部*",収支報告書!$W$10:$W$1011,Q269)</f>
        <v>0</v>
      </c>
      <c r="S269" t="str" cm="1">
        <f t="array" aca="1" ref="S269" ca="1">_xlfn.IFNA(INDIRECT(ADDRESS(MATCH(Q269,収支報告書!$W$10:$W$1011,0)+9,22,4,,"収支報告書")),"")</f>
        <v/>
      </c>
      <c r="T269" t="str">
        <f t="shared" si="9"/>
        <v/>
      </c>
      <c r="U269" t="str">
        <f t="shared" si="10"/>
        <v/>
      </c>
    </row>
    <row r="270" spans="14:21">
      <c r="N270">
        <v>266</v>
      </c>
      <c r="O270" t="str">
        <f>IF(収支報告書!U275="一部対象外","・No."&amp;収支報告書!B275&amp;"："&amp;TEXT(収支報告書!$S275+収支報告書!$AA275+収支報告書!$AC275,"\#,###"),IF(収支報告書!U275="一部確認","・No."&amp;収支報告書!B275&amp;"："&amp;TEXT(収支報告書!$AB275,"\#,###"),""))</f>
        <v/>
      </c>
      <c r="P270" t="str" cm="1">
        <f t="array" ref="P270">IF(Q270="","",_xlfn.TEXTJOIN(",",TRUE,IF(収支報告書!$W$10:$W$1011=Q270,収支報告書!$B$10:$B$1011,"")))</f>
        <v/>
      </c>
      <c r="R270" s="150">
        <f>SUMIFS(収支報告書!$P$10:$P$1011,収支報告書!$U$10:$U$1011,"対象外",収支報告書!$W$10:$W$1011,Q270)+SUMIFS(収支報告書!$S$10:$S$1011,収支報告書!$U$10:$U$1011,"一部*",収支報告書!$W$10:$W$1011,Q270)+SUMIFS(収支報告書!$AA$10:$AA$1011,収支報告書!$U$10:$U$1011,"一部*",収支報告書!$W$10:$W$1011,Q270)+SUMIFS(収支報告書!$AB$10:$AB$1011,収支報告書!$U$10:$U$1011,"一部*",収支報告書!$W$10:$W$1011,Q270)+SUMIFS(収支報告書!$P$10:$P$1011,収支報告書!$U$10:$U$1011,"確認",収支報告書!$W$10:$W$1011,Q270)+SUMIFS(収支報告書!$AC$10:$AC$1011,収支報告書!$U$10:$U$1011,"一部*",収支報告書!$W$10:$W$1011,Q270)</f>
        <v>0</v>
      </c>
      <c r="S270" t="str" cm="1">
        <f t="array" aca="1" ref="S270" ca="1">_xlfn.IFNA(INDIRECT(ADDRESS(MATCH(Q270,収支報告書!$W$10:$W$1011,0)+9,22,4,,"収支報告書")),"")</f>
        <v/>
      </c>
      <c r="T270" t="str">
        <f t="shared" si="9"/>
        <v/>
      </c>
      <c r="U270" t="str">
        <f t="shared" si="10"/>
        <v/>
      </c>
    </row>
    <row r="271" spans="14:21">
      <c r="N271">
        <v>267</v>
      </c>
      <c r="O271" t="str">
        <f>IF(収支報告書!U276="一部対象外","・No."&amp;収支報告書!B276&amp;"："&amp;TEXT(収支報告書!$S276+収支報告書!$AA276+収支報告書!$AC276,"\#,###"),IF(収支報告書!U276="一部確認","・No."&amp;収支報告書!B276&amp;"："&amp;TEXT(収支報告書!$AB276,"\#,###"),""))</f>
        <v/>
      </c>
      <c r="P271" t="str" cm="1">
        <f t="array" ref="P271">IF(Q271="","",_xlfn.TEXTJOIN(",",TRUE,IF(収支報告書!$W$10:$W$1011=Q271,収支報告書!$B$10:$B$1011,"")))</f>
        <v/>
      </c>
      <c r="R271" s="150">
        <f>SUMIFS(収支報告書!$P$10:$P$1011,収支報告書!$U$10:$U$1011,"対象外",収支報告書!$W$10:$W$1011,Q271)+SUMIFS(収支報告書!$S$10:$S$1011,収支報告書!$U$10:$U$1011,"一部*",収支報告書!$W$10:$W$1011,Q271)+SUMIFS(収支報告書!$AA$10:$AA$1011,収支報告書!$U$10:$U$1011,"一部*",収支報告書!$W$10:$W$1011,Q271)+SUMIFS(収支報告書!$AB$10:$AB$1011,収支報告書!$U$10:$U$1011,"一部*",収支報告書!$W$10:$W$1011,Q271)+SUMIFS(収支報告書!$P$10:$P$1011,収支報告書!$U$10:$U$1011,"確認",収支報告書!$W$10:$W$1011,Q271)+SUMIFS(収支報告書!$AC$10:$AC$1011,収支報告書!$U$10:$U$1011,"一部*",収支報告書!$W$10:$W$1011,Q271)</f>
        <v>0</v>
      </c>
      <c r="S271" t="str" cm="1">
        <f t="array" aca="1" ref="S271" ca="1">_xlfn.IFNA(INDIRECT(ADDRESS(MATCH(Q271,収支報告書!$W$10:$W$1011,0)+9,22,4,,"収支報告書")),"")</f>
        <v/>
      </c>
      <c r="T271" t="str">
        <f t="shared" si="9"/>
        <v/>
      </c>
      <c r="U271" t="str">
        <f t="shared" si="10"/>
        <v/>
      </c>
    </row>
    <row r="272" spans="14:21">
      <c r="N272">
        <v>268</v>
      </c>
      <c r="O272" t="str">
        <f>IF(収支報告書!U277="一部対象外","・No."&amp;収支報告書!B277&amp;"："&amp;TEXT(収支報告書!$S277+収支報告書!$AA277+収支報告書!$AC277,"\#,###"),IF(収支報告書!U277="一部確認","・No."&amp;収支報告書!B277&amp;"："&amp;TEXT(収支報告書!$AB277,"\#,###"),""))</f>
        <v/>
      </c>
      <c r="P272" t="str" cm="1">
        <f t="array" ref="P272">IF(Q272="","",_xlfn.TEXTJOIN(",",TRUE,IF(収支報告書!$W$10:$W$1011=Q272,収支報告書!$B$10:$B$1011,"")))</f>
        <v/>
      </c>
      <c r="R272" s="150">
        <f>SUMIFS(収支報告書!$P$10:$P$1011,収支報告書!$U$10:$U$1011,"対象外",収支報告書!$W$10:$W$1011,Q272)+SUMIFS(収支報告書!$S$10:$S$1011,収支報告書!$U$10:$U$1011,"一部*",収支報告書!$W$10:$W$1011,Q272)+SUMIFS(収支報告書!$AA$10:$AA$1011,収支報告書!$U$10:$U$1011,"一部*",収支報告書!$W$10:$W$1011,Q272)+SUMIFS(収支報告書!$AB$10:$AB$1011,収支報告書!$U$10:$U$1011,"一部*",収支報告書!$W$10:$W$1011,Q272)+SUMIFS(収支報告書!$P$10:$P$1011,収支報告書!$U$10:$U$1011,"確認",収支報告書!$W$10:$W$1011,Q272)+SUMIFS(収支報告書!$AC$10:$AC$1011,収支報告書!$U$10:$U$1011,"一部*",収支報告書!$W$10:$W$1011,Q272)</f>
        <v>0</v>
      </c>
      <c r="S272" t="str" cm="1">
        <f t="array" aca="1" ref="S272" ca="1">_xlfn.IFNA(INDIRECT(ADDRESS(MATCH(Q272,収支報告書!$W$10:$W$1011,0)+9,22,4,,"収支報告書")),"")</f>
        <v/>
      </c>
      <c r="T272" t="str">
        <f t="shared" si="9"/>
        <v/>
      </c>
      <c r="U272" t="str">
        <f t="shared" si="10"/>
        <v/>
      </c>
    </row>
    <row r="273" spans="14:21">
      <c r="N273">
        <v>269</v>
      </c>
      <c r="O273" t="str">
        <f>IF(収支報告書!U278="一部対象外","・No."&amp;収支報告書!B278&amp;"："&amp;TEXT(収支報告書!$S278+収支報告書!$AA278+収支報告書!$AC278,"\#,###"),IF(収支報告書!U278="一部確認","・No."&amp;収支報告書!B278&amp;"："&amp;TEXT(収支報告書!$AB278,"\#,###"),""))</f>
        <v/>
      </c>
      <c r="P273" t="str" cm="1">
        <f t="array" ref="P273">IF(Q273="","",_xlfn.TEXTJOIN(",",TRUE,IF(収支報告書!$W$10:$W$1011=Q273,収支報告書!$B$10:$B$1011,"")))</f>
        <v/>
      </c>
      <c r="R273" s="150">
        <f>SUMIFS(収支報告書!$P$10:$P$1011,収支報告書!$U$10:$U$1011,"対象外",収支報告書!$W$10:$W$1011,Q273)+SUMIFS(収支報告書!$S$10:$S$1011,収支報告書!$U$10:$U$1011,"一部*",収支報告書!$W$10:$W$1011,Q273)+SUMIFS(収支報告書!$AA$10:$AA$1011,収支報告書!$U$10:$U$1011,"一部*",収支報告書!$W$10:$W$1011,Q273)+SUMIFS(収支報告書!$AB$10:$AB$1011,収支報告書!$U$10:$U$1011,"一部*",収支報告書!$W$10:$W$1011,Q273)+SUMIFS(収支報告書!$P$10:$P$1011,収支報告書!$U$10:$U$1011,"確認",収支報告書!$W$10:$W$1011,Q273)+SUMIFS(収支報告書!$AC$10:$AC$1011,収支報告書!$U$10:$U$1011,"一部*",収支報告書!$W$10:$W$1011,Q273)</f>
        <v>0</v>
      </c>
      <c r="S273" t="str" cm="1">
        <f t="array" aca="1" ref="S273" ca="1">_xlfn.IFNA(INDIRECT(ADDRESS(MATCH(Q273,収支報告書!$W$10:$W$1011,0)+9,22,4,,"収支報告書")),"")</f>
        <v/>
      </c>
      <c r="T273" t="str">
        <f t="shared" si="9"/>
        <v/>
      </c>
      <c r="U273" t="str">
        <f t="shared" si="10"/>
        <v/>
      </c>
    </row>
    <row r="274" spans="14:21">
      <c r="N274">
        <v>270</v>
      </c>
      <c r="O274" t="str">
        <f>IF(収支報告書!U279="一部対象外","・No."&amp;収支報告書!B279&amp;"："&amp;TEXT(収支報告書!$S279+収支報告書!$AA279+収支報告書!$AC279,"\#,###"),IF(収支報告書!U279="一部確認","・No."&amp;収支報告書!B279&amp;"："&amp;TEXT(収支報告書!$AB279,"\#,###"),""))</f>
        <v/>
      </c>
      <c r="P274" t="str" cm="1">
        <f t="array" ref="P274">IF(Q274="","",_xlfn.TEXTJOIN(",",TRUE,IF(収支報告書!$W$10:$W$1011=Q274,収支報告書!$B$10:$B$1011,"")))</f>
        <v/>
      </c>
      <c r="R274" s="150">
        <f>SUMIFS(収支報告書!$P$10:$P$1011,収支報告書!$U$10:$U$1011,"対象外",収支報告書!$W$10:$W$1011,Q274)+SUMIFS(収支報告書!$S$10:$S$1011,収支報告書!$U$10:$U$1011,"一部*",収支報告書!$W$10:$W$1011,Q274)+SUMIFS(収支報告書!$AA$10:$AA$1011,収支報告書!$U$10:$U$1011,"一部*",収支報告書!$W$10:$W$1011,Q274)+SUMIFS(収支報告書!$AB$10:$AB$1011,収支報告書!$U$10:$U$1011,"一部*",収支報告書!$W$10:$W$1011,Q274)+SUMIFS(収支報告書!$P$10:$P$1011,収支報告書!$U$10:$U$1011,"確認",収支報告書!$W$10:$W$1011,Q274)+SUMIFS(収支報告書!$AC$10:$AC$1011,収支報告書!$U$10:$U$1011,"一部*",収支報告書!$W$10:$W$1011,Q274)</f>
        <v>0</v>
      </c>
      <c r="S274" t="str" cm="1">
        <f t="array" aca="1" ref="S274" ca="1">_xlfn.IFNA(INDIRECT(ADDRESS(MATCH(Q274,収支報告書!$W$10:$W$1011,0)+9,22,4,,"収支報告書")),"")</f>
        <v/>
      </c>
      <c r="T274" t="str">
        <f t="shared" si="9"/>
        <v/>
      </c>
      <c r="U274" t="str">
        <f t="shared" si="10"/>
        <v/>
      </c>
    </row>
    <row r="275" spans="14:21">
      <c r="N275">
        <v>271</v>
      </c>
      <c r="O275" t="str">
        <f>IF(収支報告書!U280="一部対象外","・No."&amp;収支報告書!B280&amp;"："&amp;TEXT(収支報告書!$S280+収支報告書!$AA280+収支報告書!$AC280,"\#,###"),IF(収支報告書!U280="一部確認","・No."&amp;収支報告書!B280&amp;"："&amp;TEXT(収支報告書!$AB280,"\#,###"),""))</f>
        <v/>
      </c>
      <c r="P275" t="str" cm="1">
        <f t="array" ref="P275">IF(Q275="","",_xlfn.TEXTJOIN(",",TRUE,IF(収支報告書!$W$10:$W$1011=Q275,収支報告書!$B$10:$B$1011,"")))</f>
        <v/>
      </c>
      <c r="R275" s="150">
        <f>SUMIFS(収支報告書!$P$10:$P$1011,収支報告書!$U$10:$U$1011,"対象外",収支報告書!$W$10:$W$1011,Q275)+SUMIFS(収支報告書!$S$10:$S$1011,収支報告書!$U$10:$U$1011,"一部*",収支報告書!$W$10:$W$1011,Q275)+SUMIFS(収支報告書!$AA$10:$AA$1011,収支報告書!$U$10:$U$1011,"一部*",収支報告書!$W$10:$W$1011,Q275)+SUMIFS(収支報告書!$AB$10:$AB$1011,収支報告書!$U$10:$U$1011,"一部*",収支報告書!$W$10:$W$1011,Q275)+SUMIFS(収支報告書!$P$10:$P$1011,収支報告書!$U$10:$U$1011,"確認",収支報告書!$W$10:$W$1011,Q275)+SUMIFS(収支報告書!$AC$10:$AC$1011,収支報告書!$U$10:$U$1011,"一部*",収支報告書!$W$10:$W$1011,Q275)</f>
        <v>0</v>
      </c>
      <c r="S275" t="str" cm="1">
        <f t="array" aca="1" ref="S275" ca="1">_xlfn.IFNA(INDIRECT(ADDRESS(MATCH(Q275,収支報告書!$W$10:$W$1011,0)+9,22,4,,"収支報告書")),"")</f>
        <v/>
      </c>
      <c r="T275" t="str">
        <f t="shared" si="9"/>
        <v/>
      </c>
      <c r="U275" t="str">
        <f t="shared" si="10"/>
        <v/>
      </c>
    </row>
    <row r="276" spans="14:21">
      <c r="N276">
        <v>272</v>
      </c>
      <c r="O276" t="str">
        <f>IF(収支報告書!U281="一部対象外","・No."&amp;収支報告書!B281&amp;"："&amp;TEXT(収支報告書!$S281+収支報告書!$AA281+収支報告書!$AC281,"\#,###"),IF(収支報告書!U281="一部確認","・No."&amp;収支報告書!B281&amp;"："&amp;TEXT(収支報告書!$AB281,"\#,###"),""))</f>
        <v/>
      </c>
      <c r="P276" t="str" cm="1">
        <f t="array" ref="P276">IF(Q276="","",_xlfn.TEXTJOIN(",",TRUE,IF(収支報告書!$W$10:$W$1011=Q276,収支報告書!$B$10:$B$1011,"")))</f>
        <v/>
      </c>
      <c r="R276" s="150">
        <f>SUMIFS(収支報告書!$P$10:$P$1011,収支報告書!$U$10:$U$1011,"対象外",収支報告書!$W$10:$W$1011,Q276)+SUMIFS(収支報告書!$S$10:$S$1011,収支報告書!$U$10:$U$1011,"一部*",収支報告書!$W$10:$W$1011,Q276)+SUMIFS(収支報告書!$AA$10:$AA$1011,収支報告書!$U$10:$U$1011,"一部*",収支報告書!$W$10:$W$1011,Q276)+SUMIFS(収支報告書!$AB$10:$AB$1011,収支報告書!$U$10:$U$1011,"一部*",収支報告書!$W$10:$W$1011,Q276)+SUMIFS(収支報告書!$P$10:$P$1011,収支報告書!$U$10:$U$1011,"確認",収支報告書!$W$10:$W$1011,Q276)+SUMIFS(収支報告書!$AC$10:$AC$1011,収支報告書!$U$10:$U$1011,"一部*",収支報告書!$W$10:$W$1011,Q276)</f>
        <v>0</v>
      </c>
      <c r="S276" t="str" cm="1">
        <f t="array" aca="1" ref="S276" ca="1">_xlfn.IFNA(INDIRECT(ADDRESS(MATCH(Q276,収支報告書!$W$10:$W$1011,0)+9,22,4,,"収支報告書")),"")</f>
        <v/>
      </c>
      <c r="T276" t="str">
        <f t="shared" si="9"/>
        <v/>
      </c>
      <c r="U276" t="str">
        <f t="shared" si="10"/>
        <v/>
      </c>
    </row>
    <row r="277" spans="14:21">
      <c r="N277">
        <v>273</v>
      </c>
      <c r="O277" t="str">
        <f>IF(収支報告書!U282="一部対象外","・No."&amp;収支報告書!B282&amp;"："&amp;TEXT(収支報告書!$S282+収支報告書!$AA282+収支報告書!$AC282,"\#,###"),IF(収支報告書!U282="一部確認","・No."&amp;収支報告書!B282&amp;"："&amp;TEXT(収支報告書!$AB282,"\#,###"),""))</f>
        <v/>
      </c>
      <c r="P277" t="str" cm="1">
        <f t="array" ref="P277">IF(Q277="","",_xlfn.TEXTJOIN(",",TRUE,IF(収支報告書!$W$10:$W$1011=Q277,収支報告書!$B$10:$B$1011,"")))</f>
        <v/>
      </c>
      <c r="R277" s="150">
        <f>SUMIFS(収支報告書!$P$10:$P$1011,収支報告書!$U$10:$U$1011,"対象外",収支報告書!$W$10:$W$1011,Q277)+SUMIFS(収支報告書!$S$10:$S$1011,収支報告書!$U$10:$U$1011,"一部*",収支報告書!$W$10:$W$1011,Q277)+SUMIFS(収支報告書!$AA$10:$AA$1011,収支報告書!$U$10:$U$1011,"一部*",収支報告書!$W$10:$W$1011,Q277)+SUMIFS(収支報告書!$AB$10:$AB$1011,収支報告書!$U$10:$U$1011,"一部*",収支報告書!$W$10:$W$1011,Q277)+SUMIFS(収支報告書!$P$10:$P$1011,収支報告書!$U$10:$U$1011,"確認",収支報告書!$W$10:$W$1011,Q277)+SUMIFS(収支報告書!$AC$10:$AC$1011,収支報告書!$U$10:$U$1011,"一部*",収支報告書!$W$10:$W$1011,Q277)</f>
        <v>0</v>
      </c>
      <c r="S277" t="str" cm="1">
        <f t="array" aca="1" ref="S277" ca="1">_xlfn.IFNA(INDIRECT(ADDRESS(MATCH(Q277,収支報告書!$W$10:$W$1011,0)+9,22,4,,"収支報告書")),"")</f>
        <v/>
      </c>
      <c r="T277" t="str">
        <f t="shared" si="9"/>
        <v/>
      </c>
      <c r="U277" t="str">
        <f t="shared" si="10"/>
        <v/>
      </c>
    </row>
    <row r="278" spans="14:21">
      <c r="N278">
        <v>274</v>
      </c>
      <c r="O278" t="str">
        <f>IF(収支報告書!U283="一部対象外","・No."&amp;収支報告書!B283&amp;"："&amp;TEXT(収支報告書!$S283+収支報告書!$AA283+収支報告書!$AC283,"\#,###"),IF(収支報告書!U283="一部確認","・No."&amp;収支報告書!B283&amp;"："&amp;TEXT(収支報告書!$AB283,"\#,###"),""))</f>
        <v/>
      </c>
      <c r="P278" t="str" cm="1">
        <f t="array" ref="P278">IF(Q278="","",_xlfn.TEXTJOIN(",",TRUE,IF(収支報告書!$W$10:$W$1011=Q278,収支報告書!$B$10:$B$1011,"")))</f>
        <v/>
      </c>
      <c r="R278" s="150">
        <f>SUMIFS(収支報告書!$P$10:$P$1011,収支報告書!$U$10:$U$1011,"対象外",収支報告書!$W$10:$W$1011,Q278)+SUMIFS(収支報告書!$S$10:$S$1011,収支報告書!$U$10:$U$1011,"一部*",収支報告書!$W$10:$W$1011,Q278)+SUMIFS(収支報告書!$AA$10:$AA$1011,収支報告書!$U$10:$U$1011,"一部*",収支報告書!$W$10:$W$1011,Q278)+SUMIFS(収支報告書!$AB$10:$AB$1011,収支報告書!$U$10:$U$1011,"一部*",収支報告書!$W$10:$W$1011,Q278)+SUMIFS(収支報告書!$P$10:$P$1011,収支報告書!$U$10:$U$1011,"確認",収支報告書!$W$10:$W$1011,Q278)+SUMIFS(収支報告書!$AC$10:$AC$1011,収支報告書!$U$10:$U$1011,"一部*",収支報告書!$W$10:$W$1011,Q278)</f>
        <v>0</v>
      </c>
      <c r="S278" t="str" cm="1">
        <f t="array" aca="1" ref="S278" ca="1">_xlfn.IFNA(INDIRECT(ADDRESS(MATCH(Q278,収支報告書!$W$10:$W$1011,0)+9,22,4,,"収支報告書")),"")</f>
        <v/>
      </c>
      <c r="T278" t="str">
        <f t="shared" si="9"/>
        <v/>
      </c>
      <c r="U278" t="str">
        <f t="shared" si="10"/>
        <v/>
      </c>
    </row>
    <row r="279" spans="14:21">
      <c r="N279">
        <v>275</v>
      </c>
      <c r="O279" t="str">
        <f>IF(収支報告書!U284="一部対象外","・No."&amp;収支報告書!B284&amp;"："&amp;TEXT(収支報告書!$S284+収支報告書!$AA284+収支報告書!$AC284,"\#,###"),IF(収支報告書!U284="一部確認","・No."&amp;収支報告書!B284&amp;"："&amp;TEXT(収支報告書!$AB284,"\#,###"),""))</f>
        <v/>
      </c>
      <c r="P279" t="str" cm="1">
        <f t="array" ref="P279">IF(Q279="","",_xlfn.TEXTJOIN(",",TRUE,IF(収支報告書!$W$10:$W$1011=Q279,収支報告書!$B$10:$B$1011,"")))</f>
        <v/>
      </c>
      <c r="R279" s="150">
        <f>SUMIFS(収支報告書!$P$10:$P$1011,収支報告書!$U$10:$U$1011,"対象外",収支報告書!$W$10:$W$1011,Q279)+SUMIFS(収支報告書!$S$10:$S$1011,収支報告書!$U$10:$U$1011,"一部*",収支報告書!$W$10:$W$1011,Q279)+SUMIFS(収支報告書!$AA$10:$AA$1011,収支報告書!$U$10:$U$1011,"一部*",収支報告書!$W$10:$W$1011,Q279)+SUMIFS(収支報告書!$AB$10:$AB$1011,収支報告書!$U$10:$U$1011,"一部*",収支報告書!$W$10:$W$1011,Q279)+SUMIFS(収支報告書!$P$10:$P$1011,収支報告書!$U$10:$U$1011,"確認",収支報告書!$W$10:$W$1011,Q279)+SUMIFS(収支報告書!$AC$10:$AC$1011,収支報告書!$U$10:$U$1011,"一部*",収支報告書!$W$10:$W$1011,Q279)</f>
        <v>0</v>
      </c>
      <c r="S279" t="str" cm="1">
        <f t="array" aca="1" ref="S279" ca="1">_xlfn.IFNA(INDIRECT(ADDRESS(MATCH(Q279,収支報告書!$W$10:$W$1011,0)+9,22,4,,"収支報告書")),"")</f>
        <v/>
      </c>
      <c r="T279" t="str">
        <f t="shared" si="9"/>
        <v/>
      </c>
      <c r="U279" t="str">
        <f t="shared" si="10"/>
        <v/>
      </c>
    </row>
    <row r="280" spans="14:21">
      <c r="N280">
        <v>276</v>
      </c>
      <c r="O280" t="str">
        <f>IF(収支報告書!U285="一部対象外","・No."&amp;収支報告書!B285&amp;"："&amp;TEXT(収支報告書!$S285+収支報告書!$AA285+収支報告書!$AC285,"\#,###"),IF(収支報告書!U285="一部確認","・No."&amp;収支報告書!B285&amp;"："&amp;TEXT(収支報告書!$AB285,"\#,###"),""))</f>
        <v/>
      </c>
      <c r="P280" t="str" cm="1">
        <f t="array" ref="P280">IF(Q280="","",_xlfn.TEXTJOIN(",",TRUE,IF(収支報告書!$W$10:$W$1011=Q280,収支報告書!$B$10:$B$1011,"")))</f>
        <v/>
      </c>
      <c r="R280" s="150">
        <f>SUMIFS(収支報告書!$P$10:$P$1011,収支報告書!$U$10:$U$1011,"対象外",収支報告書!$W$10:$W$1011,Q280)+SUMIFS(収支報告書!$S$10:$S$1011,収支報告書!$U$10:$U$1011,"一部*",収支報告書!$W$10:$W$1011,Q280)+SUMIFS(収支報告書!$AA$10:$AA$1011,収支報告書!$U$10:$U$1011,"一部*",収支報告書!$W$10:$W$1011,Q280)+SUMIFS(収支報告書!$AB$10:$AB$1011,収支報告書!$U$10:$U$1011,"一部*",収支報告書!$W$10:$W$1011,Q280)+SUMIFS(収支報告書!$P$10:$P$1011,収支報告書!$U$10:$U$1011,"確認",収支報告書!$W$10:$W$1011,Q280)+SUMIFS(収支報告書!$AC$10:$AC$1011,収支報告書!$U$10:$U$1011,"一部*",収支報告書!$W$10:$W$1011,Q280)</f>
        <v>0</v>
      </c>
      <c r="S280" t="str" cm="1">
        <f t="array" aca="1" ref="S280" ca="1">_xlfn.IFNA(INDIRECT(ADDRESS(MATCH(Q280,収支報告書!$W$10:$W$1011,0)+9,22,4,,"収支報告書")),"")</f>
        <v/>
      </c>
      <c r="T280" t="str">
        <f t="shared" si="9"/>
        <v/>
      </c>
      <c r="U280" t="str">
        <f t="shared" si="10"/>
        <v/>
      </c>
    </row>
    <row r="281" spans="14:21">
      <c r="N281">
        <v>277</v>
      </c>
      <c r="O281" t="str">
        <f>IF(収支報告書!U286="一部対象外","・No."&amp;収支報告書!B286&amp;"："&amp;TEXT(収支報告書!$S286+収支報告書!$AA286+収支報告書!$AC286,"\#,###"),IF(収支報告書!U286="一部確認","・No."&amp;収支報告書!B286&amp;"："&amp;TEXT(収支報告書!$AB286,"\#,###"),""))</f>
        <v/>
      </c>
      <c r="P281" t="str" cm="1">
        <f t="array" ref="P281">IF(Q281="","",_xlfn.TEXTJOIN(",",TRUE,IF(収支報告書!$W$10:$W$1011=Q281,収支報告書!$B$10:$B$1011,"")))</f>
        <v/>
      </c>
      <c r="R281" s="150">
        <f>SUMIFS(収支報告書!$P$10:$P$1011,収支報告書!$U$10:$U$1011,"対象外",収支報告書!$W$10:$W$1011,Q281)+SUMIFS(収支報告書!$S$10:$S$1011,収支報告書!$U$10:$U$1011,"一部*",収支報告書!$W$10:$W$1011,Q281)+SUMIFS(収支報告書!$AA$10:$AA$1011,収支報告書!$U$10:$U$1011,"一部*",収支報告書!$W$10:$W$1011,Q281)+SUMIFS(収支報告書!$AB$10:$AB$1011,収支報告書!$U$10:$U$1011,"一部*",収支報告書!$W$10:$W$1011,Q281)+SUMIFS(収支報告書!$P$10:$P$1011,収支報告書!$U$10:$U$1011,"確認",収支報告書!$W$10:$W$1011,Q281)+SUMIFS(収支報告書!$AC$10:$AC$1011,収支報告書!$U$10:$U$1011,"一部*",収支報告書!$W$10:$W$1011,Q281)</f>
        <v>0</v>
      </c>
      <c r="S281" t="str" cm="1">
        <f t="array" aca="1" ref="S281" ca="1">_xlfn.IFNA(INDIRECT(ADDRESS(MATCH(Q281,収支報告書!$W$10:$W$1011,0)+9,22,4,,"収支報告書")),"")</f>
        <v/>
      </c>
      <c r="T281" t="str">
        <f t="shared" si="9"/>
        <v/>
      </c>
      <c r="U281" t="str">
        <f t="shared" si="10"/>
        <v/>
      </c>
    </row>
    <row r="282" spans="14:21">
      <c r="N282">
        <v>278</v>
      </c>
      <c r="O282" t="str">
        <f>IF(収支報告書!U287="一部対象外","・No."&amp;収支報告書!B287&amp;"："&amp;TEXT(収支報告書!$S287+収支報告書!$AA287+収支報告書!$AC287,"\#,###"),IF(収支報告書!U287="一部確認","・No."&amp;収支報告書!B287&amp;"："&amp;TEXT(収支報告書!$AB287,"\#,###"),""))</f>
        <v/>
      </c>
      <c r="P282" t="str" cm="1">
        <f t="array" ref="P282">IF(Q282="","",_xlfn.TEXTJOIN(",",TRUE,IF(収支報告書!$W$10:$W$1011=Q282,収支報告書!$B$10:$B$1011,"")))</f>
        <v/>
      </c>
      <c r="R282" s="150">
        <f>SUMIFS(収支報告書!$P$10:$P$1011,収支報告書!$U$10:$U$1011,"対象外",収支報告書!$W$10:$W$1011,Q282)+SUMIFS(収支報告書!$S$10:$S$1011,収支報告書!$U$10:$U$1011,"一部*",収支報告書!$W$10:$W$1011,Q282)+SUMIFS(収支報告書!$AA$10:$AA$1011,収支報告書!$U$10:$U$1011,"一部*",収支報告書!$W$10:$W$1011,Q282)+SUMIFS(収支報告書!$AB$10:$AB$1011,収支報告書!$U$10:$U$1011,"一部*",収支報告書!$W$10:$W$1011,Q282)+SUMIFS(収支報告書!$P$10:$P$1011,収支報告書!$U$10:$U$1011,"確認",収支報告書!$W$10:$W$1011,Q282)+SUMIFS(収支報告書!$AC$10:$AC$1011,収支報告書!$U$10:$U$1011,"一部*",収支報告書!$W$10:$W$1011,Q282)</f>
        <v>0</v>
      </c>
      <c r="S282" t="str" cm="1">
        <f t="array" aca="1" ref="S282" ca="1">_xlfn.IFNA(INDIRECT(ADDRESS(MATCH(Q282,収支報告書!$W$10:$W$1011,0)+9,22,4,,"収支報告書")),"")</f>
        <v/>
      </c>
      <c r="T282" t="str">
        <f t="shared" si="9"/>
        <v/>
      </c>
      <c r="U282" t="str">
        <f t="shared" si="10"/>
        <v/>
      </c>
    </row>
    <row r="283" spans="14:21">
      <c r="N283">
        <v>279</v>
      </c>
      <c r="O283" t="str">
        <f>IF(収支報告書!U288="一部対象外","・No."&amp;収支報告書!B288&amp;"："&amp;TEXT(収支報告書!$S288+収支報告書!$AA288+収支報告書!$AC288,"\#,###"),IF(収支報告書!U288="一部確認","・No."&amp;収支報告書!B288&amp;"："&amp;TEXT(収支報告書!$AB288,"\#,###"),""))</f>
        <v/>
      </c>
      <c r="P283" t="str" cm="1">
        <f t="array" ref="P283">IF(Q283="","",_xlfn.TEXTJOIN(",",TRUE,IF(収支報告書!$W$10:$W$1011=Q283,収支報告書!$B$10:$B$1011,"")))</f>
        <v/>
      </c>
      <c r="R283" s="150">
        <f>SUMIFS(収支報告書!$P$10:$P$1011,収支報告書!$U$10:$U$1011,"対象外",収支報告書!$W$10:$W$1011,Q283)+SUMIFS(収支報告書!$S$10:$S$1011,収支報告書!$U$10:$U$1011,"一部*",収支報告書!$W$10:$W$1011,Q283)+SUMIFS(収支報告書!$AA$10:$AA$1011,収支報告書!$U$10:$U$1011,"一部*",収支報告書!$W$10:$W$1011,Q283)+SUMIFS(収支報告書!$AB$10:$AB$1011,収支報告書!$U$10:$U$1011,"一部*",収支報告書!$W$10:$W$1011,Q283)+SUMIFS(収支報告書!$P$10:$P$1011,収支報告書!$U$10:$U$1011,"確認",収支報告書!$W$10:$W$1011,Q283)+SUMIFS(収支報告書!$AC$10:$AC$1011,収支報告書!$U$10:$U$1011,"一部*",収支報告書!$W$10:$W$1011,Q283)</f>
        <v>0</v>
      </c>
      <c r="S283" t="str" cm="1">
        <f t="array" aca="1" ref="S283" ca="1">_xlfn.IFNA(INDIRECT(ADDRESS(MATCH(Q283,収支報告書!$W$10:$W$1011,0)+9,22,4,,"収支報告書")),"")</f>
        <v/>
      </c>
      <c r="T283" t="str">
        <f t="shared" si="9"/>
        <v/>
      </c>
      <c r="U283" t="str">
        <f t="shared" si="10"/>
        <v/>
      </c>
    </row>
    <row r="284" spans="14:21">
      <c r="N284">
        <v>280</v>
      </c>
      <c r="O284" t="str">
        <f>IF(収支報告書!U289="一部対象外","・No."&amp;収支報告書!B289&amp;"："&amp;TEXT(収支報告書!$S289+収支報告書!$AA289+収支報告書!$AC289,"\#,###"),IF(収支報告書!U289="一部確認","・No."&amp;収支報告書!B289&amp;"："&amp;TEXT(収支報告書!$AB289,"\#,###"),""))</f>
        <v/>
      </c>
      <c r="P284" t="str" cm="1">
        <f t="array" ref="P284">IF(Q284="","",_xlfn.TEXTJOIN(",",TRUE,IF(収支報告書!$W$10:$W$1011=Q284,収支報告書!$B$10:$B$1011,"")))</f>
        <v/>
      </c>
      <c r="R284" s="150">
        <f>SUMIFS(収支報告書!$P$10:$P$1011,収支報告書!$U$10:$U$1011,"対象外",収支報告書!$W$10:$W$1011,Q284)+SUMIFS(収支報告書!$S$10:$S$1011,収支報告書!$U$10:$U$1011,"一部*",収支報告書!$W$10:$W$1011,Q284)+SUMIFS(収支報告書!$AA$10:$AA$1011,収支報告書!$U$10:$U$1011,"一部*",収支報告書!$W$10:$W$1011,Q284)+SUMIFS(収支報告書!$AB$10:$AB$1011,収支報告書!$U$10:$U$1011,"一部*",収支報告書!$W$10:$W$1011,Q284)+SUMIFS(収支報告書!$P$10:$P$1011,収支報告書!$U$10:$U$1011,"確認",収支報告書!$W$10:$W$1011,Q284)+SUMIFS(収支報告書!$AC$10:$AC$1011,収支報告書!$U$10:$U$1011,"一部*",収支報告書!$W$10:$W$1011,Q284)</f>
        <v>0</v>
      </c>
      <c r="S284" t="str" cm="1">
        <f t="array" aca="1" ref="S284" ca="1">_xlfn.IFNA(INDIRECT(ADDRESS(MATCH(Q284,収支報告書!$W$10:$W$1011,0)+9,22,4,,"収支報告書")),"")</f>
        <v/>
      </c>
      <c r="T284" t="str">
        <f t="shared" si="9"/>
        <v/>
      </c>
      <c r="U284" t="str">
        <f t="shared" si="10"/>
        <v/>
      </c>
    </row>
    <row r="285" spans="14:21">
      <c r="N285">
        <v>281</v>
      </c>
      <c r="O285" t="str">
        <f>IF(収支報告書!U290="一部対象外","・No."&amp;収支報告書!B290&amp;"："&amp;TEXT(収支報告書!$S290+収支報告書!$AA290+収支報告書!$AC290,"\#,###"),IF(収支報告書!U290="一部確認","・No."&amp;収支報告書!B290&amp;"："&amp;TEXT(収支報告書!$AB290,"\#,###"),""))</f>
        <v/>
      </c>
      <c r="P285" t="str" cm="1">
        <f t="array" ref="P285">IF(Q285="","",_xlfn.TEXTJOIN(",",TRUE,IF(収支報告書!$W$10:$W$1011=Q285,収支報告書!$B$10:$B$1011,"")))</f>
        <v/>
      </c>
      <c r="R285" s="150">
        <f>SUMIFS(収支報告書!$P$10:$P$1011,収支報告書!$U$10:$U$1011,"対象外",収支報告書!$W$10:$W$1011,Q285)+SUMIFS(収支報告書!$S$10:$S$1011,収支報告書!$U$10:$U$1011,"一部*",収支報告書!$W$10:$W$1011,Q285)+SUMIFS(収支報告書!$AA$10:$AA$1011,収支報告書!$U$10:$U$1011,"一部*",収支報告書!$W$10:$W$1011,Q285)+SUMIFS(収支報告書!$AB$10:$AB$1011,収支報告書!$U$10:$U$1011,"一部*",収支報告書!$W$10:$W$1011,Q285)+SUMIFS(収支報告書!$P$10:$P$1011,収支報告書!$U$10:$U$1011,"確認",収支報告書!$W$10:$W$1011,Q285)+SUMIFS(収支報告書!$AC$10:$AC$1011,収支報告書!$U$10:$U$1011,"一部*",収支報告書!$W$10:$W$1011,Q285)</f>
        <v>0</v>
      </c>
      <c r="S285" t="str" cm="1">
        <f t="array" aca="1" ref="S285" ca="1">_xlfn.IFNA(INDIRECT(ADDRESS(MATCH(Q285,収支報告書!$W$10:$W$1011,0)+9,22,4,,"収支報告書")),"")</f>
        <v/>
      </c>
      <c r="T285" t="str">
        <f t="shared" si="9"/>
        <v/>
      </c>
      <c r="U285" t="str">
        <f t="shared" si="10"/>
        <v/>
      </c>
    </row>
    <row r="286" spans="14:21">
      <c r="N286">
        <v>282</v>
      </c>
      <c r="O286" t="str">
        <f>IF(収支報告書!U291="一部対象外","・No."&amp;収支報告書!B291&amp;"："&amp;TEXT(収支報告書!$S291+収支報告書!$AA291+収支報告書!$AC291,"\#,###"),IF(収支報告書!U291="一部確認","・No."&amp;収支報告書!B291&amp;"："&amp;TEXT(収支報告書!$AB291,"\#,###"),""))</f>
        <v/>
      </c>
      <c r="P286" t="str" cm="1">
        <f t="array" ref="P286">IF(Q286="","",_xlfn.TEXTJOIN(",",TRUE,IF(収支報告書!$W$10:$W$1011=Q286,収支報告書!$B$10:$B$1011,"")))</f>
        <v/>
      </c>
      <c r="R286" s="150">
        <f>SUMIFS(収支報告書!$P$10:$P$1011,収支報告書!$U$10:$U$1011,"対象外",収支報告書!$W$10:$W$1011,Q286)+SUMIFS(収支報告書!$S$10:$S$1011,収支報告書!$U$10:$U$1011,"一部*",収支報告書!$W$10:$W$1011,Q286)+SUMIFS(収支報告書!$AA$10:$AA$1011,収支報告書!$U$10:$U$1011,"一部*",収支報告書!$W$10:$W$1011,Q286)+SUMIFS(収支報告書!$AB$10:$AB$1011,収支報告書!$U$10:$U$1011,"一部*",収支報告書!$W$10:$W$1011,Q286)+SUMIFS(収支報告書!$P$10:$P$1011,収支報告書!$U$10:$U$1011,"確認",収支報告書!$W$10:$W$1011,Q286)+SUMIFS(収支報告書!$AC$10:$AC$1011,収支報告書!$U$10:$U$1011,"一部*",収支報告書!$W$10:$W$1011,Q286)</f>
        <v>0</v>
      </c>
      <c r="S286" t="str" cm="1">
        <f t="array" aca="1" ref="S286" ca="1">_xlfn.IFNA(INDIRECT(ADDRESS(MATCH(Q286,収支報告書!$W$10:$W$1011,0)+9,22,4,,"収支報告書")),"")</f>
        <v/>
      </c>
      <c r="T286" t="str">
        <f t="shared" si="9"/>
        <v/>
      </c>
      <c r="U286" t="str">
        <f t="shared" si="10"/>
        <v/>
      </c>
    </row>
    <row r="287" spans="14:21">
      <c r="N287">
        <v>283</v>
      </c>
      <c r="O287" t="str">
        <f>IF(収支報告書!U292="一部対象外","・No."&amp;収支報告書!B292&amp;"："&amp;TEXT(収支報告書!$S292+収支報告書!$AA292+収支報告書!$AC292,"\#,###"),IF(収支報告書!U292="一部確認","・No."&amp;収支報告書!B292&amp;"："&amp;TEXT(収支報告書!$AB292,"\#,###"),""))</f>
        <v/>
      </c>
      <c r="P287" t="str" cm="1">
        <f t="array" ref="P287">IF(Q287="","",_xlfn.TEXTJOIN(",",TRUE,IF(収支報告書!$W$10:$W$1011=Q287,収支報告書!$B$10:$B$1011,"")))</f>
        <v/>
      </c>
      <c r="R287" s="150">
        <f>SUMIFS(収支報告書!$P$10:$P$1011,収支報告書!$U$10:$U$1011,"対象外",収支報告書!$W$10:$W$1011,Q287)+SUMIFS(収支報告書!$S$10:$S$1011,収支報告書!$U$10:$U$1011,"一部*",収支報告書!$W$10:$W$1011,Q287)+SUMIFS(収支報告書!$AA$10:$AA$1011,収支報告書!$U$10:$U$1011,"一部*",収支報告書!$W$10:$W$1011,Q287)+SUMIFS(収支報告書!$AB$10:$AB$1011,収支報告書!$U$10:$U$1011,"一部*",収支報告書!$W$10:$W$1011,Q287)+SUMIFS(収支報告書!$P$10:$P$1011,収支報告書!$U$10:$U$1011,"確認",収支報告書!$W$10:$W$1011,Q287)+SUMIFS(収支報告書!$AC$10:$AC$1011,収支報告書!$U$10:$U$1011,"一部*",収支報告書!$W$10:$W$1011,Q287)</f>
        <v>0</v>
      </c>
      <c r="S287" t="str" cm="1">
        <f t="array" aca="1" ref="S287" ca="1">_xlfn.IFNA(INDIRECT(ADDRESS(MATCH(Q287,収支報告書!$W$10:$W$1011,0)+9,22,4,,"収支報告書")),"")</f>
        <v/>
      </c>
      <c r="T287" t="str">
        <f t="shared" si="9"/>
        <v/>
      </c>
      <c r="U287" t="str">
        <f t="shared" si="10"/>
        <v/>
      </c>
    </row>
    <row r="288" spans="14:21">
      <c r="N288">
        <v>284</v>
      </c>
      <c r="O288" t="str">
        <f>IF(収支報告書!U293="一部対象外","・No."&amp;収支報告書!B293&amp;"："&amp;TEXT(収支報告書!$S293+収支報告書!$AA293+収支報告書!$AC293,"\#,###"),IF(収支報告書!U293="一部確認","・No."&amp;収支報告書!B293&amp;"："&amp;TEXT(収支報告書!$AB293,"\#,###"),""))</f>
        <v/>
      </c>
      <c r="P288" t="str" cm="1">
        <f t="array" ref="P288">IF(Q288="","",_xlfn.TEXTJOIN(",",TRUE,IF(収支報告書!$W$10:$W$1011=Q288,収支報告書!$B$10:$B$1011,"")))</f>
        <v/>
      </c>
      <c r="R288" s="150">
        <f>SUMIFS(収支報告書!$P$10:$P$1011,収支報告書!$U$10:$U$1011,"対象外",収支報告書!$W$10:$W$1011,Q288)+SUMIFS(収支報告書!$S$10:$S$1011,収支報告書!$U$10:$U$1011,"一部*",収支報告書!$W$10:$W$1011,Q288)+SUMIFS(収支報告書!$AA$10:$AA$1011,収支報告書!$U$10:$U$1011,"一部*",収支報告書!$W$10:$W$1011,Q288)+SUMIFS(収支報告書!$AB$10:$AB$1011,収支報告書!$U$10:$U$1011,"一部*",収支報告書!$W$10:$W$1011,Q288)+SUMIFS(収支報告書!$P$10:$P$1011,収支報告書!$U$10:$U$1011,"確認",収支報告書!$W$10:$W$1011,Q288)+SUMIFS(収支報告書!$AC$10:$AC$1011,収支報告書!$U$10:$U$1011,"一部*",収支報告書!$W$10:$W$1011,Q288)</f>
        <v>0</v>
      </c>
      <c r="S288" t="str" cm="1">
        <f t="array" aca="1" ref="S288" ca="1">_xlfn.IFNA(INDIRECT(ADDRESS(MATCH(Q288,収支報告書!$W$10:$W$1011,0)+9,22,4,,"収支報告書")),"")</f>
        <v/>
      </c>
      <c r="T288" t="str">
        <f t="shared" si="9"/>
        <v/>
      </c>
      <c r="U288" t="str">
        <f t="shared" si="10"/>
        <v/>
      </c>
    </row>
    <row r="289" spans="14:21">
      <c r="N289">
        <v>285</v>
      </c>
      <c r="O289" t="str">
        <f>IF(収支報告書!U294="一部対象外","・No."&amp;収支報告書!B294&amp;"："&amp;TEXT(収支報告書!$S294+収支報告書!$AA294+収支報告書!$AC294,"\#,###"),IF(収支報告書!U294="一部確認","・No."&amp;収支報告書!B294&amp;"："&amp;TEXT(収支報告書!$AB294,"\#,###"),""))</f>
        <v/>
      </c>
      <c r="P289" t="str" cm="1">
        <f t="array" ref="P289">IF(Q289="","",_xlfn.TEXTJOIN(",",TRUE,IF(収支報告書!$W$10:$W$1011=Q289,収支報告書!$B$10:$B$1011,"")))</f>
        <v/>
      </c>
      <c r="R289" s="150">
        <f>SUMIFS(収支報告書!$P$10:$P$1011,収支報告書!$U$10:$U$1011,"対象外",収支報告書!$W$10:$W$1011,Q289)+SUMIFS(収支報告書!$S$10:$S$1011,収支報告書!$U$10:$U$1011,"一部*",収支報告書!$W$10:$W$1011,Q289)+SUMIFS(収支報告書!$AA$10:$AA$1011,収支報告書!$U$10:$U$1011,"一部*",収支報告書!$W$10:$W$1011,Q289)+SUMIFS(収支報告書!$AB$10:$AB$1011,収支報告書!$U$10:$U$1011,"一部*",収支報告書!$W$10:$W$1011,Q289)+SUMIFS(収支報告書!$P$10:$P$1011,収支報告書!$U$10:$U$1011,"確認",収支報告書!$W$10:$W$1011,Q289)+SUMIFS(収支報告書!$AC$10:$AC$1011,収支報告書!$U$10:$U$1011,"一部*",収支報告書!$W$10:$W$1011,Q289)</f>
        <v>0</v>
      </c>
      <c r="S289" t="str" cm="1">
        <f t="array" aca="1" ref="S289" ca="1">_xlfn.IFNA(INDIRECT(ADDRESS(MATCH(Q289,収支報告書!$W$10:$W$1011,0)+9,22,4,,"収支報告書")),"")</f>
        <v/>
      </c>
      <c r="T289" t="str">
        <f t="shared" si="9"/>
        <v/>
      </c>
      <c r="U289" t="str">
        <f t="shared" si="10"/>
        <v/>
      </c>
    </row>
    <row r="290" spans="14:21">
      <c r="N290">
        <v>286</v>
      </c>
      <c r="O290" t="str">
        <f>IF(収支報告書!U295="一部対象外","・No."&amp;収支報告書!B295&amp;"："&amp;TEXT(収支報告書!$S295+収支報告書!$AA295+収支報告書!$AC295,"\#,###"),IF(収支報告書!U295="一部確認","・No."&amp;収支報告書!B295&amp;"："&amp;TEXT(収支報告書!$AB295,"\#,###"),""))</f>
        <v/>
      </c>
      <c r="P290" t="str" cm="1">
        <f t="array" ref="P290">IF(Q290="","",_xlfn.TEXTJOIN(",",TRUE,IF(収支報告書!$W$10:$W$1011=Q290,収支報告書!$B$10:$B$1011,"")))</f>
        <v/>
      </c>
      <c r="R290" s="150">
        <f>SUMIFS(収支報告書!$P$10:$P$1011,収支報告書!$U$10:$U$1011,"対象外",収支報告書!$W$10:$W$1011,Q290)+SUMIFS(収支報告書!$S$10:$S$1011,収支報告書!$U$10:$U$1011,"一部*",収支報告書!$W$10:$W$1011,Q290)+SUMIFS(収支報告書!$AA$10:$AA$1011,収支報告書!$U$10:$U$1011,"一部*",収支報告書!$W$10:$W$1011,Q290)+SUMIFS(収支報告書!$AB$10:$AB$1011,収支報告書!$U$10:$U$1011,"一部*",収支報告書!$W$10:$W$1011,Q290)+SUMIFS(収支報告書!$P$10:$P$1011,収支報告書!$U$10:$U$1011,"確認",収支報告書!$W$10:$W$1011,Q290)+SUMIFS(収支報告書!$AC$10:$AC$1011,収支報告書!$U$10:$U$1011,"一部*",収支報告書!$W$10:$W$1011,Q290)</f>
        <v>0</v>
      </c>
      <c r="S290" t="str" cm="1">
        <f t="array" aca="1" ref="S290" ca="1">_xlfn.IFNA(INDIRECT(ADDRESS(MATCH(Q290,収支報告書!$W$10:$W$1011,0)+9,22,4,,"収支報告書")),"")</f>
        <v/>
      </c>
      <c r="T290" t="str">
        <f t="shared" si="9"/>
        <v/>
      </c>
      <c r="U290" t="str">
        <f t="shared" si="10"/>
        <v/>
      </c>
    </row>
    <row r="291" spans="14:21">
      <c r="N291">
        <v>287</v>
      </c>
      <c r="O291" t="str">
        <f>IF(収支報告書!U296="一部対象外","・No."&amp;収支報告書!B296&amp;"："&amp;TEXT(収支報告書!$S296+収支報告書!$AA296+収支報告書!$AC296,"\#,###"),IF(収支報告書!U296="一部確認","・No."&amp;収支報告書!B296&amp;"："&amp;TEXT(収支報告書!$AB296,"\#,###"),""))</f>
        <v/>
      </c>
      <c r="P291" t="str" cm="1">
        <f t="array" ref="P291">IF(Q291="","",_xlfn.TEXTJOIN(",",TRUE,IF(収支報告書!$W$10:$W$1011=Q291,収支報告書!$B$10:$B$1011,"")))</f>
        <v/>
      </c>
      <c r="R291" s="150">
        <f>SUMIFS(収支報告書!$P$10:$P$1011,収支報告書!$U$10:$U$1011,"対象外",収支報告書!$W$10:$W$1011,Q291)+SUMIFS(収支報告書!$S$10:$S$1011,収支報告書!$U$10:$U$1011,"一部*",収支報告書!$W$10:$W$1011,Q291)+SUMIFS(収支報告書!$AA$10:$AA$1011,収支報告書!$U$10:$U$1011,"一部*",収支報告書!$W$10:$W$1011,Q291)+SUMIFS(収支報告書!$AB$10:$AB$1011,収支報告書!$U$10:$U$1011,"一部*",収支報告書!$W$10:$W$1011,Q291)+SUMIFS(収支報告書!$P$10:$P$1011,収支報告書!$U$10:$U$1011,"確認",収支報告書!$W$10:$W$1011,Q291)+SUMIFS(収支報告書!$AC$10:$AC$1011,収支報告書!$U$10:$U$1011,"一部*",収支報告書!$W$10:$W$1011,Q291)</f>
        <v>0</v>
      </c>
      <c r="S291" t="str" cm="1">
        <f t="array" aca="1" ref="S291" ca="1">_xlfn.IFNA(INDIRECT(ADDRESS(MATCH(Q291,収支報告書!$W$10:$W$1011,0)+9,22,4,,"収支報告書")),"")</f>
        <v/>
      </c>
      <c r="T291" t="str">
        <f t="shared" si="9"/>
        <v/>
      </c>
      <c r="U291" t="str">
        <f t="shared" si="10"/>
        <v/>
      </c>
    </row>
    <row r="292" spans="14:21">
      <c r="N292">
        <v>288</v>
      </c>
      <c r="O292" t="str">
        <f>IF(収支報告書!U297="一部対象外","・No."&amp;収支報告書!B297&amp;"："&amp;TEXT(収支報告書!$S297+収支報告書!$AA297+収支報告書!$AC297,"\#,###"),IF(収支報告書!U297="一部確認","・No."&amp;収支報告書!B297&amp;"："&amp;TEXT(収支報告書!$AB297,"\#,###"),""))</f>
        <v/>
      </c>
      <c r="P292" t="str" cm="1">
        <f t="array" ref="P292">IF(Q292="","",_xlfn.TEXTJOIN(",",TRUE,IF(収支報告書!$W$10:$W$1011=Q292,収支報告書!$B$10:$B$1011,"")))</f>
        <v/>
      </c>
      <c r="R292" s="150">
        <f>SUMIFS(収支報告書!$P$10:$P$1011,収支報告書!$U$10:$U$1011,"対象外",収支報告書!$W$10:$W$1011,Q292)+SUMIFS(収支報告書!$S$10:$S$1011,収支報告書!$U$10:$U$1011,"一部*",収支報告書!$W$10:$W$1011,Q292)+SUMIFS(収支報告書!$AA$10:$AA$1011,収支報告書!$U$10:$U$1011,"一部*",収支報告書!$W$10:$W$1011,Q292)+SUMIFS(収支報告書!$AB$10:$AB$1011,収支報告書!$U$10:$U$1011,"一部*",収支報告書!$W$10:$W$1011,Q292)+SUMIFS(収支報告書!$P$10:$P$1011,収支報告書!$U$10:$U$1011,"確認",収支報告書!$W$10:$W$1011,Q292)+SUMIFS(収支報告書!$AC$10:$AC$1011,収支報告書!$U$10:$U$1011,"一部*",収支報告書!$W$10:$W$1011,Q292)</f>
        <v>0</v>
      </c>
      <c r="S292" t="str" cm="1">
        <f t="array" aca="1" ref="S292" ca="1">_xlfn.IFNA(INDIRECT(ADDRESS(MATCH(Q292,収支報告書!$W$10:$W$1011,0)+9,22,4,,"収支報告書")),"")</f>
        <v/>
      </c>
      <c r="T292" t="str">
        <f t="shared" si="9"/>
        <v/>
      </c>
      <c r="U292" t="str">
        <f t="shared" si="10"/>
        <v/>
      </c>
    </row>
    <row r="293" spans="14:21">
      <c r="N293">
        <v>289</v>
      </c>
      <c r="O293" t="str">
        <f>IF(収支報告書!U298="一部対象外","・No."&amp;収支報告書!B298&amp;"："&amp;TEXT(収支報告書!$S298+収支報告書!$AA298+収支報告書!$AC298,"\#,###"),IF(収支報告書!U298="一部確認","・No."&amp;収支報告書!B298&amp;"："&amp;TEXT(収支報告書!$AB298,"\#,###"),""))</f>
        <v/>
      </c>
      <c r="P293" t="str" cm="1">
        <f t="array" ref="P293">IF(Q293="","",_xlfn.TEXTJOIN(",",TRUE,IF(収支報告書!$W$10:$W$1011=Q293,収支報告書!$B$10:$B$1011,"")))</f>
        <v/>
      </c>
      <c r="R293" s="150">
        <f>SUMIFS(収支報告書!$P$10:$P$1011,収支報告書!$U$10:$U$1011,"対象外",収支報告書!$W$10:$W$1011,Q293)+SUMIFS(収支報告書!$S$10:$S$1011,収支報告書!$U$10:$U$1011,"一部*",収支報告書!$W$10:$W$1011,Q293)+SUMIFS(収支報告書!$AA$10:$AA$1011,収支報告書!$U$10:$U$1011,"一部*",収支報告書!$W$10:$W$1011,Q293)+SUMIFS(収支報告書!$AB$10:$AB$1011,収支報告書!$U$10:$U$1011,"一部*",収支報告書!$W$10:$W$1011,Q293)+SUMIFS(収支報告書!$P$10:$P$1011,収支報告書!$U$10:$U$1011,"確認",収支報告書!$W$10:$W$1011,Q293)+SUMIFS(収支報告書!$AC$10:$AC$1011,収支報告書!$U$10:$U$1011,"一部*",収支報告書!$W$10:$W$1011,Q293)</f>
        <v>0</v>
      </c>
      <c r="S293" t="str" cm="1">
        <f t="array" aca="1" ref="S293" ca="1">_xlfn.IFNA(INDIRECT(ADDRESS(MATCH(Q293,収支報告書!$W$10:$W$1011,0)+9,22,4,,"収支報告書")),"")</f>
        <v/>
      </c>
      <c r="T293" t="str">
        <f t="shared" si="9"/>
        <v/>
      </c>
      <c r="U293" t="str">
        <f t="shared" si="10"/>
        <v/>
      </c>
    </row>
    <row r="294" spans="14:21">
      <c r="N294">
        <v>290</v>
      </c>
      <c r="O294" t="str">
        <f>IF(収支報告書!U299="一部対象外","・No."&amp;収支報告書!B299&amp;"："&amp;TEXT(収支報告書!$S299+収支報告書!$AA299+収支報告書!$AC299,"\#,###"),IF(収支報告書!U299="一部確認","・No."&amp;収支報告書!B299&amp;"："&amp;TEXT(収支報告書!$AB299,"\#,###"),""))</f>
        <v/>
      </c>
      <c r="P294" t="str" cm="1">
        <f t="array" ref="P294">IF(Q294="","",_xlfn.TEXTJOIN(",",TRUE,IF(収支報告書!$W$10:$W$1011=Q294,収支報告書!$B$10:$B$1011,"")))</f>
        <v/>
      </c>
      <c r="R294" s="150">
        <f>SUMIFS(収支報告書!$P$10:$P$1011,収支報告書!$U$10:$U$1011,"対象外",収支報告書!$W$10:$W$1011,Q294)+SUMIFS(収支報告書!$S$10:$S$1011,収支報告書!$U$10:$U$1011,"一部*",収支報告書!$W$10:$W$1011,Q294)+SUMIFS(収支報告書!$AA$10:$AA$1011,収支報告書!$U$10:$U$1011,"一部*",収支報告書!$W$10:$W$1011,Q294)+SUMIFS(収支報告書!$AB$10:$AB$1011,収支報告書!$U$10:$U$1011,"一部*",収支報告書!$W$10:$W$1011,Q294)+SUMIFS(収支報告書!$P$10:$P$1011,収支報告書!$U$10:$U$1011,"確認",収支報告書!$W$10:$W$1011,Q294)+SUMIFS(収支報告書!$AC$10:$AC$1011,収支報告書!$U$10:$U$1011,"一部*",収支報告書!$W$10:$W$1011,Q294)</f>
        <v>0</v>
      </c>
      <c r="S294" t="str" cm="1">
        <f t="array" aca="1" ref="S294" ca="1">_xlfn.IFNA(INDIRECT(ADDRESS(MATCH(Q294,収支報告書!$W$10:$W$1011,0)+9,22,4,,"収支報告書")),"")</f>
        <v/>
      </c>
      <c r="T294" t="str">
        <f t="shared" si="9"/>
        <v/>
      </c>
      <c r="U294" t="str">
        <f t="shared" si="10"/>
        <v/>
      </c>
    </row>
    <row r="295" spans="14:21">
      <c r="N295">
        <v>291</v>
      </c>
      <c r="O295" t="str">
        <f>IF(収支報告書!U300="一部対象外","・No."&amp;収支報告書!B300&amp;"："&amp;TEXT(収支報告書!$S300+収支報告書!$AA300+収支報告書!$AC300,"\#,###"),IF(収支報告書!U300="一部確認","・No."&amp;収支報告書!B300&amp;"："&amp;TEXT(収支報告書!$AB300,"\#,###"),""))</f>
        <v/>
      </c>
      <c r="P295" t="str" cm="1">
        <f t="array" ref="P295">IF(Q295="","",_xlfn.TEXTJOIN(",",TRUE,IF(収支報告書!$W$10:$W$1011=Q295,収支報告書!$B$10:$B$1011,"")))</f>
        <v/>
      </c>
      <c r="R295" s="150">
        <f>SUMIFS(収支報告書!$P$10:$P$1011,収支報告書!$U$10:$U$1011,"対象外",収支報告書!$W$10:$W$1011,Q295)+SUMIFS(収支報告書!$S$10:$S$1011,収支報告書!$U$10:$U$1011,"一部*",収支報告書!$W$10:$W$1011,Q295)+SUMIFS(収支報告書!$AA$10:$AA$1011,収支報告書!$U$10:$U$1011,"一部*",収支報告書!$W$10:$W$1011,Q295)+SUMIFS(収支報告書!$AB$10:$AB$1011,収支報告書!$U$10:$U$1011,"一部*",収支報告書!$W$10:$W$1011,Q295)+SUMIFS(収支報告書!$P$10:$P$1011,収支報告書!$U$10:$U$1011,"確認",収支報告書!$W$10:$W$1011,Q295)+SUMIFS(収支報告書!$AC$10:$AC$1011,収支報告書!$U$10:$U$1011,"一部*",収支報告書!$W$10:$W$1011,Q295)</f>
        <v>0</v>
      </c>
      <c r="S295" t="str" cm="1">
        <f t="array" aca="1" ref="S295" ca="1">_xlfn.IFNA(INDIRECT(ADDRESS(MATCH(Q295,収支報告書!$W$10:$W$1011,0)+9,22,4,,"収支報告書")),"")</f>
        <v/>
      </c>
      <c r="T295" t="str">
        <f t="shared" si="9"/>
        <v/>
      </c>
      <c r="U295" t="str">
        <f t="shared" si="10"/>
        <v/>
      </c>
    </row>
    <row r="296" spans="14:21">
      <c r="N296">
        <v>292</v>
      </c>
      <c r="O296" t="str">
        <f>IF(収支報告書!U301="一部対象外","・No."&amp;収支報告書!B301&amp;"："&amp;TEXT(収支報告書!$S301+収支報告書!$AA301+収支報告書!$AC301,"\#,###"),IF(収支報告書!U301="一部確認","・No."&amp;収支報告書!B301&amp;"："&amp;TEXT(収支報告書!$AB301,"\#,###"),""))</f>
        <v/>
      </c>
      <c r="P296" t="str" cm="1">
        <f t="array" ref="P296">IF(Q296="","",_xlfn.TEXTJOIN(",",TRUE,IF(収支報告書!$W$10:$W$1011=Q296,収支報告書!$B$10:$B$1011,"")))</f>
        <v/>
      </c>
      <c r="R296" s="150">
        <f>SUMIFS(収支報告書!$P$10:$P$1011,収支報告書!$U$10:$U$1011,"対象外",収支報告書!$W$10:$W$1011,Q296)+SUMIFS(収支報告書!$S$10:$S$1011,収支報告書!$U$10:$U$1011,"一部*",収支報告書!$W$10:$W$1011,Q296)+SUMIFS(収支報告書!$AA$10:$AA$1011,収支報告書!$U$10:$U$1011,"一部*",収支報告書!$W$10:$W$1011,Q296)+SUMIFS(収支報告書!$AB$10:$AB$1011,収支報告書!$U$10:$U$1011,"一部*",収支報告書!$W$10:$W$1011,Q296)+SUMIFS(収支報告書!$P$10:$P$1011,収支報告書!$U$10:$U$1011,"確認",収支報告書!$W$10:$W$1011,Q296)+SUMIFS(収支報告書!$AC$10:$AC$1011,収支報告書!$U$10:$U$1011,"一部*",収支報告書!$W$10:$W$1011,Q296)</f>
        <v>0</v>
      </c>
      <c r="S296" t="str" cm="1">
        <f t="array" aca="1" ref="S296" ca="1">_xlfn.IFNA(INDIRECT(ADDRESS(MATCH(Q296,収支報告書!$W$10:$W$1011,0)+9,22,4,,"収支報告書")),"")</f>
        <v/>
      </c>
      <c r="T296" t="str">
        <f t="shared" si="9"/>
        <v/>
      </c>
      <c r="U296" t="str">
        <f t="shared" si="10"/>
        <v/>
      </c>
    </row>
    <row r="297" spans="14:21">
      <c r="N297">
        <v>293</v>
      </c>
      <c r="O297" t="str">
        <f>IF(収支報告書!U302="一部対象外","・No."&amp;収支報告書!B302&amp;"："&amp;TEXT(収支報告書!$S302+収支報告書!$AA302+収支報告書!$AC302,"\#,###"),IF(収支報告書!U302="一部確認","・No."&amp;収支報告書!B302&amp;"："&amp;TEXT(収支報告書!$AB302,"\#,###"),""))</f>
        <v/>
      </c>
      <c r="P297" t="str" cm="1">
        <f t="array" ref="P297">IF(Q297="","",_xlfn.TEXTJOIN(",",TRUE,IF(収支報告書!$W$10:$W$1011=Q297,収支報告書!$B$10:$B$1011,"")))</f>
        <v/>
      </c>
      <c r="R297" s="150">
        <f>SUMIFS(収支報告書!$P$10:$P$1011,収支報告書!$U$10:$U$1011,"対象外",収支報告書!$W$10:$W$1011,Q297)+SUMIFS(収支報告書!$S$10:$S$1011,収支報告書!$U$10:$U$1011,"一部*",収支報告書!$W$10:$W$1011,Q297)+SUMIFS(収支報告書!$AA$10:$AA$1011,収支報告書!$U$10:$U$1011,"一部*",収支報告書!$W$10:$W$1011,Q297)+SUMIFS(収支報告書!$AB$10:$AB$1011,収支報告書!$U$10:$U$1011,"一部*",収支報告書!$W$10:$W$1011,Q297)+SUMIFS(収支報告書!$P$10:$P$1011,収支報告書!$U$10:$U$1011,"確認",収支報告書!$W$10:$W$1011,Q297)+SUMIFS(収支報告書!$AC$10:$AC$1011,収支報告書!$U$10:$U$1011,"一部*",収支報告書!$W$10:$W$1011,Q297)</f>
        <v>0</v>
      </c>
      <c r="S297" t="str" cm="1">
        <f t="array" aca="1" ref="S297" ca="1">_xlfn.IFNA(INDIRECT(ADDRESS(MATCH(Q297,収支報告書!$W$10:$W$1011,0)+9,22,4,,"収支報告書")),"")</f>
        <v/>
      </c>
      <c r="T297" t="str">
        <f t="shared" si="9"/>
        <v/>
      </c>
      <c r="U297" t="str">
        <f t="shared" si="10"/>
        <v/>
      </c>
    </row>
    <row r="298" spans="14:21">
      <c r="N298">
        <v>294</v>
      </c>
      <c r="O298" t="str">
        <f>IF(収支報告書!U303="一部対象外","・No."&amp;収支報告書!B303&amp;"："&amp;TEXT(収支報告書!$S303+収支報告書!$AA303+収支報告書!$AC303,"\#,###"),IF(収支報告書!U303="一部確認","・No."&amp;収支報告書!B303&amp;"："&amp;TEXT(収支報告書!$AB303,"\#,###"),""))</f>
        <v/>
      </c>
      <c r="P298" t="str" cm="1">
        <f t="array" ref="P298">IF(Q298="","",_xlfn.TEXTJOIN(",",TRUE,IF(収支報告書!$W$10:$W$1011=Q298,収支報告書!$B$10:$B$1011,"")))</f>
        <v/>
      </c>
      <c r="R298" s="150">
        <f>SUMIFS(収支報告書!$P$10:$P$1011,収支報告書!$U$10:$U$1011,"対象外",収支報告書!$W$10:$W$1011,Q298)+SUMIFS(収支報告書!$S$10:$S$1011,収支報告書!$U$10:$U$1011,"一部*",収支報告書!$W$10:$W$1011,Q298)+SUMIFS(収支報告書!$AA$10:$AA$1011,収支報告書!$U$10:$U$1011,"一部*",収支報告書!$W$10:$W$1011,Q298)+SUMIFS(収支報告書!$AB$10:$AB$1011,収支報告書!$U$10:$U$1011,"一部*",収支報告書!$W$10:$W$1011,Q298)+SUMIFS(収支報告書!$P$10:$P$1011,収支報告書!$U$10:$U$1011,"確認",収支報告書!$W$10:$W$1011,Q298)+SUMIFS(収支報告書!$AC$10:$AC$1011,収支報告書!$U$10:$U$1011,"一部*",収支報告書!$W$10:$W$1011,Q298)</f>
        <v>0</v>
      </c>
      <c r="S298" t="str" cm="1">
        <f t="array" aca="1" ref="S298" ca="1">_xlfn.IFNA(INDIRECT(ADDRESS(MATCH(Q298,収支報告書!$W$10:$W$1011,0)+9,22,4,,"収支報告書")),"")</f>
        <v/>
      </c>
      <c r="T298" t="str">
        <f t="shared" si="9"/>
        <v/>
      </c>
      <c r="U298" t="str">
        <f t="shared" si="10"/>
        <v/>
      </c>
    </row>
    <row r="299" spans="14:21">
      <c r="N299">
        <v>295</v>
      </c>
      <c r="O299" t="str">
        <f>IF(収支報告書!U304="一部対象外","・No."&amp;収支報告書!B304&amp;"："&amp;TEXT(収支報告書!$S304+収支報告書!$AA304+収支報告書!$AC304,"\#,###"),IF(収支報告書!U304="一部確認","・No."&amp;収支報告書!B304&amp;"："&amp;TEXT(収支報告書!$AB304,"\#,###"),""))</f>
        <v/>
      </c>
      <c r="P299" t="str" cm="1">
        <f t="array" ref="P299">IF(Q299="","",_xlfn.TEXTJOIN(",",TRUE,IF(収支報告書!$W$10:$W$1011=Q299,収支報告書!$B$10:$B$1011,"")))</f>
        <v/>
      </c>
      <c r="R299" s="150">
        <f>SUMIFS(収支報告書!$P$10:$P$1011,収支報告書!$U$10:$U$1011,"対象外",収支報告書!$W$10:$W$1011,Q299)+SUMIFS(収支報告書!$S$10:$S$1011,収支報告書!$U$10:$U$1011,"一部*",収支報告書!$W$10:$W$1011,Q299)+SUMIFS(収支報告書!$AA$10:$AA$1011,収支報告書!$U$10:$U$1011,"一部*",収支報告書!$W$10:$W$1011,Q299)+SUMIFS(収支報告書!$AB$10:$AB$1011,収支報告書!$U$10:$U$1011,"一部*",収支報告書!$W$10:$W$1011,Q299)+SUMIFS(収支報告書!$P$10:$P$1011,収支報告書!$U$10:$U$1011,"確認",収支報告書!$W$10:$W$1011,Q299)+SUMIFS(収支報告書!$AC$10:$AC$1011,収支報告書!$U$10:$U$1011,"一部*",収支報告書!$W$10:$W$1011,Q299)</f>
        <v>0</v>
      </c>
      <c r="S299" t="str" cm="1">
        <f t="array" aca="1" ref="S299" ca="1">_xlfn.IFNA(INDIRECT(ADDRESS(MATCH(Q299,収支報告書!$W$10:$W$1011,0)+9,22,4,,"収支報告書")),"")</f>
        <v/>
      </c>
      <c r="T299" t="str">
        <f t="shared" si="9"/>
        <v/>
      </c>
      <c r="U299" t="str">
        <f t="shared" si="10"/>
        <v/>
      </c>
    </row>
    <row r="300" spans="14:21">
      <c r="N300">
        <v>296</v>
      </c>
      <c r="O300" t="str">
        <f>IF(収支報告書!U305="一部対象外","・No."&amp;収支報告書!B305&amp;"："&amp;TEXT(収支報告書!$S305+収支報告書!$AA305+収支報告書!$AC305,"\#,###"),IF(収支報告書!U305="一部確認","・No."&amp;収支報告書!B305&amp;"："&amp;TEXT(収支報告書!$AB305,"\#,###"),""))</f>
        <v/>
      </c>
      <c r="P300" t="str" cm="1">
        <f t="array" ref="P300">IF(Q300="","",_xlfn.TEXTJOIN(",",TRUE,IF(収支報告書!$W$10:$W$1011=Q300,収支報告書!$B$10:$B$1011,"")))</f>
        <v/>
      </c>
      <c r="R300" s="150">
        <f>SUMIFS(収支報告書!$P$10:$P$1011,収支報告書!$U$10:$U$1011,"対象外",収支報告書!$W$10:$W$1011,Q300)+SUMIFS(収支報告書!$S$10:$S$1011,収支報告書!$U$10:$U$1011,"一部*",収支報告書!$W$10:$W$1011,Q300)+SUMIFS(収支報告書!$AA$10:$AA$1011,収支報告書!$U$10:$U$1011,"一部*",収支報告書!$W$10:$W$1011,Q300)+SUMIFS(収支報告書!$AB$10:$AB$1011,収支報告書!$U$10:$U$1011,"一部*",収支報告書!$W$10:$W$1011,Q300)+SUMIFS(収支報告書!$P$10:$P$1011,収支報告書!$U$10:$U$1011,"確認",収支報告書!$W$10:$W$1011,Q300)+SUMIFS(収支報告書!$AC$10:$AC$1011,収支報告書!$U$10:$U$1011,"一部*",収支報告書!$W$10:$W$1011,Q300)</f>
        <v>0</v>
      </c>
      <c r="S300" t="str" cm="1">
        <f t="array" aca="1" ref="S300" ca="1">_xlfn.IFNA(INDIRECT(ADDRESS(MATCH(Q300,収支報告書!$W$10:$W$1011,0)+9,22,4,,"収支報告書")),"")</f>
        <v/>
      </c>
      <c r="T300" t="str">
        <f t="shared" si="9"/>
        <v/>
      </c>
      <c r="U300" t="str">
        <f t="shared" si="10"/>
        <v/>
      </c>
    </row>
    <row r="301" spans="14:21">
      <c r="N301">
        <v>297</v>
      </c>
      <c r="O301" t="str">
        <f>IF(収支報告書!U306="一部対象外","・No."&amp;収支報告書!B306&amp;"："&amp;TEXT(収支報告書!$S306+収支報告書!$AA306+収支報告書!$AC306,"\#,###"),IF(収支報告書!U306="一部確認","・No."&amp;収支報告書!B306&amp;"："&amp;TEXT(収支報告書!$AB306,"\#,###"),""))</f>
        <v/>
      </c>
      <c r="P301" t="str" cm="1">
        <f t="array" ref="P301">IF(Q301="","",_xlfn.TEXTJOIN(",",TRUE,IF(収支報告書!$W$10:$W$1011=Q301,収支報告書!$B$10:$B$1011,"")))</f>
        <v/>
      </c>
      <c r="R301" s="150">
        <f>SUMIFS(収支報告書!$P$10:$P$1011,収支報告書!$U$10:$U$1011,"対象外",収支報告書!$W$10:$W$1011,Q301)+SUMIFS(収支報告書!$S$10:$S$1011,収支報告書!$U$10:$U$1011,"一部*",収支報告書!$W$10:$W$1011,Q301)+SUMIFS(収支報告書!$AA$10:$AA$1011,収支報告書!$U$10:$U$1011,"一部*",収支報告書!$W$10:$W$1011,Q301)+SUMIFS(収支報告書!$AB$10:$AB$1011,収支報告書!$U$10:$U$1011,"一部*",収支報告書!$W$10:$W$1011,Q301)+SUMIFS(収支報告書!$P$10:$P$1011,収支報告書!$U$10:$U$1011,"確認",収支報告書!$W$10:$W$1011,Q301)+SUMIFS(収支報告書!$AC$10:$AC$1011,収支報告書!$U$10:$U$1011,"一部*",収支報告書!$W$10:$W$1011,Q301)</f>
        <v>0</v>
      </c>
      <c r="S301" t="str" cm="1">
        <f t="array" aca="1" ref="S301" ca="1">_xlfn.IFNA(INDIRECT(ADDRESS(MATCH(Q301,収支報告書!$W$10:$W$1011,0)+9,22,4,,"収支報告書")),"")</f>
        <v/>
      </c>
      <c r="T301" t="str">
        <f t="shared" si="9"/>
        <v/>
      </c>
      <c r="U301" t="str">
        <f t="shared" si="10"/>
        <v/>
      </c>
    </row>
    <row r="302" spans="14:21">
      <c r="N302">
        <v>298</v>
      </c>
      <c r="O302" t="str">
        <f>IF(収支報告書!U307="一部対象外","・No."&amp;収支報告書!B307&amp;"："&amp;TEXT(収支報告書!$S307+収支報告書!$AA307+収支報告書!$AC307,"\#,###"),IF(収支報告書!U307="一部確認","・No."&amp;収支報告書!B307&amp;"："&amp;TEXT(収支報告書!$AB307,"\#,###"),""))</f>
        <v/>
      </c>
      <c r="P302" t="str" cm="1">
        <f t="array" ref="P302">IF(Q302="","",_xlfn.TEXTJOIN(",",TRUE,IF(収支報告書!$W$10:$W$1011=Q302,収支報告書!$B$10:$B$1011,"")))</f>
        <v/>
      </c>
      <c r="R302" s="150">
        <f>SUMIFS(収支報告書!$P$10:$P$1011,収支報告書!$U$10:$U$1011,"対象外",収支報告書!$W$10:$W$1011,Q302)+SUMIFS(収支報告書!$S$10:$S$1011,収支報告書!$U$10:$U$1011,"一部*",収支報告書!$W$10:$W$1011,Q302)+SUMIFS(収支報告書!$AA$10:$AA$1011,収支報告書!$U$10:$U$1011,"一部*",収支報告書!$W$10:$W$1011,Q302)+SUMIFS(収支報告書!$AB$10:$AB$1011,収支報告書!$U$10:$U$1011,"一部*",収支報告書!$W$10:$W$1011,Q302)+SUMIFS(収支報告書!$P$10:$P$1011,収支報告書!$U$10:$U$1011,"確認",収支報告書!$W$10:$W$1011,Q302)+SUMIFS(収支報告書!$AC$10:$AC$1011,収支報告書!$U$10:$U$1011,"一部*",収支報告書!$W$10:$W$1011,Q302)</f>
        <v>0</v>
      </c>
      <c r="S302" t="str" cm="1">
        <f t="array" aca="1" ref="S302" ca="1">_xlfn.IFNA(INDIRECT(ADDRESS(MATCH(Q302,収支報告書!$W$10:$W$1011,0)+9,22,4,,"収支報告書")),"")</f>
        <v/>
      </c>
      <c r="T302" t="str">
        <f t="shared" si="9"/>
        <v/>
      </c>
      <c r="U302" t="str">
        <f t="shared" si="10"/>
        <v/>
      </c>
    </row>
    <row r="303" spans="14:21">
      <c r="N303">
        <v>299</v>
      </c>
      <c r="O303" t="str">
        <f>IF(収支報告書!U308="一部対象外","・No."&amp;収支報告書!B308&amp;"："&amp;TEXT(収支報告書!$S308+収支報告書!$AA308+収支報告書!$AC308,"\#,###"),IF(収支報告書!U308="一部確認","・No."&amp;収支報告書!B308&amp;"："&amp;TEXT(収支報告書!$AB308,"\#,###"),""))</f>
        <v/>
      </c>
      <c r="P303" t="str" cm="1">
        <f t="array" ref="P303">IF(Q303="","",_xlfn.TEXTJOIN(",",TRUE,IF(収支報告書!$W$10:$W$1011=Q303,収支報告書!$B$10:$B$1011,"")))</f>
        <v/>
      </c>
      <c r="R303" s="150">
        <f>SUMIFS(収支報告書!$P$10:$P$1011,収支報告書!$U$10:$U$1011,"対象外",収支報告書!$W$10:$W$1011,Q303)+SUMIFS(収支報告書!$S$10:$S$1011,収支報告書!$U$10:$U$1011,"一部*",収支報告書!$W$10:$W$1011,Q303)+SUMIFS(収支報告書!$AA$10:$AA$1011,収支報告書!$U$10:$U$1011,"一部*",収支報告書!$W$10:$W$1011,Q303)+SUMIFS(収支報告書!$AB$10:$AB$1011,収支報告書!$U$10:$U$1011,"一部*",収支報告書!$W$10:$W$1011,Q303)+SUMIFS(収支報告書!$P$10:$P$1011,収支報告書!$U$10:$U$1011,"確認",収支報告書!$W$10:$W$1011,Q303)+SUMIFS(収支報告書!$AC$10:$AC$1011,収支報告書!$U$10:$U$1011,"一部*",収支報告書!$W$10:$W$1011,Q303)</f>
        <v>0</v>
      </c>
      <c r="S303" t="str" cm="1">
        <f t="array" aca="1" ref="S303" ca="1">_xlfn.IFNA(INDIRECT(ADDRESS(MATCH(Q303,収支報告書!$W$10:$W$1011,0)+9,22,4,,"収支報告書")),"")</f>
        <v/>
      </c>
      <c r="T303" t="str">
        <f t="shared" si="9"/>
        <v/>
      </c>
      <c r="U303" t="str">
        <f t="shared" si="10"/>
        <v/>
      </c>
    </row>
    <row r="304" spans="14:21">
      <c r="N304">
        <v>300</v>
      </c>
      <c r="O304" t="str">
        <f>IF(収支報告書!U309="一部対象外","・No."&amp;収支報告書!B309&amp;"："&amp;TEXT(収支報告書!$S309+収支報告書!$AA309+収支報告書!$AC309,"\#,###"),IF(収支報告書!U309="一部確認","・No."&amp;収支報告書!B309&amp;"："&amp;TEXT(収支報告書!$AB309,"\#,###"),""))</f>
        <v/>
      </c>
      <c r="P304" t="str" cm="1">
        <f t="array" ref="P304">IF(Q304="","",_xlfn.TEXTJOIN(",",TRUE,IF(収支報告書!$W$10:$W$1011=Q304,収支報告書!$B$10:$B$1011,"")))</f>
        <v/>
      </c>
      <c r="R304" s="150">
        <f>SUMIFS(収支報告書!$P$10:$P$1011,収支報告書!$U$10:$U$1011,"対象外",収支報告書!$W$10:$W$1011,Q304)+SUMIFS(収支報告書!$S$10:$S$1011,収支報告書!$U$10:$U$1011,"一部*",収支報告書!$W$10:$W$1011,Q304)+SUMIFS(収支報告書!$AA$10:$AA$1011,収支報告書!$U$10:$U$1011,"一部*",収支報告書!$W$10:$W$1011,Q304)+SUMIFS(収支報告書!$AB$10:$AB$1011,収支報告書!$U$10:$U$1011,"一部*",収支報告書!$W$10:$W$1011,Q304)+SUMIFS(収支報告書!$P$10:$P$1011,収支報告書!$U$10:$U$1011,"確認",収支報告書!$W$10:$W$1011,Q304)+SUMIFS(収支報告書!$AC$10:$AC$1011,収支報告書!$U$10:$U$1011,"一部*",収支報告書!$W$10:$W$1011,Q304)</f>
        <v>0</v>
      </c>
      <c r="S304" t="str" cm="1">
        <f t="array" aca="1" ref="S304" ca="1">_xlfn.IFNA(INDIRECT(ADDRESS(MATCH(Q304,収支報告書!$W$10:$W$1011,0)+9,22,4,,"収支報告書")),"")</f>
        <v/>
      </c>
      <c r="T304" t="str">
        <f t="shared" si="9"/>
        <v/>
      </c>
      <c r="U304" t="str">
        <f t="shared" si="10"/>
        <v/>
      </c>
    </row>
    <row r="305" spans="14:21">
      <c r="N305">
        <v>301</v>
      </c>
      <c r="O305" t="str">
        <f>IF(収支報告書!U310="一部対象外","・No."&amp;収支報告書!B310&amp;"："&amp;TEXT(収支報告書!$S310+収支報告書!$AA310+収支報告書!$AC310,"\#,###"),IF(収支報告書!U310="一部確認","・No."&amp;収支報告書!B310&amp;"："&amp;TEXT(収支報告書!$AB310,"\#,###"),""))</f>
        <v/>
      </c>
      <c r="P305" t="str" cm="1">
        <f t="array" ref="P305">IF(Q305="","",_xlfn.TEXTJOIN(",",TRUE,IF(収支報告書!$W$10:$W$1011=Q305,収支報告書!$B$10:$B$1011,"")))</f>
        <v/>
      </c>
      <c r="R305" s="150">
        <f>SUMIFS(収支報告書!$P$10:$P$1011,収支報告書!$U$10:$U$1011,"対象外",収支報告書!$W$10:$W$1011,Q305)+SUMIFS(収支報告書!$S$10:$S$1011,収支報告書!$U$10:$U$1011,"一部*",収支報告書!$W$10:$W$1011,Q305)+SUMIFS(収支報告書!$AA$10:$AA$1011,収支報告書!$U$10:$U$1011,"一部*",収支報告書!$W$10:$W$1011,Q305)+SUMIFS(収支報告書!$AB$10:$AB$1011,収支報告書!$U$10:$U$1011,"一部*",収支報告書!$W$10:$W$1011,Q305)+SUMIFS(収支報告書!$P$10:$P$1011,収支報告書!$U$10:$U$1011,"確認",収支報告書!$W$10:$W$1011,Q305)+SUMIFS(収支報告書!$AC$10:$AC$1011,収支報告書!$U$10:$U$1011,"一部*",収支報告書!$W$10:$W$1011,Q305)</f>
        <v>0</v>
      </c>
      <c r="S305" t="str" cm="1">
        <f t="array" aca="1" ref="S305" ca="1">_xlfn.IFNA(INDIRECT(ADDRESS(MATCH(Q305,収支報告書!$W$10:$W$1011,0)+9,22,4,,"収支報告書")),"")</f>
        <v/>
      </c>
      <c r="T305" t="str">
        <f t="shared" si="9"/>
        <v/>
      </c>
      <c r="U305" t="str">
        <f t="shared" si="10"/>
        <v/>
      </c>
    </row>
    <row r="306" spans="14:21">
      <c r="N306">
        <v>302</v>
      </c>
      <c r="O306" t="str">
        <f>IF(収支報告書!U311="一部対象外","・No."&amp;収支報告書!B311&amp;"："&amp;TEXT(収支報告書!$S311+収支報告書!$AA311+収支報告書!$AC311,"\#,###"),IF(収支報告書!U311="一部確認","・No."&amp;収支報告書!B311&amp;"："&amp;TEXT(収支報告書!$AB311,"\#,###"),""))</f>
        <v/>
      </c>
      <c r="P306" t="str" cm="1">
        <f t="array" ref="P306">IF(Q306="","",_xlfn.TEXTJOIN(",",TRUE,IF(収支報告書!$W$10:$W$1011=Q306,収支報告書!$B$10:$B$1011,"")))</f>
        <v/>
      </c>
      <c r="R306" s="150">
        <f>SUMIFS(収支報告書!$P$10:$P$1011,収支報告書!$U$10:$U$1011,"対象外",収支報告書!$W$10:$W$1011,Q306)+SUMIFS(収支報告書!$S$10:$S$1011,収支報告書!$U$10:$U$1011,"一部*",収支報告書!$W$10:$W$1011,Q306)+SUMIFS(収支報告書!$AA$10:$AA$1011,収支報告書!$U$10:$U$1011,"一部*",収支報告書!$W$10:$W$1011,Q306)+SUMIFS(収支報告書!$AB$10:$AB$1011,収支報告書!$U$10:$U$1011,"一部*",収支報告書!$W$10:$W$1011,Q306)+SUMIFS(収支報告書!$P$10:$P$1011,収支報告書!$U$10:$U$1011,"確認",収支報告書!$W$10:$W$1011,Q306)+SUMIFS(収支報告書!$AC$10:$AC$1011,収支報告書!$U$10:$U$1011,"一部*",収支報告書!$W$10:$W$1011,Q306)</f>
        <v>0</v>
      </c>
      <c r="S306" t="str" cm="1">
        <f t="array" aca="1" ref="S306" ca="1">_xlfn.IFNA(INDIRECT(ADDRESS(MATCH(Q306,収支報告書!$W$10:$W$1011,0)+9,22,4,,"収支報告書")),"")</f>
        <v/>
      </c>
      <c r="T306" t="str">
        <f t="shared" si="9"/>
        <v/>
      </c>
      <c r="U306" t="str">
        <f t="shared" si="10"/>
        <v/>
      </c>
    </row>
    <row r="307" spans="14:21">
      <c r="N307">
        <v>303</v>
      </c>
      <c r="O307" t="str">
        <f>IF(収支報告書!U312="一部対象外","・No."&amp;収支報告書!B312&amp;"："&amp;TEXT(収支報告書!$S312+収支報告書!$AA312+収支報告書!$AC312,"\#,###"),IF(収支報告書!U312="一部確認","・No."&amp;収支報告書!B312&amp;"："&amp;TEXT(収支報告書!$AB312,"\#,###"),""))</f>
        <v/>
      </c>
      <c r="P307" t="str" cm="1">
        <f t="array" ref="P307">IF(Q307="","",_xlfn.TEXTJOIN(",",TRUE,IF(収支報告書!$W$10:$W$1011=Q307,収支報告書!$B$10:$B$1011,"")))</f>
        <v/>
      </c>
      <c r="R307" s="150">
        <f>SUMIFS(収支報告書!$P$10:$P$1011,収支報告書!$U$10:$U$1011,"対象外",収支報告書!$W$10:$W$1011,Q307)+SUMIFS(収支報告書!$S$10:$S$1011,収支報告書!$U$10:$U$1011,"一部*",収支報告書!$W$10:$W$1011,Q307)+SUMIFS(収支報告書!$AA$10:$AA$1011,収支報告書!$U$10:$U$1011,"一部*",収支報告書!$W$10:$W$1011,Q307)+SUMIFS(収支報告書!$AB$10:$AB$1011,収支報告書!$U$10:$U$1011,"一部*",収支報告書!$W$10:$W$1011,Q307)+SUMIFS(収支報告書!$P$10:$P$1011,収支報告書!$U$10:$U$1011,"確認",収支報告書!$W$10:$W$1011,Q307)+SUMIFS(収支報告書!$AC$10:$AC$1011,収支報告書!$U$10:$U$1011,"一部*",収支報告書!$W$10:$W$1011,Q307)</f>
        <v>0</v>
      </c>
      <c r="S307" t="str" cm="1">
        <f t="array" aca="1" ref="S307" ca="1">_xlfn.IFNA(INDIRECT(ADDRESS(MATCH(Q307,収支報告書!$W$10:$W$1011,0)+9,22,4,,"収支報告書")),"")</f>
        <v/>
      </c>
      <c r="T307" t="str">
        <f t="shared" si="9"/>
        <v/>
      </c>
      <c r="U307" t="str">
        <f t="shared" si="10"/>
        <v/>
      </c>
    </row>
    <row r="308" spans="14:21">
      <c r="N308">
        <v>304</v>
      </c>
      <c r="O308" t="str">
        <f>IF(収支報告書!U313="一部対象外","・No."&amp;収支報告書!B313&amp;"："&amp;TEXT(収支報告書!$S313+収支報告書!$AA313+収支報告書!$AC313,"\#,###"),IF(収支報告書!U313="一部確認","・No."&amp;収支報告書!B313&amp;"："&amp;TEXT(収支報告書!$AB313,"\#,###"),""))</f>
        <v/>
      </c>
      <c r="P308" t="str" cm="1">
        <f t="array" ref="P308">IF(Q308="","",_xlfn.TEXTJOIN(",",TRUE,IF(収支報告書!$W$10:$W$1011=Q308,収支報告書!$B$10:$B$1011,"")))</f>
        <v/>
      </c>
      <c r="R308" s="150">
        <f>SUMIFS(収支報告書!$P$10:$P$1011,収支報告書!$U$10:$U$1011,"対象外",収支報告書!$W$10:$W$1011,Q308)+SUMIFS(収支報告書!$S$10:$S$1011,収支報告書!$U$10:$U$1011,"一部*",収支報告書!$W$10:$W$1011,Q308)+SUMIFS(収支報告書!$AA$10:$AA$1011,収支報告書!$U$10:$U$1011,"一部*",収支報告書!$W$10:$W$1011,Q308)+SUMIFS(収支報告書!$AB$10:$AB$1011,収支報告書!$U$10:$U$1011,"一部*",収支報告書!$W$10:$W$1011,Q308)+SUMIFS(収支報告書!$P$10:$P$1011,収支報告書!$U$10:$U$1011,"確認",収支報告書!$W$10:$W$1011,Q308)+SUMIFS(収支報告書!$AC$10:$AC$1011,収支報告書!$U$10:$U$1011,"一部*",収支報告書!$W$10:$W$1011,Q308)</f>
        <v>0</v>
      </c>
      <c r="S308" t="str" cm="1">
        <f t="array" aca="1" ref="S308" ca="1">_xlfn.IFNA(INDIRECT(ADDRESS(MATCH(Q308,収支報告書!$W$10:$W$1011,0)+9,22,4,,"収支報告書")),"")</f>
        <v/>
      </c>
      <c r="T308" t="str">
        <f t="shared" si="9"/>
        <v/>
      </c>
      <c r="U308" t="str">
        <f t="shared" si="10"/>
        <v/>
      </c>
    </row>
    <row r="309" spans="14:21">
      <c r="N309">
        <v>305</v>
      </c>
      <c r="O309" t="str">
        <f>IF(収支報告書!U314="一部対象外","・No."&amp;収支報告書!B314&amp;"："&amp;TEXT(収支報告書!$S314+収支報告書!$AA314+収支報告書!$AC314,"\#,###"),IF(収支報告書!U314="一部確認","・No."&amp;収支報告書!B314&amp;"："&amp;TEXT(収支報告書!$AB314,"\#,###"),""))</f>
        <v/>
      </c>
      <c r="P309" t="str" cm="1">
        <f t="array" ref="P309">IF(Q309="","",_xlfn.TEXTJOIN(",",TRUE,IF(収支報告書!$W$10:$W$1011=Q309,収支報告書!$B$10:$B$1011,"")))</f>
        <v/>
      </c>
      <c r="R309" s="150">
        <f>SUMIFS(収支報告書!$P$10:$P$1011,収支報告書!$U$10:$U$1011,"対象外",収支報告書!$W$10:$W$1011,Q309)+SUMIFS(収支報告書!$S$10:$S$1011,収支報告書!$U$10:$U$1011,"一部*",収支報告書!$W$10:$W$1011,Q309)+SUMIFS(収支報告書!$AA$10:$AA$1011,収支報告書!$U$10:$U$1011,"一部*",収支報告書!$W$10:$W$1011,Q309)+SUMIFS(収支報告書!$AB$10:$AB$1011,収支報告書!$U$10:$U$1011,"一部*",収支報告書!$W$10:$W$1011,Q309)+SUMIFS(収支報告書!$P$10:$P$1011,収支報告書!$U$10:$U$1011,"確認",収支報告書!$W$10:$W$1011,Q309)+SUMIFS(収支報告書!$AC$10:$AC$1011,収支報告書!$U$10:$U$1011,"一部*",収支報告書!$W$10:$W$1011,Q309)</f>
        <v>0</v>
      </c>
      <c r="S309" t="str" cm="1">
        <f t="array" aca="1" ref="S309" ca="1">_xlfn.IFNA(INDIRECT(ADDRESS(MATCH(Q309,収支報告書!$W$10:$W$1011,0)+9,22,4,,"収支報告書")),"")</f>
        <v/>
      </c>
      <c r="T309" t="str">
        <f t="shared" si="9"/>
        <v/>
      </c>
      <c r="U309" t="str">
        <f t="shared" si="10"/>
        <v/>
      </c>
    </row>
    <row r="310" spans="14:21">
      <c r="N310">
        <v>306</v>
      </c>
      <c r="O310" t="str">
        <f>IF(収支報告書!U315="一部対象外","・No."&amp;収支報告書!B315&amp;"："&amp;TEXT(収支報告書!$S315+収支報告書!$AA315+収支報告書!$AC315,"\#,###"),IF(収支報告書!U315="一部確認","・No."&amp;収支報告書!B315&amp;"："&amp;TEXT(収支報告書!$AB315,"\#,###"),""))</f>
        <v/>
      </c>
      <c r="P310" t="str" cm="1">
        <f t="array" ref="P310">IF(Q310="","",_xlfn.TEXTJOIN(",",TRUE,IF(収支報告書!$W$10:$W$1011=Q310,収支報告書!$B$10:$B$1011,"")))</f>
        <v/>
      </c>
      <c r="R310" s="150">
        <f>SUMIFS(収支報告書!$P$10:$P$1011,収支報告書!$U$10:$U$1011,"対象外",収支報告書!$W$10:$W$1011,Q310)+SUMIFS(収支報告書!$S$10:$S$1011,収支報告書!$U$10:$U$1011,"一部*",収支報告書!$W$10:$W$1011,Q310)+SUMIFS(収支報告書!$AA$10:$AA$1011,収支報告書!$U$10:$U$1011,"一部*",収支報告書!$W$10:$W$1011,Q310)+SUMIFS(収支報告書!$AB$10:$AB$1011,収支報告書!$U$10:$U$1011,"一部*",収支報告書!$W$10:$W$1011,Q310)+SUMIFS(収支報告書!$P$10:$P$1011,収支報告書!$U$10:$U$1011,"確認",収支報告書!$W$10:$W$1011,Q310)+SUMIFS(収支報告書!$AC$10:$AC$1011,収支報告書!$U$10:$U$1011,"一部*",収支報告書!$W$10:$W$1011,Q310)</f>
        <v>0</v>
      </c>
      <c r="S310" t="str" cm="1">
        <f t="array" aca="1" ref="S310" ca="1">_xlfn.IFNA(INDIRECT(ADDRESS(MATCH(Q310,収支報告書!$W$10:$W$1011,0)+9,22,4,,"収支報告書")),"")</f>
        <v/>
      </c>
      <c r="T310" t="str">
        <f t="shared" si="9"/>
        <v/>
      </c>
      <c r="U310" t="str">
        <f t="shared" si="10"/>
        <v/>
      </c>
    </row>
    <row r="311" spans="14:21">
      <c r="N311">
        <v>307</v>
      </c>
      <c r="O311" t="str">
        <f>IF(収支報告書!U316="一部対象外","・No."&amp;収支報告書!B316&amp;"："&amp;TEXT(収支報告書!$S316+収支報告書!$AA316+収支報告書!$AC316,"\#,###"),IF(収支報告書!U316="一部確認","・No."&amp;収支報告書!B316&amp;"："&amp;TEXT(収支報告書!$AB316,"\#,###"),""))</f>
        <v/>
      </c>
      <c r="P311" t="str" cm="1">
        <f t="array" ref="P311">IF(Q311="","",_xlfn.TEXTJOIN(",",TRUE,IF(収支報告書!$W$10:$W$1011=Q311,収支報告書!$B$10:$B$1011,"")))</f>
        <v/>
      </c>
      <c r="R311" s="150">
        <f>SUMIFS(収支報告書!$P$10:$P$1011,収支報告書!$U$10:$U$1011,"対象外",収支報告書!$W$10:$W$1011,Q311)+SUMIFS(収支報告書!$S$10:$S$1011,収支報告書!$U$10:$U$1011,"一部*",収支報告書!$W$10:$W$1011,Q311)+SUMIFS(収支報告書!$AA$10:$AA$1011,収支報告書!$U$10:$U$1011,"一部*",収支報告書!$W$10:$W$1011,Q311)+SUMIFS(収支報告書!$AB$10:$AB$1011,収支報告書!$U$10:$U$1011,"一部*",収支報告書!$W$10:$W$1011,Q311)+SUMIFS(収支報告書!$P$10:$P$1011,収支報告書!$U$10:$U$1011,"確認",収支報告書!$W$10:$W$1011,Q311)+SUMIFS(収支報告書!$AC$10:$AC$1011,収支報告書!$U$10:$U$1011,"一部*",収支報告書!$W$10:$W$1011,Q311)</f>
        <v>0</v>
      </c>
      <c r="S311" t="str" cm="1">
        <f t="array" aca="1" ref="S311" ca="1">_xlfn.IFNA(INDIRECT(ADDRESS(MATCH(Q311,収支報告書!$W$10:$W$1011,0)+9,22,4,,"収支報告書")),"")</f>
        <v/>
      </c>
      <c r="T311" t="str">
        <f t="shared" si="9"/>
        <v/>
      </c>
      <c r="U311" t="str">
        <f t="shared" si="10"/>
        <v/>
      </c>
    </row>
    <row r="312" spans="14:21">
      <c r="N312">
        <v>308</v>
      </c>
      <c r="O312" t="str">
        <f>IF(収支報告書!U317="一部対象外","・No."&amp;収支報告書!B317&amp;"："&amp;TEXT(収支報告書!$S317+収支報告書!$AA317+収支報告書!$AC317,"\#,###"),IF(収支報告書!U317="一部確認","・No."&amp;収支報告書!B317&amp;"："&amp;TEXT(収支報告書!$AB317,"\#,###"),""))</f>
        <v/>
      </c>
      <c r="P312" t="str" cm="1">
        <f t="array" ref="P312">IF(Q312="","",_xlfn.TEXTJOIN(",",TRUE,IF(収支報告書!$W$10:$W$1011=Q312,収支報告書!$B$10:$B$1011,"")))</f>
        <v/>
      </c>
      <c r="R312" s="150">
        <f>SUMIFS(収支報告書!$P$10:$P$1011,収支報告書!$U$10:$U$1011,"対象外",収支報告書!$W$10:$W$1011,Q312)+SUMIFS(収支報告書!$S$10:$S$1011,収支報告書!$U$10:$U$1011,"一部*",収支報告書!$W$10:$W$1011,Q312)+SUMIFS(収支報告書!$AA$10:$AA$1011,収支報告書!$U$10:$U$1011,"一部*",収支報告書!$W$10:$W$1011,Q312)+SUMIFS(収支報告書!$AB$10:$AB$1011,収支報告書!$U$10:$U$1011,"一部*",収支報告書!$W$10:$W$1011,Q312)+SUMIFS(収支報告書!$P$10:$P$1011,収支報告書!$U$10:$U$1011,"確認",収支報告書!$W$10:$W$1011,Q312)+SUMIFS(収支報告書!$AC$10:$AC$1011,収支報告書!$U$10:$U$1011,"一部*",収支報告書!$W$10:$W$1011,Q312)</f>
        <v>0</v>
      </c>
      <c r="S312" t="str" cm="1">
        <f t="array" aca="1" ref="S312" ca="1">_xlfn.IFNA(INDIRECT(ADDRESS(MATCH(Q312,収支報告書!$W$10:$W$1011,0)+9,22,4,,"収支報告書")),"")</f>
        <v/>
      </c>
      <c r="T312" t="str">
        <f t="shared" si="9"/>
        <v/>
      </c>
      <c r="U312" t="str">
        <f t="shared" si="10"/>
        <v/>
      </c>
    </row>
    <row r="313" spans="14:21">
      <c r="N313">
        <v>309</v>
      </c>
      <c r="O313" t="str">
        <f>IF(収支報告書!U318="一部対象外","・No."&amp;収支報告書!B318&amp;"："&amp;TEXT(収支報告書!$S318+収支報告書!$AA318+収支報告書!$AC318,"\#,###"),IF(収支報告書!U318="一部確認","・No."&amp;収支報告書!B318&amp;"："&amp;TEXT(収支報告書!$AB318,"\#,###"),""))</f>
        <v/>
      </c>
      <c r="P313" t="str" cm="1">
        <f t="array" ref="P313">IF(Q313="","",_xlfn.TEXTJOIN(",",TRUE,IF(収支報告書!$W$10:$W$1011=Q313,収支報告書!$B$10:$B$1011,"")))</f>
        <v/>
      </c>
      <c r="R313" s="150">
        <f>SUMIFS(収支報告書!$P$10:$P$1011,収支報告書!$U$10:$U$1011,"対象外",収支報告書!$W$10:$W$1011,Q313)+SUMIFS(収支報告書!$S$10:$S$1011,収支報告書!$U$10:$U$1011,"一部*",収支報告書!$W$10:$W$1011,Q313)+SUMIFS(収支報告書!$AA$10:$AA$1011,収支報告書!$U$10:$U$1011,"一部*",収支報告書!$W$10:$W$1011,Q313)+SUMIFS(収支報告書!$AB$10:$AB$1011,収支報告書!$U$10:$U$1011,"一部*",収支報告書!$W$10:$W$1011,Q313)+SUMIFS(収支報告書!$P$10:$P$1011,収支報告書!$U$10:$U$1011,"確認",収支報告書!$W$10:$W$1011,Q313)+SUMIFS(収支報告書!$AC$10:$AC$1011,収支報告書!$U$10:$U$1011,"一部*",収支報告書!$W$10:$W$1011,Q313)</f>
        <v>0</v>
      </c>
      <c r="S313" t="str" cm="1">
        <f t="array" aca="1" ref="S313" ca="1">_xlfn.IFNA(INDIRECT(ADDRESS(MATCH(Q313,収支報告書!$W$10:$W$1011,0)+9,22,4,,"収支報告書")),"")</f>
        <v/>
      </c>
      <c r="T313" t="str">
        <f t="shared" si="9"/>
        <v/>
      </c>
      <c r="U313" t="str">
        <f t="shared" si="10"/>
        <v/>
      </c>
    </row>
    <row r="314" spans="14:21">
      <c r="N314">
        <v>310</v>
      </c>
      <c r="O314" t="str">
        <f>IF(収支報告書!U319="一部対象外","・No."&amp;収支報告書!B319&amp;"："&amp;TEXT(収支報告書!$S319+収支報告書!$AA319+収支報告書!$AC319,"\#,###"),IF(収支報告書!U319="一部確認","・No."&amp;収支報告書!B319&amp;"："&amp;TEXT(収支報告書!$AB319,"\#,###"),""))</f>
        <v/>
      </c>
      <c r="P314" t="str" cm="1">
        <f t="array" ref="P314">IF(Q314="","",_xlfn.TEXTJOIN(",",TRUE,IF(収支報告書!$W$10:$W$1011=Q314,収支報告書!$B$10:$B$1011,"")))</f>
        <v/>
      </c>
      <c r="R314" s="150">
        <f>SUMIFS(収支報告書!$P$10:$P$1011,収支報告書!$U$10:$U$1011,"対象外",収支報告書!$W$10:$W$1011,Q314)+SUMIFS(収支報告書!$S$10:$S$1011,収支報告書!$U$10:$U$1011,"一部*",収支報告書!$W$10:$W$1011,Q314)+SUMIFS(収支報告書!$AA$10:$AA$1011,収支報告書!$U$10:$U$1011,"一部*",収支報告書!$W$10:$W$1011,Q314)+SUMIFS(収支報告書!$AB$10:$AB$1011,収支報告書!$U$10:$U$1011,"一部*",収支報告書!$W$10:$W$1011,Q314)+SUMIFS(収支報告書!$P$10:$P$1011,収支報告書!$U$10:$U$1011,"確認",収支報告書!$W$10:$W$1011,Q314)+SUMIFS(収支報告書!$AC$10:$AC$1011,収支報告書!$U$10:$U$1011,"一部*",収支報告書!$W$10:$W$1011,Q314)</f>
        <v>0</v>
      </c>
      <c r="S314" t="str" cm="1">
        <f t="array" aca="1" ref="S314" ca="1">_xlfn.IFNA(INDIRECT(ADDRESS(MATCH(Q314,収支報告書!$W$10:$W$1011,0)+9,22,4,,"収支報告書")),"")</f>
        <v/>
      </c>
      <c r="T314" t="str">
        <f t="shared" si="9"/>
        <v/>
      </c>
      <c r="U314" t="str">
        <f t="shared" si="10"/>
        <v/>
      </c>
    </row>
    <row r="315" spans="14:21">
      <c r="N315">
        <v>311</v>
      </c>
      <c r="O315" t="str">
        <f>IF(収支報告書!U320="一部対象外","・No."&amp;収支報告書!B320&amp;"："&amp;TEXT(収支報告書!$S320+収支報告書!$AA320+収支報告書!$AC320,"\#,###"),IF(収支報告書!U320="一部確認","・No."&amp;収支報告書!B320&amp;"："&amp;TEXT(収支報告書!$AB320,"\#,###"),""))</f>
        <v/>
      </c>
      <c r="P315" t="str" cm="1">
        <f t="array" ref="P315">IF(Q315="","",_xlfn.TEXTJOIN(",",TRUE,IF(収支報告書!$W$10:$W$1011=Q315,収支報告書!$B$10:$B$1011,"")))</f>
        <v/>
      </c>
      <c r="R315" s="150">
        <f>SUMIFS(収支報告書!$P$10:$P$1011,収支報告書!$U$10:$U$1011,"対象外",収支報告書!$W$10:$W$1011,Q315)+SUMIFS(収支報告書!$S$10:$S$1011,収支報告書!$U$10:$U$1011,"一部*",収支報告書!$W$10:$W$1011,Q315)+SUMIFS(収支報告書!$AA$10:$AA$1011,収支報告書!$U$10:$U$1011,"一部*",収支報告書!$W$10:$W$1011,Q315)+SUMIFS(収支報告書!$AB$10:$AB$1011,収支報告書!$U$10:$U$1011,"一部*",収支報告書!$W$10:$W$1011,Q315)+SUMIFS(収支報告書!$P$10:$P$1011,収支報告書!$U$10:$U$1011,"確認",収支報告書!$W$10:$W$1011,Q315)+SUMIFS(収支報告書!$AC$10:$AC$1011,収支報告書!$U$10:$U$1011,"一部*",収支報告書!$W$10:$W$1011,Q315)</f>
        <v>0</v>
      </c>
      <c r="S315" t="str" cm="1">
        <f t="array" aca="1" ref="S315" ca="1">_xlfn.IFNA(INDIRECT(ADDRESS(MATCH(Q315,収支報告書!$W$10:$W$1011,0)+9,22,4,,"収支報告書")),"")</f>
        <v/>
      </c>
      <c r="T315" t="str">
        <f t="shared" si="9"/>
        <v/>
      </c>
      <c r="U315" t="str">
        <f t="shared" si="10"/>
        <v/>
      </c>
    </row>
    <row r="316" spans="14:21">
      <c r="N316">
        <v>312</v>
      </c>
      <c r="O316" t="str">
        <f>IF(収支報告書!U321="一部対象外","・No."&amp;収支報告書!B321&amp;"："&amp;TEXT(収支報告書!$S321+収支報告書!$AA321+収支報告書!$AC321,"\#,###"),IF(収支報告書!U321="一部確認","・No."&amp;収支報告書!B321&amp;"："&amp;TEXT(収支報告書!$AB321,"\#,###"),""))</f>
        <v/>
      </c>
      <c r="P316" t="str" cm="1">
        <f t="array" ref="P316">IF(Q316="","",_xlfn.TEXTJOIN(",",TRUE,IF(収支報告書!$W$10:$W$1011=Q316,収支報告書!$B$10:$B$1011,"")))</f>
        <v/>
      </c>
      <c r="R316" s="150">
        <f>SUMIFS(収支報告書!$P$10:$P$1011,収支報告書!$U$10:$U$1011,"対象外",収支報告書!$W$10:$W$1011,Q316)+SUMIFS(収支報告書!$S$10:$S$1011,収支報告書!$U$10:$U$1011,"一部*",収支報告書!$W$10:$W$1011,Q316)+SUMIFS(収支報告書!$AA$10:$AA$1011,収支報告書!$U$10:$U$1011,"一部*",収支報告書!$W$10:$W$1011,Q316)+SUMIFS(収支報告書!$AB$10:$AB$1011,収支報告書!$U$10:$U$1011,"一部*",収支報告書!$W$10:$W$1011,Q316)+SUMIFS(収支報告書!$P$10:$P$1011,収支報告書!$U$10:$U$1011,"確認",収支報告書!$W$10:$W$1011,Q316)+SUMIFS(収支報告書!$AC$10:$AC$1011,収支報告書!$U$10:$U$1011,"一部*",収支報告書!$W$10:$W$1011,Q316)</f>
        <v>0</v>
      </c>
      <c r="S316" t="str" cm="1">
        <f t="array" aca="1" ref="S316" ca="1">_xlfn.IFNA(INDIRECT(ADDRESS(MATCH(Q316,収支報告書!$W$10:$W$1011,0)+9,22,4,,"収支報告書")),"")</f>
        <v/>
      </c>
      <c r="T316" t="str">
        <f t="shared" si="9"/>
        <v/>
      </c>
      <c r="U316" t="str">
        <f t="shared" si="10"/>
        <v/>
      </c>
    </row>
    <row r="317" spans="14:21">
      <c r="N317">
        <v>313</v>
      </c>
      <c r="O317" t="str">
        <f>IF(収支報告書!U322="一部対象外","・No."&amp;収支報告書!B322&amp;"："&amp;TEXT(収支報告書!$S322+収支報告書!$AA322+収支報告書!$AC322,"\#,###"),IF(収支報告書!U322="一部確認","・No."&amp;収支報告書!B322&amp;"："&amp;TEXT(収支報告書!$AB322,"\#,###"),""))</f>
        <v/>
      </c>
      <c r="P317" t="str" cm="1">
        <f t="array" ref="P317">IF(Q317="","",_xlfn.TEXTJOIN(",",TRUE,IF(収支報告書!$W$10:$W$1011=Q317,収支報告書!$B$10:$B$1011,"")))</f>
        <v/>
      </c>
      <c r="R317" s="150">
        <f>SUMIFS(収支報告書!$P$10:$P$1011,収支報告書!$U$10:$U$1011,"対象外",収支報告書!$W$10:$W$1011,Q317)+SUMIFS(収支報告書!$S$10:$S$1011,収支報告書!$U$10:$U$1011,"一部*",収支報告書!$W$10:$W$1011,Q317)+SUMIFS(収支報告書!$AA$10:$AA$1011,収支報告書!$U$10:$U$1011,"一部*",収支報告書!$W$10:$W$1011,Q317)+SUMIFS(収支報告書!$AB$10:$AB$1011,収支報告書!$U$10:$U$1011,"一部*",収支報告書!$W$10:$W$1011,Q317)+SUMIFS(収支報告書!$P$10:$P$1011,収支報告書!$U$10:$U$1011,"確認",収支報告書!$W$10:$W$1011,Q317)+SUMIFS(収支報告書!$AC$10:$AC$1011,収支報告書!$U$10:$U$1011,"一部*",収支報告書!$W$10:$W$1011,Q317)</f>
        <v>0</v>
      </c>
      <c r="S317" t="str" cm="1">
        <f t="array" aca="1" ref="S317" ca="1">_xlfn.IFNA(INDIRECT(ADDRESS(MATCH(Q317,収支報告書!$W$10:$W$1011,0)+9,22,4,,"収支報告書")),"")</f>
        <v/>
      </c>
      <c r="T317" t="str">
        <f t="shared" si="9"/>
        <v/>
      </c>
      <c r="U317" t="str">
        <f t="shared" si="10"/>
        <v/>
      </c>
    </row>
    <row r="318" spans="14:21">
      <c r="N318">
        <v>314</v>
      </c>
      <c r="O318" t="str">
        <f>IF(収支報告書!U323="一部対象外","・No."&amp;収支報告書!B323&amp;"："&amp;TEXT(収支報告書!$S323+収支報告書!$AA323+収支報告書!$AC323,"\#,###"),IF(収支報告書!U323="一部確認","・No."&amp;収支報告書!B323&amp;"："&amp;TEXT(収支報告書!$AB323,"\#,###"),""))</f>
        <v/>
      </c>
      <c r="P318" t="str" cm="1">
        <f t="array" ref="P318">IF(Q318="","",_xlfn.TEXTJOIN(",",TRUE,IF(収支報告書!$W$10:$W$1011=Q318,収支報告書!$B$10:$B$1011,"")))</f>
        <v/>
      </c>
      <c r="R318" s="150">
        <f>SUMIFS(収支報告書!$P$10:$P$1011,収支報告書!$U$10:$U$1011,"対象外",収支報告書!$W$10:$W$1011,Q318)+SUMIFS(収支報告書!$S$10:$S$1011,収支報告書!$U$10:$U$1011,"一部*",収支報告書!$W$10:$W$1011,Q318)+SUMIFS(収支報告書!$AA$10:$AA$1011,収支報告書!$U$10:$U$1011,"一部*",収支報告書!$W$10:$W$1011,Q318)+SUMIFS(収支報告書!$AB$10:$AB$1011,収支報告書!$U$10:$U$1011,"一部*",収支報告書!$W$10:$W$1011,Q318)+SUMIFS(収支報告書!$P$10:$P$1011,収支報告書!$U$10:$U$1011,"確認",収支報告書!$W$10:$W$1011,Q318)+SUMIFS(収支報告書!$AC$10:$AC$1011,収支報告書!$U$10:$U$1011,"一部*",収支報告書!$W$10:$W$1011,Q318)</f>
        <v>0</v>
      </c>
      <c r="S318" t="str" cm="1">
        <f t="array" aca="1" ref="S318" ca="1">_xlfn.IFNA(INDIRECT(ADDRESS(MATCH(Q318,収支報告書!$W$10:$W$1011,0)+9,22,4,,"収支報告書")),"")</f>
        <v/>
      </c>
      <c r="T318" t="str">
        <f t="shared" si="9"/>
        <v/>
      </c>
      <c r="U318" t="str">
        <f t="shared" si="10"/>
        <v/>
      </c>
    </row>
    <row r="319" spans="14:21">
      <c r="N319">
        <v>315</v>
      </c>
      <c r="O319" t="str">
        <f>IF(収支報告書!U324="一部対象外","・No."&amp;収支報告書!B324&amp;"："&amp;TEXT(収支報告書!$S324+収支報告書!$AA324+収支報告書!$AC324,"\#,###"),IF(収支報告書!U324="一部確認","・No."&amp;収支報告書!B324&amp;"："&amp;TEXT(収支報告書!$AB324,"\#,###"),""))</f>
        <v/>
      </c>
      <c r="P319" t="str" cm="1">
        <f t="array" ref="P319">IF(Q319="","",_xlfn.TEXTJOIN(",",TRUE,IF(収支報告書!$W$10:$W$1011=Q319,収支報告書!$B$10:$B$1011,"")))</f>
        <v/>
      </c>
      <c r="R319" s="150">
        <f>SUMIFS(収支報告書!$P$10:$P$1011,収支報告書!$U$10:$U$1011,"対象外",収支報告書!$W$10:$W$1011,Q319)+SUMIFS(収支報告書!$S$10:$S$1011,収支報告書!$U$10:$U$1011,"一部*",収支報告書!$W$10:$W$1011,Q319)+SUMIFS(収支報告書!$AA$10:$AA$1011,収支報告書!$U$10:$U$1011,"一部*",収支報告書!$W$10:$W$1011,Q319)+SUMIFS(収支報告書!$AB$10:$AB$1011,収支報告書!$U$10:$U$1011,"一部*",収支報告書!$W$10:$W$1011,Q319)+SUMIFS(収支報告書!$P$10:$P$1011,収支報告書!$U$10:$U$1011,"確認",収支報告書!$W$10:$W$1011,Q319)+SUMIFS(収支報告書!$AC$10:$AC$1011,収支報告書!$U$10:$U$1011,"一部*",収支報告書!$W$10:$W$1011,Q319)</f>
        <v>0</v>
      </c>
      <c r="S319" t="str" cm="1">
        <f t="array" aca="1" ref="S319" ca="1">_xlfn.IFNA(INDIRECT(ADDRESS(MATCH(Q319,収支報告書!$W$10:$W$1011,0)+9,22,4,,"収支報告書")),"")</f>
        <v/>
      </c>
      <c r="T319" t="str">
        <f t="shared" si="9"/>
        <v/>
      </c>
      <c r="U319" t="str">
        <f t="shared" si="10"/>
        <v/>
      </c>
    </row>
    <row r="320" spans="14:21">
      <c r="N320">
        <v>316</v>
      </c>
      <c r="O320" t="str">
        <f>IF(収支報告書!U325="一部対象外","・No."&amp;収支報告書!B325&amp;"："&amp;TEXT(収支報告書!$S325+収支報告書!$AA325+収支報告書!$AC325,"\#,###"),IF(収支報告書!U325="一部確認","・No."&amp;収支報告書!B325&amp;"："&amp;TEXT(収支報告書!$AB325,"\#,###"),""))</f>
        <v/>
      </c>
      <c r="P320" t="str" cm="1">
        <f t="array" ref="P320">IF(Q320="","",_xlfn.TEXTJOIN(",",TRUE,IF(収支報告書!$W$10:$W$1011=Q320,収支報告書!$B$10:$B$1011,"")))</f>
        <v/>
      </c>
      <c r="R320" s="150">
        <f>SUMIFS(収支報告書!$P$10:$P$1011,収支報告書!$U$10:$U$1011,"対象外",収支報告書!$W$10:$W$1011,Q320)+SUMIFS(収支報告書!$S$10:$S$1011,収支報告書!$U$10:$U$1011,"一部*",収支報告書!$W$10:$W$1011,Q320)+SUMIFS(収支報告書!$AA$10:$AA$1011,収支報告書!$U$10:$U$1011,"一部*",収支報告書!$W$10:$W$1011,Q320)+SUMIFS(収支報告書!$AB$10:$AB$1011,収支報告書!$U$10:$U$1011,"一部*",収支報告書!$W$10:$W$1011,Q320)+SUMIFS(収支報告書!$P$10:$P$1011,収支報告書!$U$10:$U$1011,"確認",収支報告書!$W$10:$W$1011,Q320)+SUMIFS(収支報告書!$AC$10:$AC$1011,収支報告書!$U$10:$U$1011,"一部*",収支報告書!$W$10:$W$1011,Q320)</f>
        <v>0</v>
      </c>
      <c r="S320" t="str" cm="1">
        <f t="array" aca="1" ref="S320" ca="1">_xlfn.IFNA(INDIRECT(ADDRESS(MATCH(Q320,収支報告書!$W$10:$W$1011,0)+9,22,4,,"収支報告書")),"")</f>
        <v/>
      </c>
      <c r="T320" t="str">
        <f t="shared" si="9"/>
        <v/>
      </c>
      <c r="U320" t="str">
        <f t="shared" si="10"/>
        <v/>
      </c>
    </row>
    <row r="321" spans="14:21">
      <c r="N321">
        <v>317</v>
      </c>
      <c r="O321" t="str">
        <f>IF(収支報告書!U326="一部対象外","・No."&amp;収支報告書!B326&amp;"："&amp;TEXT(収支報告書!$S326+収支報告書!$AA326+収支報告書!$AC326,"\#,###"),IF(収支報告書!U326="一部確認","・No."&amp;収支報告書!B326&amp;"："&amp;TEXT(収支報告書!$AB326,"\#,###"),""))</f>
        <v/>
      </c>
      <c r="P321" t="str" cm="1">
        <f t="array" ref="P321">IF(Q321="","",_xlfn.TEXTJOIN(",",TRUE,IF(収支報告書!$W$10:$W$1011=Q321,収支報告書!$B$10:$B$1011,"")))</f>
        <v/>
      </c>
      <c r="R321" s="150">
        <f>SUMIFS(収支報告書!$P$10:$P$1011,収支報告書!$U$10:$U$1011,"対象外",収支報告書!$W$10:$W$1011,Q321)+SUMIFS(収支報告書!$S$10:$S$1011,収支報告書!$U$10:$U$1011,"一部*",収支報告書!$W$10:$W$1011,Q321)+SUMIFS(収支報告書!$AA$10:$AA$1011,収支報告書!$U$10:$U$1011,"一部*",収支報告書!$W$10:$W$1011,Q321)+SUMIFS(収支報告書!$AB$10:$AB$1011,収支報告書!$U$10:$U$1011,"一部*",収支報告書!$W$10:$W$1011,Q321)+SUMIFS(収支報告書!$P$10:$P$1011,収支報告書!$U$10:$U$1011,"確認",収支報告書!$W$10:$W$1011,Q321)+SUMIFS(収支報告書!$AC$10:$AC$1011,収支報告書!$U$10:$U$1011,"一部*",収支報告書!$W$10:$W$1011,Q321)</f>
        <v>0</v>
      </c>
      <c r="S321" t="str" cm="1">
        <f t="array" aca="1" ref="S321" ca="1">_xlfn.IFNA(INDIRECT(ADDRESS(MATCH(Q321,収支報告書!$W$10:$W$1011,0)+9,22,4,,"収支報告書")),"")</f>
        <v/>
      </c>
      <c r="T321" t="str">
        <f t="shared" si="9"/>
        <v/>
      </c>
      <c r="U321" t="str">
        <f t="shared" si="10"/>
        <v/>
      </c>
    </row>
    <row r="322" spans="14:21">
      <c r="N322">
        <v>318</v>
      </c>
      <c r="O322" t="str">
        <f>IF(収支報告書!U327="一部対象外","・No."&amp;収支報告書!B327&amp;"："&amp;TEXT(収支報告書!$S327+収支報告書!$AA327+収支報告書!$AC327,"\#,###"),IF(収支報告書!U327="一部確認","・No."&amp;収支報告書!B327&amp;"："&amp;TEXT(収支報告書!$AB327,"\#,###"),""))</f>
        <v/>
      </c>
      <c r="P322" t="str" cm="1">
        <f t="array" ref="P322">IF(Q322="","",_xlfn.TEXTJOIN(",",TRUE,IF(収支報告書!$W$10:$W$1011=Q322,収支報告書!$B$10:$B$1011,"")))</f>
        <v/>
      </c>
      <c r="R322" s="150">
        <f>SUMIFS(収支報告書!$P$10:$P$1011,収支報告書!$U$10:$U$1011,"対象外",収支報告書!$W$10:$W$1011,Q322)+SUMIFS(収支報告書!$S$10:$S$1011,収支報告書!$U$10:$U$1011,"一部*",収支報告書!$W$10:$W$1011,Q322)+SUMIFS(収支報告書!$AA$10:$AA$1011,収支報告書!$U$10:$U$1011,"一部*",収支報告書!$W$10:$W$1011,Q322)+SUMIFS(収支報告書!$AB$10:$AB$1011,収支報告書!$U$10:$U$1011,"一部*",収支報告書!$W$10:$W$1011,Q322)+SUMIFS(収支報告書!$P$10:$P$1011,収支報告書!$U$10:$U$1011,"確認",収支報告書!$W$10:$W$1011,Q322)+SUMIFS(収支報告書!$AC$10:$AC$1011,収支報告書!$U$10:$U$1011,"一部*",収支報告書!$W$10:$W$1011,Q322)</f>
        <v>0</v>
      </c>
      <c r="S322" t="str" cm="1">
        <f t="array" aca="1" ref="S322" ca="1">_xlfn.IFNA(INDIRECT(ADDRESS(MATCH(Q322,収支報告書!$W$10:$W$1011,0)+9,22,4,,"収支報告書")),"")</f>
        <v/>
      </c>
      <c r="T322" t="str">
        <f t="shared" si="9"/>
        <v/>
      </c>
      <c r="U322" t="str">
        <f t="shared" si="10"/>
        <v/>
      </c>
    </row>
    <row r="323" spans="14:21">
      <c r="N323">
        <v>319</v>
      </c>
      <c r="O323" t="str">
        <f>IF(収支報告書!U328="一部対象外","・No."&amp;収支報告書!B328&amp;"："&amp;TEXT(収支報告書!$S328+収支報告書!$AA328+収支報告書!$AC328,"\#,###"),IF(収支報告書!U328="一部確認","・No."&amp;収支報告書!B328&amp;"："&amp;TEXT(収支報告書!$AB328,"\#,###"),""))</f>
        <v/>
      </c>
      <c r="P323" t="str" cm="1">
        <f t="array" ref="P323">IF(Q323="","",_xlfn.TEXTJOIN(",",TRUE,IF(収支報告書!$W$10:$W$1011=Q323,収支報告書!$B$10:$B$1011,"")))</f>
        <v/>
      </c>
      <c r="R323" s="150">
        <f>SUMIFS(収支報告書!$P$10:$P$1011,収支報告書!$U$10:$U$1011,"対象外",収支報告書!$W$10:$W$1011,Q323)+SUMIFS(収支報告書!$S$10:$S$1011,収支報告書!$U$10:$U$1011,"一部*",収支報告書!$W$10:$W$1011,Q323)+SUMIFS(収支報告書!$AA$10:$AA$1011,収支報告書!$U$10:$U$1011,"一部*",収支報告書!$W$10:$W$1011,Q323)+SUMIFS(収支報告書!$AB$10:$AB$1011,収支報告書!$U$10:$U$1011,"一部*",収支報告書!$W$10:$W$1011,Q323)+SUMIFS(収支報告書!$P$10:$P$1011,収支報告書!$U$10:$U$1011,"確認",収支報告書!$W$10:$W$1011,Q323)+SUMIFS(収支報告書!$AC$10:$AC$1011,収支報告書!$U$10:$U$1011,"一部*",収支報告書!$W$10:$W$1011,Q323)</f>
        <v>0</v>
      </c>
      <c r="S323" t="str" cm="1">
        <f t="array" aca="1" ref="S323" ca="1">_xlfn.IFNA(INDIRECT(ADDRESS(MATCH(Q323,収支報告書!$W$10:$W$1011,0)+9,22,4,,"収支報告書")),"")</f>
        <v/>
      </c>
      <c r="T323" t="str">
        <f t="shared" si="9"/>
        <v/>
      </c>
      <c r="U323" t="str">
        <f t="shared" si="10"/>
        <v/>
      </c>
    </row>
    <row r="324" spans="14:21">
      <c r="N324">
        <v>320</v>
      </c>
      <c r="O324" t="str">
        <f>IF(収支報告書!U329="一部対象外","・No."&amp;収支報告書!B329&amp;"："&amp;TEXT(収支報告書!$S329+収支報告書!$AA329+収支報告書!$AC329,"\#,###"),IF(収支報告書!U329="一部確認","・No."&amp;収支報告書!B329&amp;"："&amp;TEXT(収支報告書!$AB329,"\#,###"),""))</f>
        <v/>
      </c>
      <c r="P324" t="str" cm="1">
        <f t="array" ref="P324">IF(Q324="","",_xlfn.TEXTJOIN(",",TRUE,IF(収支報告書!$W$10:$W$1011=Q324,収支報告書!$B$10:$B$1011,"")))</f>
        <v/>
      </c>
      <c r="R324" s="150">
        <f>SUMIFS(収支報告書!$P$10:$P$1011,収支報告書!$U$10:$U$1011,"対象外",収支報告書!$W$10:$W$1011,Q324)+SUMIFS(収支報告書!$S$10:$S$1011,収支報告書!$U$10:$U$1011,"一部*",収支報告書!$W$10:$W$1011,Q324)+SUMIFS(収支報告書!$AA$10:$AA$1011,収支報告書!$U$10:$U$1011,"一部*",収支報告書!$W$10:$W$1011,Q324)+SUMIFS(収支報告書!$AB$10:$AB$1011,収支報告書!$U$10:$U$1011,"一部*",収支報告書!$W$10:$W$1011,Q324)+SUMIFS(収支報告書!$P$10:$P$1011,収支報告書!$U$10:$U$1011,"確認",収支報告書!$W$10:$W$1011,Q324)+SUMIFS(収支報告書!$AC$10:$AC$1011,収支報告書!$U$10:$U$1011,"一部*",収支報告書!$W$10:$W$1011,Q324)</f>
        <v>0</v>
      </c>
      <c r="S324" t="str" cm="1">
        <f t="array" aca="1" ref="S324" ca="1">_xlfn.IFNA(INDIRECT(ADDRESS(MATCH(Q324,収支報告書!$W$10:$W$1011,0)+9,22,4,,"収支報告書")),"")</f>
        <v/>
      </c>
      <c r="T324" t="str">
        <f t="shared" si="9"/>
        <v/>
      </c>
      <c r="U324" t="str">
        <f t="shared" si="10"/>
        <v/>
      </c>
    </row>
    <row r="325" spans="14:21">
      <c r="N325">
        <v>321</v>
      </c>
      <c r="O325" t="str">
        <f>IF(収支報告書!U330="一部対象外","・No."&amp;収支報告書!B330&amp;"："&amp;TEXT(収支報告書!$S330+収支報告書!$AA330+収支報告書!$AC330,"\#,###"),IF(収支報告書!U330="一部確認","・No."&amp;収支報告書!B330&amp;"："&amp;TEXT(収支報告書!$AB330,"\#,###"),""))</f>
        <v/>
      </c>
      <c r="P325" t="str" cm="1">
        <f t="array" ref="P325">IF(Q325="","",_xlfn.TEXTJOIN(",",TRUE,IF(収支報告書!$W$10:$W$1011=Q325,収支報告書!$B$10:$B$1011,"")))</f>
        <v/>
      </c>
      <c r="R325" s="150">
        <f>SUMIFS(収支報告書!$P$10:$P$1011,収支報告書!$U$10:$U$1011,"対象外",収支報告書!$W$10:$W$1011,Q325)+SUMIFS(収支報告書!$S$10:$S$1011,収支報告書!$U$10:$U$1011,"一部*",収支報告書!$W$10:$W$1011,Q325)+SUMIFS(収支報告書!$AA$10:$AA$1011,収支報告書!$U$10:$U$1011,"一部*",収支報告書!$W$10:$W$1011,Q325)+SUMIFS(収支報告書!$AB$10:$AB$1011,収支報告書!$U$10:$U$1011,"一部*",収支報告書!$W$10:$W$1011,Q325)+SUMIFS(収支報告書!$P$10:$P$1011,収支報告書!$U$10:$U$1011,"確認",収支報告書!$W$10:$W$1011,Q325)+SUMIFS(収支報告書!$AC$10:$AC$1011,収支報告書!$U$10:$U$1011,"一部*",収支報告書!$W$10:$W$1011,Q325)</f>
        <v>0</v>
      </c>
      <c r="S325" t="str" cm="1">
        <f t="array" aca="1" ref="S325" ca="1">_xlfn.IFNA(INDIRECT(ADDRESS(MATCH(Q325,収支報告書!$W$10:$W$1011,0)+9,22,4,,"収支報告書")),"")</f>
        <v/>
      </c>
      <c r="T325" t="str">
        <f t="shared" si="9"/>
        <v/>
      </c>
      <c r="U325" t="str">
        <f t="shared" si="10"/>
        <v/>
      </c>
    </row>
    <row r="326" spans="14:21">
      <c r="N326">
        <v>322</v>
      </c>
      <c r="O326" t="str">
        <f>IF(収支報告書!U331="一部対象外","・No."&amp;収支報告書!B331&amp;"："&amp;TEXT(収支報告書!$S331+収支報告書!$AA331+収支報告書!$AC331,"\#,###"),IF(収支報告書!U331="一部確認","・No."&amp;収支報告書!B331&amp;"："&amp;TEXT(収支報告書!$AB331,"\#,###"),""))</f>
        <v/>
      </c>
      <c r="P326" t="str" cm="1">
        <f t="array" ref="P326">IF(Q326="","",_xlfn.TEXTJOIN(",",TRUE,IF(収支報告書!$W$10:$W$1011=Q326,収支報告書!$B$10:$B$1011,"")))</f>
        <v/>
      </c>
      <c r="R326" s="150">
        <f>SUMIFS(収支報告書!$P$10:$P$1011,収支報告書!$U$10:$U$1011,"対象外",収支報告書!$W$10:$W$1011,Q326)+SUMIFS(収支報告書!$S$10:$S$1011,収支報告書!$U$10:$U$1011,"一部*",収支報告書!$W$10:$W$1011,Q326)+SUMIFS(収支報告書!$AA$10:$AA$1011,収支報告書!$U$10:$U$1011,"一部*",収支報告書!$W$10:$W$1011,Q326)+SUMIFS(収支報告書!$AB$10:$AB$1011,収支報告書!$U$10:$U$1011,"一部*",収支報告書!$W$10:$W$1011,Q326)+SUMIFS(収支報告書!$P$10:$P$1011,収支報告書!$U$10:$U$1011,"確認",収支報告書!$W$10:$W$1011,Q326)+SUMIFS(収支報告書!$AC$10:$AC$1011,収支報告書!$U$10:$U$1011,"一部*",収支報告書!$W$10:$W$1011,Q326)</f>
        <v>0</v>
      </c>
      <c r="S326" t="str" cm="1">
        <f t="array" aca="1" ref="S326" ca="1">_xlfn.IFNA(INDIRECT(ADDRESS(MATCH(Q326,収支報告書!$W$10:$W$1011,0)+9,22,4,,"収支報告書")),"")</f>
        <v/>
      </c>
      <c r="T326" t="str">
        <f t="shared" ref="T326:T389" si="11">IF(Q326="","",IF(R326&lt;&gt;0,"・No."&amp;P326&amp;"："&amp;Q326&amp;"（"&amp;TEXT(R326,"\#,###")&amp;IF(S326=0,"","/"&amp;S326)&amp;"）"&amp;CHAR(10),""))</f>
        <v/>
      </c>
      <c r="U326" t="str">
        <f t="shared" si="10"/>
        <v/>
      </c>
    </row>
    <row r="327" spans="14:21">
      <c r="N327">
        <v>323</v>
      </c>
      <c r="O327" t="str">
        <f>IF(収支報告書!U332="一部対象外","・No."&amp;収支報告書!B332&amp;"："&amp;TEXT(収支報告書!$S332+収支報告書!$AA332+収支報告書!$AC332,"\#,###"),IF(収支報告書!U332="一部確認","・No."&amp;収支報告書!B332&amp;"："&amp;TEXT(収支報告書!$AB332,"\#,###"),""))</f>
        <v/>
      </c>
      <c r="P327" t="str" cm="1">
        <f t="array" ref="P327">IF(Q327="","",_xlfn.TEXTJOIN(",",TRUE,IF(収支報告書!$W$10:$W$1011=Q327,収支報告書!$B$10:$B$1011,"")))</f>
        <v/>
      </c>
      <c r="R327" s="150">
        <f>SUMIFS(収支報告書!$P$10:$P$1011,収支報告書!$U$10:$U$1011,"対象外",収支報告書!$W$10:$W$1011,Q327)+SUMIFS(収支報告書!$S$10:$S$1011,収支報告書!$U$10:$U$1011,"一部*",収支報告書!$W$10:$W$1011,Q327)+SUMIFS(収支報告書!$AA$10:$AA$1011,収支報告書!$U$10:$U$1011,"一部*",収支報告書!$W$10:$W$1011,Q327)+SUMIFS(収支報告書!$AB$10:$AB$1011,収支報告書!$U$10:$U$1011,"一部*",収支報告書!$W$10:$W$1011,Q327)+SUMIFS(収支報告書!$P$10:$P$1011,収支報告書!$U$10:$U$1011,"確認",収支報告書!$W$10:$W$1011,Q327)+SUMIFS(収支報告書!$AC$10:$AC$1011,収支報告書!$U$10:$U$1011,"一部*",収支報告書!$W$10:$W$1011,Q327)</f>
        <v>0</v>
      </c>
      <c r="S327" t="str" cm="1">
        <f t="array" aca="1" ref="S327" ca="1">_xlfn.IFNA(INDIRECT(ADDRESS(MATCH(Q327,収支報告書!$W$10:$W$1011,0)+9,22,4,,"収支報告書")),"")</f>
        <v/>
      </c>
      <c r="T327" t="str">
        <f t="shared" si="11"/>
        <v/>
      </c>
      <c r="U327" t="str">
        <f t="shared" si="10"/>
        <v/>
      </c>
    </row>
    <row r="328" spans="14:21">
      <c r="N328">
        <v>324</v>
      </c>
      <c r="O328" t="str">
        <f>IF(収支報告書!U333="一部対象外","・No."&amp;収支報告書!B333&amp;"："&amp;TEXT(収支報告書!$S333+収支報告書!$AA333+収支報告書!$AC333,"\#,###"),IF(収支報告書!U333="一部確認","・No."&amp;収支報告書!B333&amp;"："&amp;TEXT(収支報告書!$AB333,"\#,###"),""))</f>
        <v/>
      </c>
      <c r="P328" t="str" cm="1">
        <f t="array" ref="P328">IF(Q328="","",_xlfn.TEXTJOIN(",",TRUE,IF(収支報告書!$W$10:$W$1011=Q328,収支報告書!$B$10:$B$1011,"")))</f>
        <v/>
      </c>
      <c r="R328" s="150">
        <f>SUMIFS(収支報告書!$P$10:$P$1011,収支報告書!$U$10:$U$1011,"対象外",収支報告書!$W$10:$W$1011,Q328)+SUMIFS(収支報告書!$S$10:$S$1011,収支報告書!$U$10:$U$1011,"一部*",収支報告書!$W$10:$W$1011,Q328)+SUMIFS(収支報告書!$AA$10:$AA$1011,収支報告書!$U$10:$U$1011,"一部*",収支報告書!$W$10:$W$1011,Q328)+SUMIFS(収支報告書!$AB$10:$AB$1011,収支報告書!$U$10:$U$1011,"一部*",収支報告書!$W$10:$W$1011,Q328)+SUMIFS(収支報告書!$P$10:$P$1011,収支報告書!$U$10:$U$1011,"確認",収支報告書!$W$10:$W$1011,Q328)+SUMIFS(収支報告書!$AC$10:$AC$1011,収支報告書!$U$10:$U$1011,"一部*",収支報告書!$W$10:$W$1011,Q328)</f>
        <v>0</v>
      </c>
      <c r="S328" t="str" cm="1">
        <f t="array" aca="1" ref="S328" ca="1">_xlfn.IFNA(INDIRECT(ADDRESS(MATCH(Q328,収支報告書!$W$10:$W$1011,0)+9,22,4,,"収支報告書")),"")</f>
        <v/>
      </c>
      <c r="T328" t="str">
        <f t="shared" si="11"/>
        <v/>
      </c>
      <c r="U328" t="str">
        <f t="shared" si="10"/>
        <v/>
      </c>
    </row>
    <row r="329" spans="14:21">
      <c r="N329">
        <v>325</v>
      </c>
      <c r="O329" t="str">
        <f>IF(収支報告書!U334="一部対象外","・No."&amp;収支報告書!B334&amp;"："&amp;TEXT(収支報告書!$S334+収支報告書!$AA334+収支報告書!$AC334,"\#,###"),IF(収支報告書!U334="一部確認","・No."&amp;収支報告書!B334&amp;"："&amp;TEXT(収支報告書!$AB334,"\#,###"),""))</f>
        <v/>
      </c>
      <c r="P329" t="str" cm="1">
        <f t="array" ref="P329">IF(Q329="","",_xlfn.TEXTJOIN(",",TRUE,IF(収支報告書!$W$10:$W$1011=Q329,収支報告書!$B$10:$B$1011,"")))</f>
        <v/>
      </c>
      <c r="R329" s="150">
        <f>SUMIFS(収支報告書!$P$10:$P$1011,収支報告書!$U$10:$U$1011,"対象外",収支報告書!$W$10:$W$1011,Q329)+SUMIFS(収支報告書!$S$10:$S$1011,収支報告書!$U$10:$U$1011,"一部*",収支報告書!$W$10:$W$1011,Q329)+SUMIFS(収支報告書!$AA$10:$AA$1011,収支報告書!$U$10:$U$1011,"一部*",収支報告書!$W$10:$W$1011,Q329)+SUMIFS(収支報告書!$AB$10:$AB$1011,収支報告書!$U$10:$U$1011,"一部*",収支報告書!$W$10:$W$1011,Q329)+SUMIFS(収支報告書!$P$10:$P$1011,収支報告書!$U$10:$U$1011,"確認",収支報告書!$W$10:$W$1011,Q329)+SUMIFS(収支報告書!$AC$10:$AC$1011,収支報告書!$U$10:$U$1011,"一部*",収支報告書!$W$10:$W$1011,Q329)</f>
        <v>0</v>
      </c>
      <c r="S329" t="str" cm="1">
        <f t="array" aca="1" ref="S329" ca="1">_xlfn.IFNA(INDIRECT(ADDRESS(MATCH(Q329,収支報告書!$W$10:$W$1011,0)+9,22,4,,"収支報告書")),"")</f>
        <v/>
      </c>
      <c r="T329" t="str">
        <f t="shared" si="11"/>
        <v/>
      </c>
      <c r="U329" t="str">
        <f t="shared" ref="U329:U392" si="12">IF(Q329="","",IF(R329=0,"・No."&amp;P329&amp;"："&amp;Q329&amp;CHAR(10),""))</f>
        <v/>
      </c>
    </row>
    <row r="330" spans="14:21">
      <c r="N330">
        <v>326</v>
      </c>
      <c r="O330" t="str">
        <f>IF(収支報告書!U335="一部対象外","・No."&amp;収支報告書!B335&amp;"："&amp;TEXT(収支報告書!$S335+収支報告書!$AA335+収支報告書!$AC335,"\#,###"),IF(収支報告書!U335="一部確認","・No."&amp;収支報告書!B335&amp;"："&amp;TEXT(収支報告書!$AB335,"\#,###"),""))</f>
        <v/>
      </c>
      <c r="P330" t="str" cm="1">
        <f t="array" ref="P330">IF(Q330="","",_xlfn.TEXTJOIN(",",TRUE,IF(収支報告書!$W$10:$W$1011=Q330,収支報告書!$B$10:$B$1011,"")))</f>
        <v/>
      </c>
      <c r="R330" s="150">
        <f>SUMIFS(収支報告書!$P$10:$P$1011,収支報告書!$U$10:$U$1011,"対象外",収支報告書!$W$10:$W$1011,Q330)+SUMIFS(収支報告書!$S$10:$S$1011,収支報告書!$U$10:$U$1011,"一部*",収支報告書!$W$10:$W$1011,Q330)+SUMIFS(収支報告書!$AA$10:$AA$1011,収支報告書!$U$10:$U$1011,"一部*",収支報告書!$W$10:$W$1011,Q330)+SUMIFS(収支報告書!$AB$10:$AB$1011,収支報告書!$U$10:$U$1011,"一部*",収支報告書!$W$10:$W$1011,Q330)+SUMIFS(収支報告書!$P$10:$P$1011,収支報告書!$U$10:$U$1011,"確認",収支報告書!$W$10:$W$1011,Q330)+SUMIFS(収支報告書!$AC$10:$AC$1011,収支報告書!$U$10:$U$1011,"一部*",収支報告書!$W$10:$W$1011,Q330)</f>
        <v>0</v>
      </c>
      <c r="S330" t="str" cm="1">
        <f t="array" aca="1" ref="S330" ca="1">_xlfn.IFNA(INDIRECT(ADDRESS(MATCH(Q330,収支報告書!$W$10:$W$1011,0)+9,22,4,,"収支報告書")),"")</f>
        <v/>
      </c>
      <c r="T330" t="str">
        <f t="shared" si="11"/>
        <v/>
      </c>
      <c r="U330" t="str">
        <f t="shared" si="12"/>
        <v/>
      </c>
    </row>
    <row r="331" spans="14:21">
      <c r="N331">
        <v>327</v>
      </c>
      <c r="O331" t="str">
        <f>IF(収支報告書!U336="一部対象外","・No."&amp;収支報告書!B336&amp;"："&amp;TEXT(収支報告書!$S336+収支報告書!$AA336+収支報告書!$AC336,"\#,###"),IF(収支報告書!U336="一部確認","・No."&amp;収支報告書!B336&amp;"："&amp;TEXT(収支報告書!$AB336,"\#,###"),""))</f>
        <v/>
      </c>
      <c r="P331" t="str" cm="1">
        <f t="array" ref="P331">IF(Q331="","",_xlfn.TEXTJOIN(",",TRUE,IF(収支報告書!$W$10:$W$1011=Q331,収支報告書!$B$10:$B$1011,"")))</f>
        <v/>
      </c>
      <c r="R331" s="150">
        <f>SUMIFS(収支報告書!$P$10:$P$1011,収支報告書!$U$10:$U$1011,"対象外",収支報告書!$W$10:$W$1011,Q331)+SUMIFS(収支報告書!$S$10:$S$1011,収支報告書!$U$10:$U$1011,"一部*",収支報告書!$W$10:$W$1011,Q331)+SUMIFS(収支報告書!$AA$10:$AA$1011,収支報告書!$U$10:$U$1011,"一部*",収支報告書!$W$10:$W$1011,Q331)+SUMIFS(収支報告書!$AB$10:$AB$1011,収支報告書!$U$10:$U$1011,"一部*",収支報告書!$W$10:$W$1011,Q331)+SUMIFS(収支報告書!$P$10:$P$1011,収支報告書!$U$10:$U$1011,"確認",収支報告書!$W$10:$W$1011,Q331)+SUMIFS(収支報告書!$AC$10:$AC$1011,収支報告書!$U$10:$U$1011,"一部*",収支報告書!$W$10:$W$1011,Q331)</f>
        <v>0</v>
      </c>
      <c r="S331" t="str" cm="1">
        <f t="array" aca="1" ref="S331" ca="1">_xlfn.IFNA(INDIRECT(ADDRESS(MATCH(Q331,収支報告書!$W$10:$W$1011,0)+9,22,4,,"収支報告書")),"")</f>
        <v/>
      </c>
      <c r="T331" t="str">
        <f t="shared" si="11"/>
        <v/>
      </c>
      <c r="U331" t="str">
        <f t="shared" si="12"/>
        <v/>
      </c>
    </row>
    <row r="332" spans="14:21">
      <c r="N332">
        <v>328</v>
      </c>
      <c r="O332" t="str">
        <f>IF(収支報告書!U337="一部対象外","・No."&amp;収支報告書!B337&amp;"："&amp;TEXT(収支報告書!$S337+収支報告書!$AA337+収支報告書!$AC337,"\#,###"),IF(収支報告書!U337="一部確認","・No."&amp;収支報告書!B337&amp;"："&amp;TEXT(収支報告書!$AB337,"\#,###"),""))</f>
        <v/>
      </c>
      <c r="P332" t="str" cm="1">
        <f t="array" ref="P332">IF(Q332="","",_xlfn.TEXTJOIN(",",TRUE,IF(収支報告書!$W$10:$W$1011=Q332,収支報告書!$B$10:$B$1011,"")))</f>
        <v/>
      </c>
      <c r="R332" s="150">
        <f>SUMIFS(収支報告書!$P$10:$P$1011,収支報告書!$U$10:$U$1011,"対象外",収支報告書!$W$10:$W$1011,Q332)+SUMIFS(収支報告書!$S$10:$S$1011,収支報告書!$U$10:$U$1011,"一部*",収支報告書!$W$10:$W$1011,Q332)+SUMIFS(収支報告書!$AA$10:$AA$1011,収支報告書!$U$10:$U$1011,"一部*",収支報告書!$W$10:$W$1011,Q332)+SUMIFS(収支報告書!$AB$10:$AB$1011,収支報告書!$U$10:$U$1011,"一部*",収支報告書!$W$10:$W$1011,Q332)+SUMIFS(収支報告書!$P$10:$P$1011,収支報告書!$U$10:$U$1011,"確認",収支報告書!$W$10:$W$1011,Q332)+SUMIFS(収支報告書!$AC$10:$AC$1011,収支報告書!$U$10:$U$1011,"一部*",収支報告書!$W$10:$W$1011,Q332)</f>
        <v>0</v>
      </c>
      <c r="S332" t="str" cm="1">
        <f t="array" aca="1" ref="S332" ca="1">_xlfn.IFNA(INDIRECT(ADDRESS(MATCH(Q332,収支報告書!$W$10:$W$1011,0)+9,22,4,,"収支報告書")),"")</f>
        <v/>
      </c>
      <c r="T332" t="str">
        <f t="shared" si="11"/>
        <v/>
      </c>
      <c r="U332" t="str">
        <f t="shared" si="12"/>
        <v/>
      </c>
    </row>
    <row r="333" spans="14:21">
      <c r="N333">
        <v>329</v>
      </c>
      <c r="O333" t="str">
        <f>IF(収支報告書!U338="一部対象外","・No."&amp;収支報告書!B338&amp;"："&amp;TEXT(収支報告書!$S338+収支報告書!$AA338+収支報告書!$AC338,"\#,###"),IF(収支報告書!U338="一部確認","・No."&amp;収支報告書!B338&amp;"："&amp;TEXT(収支報告書!$AB338,"\#,###"),""))</f>
        <v/>
      </c>
      <c r="P333" t="str" cm="1">
        <f t="array" ref="P333">IF(Q333="","",_xlfn.TEXTJOIN(",",TRUE,IF(収支報告書!$W$10:$W$1011=Q333,収支報告書!$B$10:$B$1011,"")))</f>
        <v/>
      </c>
      <c r="R333" s="150">
        <f>SUMIFS(収支報告書!$P$10:$P$1011,収支報告書!$U$10:$U$1011,"対象外",収支報告書!$W$10:$W$1011,Q333)+SUMIFS(収支報告書!$S$10:$S$1011,収支報告書!$U$10:$U$1011,"一部*",収支報告書!$W$10:$W$1011,Q333)+SUMIFS(収支報告書!$AA$10:$AA$1011,収支報告書!$U$10:$U$1011,"一部*",収支報告書!$W$10:$W$1011,Q333)+SUMIFS(収支報告書!$AB$10:$AB$1011,収支報告書!$U$10:$U$1011,"一部*",収支報告書!$W$10:$W$1011,Q333)+SUMIFS(収支報告書!$P$10:$P$1011,収支報告書!$U$10:$U$1011,"確認",収支報告書!$W$10:$W$1011,Q333)+SUMIFS(収支報告書!$AC$10:$AC$1011,収支報告書!$U$10:$U$1011,"一部*",収支報告書!$W$10:$W$1011,Q333)</f>
        <v>0</v>
      </c>
      <c r="S333" t="str" cm="1">
        <f t="array" aca="1" ref="S333" ca="1">_xlfn.IFNA(INDIRECT(ADDRESS(MATCH(Q333,収支報告書!$W$10:$W$1011,0)+9,22,4,,"収支報告書")),"")</f>
        <v/>
      </c>
      <c r="T333" t="str">
        <f t="shared" si="11"/>
        <v/>
      </c>
      <c r="U333" t="str">
        <f t="shared" si="12"/>
        <v/>
      </c>
    </row>
    <row r="334" spans="14:21">
      <c r="N334">
        <v>330</v>
      </c>
      <c r="O334" t="str">
        <f>IF(収支報告書!U339="一部対象外","・No."&amp;収支報告書!B339&amp;"："&amp;TEXT(収支報告書!$S339+収支報告書!$AA339+収支報告書!$AC339,"\#,###"),IF(収支報告書!U339="一部確認","・No."&amp;収支報告書!B339&amp;"："&amp;TEXT(収支報告書!$AB339,"\#,###"),""))</f>
        <v/>
      </c>
      <c r="P334" t="str" cm="1">
        <f t="array" ref="P334">IF(Q334="","",_xlfn.TEXTJOIN(",",TRUE,IF(収支報告書!$W$10:$W$1011=Q334,収支報告書!$B$10:$B$1011,"")))</f>
        <v/>
      </c>
      <c r="R334" s="150">
        <f>SUMIFS(収支報告書!$P$10:$P$1011,収支報告書!$U$10:$U$1011,"対象外",収支報告書!$W$10:$W$1011,Q334)+SUMIFS(収支報告書!$S$10:$S$1011,収支報告書!$U$10:$U$1011,"一部*",収支報告書!$W$10:$W$1011,Q334)+SUMIFS(収支報告書!$AA$10:$AA$1011,収支報告書!$U$10:$U$1011,"一部*",収支報告書!$W$10:$W$1011,Q334)+SUMIFS(収支報告書!$AB$10:$AB$1011,収支報告書!$U$10:$U$1011,"一部*",収支報告書!$W$10:$W$1011,Q334)+SUMIFS(収支報告書!$P$10:$P$1011,収支報告書!$U$10:$U$1011,"確認",収支報告書!$W$10:$W$1011,Q334)+SUMIFS(収支報告書!$AC$10:$AC$1011,収支報告書!$U$10:$U$1011,"一部*",収支報告書!$W$10:$W$1011,Q334)</f>
        <v>0</v>
      </c>
      <c r="S334" t="str" cm="1">
        <f t="array" aca="1" ref="S334" ca="1">_xlfn.IFNA(INDIRECT(ADDRESS(MATCH(Q334,収支報告書!$W$10:$W$1011,0)+9,22,4,,"収支報告書")),"")</f>
        <v/>
      </c>
      <c r="T334" t="str">
        <f t="shared" si="11"/>
        <v/>
      </c>
      <c r="U334" t="str">
        <f t="shared" si="12"/>
        <v/>
      </c>
    </row>
    <row r="335" spans="14:21">
      <c r="N335">
        <v>331</v>
      </c>
      <c r="O335" t="str">
        <f>IF(収支報告書!U340="一部対象外","・No."&amp;収支報告書!B340&amp;"："&amp;TEXT(収支報告書!$S340+収支報告書!$AA340+収支報告書!$AC340,"\#,###"),IF(収支報告書!U340="一部確認","・No."&amp;収支報告書!B340&amp;"："&amp;TEXT(収支報告書!$AB340,"\#,###"),""))</f>
        <v/>
      </c>
      <c r="P335" t="str" cm="1">
        <f t="array" ref="P335">IF(Q335="","",_xlfn.TEXTJOIN(",",TRUE,IF(収支報告書!$W$10:$W$1011=Q335,収支報告書!$B$10:$B$1011,"")))</f>
        <v/>
      </c>
      <c r="R335" s="150">
        <f>SUMIFS(収支報告書!$P$10:$P$1011,収支報告書!$U$10:$U$1011,"対象外",収支報告書!$W$10:$W$1011,Q335)+SUMIFS(収支報告書!$S$10:$S$1011,収支報告書!$U$10:$U$1011,"一部*",収支報告書!$W$10:$W$1011,Q335)+SUMIFS(収支報告書!$AA$10:$AA$1011,収支報告書!$U$10:$U$1011,"一部*",収支報告書!$W$10:$W$1011,Q335)+SUMIFS(収支報告書!$AB$10:$AB$1011,収支報告書!$U$10:$U$1011,"一部*",収支報告書!$W$10:$W$1011,Q335)+SUMIFS(収支報告書!$P$10:$P$1011,収支報告書!$U$10:$U$1011,"確認",収支報告書!$W$10:$W$1011,Q335)+SUMIFS(収支報告書!$AC$10:$AC$1011,収支報告書!$U$10:$U$1011,"一部*",収支報告書!$W$10:$W$1011,Q335)</f>
        <v>0</v>
      </c>
      <c r="S335" t="str" cm="1">
        <f t="array" aca="1" ref="S335" ca="1">_xlfn.IFNA(INDIRECT(ADDRESS(MATCH(Q335,収支報告書!$W$10:$W$1011,0)+9,22,4,,"収支報告書")),"")</f>
        <v/>
      </c>
      <c r="T335" t="str">
        <f t="shared" si="11"/>
        <v/>
      </c>
      <c r="U335" t="str">
        <f t="shared" si="12"/>
        <v/>
      </c>
    </row>
    <row r="336" spans="14:21">
      <c r="N336">
        <v>332</v>
      </c>
      <c r="O336" t="str">
        <f>IF(収支報告書!U341="一部対象外","・No."&amp;収支報告書!B341&amp;"："&amp;TEXT(収支報告書!$S341+収支報告書!$AA341+収支報告書!$AC341,"\#,###"),IF(収支報告書!U341="一部確認","・No."&amp;収支報告書!B341&amp;"："&amp;TEXT(収支報告書!$AB341,"\#,###"),""))</f>
        <v/>
      </c>
      <c r="P336" t="str" cm="1">
        <f t="array" ref="P336">IF(Q336="","",_xlfn.TEXTJOIN(",",TRUE,IF(収支報告書!$W$10:$W$1011=Q336,収支報告書!$B$10:$B$1011,"")))</f>
        <v/>
      </c>
      <c r="R336" s="150">
        <f>SUMIFS(収支報告書!$P$10:$P$1011,収支報告書!$U$10:$U$1011,"対象外",収支報告書!$W$10:$W$1011,Q336)+SUMIFS(収支報告書!$S$10:$S$1011,収支報告書!$U$10:$U$1011,"一部*",収支報告書!$W$10:$W$1011,Q336)+SUMIFS(収支報告書!$AA$10:$AA$1011,収支報告書!$U$10:$U$1011,"一部*",収支報告書!$W$10:$W$1011,Q336)+SUMIFS(収支報告書!$AB$10:$AB$1011,収支報告書!$U$10:$U$1011,"一部*",収支報告書!$W$10:$W$1011,Q336)+SUMIFS(収支報告書!$P$10:$P$1011,収支報告書!$U$10:$U$1011,"確認",収支報告書!$W$10:$W$1011,Q336)+SUMIFS(収支報告書!$AC$10:$AC$1011,収支報告書!$U$10:$U$1011,"一部*",収支報告書!$W$10:$W$1011,Q336)</f>
        <v>0</v>
      </c>
      <c r="S336" t="str" cm="1">
        <f t="array" aca="1" ref="S336" ca="1">_xlfn.IFNA(INDIRECT(ADDRESS(MATCH(Q336,収支報告書!$W$10:$W$1011,0)+9,22,4,,"収支報告書")),"")</f>
        <v/>
      </c>
      <c r="T336" t="str">
        <f t="shared" si="11"/>
        <v/>
      </c>
      <c r="U336" t="str">
        <f t="shared" si="12"/>
        <v/>
      </c>
    </row>
    <row r="337" spans="14:21">
      <c r="N337">
        <v>333</v>
      </c>
      <c r="O337" t="str">
        <f>IF(収支報告書!U342="一部対象外","・No."&amp;収支報告書!B342&amp;"："&amp;TEXT(収支報告書!$S342+収支報告書!$AA342+収支報告書!$AC342,"\#,###"),IF(収支報告書!U342="一部確認","・No."&amp;収支報告書!B342&amp;"："&amp;TEXT(収支報告書!$AB342,"\#,###"),""))</f>
        <v/>
      </c>
      <c r="P337" t="str" cm="1">
        <f t="array" ref="P337">IF(Q337="","",_xlfn.TEXTJOIN(",",TRUE,IF(収支報告書!$W$10:$W$1011=Q337,収支報告書!$B$10:$B$1011,"")))</f>
        <v/>
      </c>
      <c r="R337" s="150">
        <f>SUMIFS(収支報告書!$P$10:$P$1011,収支報告書!$U$10:$U$1011,"対象外",収支報告書!$W$10:$W$1011,Q337)+SUMIFS(収支報告書!$S$10:$S$1011,収支報告書!$U$10:$U$1011,"一部*",収支報告書!$W$10:$W$1011,Q337)+SUMIFS(収支報告書!$AA$10:$AA$1011,収支報告書!$U$10:$U$1011,"一部*",収支報告書!$W$10:$W$1011,Q337)+SUMIFS(収支報告書!$AB$10:$AB$1011,収支報告書!$U$10:$U$1011,"一部*",収支報告書!$W$10:$W$1011,Q337)+SUMIFS(収支報告書!$P$10:$P$1011,収支報告書!$U$10:$U$1011,"確認",収支報告書!$W$10:$W$1011,Q337)+SUMIFS(収支報告書!$AC$10:$AC$1011,収支報告書!$U$10:$U$1011,"一部*",収支報告書!$W$10:$W$1011,Q337)</f>
        <v>0</v>
      </c>
      <c r="S337" t="str" cm="1">
        <f t="array" aca="1" ref="S337" ca="1">_xlfn.IFNA(INDIRECT(ADDRESS(MATCH(Q337,収支報告書!$W$10:$W$1011,0)+9,22,4,,"収支報告書")),"")</f>
        <v/>
      </c>
      <c r="T337" t="str">
        <f t="shared" si="11"/>
        <v/>
      </c>
      <c r="U337" t="str">
        <f t="shared" si="12"/>
        <v/>
      </c>
    </row>
    <row r="338" spans="14:21">
      <c r="N338">
        <v>334</v>
      </c>
      <c r="O338" t="str">
        <f>IF(収支報告書!U343="一部対象外","・No."&amp;収支報告書!B343&amp;"："&amp;TEXT(収支報告書!$S343+収支報告書!$AA343+収支報告書!$AC343,"\#,###"),IF(収支報告書!U343="一部確認","・No."&amp;収支報告書!B343&amp;"："&amp;TEXT(収支報告書!$AB343,"\#,###"),""))</f>
        <v/>
      </c>
      <c r="P338" t="str" cm="1">
        <f t="array" ref="P338">IF(Q338="","",_xlfn.TEXTJOIN(",",TRUE,IF(収支報告書!$W$10:$W$1011=Q338,収支報告書!$B$10:$B$1011,"")))</f>
        <v/>
      </c>
      <c r="R338" s="150">
        <f>SUMIFS(収支報告書!$P$10:$P$1011,収支報告書!$U$10:$U$1011,"対象外",収支報告書!$W$10:$W$1011,Q338)+SUMIFS(収支報告書!$S$10:$S$1011,収支報告書!$U$10:$U$1011,"一部*",収支報告書!$W$10:$W$1011,Q338)+SUMIFS(収支報告書!$AA$10:$AA$1011,収支報告書!$U$10:$U$1011,"一部*",収支報告書!$W$10:$W$1011,Q338)+SUMIFS(収支報告書!$AB$10:$AB$1011,収支報告書!$U$10:$U$1011,"一部*",収支報告書!$W$10:$W$1011,Q338)+SUMIFS(収支報告書!$P$10:$P$1011,収支報告書!$U$10:$U$1011,"確認",収支報告書!$W$10:$W$1011,Q338)+SUMIFS(収支報告書!$AC$10:$AC$1011,収支報告書!$U$10:$U$1011,"一部*",収支報告書!$W$10:$W$1011,Q338)</f>
        <v>0</v>
      </c>
      <c r="S338" t="str" cm="1">
        <f t="array" aca="1" ref="S338" ca="1">_xlfn.IFNA(INDIRECT(ADDRESS(MATCH(Q338,収支報告書!$W$10:$W$1011,0)+9,22,4,,"収支報告書")),"")</f>
        <v/>
      </c>
      <c r="T338" t="str">
        <f t="shared" si="11"/>
        <v/>
      </c>
      <c r="U338" t="str">
        <f t="shared" si="12"/>
        <v/>
      </c>
    </row>
    <row r="339" spans="14:21">
      <c r="N339">
        <v>335</v>
      </c>
      <c r="O339" t="str">
        <f>IF(収支報告書!U344="一部対象外","・No."&amp;収支報告書!B344&amp;"："&amp;TEXT(収支報告書!$S344+収支報告書!$AA344+収支報告書!$AC344,"\#,###"),IF(収支報告書!U344="一部確認","・No."&amp;収支報告書!B344&amp;"："&amp;TEXT(収支報告書!$AB344,"\#,###"),""))</f>
        <v/>
      </c>
      <c r="P339" t="str" cm="1">
        <f t="array" ref="P339">IF(Q339="","",_xlfn.TEXTJOIN(",",TRUE,IF(収支報告書!$W$10:$W$1011=Q339,収支報告書!$B$10:$B$1011,"")))</f>
        <v/>
      </c>
      <c r="R339" s="150">
        <f>SUMIFS(収支報告書!$P$10:$P$1011,収支報告書!$U$10:$U$1011,"対象外",収支報告書!$W$10:$W$1011,Q339)+SUMIFS(収支報告書!$S$10:$S$1011,収支報告書!$U$10:$U$1011,"一部*",収支報告書!$W$10:$W$1011,Q339)+SUMIFS(収支報告書!$AA$10:$AA$1011,収支報告書!$U$10:$U$1011,"一部*",収支報告書!$W$10:$W$1011,Q339)+SUMIFS(収支報告書!$AB$10:$AB$1011,収支報告書!$U$10:$U$1011,"一部*",収支報告書!$W$10:$W$1011,Q339)+SUMIFS(収支報告書!$P$10:$P$1011,収支報告書!$U$10:$U$1011,"確認",収支報告書!$W$10:$W$1011,Q339)+SUMIFS(収支報告書!$AC$10:$AC$1011,収支報告書!$U$10:$U$1011,"一部*",収支報告書!$W$10:$W$1011,Q339)</f>
        <v>0</v>
      </c>
      <c r="S339" t="str" cm="1">
        <f t="array" aca="1" ref="S339" ca="1">_xlfn.IFNA(INDIRECT(ADDRESS(MATCH(Q339,収支報告書!$W$10:$W$1011,0)+9,22,4,,"収支報告書")),"")</f>
        <v/>
      </c>
      <c r="T339" t="str">
        <f t="shared" si="11"/>
        <v/>
      </c>
      <c r="U339" t="str">
        <f t="shared" si="12"/>
        <v/>
      </c>
    </row>
    <row r="340" spans="14:21">
      <c r="N340">
        <v>336</v>
      </c>
      <c r="O340" t="str">
        <f>IF(収支報告書!U345="一部対象外","・No."&amp;収支報告書!B345&amp;"："&amp;TEXT(収支報告書!$S345+収支報告書!$AA345+収支報告書!$AC345,"\#,###"),IF(収支報告書!U345="一部確認","・No."&amp;収支報告書!B345&amp;"："&amp;TEXT(収支報告書!$AB345,"\#,###"),""))</f>
        <v/>
      </c>
      <c r="P340" t="str" cm="1">
        <f t="array" ref="P340">IF(Q340="","",_xlfn.TEXTJOIN(",",TRUE,IF(収支報告書!$W$10:$W$1011=Q340,収支報告書!$B$10:$B$1011,"")))</f>
        <v/>
      </c>
      <c r="R340" s="150">
        <f>SUMIFS(収支報告書!$P$10:$P$1011,収支報告書!$U$10:$U$1011,"対象外",収支報告書!$W$10:$W$1011,Q340)+SUMIFS(収支報告書!$S$10:$S$1011,収支報告書!$U$10:$U$1011,"一部*",収支報告書!$W$10:$W$1011,Q340)+SUMIFS(収支報告書!$AA$10:$AA$1011,収支報告書!$U$10:$U$1011,"一部*",収支報告書!$W$10:$W$1011,Q340)+SUMIFS(収支報告書!$AB$10:$AB$1011,収支報告書!$U$10:$U$1011,"一部*",収支報告書!$W$10:$W$1011,Q340)+SUMIFS(収支報告書!$P$10:$P$1011,収支報告書!$U$10:$U$1011,"確認",収支報告書!$W$10:$W$1011,Q340)+SUMIFS(収支報告書!$AC$10:$AC$1011,収支報告書!$U$10:$U$1011,"一部*",収支報告書!$W$10:$W$1011,Q340)</f>
        <v>0</v>
      </c>
      <c r="S340" t="str" cm="1">
        <f t="array" aca="1" ref="S340" ca="1">_xlfn.IFNA(INDIRECT(ADDRESS(MATCH(Q340,収支報告書!$W$10:$W$1011,0)+9,22,4,,"収支報告書")),"")</f>
        <v/>
      </c>
      <c r="T340" t="str">
        <f t="shared" si="11"/>
        <v/>
      </c>
      <c r="U340" t="str">
        <f t="shared" si="12"/>
        <v/>
      </c>
    </row>
    <row r="341" spans="14:21">
      <c r="N341">
        <v>337</v>
      </c>
      <c r="O341" t="str">
        <f>IF(収支報告書!U346="一部対象外","・No."&amp;収支報告書!B346&amp;"："&amp;TEXT(収支報告書!$S346+収支報告書!$AA346+収支報告書!$AC346,"\#,###"),IF(収支報告書!U346="一部確認","・No."&amp;収支報告書!B346&amp;"："&amp;TEXT(収支報告書!$AB346,"\#,###"),""))</f>
        <v/>
      </c>
      <c r="P341" t="str" cm="1">
        <f t="array" ref="P341">IF(Q341="","",_xlfn.TEXTJOIN(",",TRUE,IF(収支報告書!$W$10:$W$1011=Q341,収支報告書!$B$10:$B$1011,"")))</f>
        <v/>
      </c>
      <c r="R341" s="150">
        <f>SUMIFS(収支報告書!$P$10:$P$1011,収支報告書!$U$10:$U$1011,"対象外",収支報告書!$W$10:$W$1011,Q341)+SUMIFS(収支報告書!$S$10:$S$1011,収支報告書!$U$10:$U$1011,"一部*",収支報告書!$W$10:$W$1011,Q341)+SUMIFS(収支報告書!$AA$10:$AA$1011,収支報告書!$U$10:$U$1011,"一部*",収支報告書!$W$10:$W$1011,Q341)+SUMIFS(収支報告書!$AB$10:$AB$1011,収支報告書!$U$10:$U$1011,"一部*",収支報告書!$W$10:$W$1011,Q341)+SUMIFS(収支報告書!$P$10:$P$1011,収支報告書!$U$10:$U$1011,"確認",収支報告書!$W$10:$W$1011,Q341)+SUMIFS(収支報告書!$AC$10:$AC$1011,収支報告書!$U$10:$U$1011,"一部*",収支報告書!$W$10:$W$1011,Q341)</f>
        <v>0</v>
      </c>
      <c r="S341" t="str" cm="1">
        <f t="array" aca="1" ref="S341" ca="1">_xlfn.IFNA(INDIRECT(ADDRESS(MATCH(Q341,収支報告書!$W$10:$W$1011,0)+9,22,4,,"収支報告書")),"")</f>
        <v/>
      </c>
      <c r="T341" t="str">
        <f t="shared" si="11"/>
        <v/>
      </c>
      <c r="U341" t="str">
        <f t="shared" si="12"/>
        <v/>
      </c>
    </row>
    <row r="342" spans="14:21">
      <c r="N342">
        <v>338</v>
      </c>
      <c r="O342" t="str">
        <f>IF(収支報告書!U347="一部対象外","・No."&amp;収支報告書!B347&amp;"："&amp;TEXT(収支報告書!$S347+収支報告書!$AA347+収支報告書!$AC347,"\#,###"),IF(収支報告書!U347="一部確認","・No."&amp;収支報告書!B347&amp;"："&amp;TEXT(収支報告書!$AB347,"\#,###"),""))</f>
        <v/>
      </c>
      <c r="P342" t="str" cm="1">
        <f t="array" ref="P342">IF(Q342="","",_xlfn.TEXTJOIN(",",TRUE,IF(収支報告書!$W$10:$W$1011=Q342,収支報告書!$B$10:$B$1011,"")))</f>
        <v/>
      </c>
      <c r="R342" s="150">
        <f>SUMIFS(収支報告書!$P$10:$P$1011,収支報告書!$U$10:$U$1011,"対象外",収支報告書!$W$10:$W$1011,Q342)+SUMIFS(収支報告書!$S$10:$S$1011,収支報告書!$U$10:$U$1011,"一部*",収支報告書!$W$10:$W$1011,Q342)+SUMIFS(収支報告書!$AA$10:$AA$1011,収支報告書!$U$10:$U$1011,"一部*",収支報告書!$W$10:$W$1011,Q342)+SUMIFS(収支報告書!$AB$10:$AB$1011,収支報告書!$U$10:$U$1011,"一部*",収支報告書!$W$10:$W$1011,Q342)+SUMIFS(収支報告書!$P$10:$P$1011,収支報告書!$U$10:$U$1011,"確認",収支報告書!$W$10:$W$1011,Q342)+SUMIFS(収支報告書!$AC$10:$AC$1011,収支報告書!$U$10:$U$1011,"一部*",収支報告書!$W$10:$W$1011,Q342)</f>
        <v>0</v>
      </c>
      <c r="S342" t="str" cm="1">
        <f t="array" aca="1" ref="S342" ca="1">_xlfn.IFNA(INDIRECT(ADDRESS(MATCH(Q342,収支報告書!$W$10:$W$1011,0)+9,22,4,,"収支報告書")),"")</f>
        <v/>
      </c>
      <c r="T342" t="str">
        <f t="shared" si="11"/>
        <v/>
      </c>
      <c r="U342" t="str">
        <f t="shared" si="12"/>
        <v/>
      </c>
    </row>
    <row r="343" spans="14:21">
      <c r="N343">
        <v>339</v>
      </c>
      <c r="O343" t="str">
        <f>IF(収支報告書!U348="一部対象外","・No."&amp;収支報告書!B348&amp;"："&amp;TEXT(収支報告書!$S348+収支報告書!$AA348+収支報告書!$AC348,"\#,###"),IF(収支報告書!U348="一部確認","・No."&amp;収支報告書!B348&amp;"："&amp;TEXT(収支報告書!$AB348,"\#,###"),""))</f>
        <v/>
      </c>
      <c r="P343" t="str" cm="1">
        <f t="array" ref="P343">IF(Q343="","",_xlfn.TEXTJOIN(",",TRUE,IF(収支報告書!$W$10:$W$1011=Q343,収支報告書!$B$10:$B$1011,"")))</f>
        <v/>
      </c>
      <c r="R343" s="150">
        <f>SUMIFS(収支報告書!$P$10:$P$1011,収支報告書!$U$10:$U$1011,"対象外",収支報告書!$W$10:$W$1011,Q343)+SUMIFS(収支報告書!$S$10:$S$1011,収支報告書!$U$10:$U$1011,"一部*",収支報告書!$W$10:$W$1011,Q343)+SUMIFS(収支報告書!$AA$10:$AA$1011,収支報告書!$U$10:$U$1011,"一部*",収支報告書!$W$10:$W$1011,Q343)+SUMIFS(収支報告書!$AB$10:$AB$1011,収支報告書!$U$10:$U$1011,"一部*",収支報告書!$W$10:$W$1011,Q343)+SUMIFS(収支報告書!$P$10:$P$1011,収支報告書!$U$10:$U$1011,"確認",収支報告書!$W$10:$W$1011,Q343)+SUMIFS(収支報告書!$AC$10:$AC$1011,収支報告書!$U$10:$U$1011,"一部*",収支報告書!$W$10:$W$1011,Q343)</f>
        <v>0</v>
      </c>
      <c r="S343" t="str" cm="1">
        <f t="array" aca="1" ref="S343" ca="1">_xlfn.IFNA(INDIRECT(ADDRESS(MATCH(Q343,収支報告書!$W$10:$W$1011,0)+9,22,4,,"収支報告書")),"")</f>
        <v/>
      </c>
      <c r="T343" t="str">
        <f t="shared" si="11"/>
        <v/>
      </c>
      <c r="U343" t="str">
        <f t="shared" si="12"/>
        <v/>
      </c>
    </row>
    <row r="344" spans="14:21">
      <c r="N344">
        <v>340</v>
      </c>
      <c r="O344" t="str">
        <f>IF(収支報告書!U349="一部対象外","・No."&amp;収支報告書!B349&amp;"："&amp;TEXT(収支報告書!$S349+収支報告書!$AA349+収支報告書!$AC349,"\#,###"),IF(収支報告書!U349="一部確認","・No."&amp;収支報告書!B349&amp;"："&amp;TEXT(収支報告書!$AB349,"\#,###"),""))</f>
        <v/>
      </c>
      <c r="P344" t="str" cm="1">
        <f t="array" ref="P344">IF(Q344="","",_xlfn.TEXTJOIN(",",TRUE,IF(収支報告書!$W$10:$W$1011=Q344,収支報告書!$B$10:$B$1011,"")))</f>
        <v/>
      </c>
      <c r="R344" s="150">
        <f>SUMIFS(収支報告書!$P$10:$P$1011,収支報告書!$U$10:$U$1011,"対象外",収支報告書!$W$10:$W$1011,Q344)+SUMIFS(収支報告書!$S$10:$S$1011,収支報告書!$U$10:$U$1011,"一部*",収支報告書!$W$10:$W$1011,Q344)+SUMIFS(収支報告書!$AA$10:$AA$1011,収支報告書!$U$10:$U$1011,"一部*",収支報告書!$W$10:$W$1011,Q344)+SUMIFS(収支報告書!$AB$10:$AB$1011,収支報告書!$U$10:$U$1011,"一部*",収支報告書!$W$10:$W$1011,Q344)+SUMIFS(収支報告書!$P$10:$P$1011,収支報告書!$U$10:$U$1011,"確認",収支報告書!$W$10:$W$1011,Q344)+SUMIFS(収支報告書!$AC$10:$AC$1011,収支報告書!$U$10:$U$1011,"一部*",収支報告書!$W$10:$W$1011,Q344)</f>
        <v>0</v>
      </c>
      <c r="S344" t="str" cm="1">
        <f t="array" aca="1" ref="S344" ca="1">_xlfn.IFNA(INDIRECT(ADDRESS(MATCH(Q344,収支報告書!$W$10:$W$1011,0)+9,22,4,,"収支報告書")),"")</f>
        <v/>
      </c>
      <c r="T344" t="str">
        <f t="shared" si="11"/>
        <v/>
      </c>
      <c r="U344" t="str">
        <f t="shared" si="12"/>
        <v/>
      </c>
    </row>
    <row r="345" spans="14:21">
      <c r="N345">
        <v>341</v>
      </c>
      <c r="O345" t="str">
        <f>IF(収支報告書!U350="一部対象外","・No."&amp;収支報告書!B350&amp;"："&amp;TEXT(収支報告書!$S350+収支報告書!$AA350+収支報告書!$AC350,"\#,###"),IF(収支報告書!U350="一部確認","・No."&amp;収支報告書!B350&amp;"："&amp;TEXT(収支報告書!$AB350,"\#,###"),""))</f>
        <v/>
      </c>
      <c r="P345" t="str" cm="1">
        <f t="array" ref="P345">IF(Q345="","",_xlfn.TEXTJOIN(",",TRUE,IF(収支報告書!$W$10:$W$1011=Q345,収支報告書!$B$10:$B$1011,"")))</f>
        <v/>
      </c>
      <c r="R345" s="150">
        <f>SUMIFS(収支報告書!$P$10:$P$1011,収支報告書!$U$10:$U$1011,"対象外",収支報告書!$W$10:$W$1011,Q345)+SUMIFS(収支報告書!$S$10:$S$1011,収支報告書!$U$10:$U$1011,"一部*",収支報告書!$W$10:$W$1011,Q345)+SUMIFS(収支報告書!$AA$10:$AA$1011,収支報告書!$U$10:$U$1011,"一部*",収支報告書!$W$10:$W$1011,Q345)+SUMIFS(収支報告書!$AB$10:$AB$1011,収支報告書!$U$10:$U$1011,"一部*",収支報告書!$W$10:$W$1011,Q345)+SUMIFS(収支報告書!$P$10:$P$1011,収支報告書!$U$10:$U$1011,"確認",収支報告書!$W$10:$W$1011,Q345)+SUMIFS(収支報告書!$AC$10:$AC$1011,収支報告書!$U$10:$U$1011,"一部*",収支報告書!$W$10:$W$1011,Q345)</f>
        <v>0</v>
      </c>
      <c r="S345" t="str" cm="1">
        <f t="array" aca="1" ref="S345" ca="1">_xlfn.IFNA(INDIRECT(ADDRESS(MATCH(Q345,収支報告書!$W$10:$W$1011,0)+9,22,4,,"収支報告書")),"")</f>
        <v/>
      </c>
      <c r="T345" t="str">
        <f t="shared" si="11"/>
        <v/>
      </c>
      <c r="U345" t="str">
        <f t="shared" si="12"/>
        <v/>
      </c>
    </row>
    <row r="346" spans="14:21">
      <c r="N346">
        <v>342</v>
      </c>
      <c r="O346" t="str">
        <f>IF(収支報告書!U351="一部対象外","・No."&amp;収支報告書!B351&amp;"："&amp;TEXT(収支報告書!$S351+収支報告書!$AA351+収支報告書!$AC351,"\#,###"),IF(収支報告書!U351="一部確認","・No."&amp;収支報告書!B351&amp;"："&amp;TEXT(収支報告書!$AB351,"\#,###"),""))</f>
        <v/>
      </c>
      <c r="P346" t="str" cm="1">
        <f t="array" ref="P346">IF(Q346="","",_xlfn.TEXTJOIN(",",TRUE,IF(収支報告書!$W$10:$W$1011=Q346,収支報告書!$B$10:$B$1011,"")))</f>
        <v/>
      </c>
      <c r="R346" s="150">
        <f>SUMIFS(収支報告書!$P$10:$P$1011,収支報告書!$U$10:$U$1011,"対象外",収支報告書!$W$10:$W$1011,Q346)+SUMIFS(収支報告書!$S$10:$S$1011,収支報告書!$U$10:$U$1011,"一部*",収支報告書!$W$10:$W$1011,Q346)+SUMIFS(収支報告書!$AA$10:$AA$1011,収支報告書!$U$10:$U$1011,"一部*",収支報告書!$W$10:$W$1011,Q346)+SUMIFS(収支報告書!$AB$10:$AB$1011,収支報告書!$U$10:$U$1011,"一部*",収支報告書!$W$10:$W$1011,Q346)+SUMIFS(収支報告書!$P$10:$P$1011,収支報告書!$U$10:$U$1011,"確認",収支報告書!$W$10:$W$1011,Q346)+SUMIFS(収支報告書!$AC$10:$AC$1011,収支報告書!$U$10:$U$1011,"一部*",収支報告書!$W$10:$W$1011,Q346)</f>
        <v>0</v>
      </c>
      <c r="S346" t="str" cm="1">
        <f t="array" aca="1" ref="S346" ca="1">_xlfn.IFNA(INDIRECT(ADDRESS(MATCH(Q346,収支報告書!$W$10:$W$1011,0)+9,22,4,,"収支報告書")),"")</f>
        <v/>
      </c>
      <c r="T346" t="str">
        <f t="shared" si="11"/>
        <v/>
      </c>
      <c r="U346" t="str">
        <f t="shared" si="12"/>
        <v/>
      </c>
    </row>
    <row r="347" spans="14:21">
      <c r="N347">
        <v>343</v>
      </c>
      <c r="O347" t="str">
        <f>IF(収支報告書!U352="一部対象外","・No."&amp;収支報告書!B352&amp;"："&amp;TEXT(収支報告書!$S352+収支報告書!$AA352+収支報告書!$AC352,"\#,###"),IF(収支報告書!U352="一部確認","・No."&amp;収支報告書!B352&amp;"："&amp;TEXT(収支報告書!$AB352,"\#,###"),""))</f>
        <v/>
      </c>
      <c r="P347" t="str" cm="1">
        <f t="array" ref="P347">IF(Q347="","",_xlfn.TEXTJOIN(",",TRUE,IF(収支報告書!$W$10:$W$1011=Q347,収支報告書!$B$10:$B$1011,"")))</f>
        <v/>
      </c>
      <c r="R347" s="150">
        <f>SUMIFS(収支報告書!$P$10:$P$1011,収支報告書!$U$10:$U$1011,"対象外",収支報告書!$W$10:$W$1011,Q347)+SUMIFS(収支報告書!$S$10:$S$1011,収支報告書!$U$10:$U$1011,"一部*",収支報告書!$W$10:$W$1011,Q347)+SUMIFS(収支報告書!$AA$10:$AA$1011,収支報告書!$U$10:$U$1011,"一部*",収支報告書!$W$10:$W$1011,Q347)+SUMIFS(収支報告書!$AB$10:$AB$1011,収支報告書!$U$10:$U$1011,"一部*",収支報告書!$W$10:$W$1011,Q347)+SUMIFS(収支報告書!$P$10:$P$1011,収支報告書!$U$10:$U$1011,"確認",収支報告書!$W$10:$W$1011,Q347)+SUMIFS(収支報告書!$AC$10:$AC$1011,収支報告書!$U$10:$U$1011,"一部*",収支報告書!$W$10:$W$1011,Q347)</f>
        <v>0</v>
      </c>
      <c r="S347" t="str" cm="1">
        <f t="array" aca="1" ref="S347" ca="1">_xlfn.IFNA(INDIRECT(ADDRESS(MATCH(Q347,収支報告書!$W$10:$W$1011,0)+9,22,4,,"収支報告書")),"")</f>
        <v/>
      </c>
      <c r="T347" t="str">
        <f t="shared" si="11"/>
        <v/>
      </c>
      <c r="U347" t="str">
        <f t="shared" si="12"/>
        <v/>
      </c>
    </row>
    <row r="348" spans="14:21">
      <c r="N348">
        <v>344</v>
      </c>
      <c r="O348" t="str">
        <f>IF(収支報告書!U353="一部対象外","・No."&amp;収支報告書!B353&amp;"："&amp;TEXT(収支報告書!$S353+収支報告書!$AA353+収支報告書!$AC353,"\#,###"),IF(収支報告書!U353="一部確認","・No."&amp;収支報告書!B353&amp;"："&amp;TEXT(収支報告書!$AB353,"\#,###"),""))</f>
        <v/>
      </c>
      <c r="P348" t="str" cm="1">
        <f t="array" ref="P348">IF(Q348="","",_xlfn.TEXTJOIN(",",TRUE,IF(収支報告書!$W$10:$W$1011=Q348,収支報告書!$B$10:$B$1011,"")))</f>
        <v/>
      </c>
      <c r="R348" s="150">
        <f>SUMIFS(収支報告書!$P$10:$P$1011,収支報告書!$U$10:$U$1011,"対象外",収支報告書!$W$10:$W$1011,Q348)+SUMIFS(収支報告書!$S$10:$S$1011,収支報告書!$U$10:$U$1011,"一部*",収支報告書!$W$10:$W$1011,Q348)+SUMIFS(収支報告書!$AA$10:$AA$1011,収支報告書!$U$10:$U$1011,"一部*",収支報告書!$W$10:$W$1011,Q348)+SUMIFS(収支報告書!$AB$10:$AB$1011,収支報告書!$U$10:$U$1011,"一部*",収支報告書!$W$10:$W$1011,Q348)+SUMIFS(収支報告書!$P$10:$P$1011,収支報告書!$U$10:$U$1011,"確認",収支報告書!$W$10:$W$1011,Q348)+SUMIFS(収支報告書!$AC$10:$AC$1011,収支報告書!$U$10:$U$1011,"一部*",収支報告書!$W$10:$W$1011,Q348)</f>
        <v>0</v>
      </c>
      <c r="S348" t="str" cm="1">
        <f t="array" aca="1" ref="S348" ca="1">_xlfn.IFNA(INDIRECT(ADDRESS(MATCH(Q348,収支報告書!$W$10:$W$1011,0)+9,22,4,,"収支報告書")),"")</f>
        <v/>
      </c>
      <c r="T348" t="str">
        <f t="shared" si="11"/>
        <v/>
      </c>
      <c r="U348" t="str">
        <f t="shared" si="12"/>
        <v/>
      </c>
    </row>
    <row r="349" spans="14:21">
      <c r="N349">
        <v>345</v>
      </c>
      <c r="O349" t="str">
        <f>IF(収支報告書!U354="一部対象外","・No."&amp;収支報告書!B354&amp;"："&amp;TEXT(収支報告書!$S354+収支報告書!$AA354+収支報告書!$AC354,"\#,###"),IF(収支報告書!U354="一部確認","・No."&amp;収支報告書!B354&amp;"："&amp;TEXT(収支報告書!$AB354,"\#,###"),""))</f>
        <v/>
      </c>
      <c r="P349" t="str" cm="1">
        <f t="array" ref="P349">IF(Q349="","",_xlfn.TEXTJOIN(",",TRUE,IF(収支報告書!$W$10:$W$1011=Q349,収支報告書!$B$10:$B$1011,"")))</f>
        <v/>
      </c>
      <c r="R349" s="150">
        <f>SUMIFS(収支報告書!$P$10:$P$1011,収支報告書!$U$10:$U$1011,"対象外",収支報告書!$W$10:$W$1011,Q349)+SUMIFS(収支報告書!$S$10:$S$1011,収支報告書!$U$10:$U$1011,"一部*",収支報告書!$W$10:$W$1011,Q349)+SUMIFS(収支報告書!$AA$10:$AA$1011,収支報告書!$U$10:$U$1011,"一部*",収支報告書!$W$10:$W$1011,Q349)+SUMIFS(収支報告書!$AB$10:$AB$1011,収支報告書!$U$10:$U$1011,"一部*",収支報告書!$W$10:$W$1011,Q349)+SUMIFS(収支報告書!$P$10:$P$1011,収支報告書!$U$10:$U$1011,"確認",収支報告書!$W$10:$W$1011,Q349)+SUMIFS(収支報告書!$AC$10:$AC$1011,収支報告書!$U$10:$U$1011,"一部*",収支報告書!$W$10:$W$1011,Q349)</f>
        <v>0</v>
      </c>
      <c r="S349" t="str" cm="1">
        <f t="array" aca="1" ref="S349" ca="1">_xlfn.IFNA(INDIRECT(ADDRESS(MATCH(Q349,収支報告書!$W$10:$W$1011,0)+9,22,4,,"収支報告書")),"")</f>
        <v/>
      </c>
      <c r="T349" t="str">
        <f t="shared" si="11"/>
        <v/>
      </c>
      <c r="U349" t="str">
        <f t="shared" si="12"/>
        <v/>
      </c>
    </row>
    <row r="350" spans="14:21">
      <c r="N350">
        <v>346</v>
      </c>
      <c r="O350" t="str">
        <f>IF(収支報告書!U355="一部対象外","・No."&amp;収支報告書!B355&amp;"："&amp;TEXT(収支報告書!$S355+収支報告書!$AA355+収支報告書!$AC355,"\#,###"),IF(収支報告書!U355="一部確認","・No."&amp;収支報告書!B355&amp;"："&amp;TEXT(収支報告書!$AB355,"\#,###"),""))</f>
        <v/>
      </c>
      <c r="P350" t="str" cm="1">
        <f t="array" ref="P350">IF(Q350="","",_xlfn.TEXTJOIN(",",TRUE,IF(収支報告書!$W$10:$W$1011=Q350,収支報告書!$B$10:$B$1011,"")))</f>
        <v/>
      </c>
      <c r="R350" s="150">
        <f>SUMIFS(収支報告書!$P$10:$P$1011,収支報告書!$U$10:$U$1011,"対象外",収支報告書!$W$10:$W$1011,Q350)+SUMIFS(収支報告書!$S$10:$S$1011,収支報告書!$U$10:$U$1011,"一部*",収支報告書!$W$10:$W$1011,Q350)+SUMIFS(収支報告書!$AA$10:$AA$1011,収支報告書!$U$10:$U$1011,"一部*",収支報告書!$W$10:$W$1011,Q350)+SUMIFS(収支報告書!$AB$10:$AB$1011,収支報告書!$U$10:$U$1011,"一部*",収支報告書!$W$10:$W$1011,Q350)+SUMIFS(収支報告書!$P$10:$P$1011,収支報告書!$U$10:$U$1011,"確認",収支報告書!$W$10:$W$1011,Q350)+SUMIFS(収支報告書!$AC$10:$AC$1011,収支報告書!$U$10:$U$1011,"一部*",収支報告書!$W$10:$W$1011,Q350)</f>
        <v>0</v>
      </c>
      <c r="S350" t="str" cm="1">
        <f t="array" aca="1" ref="S350" ca="1">_xlfn.IFNA(INDIRECT(ADDRESS(MATCH(Q350,収支報告書!$W$10:$W$1011,0)+9,22,4,,"収支報告書")),"")</f>
        <v/>
      </c>
      <c r="T350" t="str">
        <f t="shared" si="11"/>
        <v/>
      </c>
      <c r="U350" t="str">
        <f t="shared" si="12"/>
        <v/>
      </c>
    </row>
    <row r="351" spans="14:21">
      <c r="N351">
        <v>347</v>
      </c>
      <c r="O351" t="str">
        <f>IF(収支報告書!U356="一部対象外","・No."&amp;収支報告書!B356&amp;"："&amp;TEXT(収支報告書!$S356+収支報告書!$AA356+収支報告書!$AC356,"\#,###"),IF(収支報告書!U356="一部確認","・No."&amp;収支報告書!B356&amp;"："&amp;TEXT(収支報告書!$AB356,"\#,###"),""))</f>
        <v/>
      </c>
      <c r="P351" t="str" cm="1">
        <f t="array" ref="P351">IF(Q351="","",_xlfn.TEXTJOIN(",",TRUE,IF(収支報告書!$W$10:$W$1011=Q351,収支報告書!$B$10:$B$1011,"")))</f>
        <v/>
      </c>
      <c r="R351" s="150">
        <f>SUMIFS(収支報告書!$P$10:$P$1011,収支報告書!$U$10:$U$1011,"対象外",収支報告書!$W$10:$W$1011,Q351)+SUMIFS(収支報告書!$S$10:$S$1011,収支報告書!$U$10:$U$1011,"一部*",収支報告書!$W$10:$W$1011,Q351)+SUMIFS(収支報告書!$AA$10:$AA$1011,収支報告書!$U$10:$U$1011,"一部*",収支報告書!$W$10:$W$1011,Q351)+SUMIFS(収支報告書!$AB$10:$AB$1011,収支報告書!$U$10:$U$1011,"一部*",収支報告書!$W$10:$W$1011,Q351)+SUMIFS(収支報告書!$P$10:$P$1011,収支報告書!$U$10:$U$1011,"確認",収支報告書!$W$10:$W$1011,Q351)+SUMIFS(収支報告書!$AC$10:$AC$1011,収支報告書!$U$10:$U$1011,"一部*",収支報告書!$W$10:$W$1011,Q351)</f>
        <v>0</v>
      </c>
      <c r="S351" t="str" cm="1">
        <f t="array" aca="1" ref="S351" ca="1">_xlfn.IFNA(INDIRECT(ADDRESS(MATCH(Q351,収支報告書!$W$10:$W$1011,0)+9,22,4,,"収支報告書")),"")</f>
        <v/>
      </c>
      <c r="T351" t="str">
        <f t="shared" si="11"/>
        <v/>
      </c>
      <c r="U351" t="str">
        <f t="shared" si="12"/>
        <v/>
      </c>
    </row>
    <row r="352" spans="14:21">
      <c r="N352">
        <v>348</v>
      </c>
      <c r="O352" t="str">
        <f>IF(収支報告書!U357="一部対象外","・No."&amp;収支報告書!B357&amp;"："&amp;TEXT(収支報告書!$S357+収支報告書!$AA357+収支報告書!$AC357,"\#,###"),IF(収支報告書!U357="一部確認","・No."&amp;収支報告書!B357&amp;"："&amp;TEXT(収支報告書!$AB357,"\#,###"),""))</f>
        <v/>
      </c>
      <c r="P352" t="str" cm="1">
        <f t="array" ref="P352">IF(Q352="","",_xlfn.TEXTJOIN(",",TRUE,IF(収支報告書!$W$10:$W$1011=Q352,収支報告書!$B$10:$B$1011,"")))</f>
        <v/>
      </c>
      <c r="R352" s="150">
        <f>SUMIFS(収支報告書!$P$10:$P$1011,収支報告書!$U$10:$U$1011,"対象外",収支報告書!$W$10:$W$1011,Q352)+SUMIFS(収支報告書!$S$10:$S$1011,収支報告書!$U$10:$U$1011,"一部*",収支報告書!$W$10:$W$1011,Q352)+SUMIFS(収支報告書!$AA$10:$AA$1011,収支報告書!$U$10:$U$1011,"一部*",収支報告書!$W$10:$W$1011,Q352)+SUMIFS(収支報告書!$AB$10:$AB$1011,収支報告書!$U$10:$U$1011,"一部*",収支報告書!$W$10:$W$1011,Q352)+SUMIFS(収支報告書!$P$10:$P$1011,収支報告書!$U$10:$U$1011,"確認",収支報告書!$W$10:$W$1011,Q352)+SUMIFS(収支報告書!$AC$10:$AC$1011,収支報告書!$U$10:$U$1011,"一部*",収支報告書!$W$10:$W$1011,Q352)</f>
        <v>0</v>
      </c>
      <c r="S352" t="str" cm="1">
        <f t="array" aca="1" ref="S352" ca="1">_xlfn.IFNA(INDIRECT(ADDRESS(MATCH(Q352,収支報告書!$W$10:$W$1011,0)+9,22,4,,"収支報告書")),"")</f>
        <v/>
      </c>
      <c r="T352" t="str">
        <f t="shared" si="11"/>
        <v/>
      </c>
      <c r="U352" t="str">
        <f t="shared" si="12"/>
        <v/>
      </c>
    </row>
    <row r="353" spans="14:21">
      <c r="N353">
        <v>349</v>
      </c>
      <c r="O353" t="str">
        <f>IF(収支報告書!U358="一部対象外","・No."&amp;収支報告書!B358&amp;"："&amp;TEXT(収支報告書!$S358+収支報告書!$AA358+収支報告書!$AC358,"\#,###"),IF(収支報告書!U358="一部確認","・No."&amp;収支報告書!B358&amp;"："&amp;TEXT(収支報告書!$AB358,"\#,###"),""))</f>
        <v/>
      </c>
      <c r="P353" t="str" cm="1">
        <f t="array" ref="P353">IF(Q353="","",_xlfn.TEXTJOIN(",",TRUE,IF(収支報告書!$W$10:$W$1011=Q353,収支報告書!$B$10:$B$1011,"")))</f>
        <v/>
      </c>
      <c r="R353" s="150">
        <f>SUMIFS(収支報告書!$P$10:$P$1011,収支報告書!$U$10:$U$1011,"対象外",収支報告書!$W$10:$W$1011,Q353)+SUMIFS(収支報告書!$S$10:$S$1011,収支報告書!$U$10:$U$1011,"一部*",収支報告書!$W$10:$W$1011,Q353)+SUMIFS(収支報告書!$AA$10:$AA$1011,収支報告書!$U$10:$U$1011,"一部*",収支報告書!$W$10:$W$1011,Q353)+SUMIFS(収支報告書!$AB$10:$AB$1011,収支報告書!$U$10:$U$1011,"一部*",収支報告書!$W$10:$W$1011,Q353)+SUMIFS(収支報告書!$P$10:$P$1011,収支報告書!$U$10:$U$1011,"確認",収支報告書!$W$10:$W$1011,Q353)+SUMIFS(収支報告書!$AC$10:$AC$1011,収支報告書!$U$10:$U$1011,"一部*",収支報告書!$W$10:$W$1011,Q353)</f>
        <v>0</v>
      </c>
      <c r="S353" t="str" cm="1">
        <f t="array" aca="1" ref="S353" ca="1">_xlfn.IFNA(INDIRECT(ADDRESS(MATCH(Q353,収支報告書!$W$10:$W$1011,0)+9,22,4,,"収支報告書")),"")</f>
        <v/>
      </c>
      <c r="T353" t="str">
        <f t="shared" si="11"/>
        <v/>
      </c>
      <c r="U353" t="str">
        <f t="shared" si="12"/>
        <v/>
      </c>
    </row>
    <row r="354" spans="14:21">
      <c r="N354">
        <v>350</v>
      </c>
      <c r="O354" t="str">
        <f>IF(収支報告書!U359="一部対象外","・No."&amp;収支報告書!B359&amp;"："&amp;TEXT(収支報告書!$S359+収支報告書!$AA359+収支報告書!$AC359,"\#,###"),IF(収支報告書!U359="一部確認","・No."&amp;収支報告書!B359&amp;"："&amp;TEXT(収支報告書!$AB359,"\#,###"),""))</f>
        <v/>
      </c>
      <c r="P354" t="str" cm="1">
        <f t="array" ref="P354">IF(Q354="","",_xlfn.TEXTJOIN(",",TRUE,IF(収支報告書!$W$10:$W$1011=Q354,収支報告書!$B$10:$B$1011,"")))</f>
        <v/>
      </c>
      <c r="R354" s="150">
        <f>SUMIFS(収支報告書!$P$10:$P$1011,収支報告書!$U$10:$U$1011,"対象外",収支報告書!$W$10:$W$1011,Q354)+SUMIFS(収支報告書!$S$10:$S$1011,収支報告書!$U$10:$U$1011,"一部*",収支報告書!$W$10:$W$1011,Q354)+SUMIFS(収支報告書!$AA$10:$AA$1011,収支報告書!$U$10:$U$1011,"一部*",収支報告書!$W$10:$W$1011,Q354)+SUMIFS(収支報告書!$AB$10:$AB$1011,収支報告書!$U$10:$U$1011,"一部*",収支報告書!$W$10:$W$1011,Q354)+SUMIFS(収支報告書!$P$10:$P$1011,収支報告書!$U$10:$U$1011,"確認",収支報告書!$W$10:$W$1011,Q354)+SUMIFS(収支報告書!$AC$10:$AC$1011,収支報告書!$U$10:$U$1011,"一部*",収支報告書!$W$10:$W$1011,Q354)</f>
        <v>0</v>
      </c>
      <c r="S354" t="str" cm="1">
        <f t="array" aca="1" ref="S354" ca="1">_xlfn.IFNA(INDIRECT(ADDRESS(MATCH(Q354,収支報告書!$W$10:$W$1011,0)+9,22,4,,"収支報告書")),"")</f>
        <v/>
      </c>
      <c r="T354" t="str">
        <f t="shared" si="11"/>
        <v/>
      </c>
      <c r="U354" t="str">
        <f t="shared" si="12"/>
        <v/>
      </c>
    </row>
    <row r="355" spans="14:21">
      <c r="N355">
        <v>351</v>
      </c>
      <c r="O355" t="str">
        <f>IF(収支報告書!U360="一部対象外","・No."&amp;収支報告書!B360&amp;"："&amp;TEXT(収支報告書!$S360+収支報告書!$AA360+収支報告書!$AC360,"\#,###"),IF(収支報告書!U360="一部確認","・No."&amp;収支報告書!B360&amp;"："&amp;TEXT(収支報告書!$AB360,"\#,###"),""))</f>
        <v/>
      </c>
      <c r="P355" t="str" cm="1">
        <f t="array" ref="P355">IF(Q355="","",_xlfn.TEXTJOIN(",",TRUE,IF(収支報告書!$W$10:$W$1011=Q355,収支報告書!$B$10:$B$1011,"")))</f>
        <v/>
      </c>
      <c r="R355" s="150">
        <f>SUMIFS(収支報告書!$P$10:$P$1011,収支報告書!$U$10:$U$1011,"対象外",収支報告書!$W$10:$W$1011,Q355)+SUMIFS(収支報告書!$S$10:$S$1011,収支報告書!$U$10:$U$1011,"一部*",収支報告書!$W$10:$W$1011,Q355)+SUMIFS(収支報告書!$AA$10:$AA$1011,収支報告書!$U$10:$U$1011,"一部*",収支報告書!$W$10:$W$1011,Q355)+SUMIFS(収支報告書!$AB$10:$AB$1011,収支報告書!$U$10:$U$1011,"一部*",収支報告書!$W$10:$W$1011,Q355)+SUMIFS(収支報告書!$P$10:$P$1011,収支報告書!$U$10:$U$1011,"確認",収支報告書!$W$10:$W$1011,Q355)+SUMIFS(収支報告書!$AC$10:$AC$1011,収支報告書!$U$10:$U$1011,"一部*",収支報告書!$W$10:$W$1011,Q355)</f>
        <v>0</v>
      </c>
      <c r="S355" t="str" cm="1">
        <f t="array" aca="1" ref="S355" ca="1">_xlfn.IFNA(INDIRECT(ADDRESS(MATCH(Q355,収支報告書!$W$10:$W$1011,0)+9,22,4,,"収支報告書")),"")</f>
        <v/>
      </c>
      <c r="T355" t="str">
        <f t="shared" si="11"/>
        <v/>
      </c>
      <c r="U355" t="str">
        <f t="shared" si="12"/>
        <v/>
      </c>
    </row>
    <row r="356" spans="14:21">
      <c r="N356">
        <v>352</v>
      </c>
      <c r="O356" t="str">
        <f>IF(収支報告書!U361="一部対象外","・No."&amp;収支報告書!B361&amp;"："&amp;TEXT(収支報告書!$S361+収支報告書!$AA361+収支報告書!$AC361,"\#,###"),IF(収支報告書!U361="一部確認","・No."&amp;収支報告書!B361&amp;"："&amp;TEXT(収支報告書!$AB361,"\#,###"),""))</f>
        <v/>
      </c>
      <c r="P356" t="str" cm="1">
        <f t="array" ref="P356">IF(Q356="","",_xlfn.TEXTJOIN(",",TRUE,IF(収支報告書!$W$10:$W$1011=Q356,収支報告書!$B$10:$B$1011,"")))</f>
        <v/>
      </c>
      <c r="R356" s="150">
        <f>SUMIFS(収支報告書!$P$10:$P$1011,収支報告書!$U$10:$U$1011,"対象外",収支報告書!$W$10:$W$1011,Q356)+SUMIFS(収支報告書!$S$10:$S$1011,収支報告書!$U$10:$U$1011,"一部*",収支報告書!$W$10:$W$1011,Q356)+SUMIFS(収支報告書!$AA$10:$AA$1011,収支報告書!$U$10:$U$1011,"一部*",収支報告書!$W$10:$W$1011,Q356)+SUMIFS(収支報告書!$AB$10:$AB$1011,収支報告書!$U$10:$U$1011,"一部*",収支報告書!$W$10:$W$1011,Q356)+SUMIFS(収支報告書!$P$10:$P$1011,収支報告書!$U$10:$U$1011,"確認",収支報告書!$W$10:$W$1011,Q356)+SUMIFS(収支報告書!$AC$10:$AC$1011,収支報告書!$U$10:$U$1011,"一部*",収支報告書!$W$10:$W$1011,Q356)</f>
        <v>0</v>
      </c>
      <c r="S356" t="str" cm="1">
        <f t="array" aca="1" ref="S356" ca="1">_xlfn.IFNA(INDIRECT(ADDRESS(MATCH(Q356,収支報告書!$W$10:$W$1011,0)+9,22,4,,"収支報告書")),"")</f>
        <v/>
      </c>
      <c r="T356" t="str">
        <f t="shared" si="11"/>
        <v/>
      </c>
      <c r="U356" t="str">
        <f t="shared" si="12"/>
        <v/>
      </c>
    </row>
    <row r="357" spans="14:21">
      <c r="N357">
        <v>353</v>
      </c>
      <c r="O357" t="str">
        <f>IF(収支報告書!U362="一部対象外","・No."&amp;収支報告書!B362&amp;"："&amp;TEXT(収支報告書!$S362+収支報告書!$AA362+収支報告書!$AC362,"\#,###"),IF(収支報告書!U362="一部確認","・No."&amp;収支報告書!B362&amp;"："&amp;TEXT(収支報告書!$AB362,"\#,###"),""))</f>
        <v/>
      </c>
      <c r="P357" t="str" cm="1">
        <f t="array" ref="P357">IF(Q357="","",_xlfn.TEXTJOIN(",",TRUE,IF(収支報告書!$W$10:$W$1011=Q357,収支報告書!$B$10:$B$1011,"")))</f>
        <v/>
      </c>
      <c r="R357" s="150">
        <f>SUMIFS(収支報告書!$P$10:$P$1011,収支報告書!$U$10:$U$1011,"対象外",収支報告書!$W$10:$W$1011,Q357)+SUMIFS(収支報告書!$S$10:$S$1011,収支報告書!$U$10:$U$1011,"一部*",収支報告書!$W$10:$W$1011,Q357)+SUMIFS(収支報告書!$AA$10:$AA$1011,収支報告書!$U$10:$U$1011,"一部*",収支報告書!$W$10:$W$1011,Q357)+SUMIFS(収支報告書!$AB$10:$AB$1011,収支報告書!$U$10:$U$1011,"一部*",収支報告書!$W$10:$W$1011,Q357)+SUMIFS(収支報告書!$P$10:$P$1011,収支報告書!$U$10:$U$1011,"確認",収支報告書!$W$10:$W$1011,Q357)+SUMIFS(収支報告書!$AC$10:$AC$1011,収支報告書!$U$10:$U$1011,"一部*",収支報告書!$W$10:$W$1011,Q357)</f>
        <v>0</v>
      </c>
      <c r="S357" t="str" cm="1">
        <f t="array" aca="1" ref="S357" ca="1">_xlfn.IFNA(INDIRECT(ADDRESS(MATCH(Q357,収支報告書!$W$10:$W$1011,0)+9,22,4,,"収支報告書")),"")</f>
        <v/>
      </c>
      <c r="T357" t="str">
        <f t="shared" si="11"/>
        <v/>
      </c>
      <c r="U357" t="str">
        <f t="shared" si="12"/>
        <v/>
      </c>
    </row>
    <row r="358" spans="14:21">
      <c r="N358">
        <v>354</v>
      </c>
      <c r="O358" t="str">
        <f>IF(収支報告書!U363="一部対象外","・No."&amp;収支報告書!B363&amp;"："&amp;TEXT(収支報告書!$S363+収支報告書!$AA363+収支報告書!$AC363,"\#,###"),IF(収支報告書!U363="一部確認","・No."&amp;収支報告書!B363&amp;"："&amp;TEXT(収支報告書!$AB363,"\#,###"),""))</f>
        <v/>
      </c>
      <c r="P358" t="str" cm="1">
        <f t="array" ref="P358">IF(Q358="","",_xlfn.TEXTJOIN(",",TRUE,IF(収支報告書!$W$10:$W$1011=Q358,収支報告書!$B$10:$B$1011,"")))</f>
        <v/>
      </c>
      <c r="R358" s="150">
        <f>SUMIFS(収支報告書!$P$10:$P$1011,収支報告書!$U$10:$U$1011,"対象外",収支報告書!$W$10:$W$1011,Q358)+SUMIFS(収支報告書!$S$10:$S$1011,収支報告書!$U$10:$U$1011,"一部*",収支報告書!$W$10:$W$1011,Q358)+SUMIFS(収支報告書!$AA$10:$AA$1011,収支報告書!$U$10:$U$1011,"一部*",収支報告書!$W$10:$W$1011,Q358)+SUMIFS(収支報告書!$AB$10:$AB$1011,収支報告書!$U$10:$U$1011,"一部*",収支報告書!$W$10:$W$1011,Q358)+SUMIFS(収支報告書!$P$10:$P$1011,収支報告書!$U$10:$U$1011,"確認",収支報告書!$W$10:$W$1011,Q358)+SUMIFS(収支報告書!$AC$10:$AC$1011,収支報告書!$U$10:$U$1011,"一部*",収支報告書!$W$10:$W$1011,Q358)</f>
        <v>0</v>
      </c>
      <c r="S358" t="str" cm="1">
        <f t="array" aca="1" ref="S358" ca="1">_xlfn.IFNA(INDIRECT(ADDRESS(MATCH(Q358,収支報告書!$W$10:$W$1011,0)+9,22,4,,"収支報告書")),"")</f>
        <v/>
      </c>
      <c r="T358" t="str">
        <f t="shared" si="11"/>
        <v/>
      </c>
      <c r="U358" t="str">
        <f t="shared" si="12"/>
        <v/>
      </c>
    </row>
    <row r="359" spans="14:21">
      <c r="N359">
        <v>355</v>
      </c>
      <c r="O359" t="str">
        <f>IF(収支報告書!U364="一部対象外","・No."&amp;収支報告書!B364&amp;"："&amp;TEXT(収支報告書!$S364+収支報告書!$AA364+収支報告書!$AC364,"\#,###"),IF(収支報告書!U364="一部確認","・No."&amp;収支報告書!B364&amp;"："&amp;TEXT(収支報告書!$AB364,"\#,###"),""))</f>
        <v/>
      </c>
      <c r="P359" t="str" cm="1">
        <f t="array" ref="P359">IF(Q359="","",_xlfn.TEXTJOIN(",",TRUE,IF(収支報告書!$W$10:$W$1011=Q359,収支報告書!$B$10:$B$1011,"")))</f>
        <v/>
      </c>
      <c r="R359" s="150">
        <f>SUMIFS(収支報告書!$P$10:$P$1011,収支報告書!$U$10:$U$1011,"対象外",収支報告書!$W$10:$W$1011,Q359)+SUMIFS(収支報告書!$S$10:$S$1011,収支報告書!$U$10:$U$1011,"一部*",収支報告書!$W$10:$W$1011,Q359)+SUMIFS(収支報告書!$AA$10:$AA$1011,収支報告書!$U$10:$U$1011,"一部*",収支報告書!$W$10:$W$1011,Q359)+SUMIFS(収支報告書!$AB$10:$AB$1011,収支報告書!$U$10:$U$1011,"一部*",収支報告書!$W$10:$W$1011,Q359)+SUMIFS(収支報告書!$P$10:$P$1011,収支報告書!$U$10:$U$1011,"確認",収支報告書!$W$10:$W$1011,Q359)+SUMIFS(収支報告書!$AC$10:$AC$1011,収支報告書!$U$10:$U$1011,"一部*",収支報告書!$W$10:$W$1011,Q359)</f>
        <v>0</v>
      </c>
      <c r="S359" t="str" cm="1">
        <f t="array" aca="1" ref="S359" ca="1">_xlfn.IFNA(INDIRECT(ADDRESS(MATCH(Q359,収支報告書!$W$10:$W$1011,0)+9,22,4,,"収支報告書")),"")</f>
        <v/>
      </c>
      <c r="T359" t="str">
        <f t="shared" si="11"/>
        <v/>
      </c>
      <c r="U359" t="str">
        <f t="shared" si="12"/>
        <v/>
      </c>
    </row>
    <row r="360" spans="14:21">
      <c r="N360">
        <v>356</v>
      </c>
      <c r="O360" t="str">
        <f>IF(収支報告書!U365="一部対象外","・No."&amp;収支報告書!B365&amp;"："&amp;TEXT(収支報告書!$S365+収支報告書!$AA365+収支報告書!$AC365,"\#,###"),IF(収支報告書!U365="一部確認","・No."&amp;収支報告書!B365&amp;"："&amp;TEXT(収支報告書!$AB365,"\#,###"),""))</f>
        <v/>
      </c>
      <c r="P360" t="str" cm="1">
        <f t="array" ref="P360">IF(Q360="","",_xlfn.TEXTJOIN(",",TRUE,IF(収支報告書!$W$10:$W$1011=Q360,収支報告書!$B$10:$B$1011,"")))</f>
        <v/>
      </c>
      <c r="R360" s="150">
        <f>SUMIFS(収支報告書!$P$10:$P$1011,収支報告書!$U$10:$U$1011,"対象外",収支報告書!$W$10:$W$1011,Q360)+SUMIFS(収支報告書!$S$10:$S$1011,収支報告書!$U$10:$U$1011,"一部*",収支報告書!$W$10:$W$1011,Q360)+SUMIFS(収支報告書!$AA$10:$AA$1011,収支報告書!$U$10:$U$1011,"一部*",収支報告書!$W$10:$W$1011,Q360)+SUMIFS(収支報告書!$AB$10:$AB$1011,収支報告書!$U$10:$U$1011,"一部*",収支報告書!$W$10:$W$1011,Q360)+SUMIFS(収支報告書!$P$10:$P$1011,収支報告書!$U$10:$U$1011,"確認",収支報告書!$W$10:$W$1011,Q360)+SUMIFS(収支報告書!$AC$10:$AC$1011,収支報告書!$U$10:$U$1011,"一部*",収支報告書!$W$10:$W$1011,Q360)</f>
        <v>0</v>
      </c>
      <c r="S360" t="str" cm="1">
        <f t="array" aca="1" ref="S360" ca="1">_xlfn.IFNA(INDIRECT(ADDRESS(MATCH(Q360,収支報告書!$W$10:$W$1011,0)+9,22,4,,"収支報告書")),"")</f>
        <v/>
      </c>
      <c r="T360" t="str">
        <f t="shared" si="11"/>
        <v/>
      </c>
      <c r="U360" t="str">
        <f t="shared" si="12"/>
        <v/>
      </c>
    </row>
    <row r="361" spans="14:21">
      <c r="N361">
        <v>357</v>
      </c>
      <c r="O361" t="str">
        <f>IF(収支報告書!U366="一部対象外","・No."&amp;収支報告書!B366&amp;"："&amp;TEXT(収支報告書!$S366+収支報告書!$AA366+収支報告書!$AC366,"\#,###"),IF(収支報告書!U366="一部確認","・No."&amp;収支報告書!B366&amp;"："&amp;TEXT(収支報告書!$AB366,"\#,###"),""))</f>
        <v/>
      </c>
      <c r="P361" t="str" cm="1">
        <f t="array" ref="P361">IF(Q361="","",_xlfn.TEXTJOIN(",",TRUE,IF(収支報告書!$W$10:$W$1011=Q361,収支報告書!$B$10:$B$1011,"")))</f>
        <v/>
      </c>
      <c r="R361" s="150">
        <f>SUMIFS(収支報告書!$P$10:$P$1011,収支報告書!$U$10:$U$1011,"対象外",収支報告書!$W$10:$W$1011,Q361)+SUMIFS(収支報告書!$S$10:$S$1011,収支報告書!$U$10:$U$1011,"一部*",収支報告書!$W$10:$W$1011,Q361)+SUMIFS(収支報告書!$AA$10:$AA$1011,収支報告書!$U$10:$U$1011,"一部*",収支報告書!$W$10:$W$1011,Q361)+SUMIFS(収支報告書!$AB$10:$AB$1011,収支報告書!$U$10:$U$1011,"一部*",収支報告書!$W$10:$W$1011,Q361)+SUMIFS(収支報告書!$P$10:$P$1011,収支報告書!$U$10:$U$1011,"確認",収支報告書!$W$10:$W$1011,Q361)+SUMIFS(収支報告書!$AC$10:$AC$1011,収支報告書!$U$10:$U$1011,"一部*",収支報告書!$W$10:$W$1011,Q361)</f>
        <v>0</v>
      </c>
      <c r="S361" t="str" cm="1">
        <f t="array" aca="1" ref="S361" ca="1">_xlfn.IFNA(INDIRECT(ADDRESS(MATCH(Q361,収支報告書!$W$10:$W$1011,0)+9,22,4,,"収支報告書")),"")</f>
        <v/>
      </c>
      <c r="T361" t="str">
        <f t="shared" si="11"/>
        <v/>
      </c>
      <c r="U361" t="str">
        <f t="shared" si="12"/>
        <v/>
      </c>
    </row>
    <row r="362" spans="14:21">
      <c r="N362">
        <v>358</v>
      </c>
      <c r="O362" t="str">
        <f>IF(収支報告書!U367="一部対象外","・No."&amp;収支報告書!B367&amp;"："&amp;TEXT(収支報告書!$S367+収支報告書!$AA367+収支報告書!$AC367,"\#,###"),IF(収支報告書!U367="一部確認","・No."&amp;収支報告書!B367&amp;"："&amp;TEXT(収支報告書!$AB367,"\#,###"),""))</f>
        <v/>
      </c>
      <c r="P362" t="str" cm="1">
        <f t="array" ref="P362">IF(Q362="","",_xlfn.TEXTJOIN(",",TRUE,IF(収支報告書!$W$10:$W$1011=Q362,収支報告書!$B$10:$B$1011,"")))</f>
        <v/>
      </c>
      <c r="R362" s="150">
        <f>SUMIFS(収支報告書!$P$10:$P$1011,収支報告書!$U$10:$U$1011,"対象外",収支報告書!$W$10:$W$1011,Q362)+SUMIFS(収支報告書!$S$10:$S$1011,収支報告書!$U$10:$U$1011,"一部*",収支報告書!$W$10:$W$1011,Q362)+SUMIFS(収支報告書!$AA$10:$AA$1011,収支報告書!$U$10:$U$1011,"一部*",収支報告書!$W$10:$W$1011,Q362)+SUMIFS(収支報告書!$AB$10:$AB$1011,収支報告書!$U$10:$U$1011,"一部*",収支報告書!$W$10:$W$1011,Q362)+SUMIFS(収支報告書!$P$10:$P$1011,収支報告書!$U$10:$U$1011,"確認",収支報告書!$W$10:$W$1011,Q362)+SUMIFS(収支報告書!$AC$10:$AC$1011,収支報告書!$U$10:$U$1011,"一部*",収支報告書!$W$10:$W$1011,Q362)</f>
        <v>0</v>
      </c>
      <c r="S362" t="str" cm="1">
        <f t="array" aca="1" ref="S362" ca="1">_xlfn.IFNA(INDIRECT(ADDRESS(MATCH(Q362,収支報告書!$W$10:$W$1011,0)+9,22,4,,"収支報告書")),"")</f>
        <v/>
      </c>
      <c r="T362" t="str">
        <f t="shared" si="11"/>
        <v/>
      </c>
      <c r="U362" t="str">
        <f t="shared" si="12"/>
        <v/>
      </c>
    </row>
    <row r="363" spans="14:21">
      <c r="N363">
        <v>359</v>
      </c>
      <c r="O363" t="str">
        <f>IF(収支報告書!U368="一部対象外","・No."&amp;収支報告書!B368&amp;"："&amp;TEXT(収支報告書!$S368+収支報告書!$AA368+収支報告書!$AC368,"\#,###"),IF(収支報告書!U368="一部確認","・No."&amp;収支報告書!B368&amp;"："&amp;TEXT(収支報告書!$AB368,"\#,###"),""))</f>
        <v/>
      </c>
      <c r="P363" t="str" cm="1">
        <f t="array" ref="P363">IF(Q363="","",_xlfn.TEXTJOIN(",",TRUE,IF(収支報告書!$W$10:$W$1011=Q363,収支報告書!$B$10:$B$1011,"")))</f>
        <v/>
      </c>
      <c r="R363" s="150">
        <f>SUMIFS(収支報告書!$P$10:$P$1011,収支報告書!$U$10:$U$1011,"対象外",収支報告書!$W$10:$W$1011,Q363)+SUMIFS(収支報告書!$S$10:$S$1011,収支報告書!$U$10:$U$1011,"一部*",収支報告書!$W$10:$W$1011,Q363)+SUMIFS(収支報告書!$AA$10:$AA$1011,収支報告書!$U$10:$U$1011,"一部*",収支報告書!$W$10:$W$1011,Q363)+SUMIFS(収支報告書!$AB$10:$AB$1011,収支報告書!$U$10:$U$1011,"一部*",収支報告書!$W$10:$W$1011,Q363)+SUMIFS(収支報告書!$P$10:$P$1011,収支報告書!$U$10:$U$1011,"確認",収支報告書!$W$10:$W$1011,Q363)+SUMIFS(収支報告書!$AC$10:$AC$1011,収支報告書!$U$10:$U$1011,"一部*",収支報告書!$W$10:$W$1011,Q363)</f>
        <v>0</v>
      </c>
      <c r="S363" t="str" cm="1">
        <f t="array" aca="1" ref="S363" ca="1">_xlfn.IFNA(INDIRECT(ADDRESS(MATCH(Q363,収支報告書!$W$10:$W$1011,0)+9,22,4,,"収支報告書")),"")</f>
        <v/>
      </c>
      <c r="T363" t="str">
        <f t="shared" si="11"/>
        <v/>
      </c>
      <c r="U363" t="str">
        <f t="shared" si="12"/>
        <v/>
      </c>
    </row>
    <row r="364" spans="14:21">
      <c r="N364">
        <v>360</v>
      </c>
      <c r="O364" t="str">
        <f>IF(収支報告書!U369="一部対象外","・No."&amp;収支報告書!B369&amp;"："&amp;TEXT(収支報告書!$S369+収支報告書!$AA369+収支報告書!$AC369,"\#,###"),IF(収支報告書!U369="一部確認","・No."&amp;収支報告書!B369&amp;"："&amp;TEXT(収支報告書!$AB369,"\#,###"),""))</f>
        <v/>
      </c>
      <c r="P364" t="str" cm="1">
        <f t="array" ref="P364">IF(Q364="","",_xlfn.TEXTJOIN(",",TRUE,IF(収支報告書!$W$10:$W$1011=Q364,収支報告書!$B$10:$B$1011,"")))</f>
        <v/>
      </c>
      <c r="R364" s="150">
        <f>SUMIFS(収支報告書!$P$10:$P$1011,収支報告書!$U$10:$U$1011,"対象外",収支報告書!$W$10:$W$1011,Q364)+SUMIFS(収支報告書!$S$10:$S$1011,収支報告書!$U$10:$U$1011,"一部*",収支報告書!$W$10:$W$1011,Q364)+SUMIFS(収支報告書!$AA$10:$AA$1011,収支報告書!$U$10:$U$1011,"一部*",収支報告書!$W$10:$W$1011,Q364)+SUMIFS(収支報告書!$AB$10:$AB$1011,収支報告書!$U$10:$U$1011,"一部*",収支報告書!$W$10:$W$1011,Q364)+SUMIFS(収支報告書!$P$10:$P$1011,収支報告書!$U$10:$U$1011,"確認",収支報告書!$W$10:$W$1011,Q364)+SUMIFS(収支報告書!$AC$10:$AC$1011,収支報告書!$U$10:$U$1011,"一部*",収支報告書!$W$10:$W$1011,Q364)</f>
        <v>0</v>
      </c>
      <c r="S364" t="str" cm="1">
        <f t="array" aca="1" ref="S364" ca="1">_xlfn.IFNA(INDIRECT(ADDRESS(MATCH(Q364,収支報告書!$W$10:$W$1011,0)+9,22,4,,"収支報告書")),"")</f>
        <v/>
      </c>
      <c r="T364" t="str">
        <f t="shared" si="11"/>
        <v/>
      </c>
      <c r="U364" t="str">
        <f t="shared" si="12"/>
        <v/>
      </c>
    </row>
    <row r="365" spans="14:21">
      <c r="N365">
        <v>361</v>
      </c>
      <c r="O365" t="str">
        <f>IF(収支報告書!U370="一部対象外","・No."&amp;収支報告書!B370&amp;"："&amp;TEXT(収支報告書!$S370+収支報告書!$AA370+収支報告書!$AC370,"\#,###"),IF(収支報告書!U370="一部確認","・No."&amp;収支報告書!B370&amp;"："&amp;TEXT(収支報告書!$AB370,"\#,###"),""))</f>
        <v/>
      </c>
      <c r="P365" t="str" cm="1">
        <f t="array" ref="P365">IF(Q365="","",_xlfn.TEXTJOIN(",",TRUE,IF(収支報告書!$W$10:$W$1011=Q365,収支報告書!$B$10:$B$1011,"")))</f>
        <v/>
      </c>
      <c r="R365" s="150">
        <f>SUMIFS(収支報告書!$P$10:$P$1011,収支報告書!$U$10:$U$1011,"対象外",収支報告書!$W$10:$W$1011,Q365)+SUMIFS(収支報告書!$S$10:$S$1011,収支報告書!$U$10:$U$1011,"一部*",収支報告書!$W$10:$W$1011,Q365)+SUMIFS(収支報告書!$AA$10:$AA$1011,収支報告書!$U$10:$U$1011,"一部*",収支報告書!$W$10:$W$1011,Q365)+SUMIFS(収支報告書!$AB$10:$AB$1011,収支報告書!$U$10:$U$1011,"一部*",収支報告書!$W$10:$W$1011,Q365)+SUMIFS(収支報告書!$P$10:$P$1011,収支報告書!$U$10:$U$1011,"確認",収支報告書!$W$10:$W$1011,Q365)+SUMIFS(収支報告書!$AC$10:$AC$1011,収支報告書!$U$10:$U$1011,"一部*",収支報告書!$W$10:$W$1011,Q365)</f>
        <v>0</v>
      </c>
      <c r="S365" t="str" cm="1">
        <f t="array" aca="1" ref="S365" ca="1">_xlfn.IFNA(INDIRECT(ADDRESS(MATCH(Q365,収支報告書!$W$10:$W$1011,0)+9,22,4,,"収支報告書")),"")</f>
        <v/>
      </c>
      <c r="T365" t="str">
        <f t="shared" si="11"/>
        <v/>
      </c>
      <c r="U365" t="str">
        <f t="shared" si="12"/>
        <v/>
      </c>
    </row>
    <row r="366" spans="14:21">
      <c r="N366">
        <v>362</v>
      </c>
      <c r="O366" t="str">
        <f>IF(収支報告書!U371="一部対象外","・No."&amp;収支報告書!B371&amp;"："&amp;TEXT(収支報告書!$S371+収支報告書!$AA371+収支報告書!$AC371,"\#,###"),IF(収支報告書!U371="一部確認","・No."&amp;収支報告書!B371&amp;"："&amp;TEXT(収支報告書!$AB371,"\#,###"),""))</f>
        <v/>
      </c>
      <c r="P366" t="str" cm="1">
        <f t="array" ref="P366">IF(Q366="","",_xlfn.TEXTJOIN(",",TRUE,IF(収支報告書!$W$10:$W$1011=Q366,収支報告書!$B$10:$B$1011,"")))</f>
        <v/>
      </c>
      <c r="R366" s="150">
        <f>SUMIFS(収支報告書!$P$10:$P$1011,収支報告書!$U$10:$U$1011,"対象外",収支報告書!$W$10:$W$1011,Q366)+SUMIFS(収支報告書!$S$10:$S$1011,収支報告書!$U$10:$U$1011,"一部*",収支報告書!$W$10:$W$1011,Q366)+SUMIFS(収支報告書!$AA$10:$AA$1011,収支報告書!$U$10:$U$1011,"一部*",収支報告書!$W$10:$W$1011,Q366)+SUMIFS(収支報告書!$AB$10:$AB$1011,収支報告書!$U$10:$U$1011,"一部*",収支報告書!$W$10:$W$1011,Q366)+SUMIFS(収支報告書!$P$10:$P$1011,収支報告書!$U$10:$U$1011,"確認",収支報告書!$W$10:$W$1011,Q366)+SUMIFS(収支報告書!$AC$10:$AC$1011,収支報告書!$U$10:$U$1011,"一部*",収支報告書!$W$10:$W$1011,Q366)</f>
        <v>0</v>
      </c>
      <c r="S366" t="str" cm="1">
        <f t="array" aca="1" ref="S366" ca="1">_xlfn.IFNA(INDIRECT(ADDRESS(MATCH(Q366,収支報告書!$W$10:$W$1011,0)+9,22,4,,"収支報告書")),"")</f>
        <v/>
      </c>
      <c r="T366" t="str">
        <f t="shared" si="11"/>
        <v/>
      </c>
      <c r="U366" t="str">
        <f t="shared" si="12"/>
        <v/>
      </c>
    </row>
    <row r="367" spans="14:21">
      <c r="N367">
        <v>363</v>
      </c>
      <c r="O367" t="str">
        <f>IF(収支報告書!U372="一部対象外","・No."&amp;収支報告書!B372&amp;"："&amp;TEXT(収支報告書!$S372+収支報告書!$AA372+収支報告書!$AC372,"\#,###"),IF(収支報告書!U372="一部確認","・No."&amp;収支報告書!B372&amp;"："&amp;TEXT(収支報告書!$AB372,"\#,###"),""))</f>
        <v/>
      </c>
      <c r="P367" t="str" cm="1">
        <f t="array" ref="P367">IF(Q367="","",_xlfn.TEXTJOIN(",",TRUE,IF(収支報告書!$W$10:$W$1011=Q367,収支報告書!$B$10:$B$1011,"")))</f>
        <v/>
      </c>
      <c r="R367" s="150">
        <f>SUMIFS(収支報告書!$P$10:$P$1011,収支報告書!$U$10:$U$1011,"対象外",収支報告書!$W$10:$W$1011,Q367)+SUMIFS(収支報告書!$S$10:$S$1011,収支報告書!$U$10:$U$1011,"一部*",収支報告書!$W$10:$W$1011,Q367)+SUMIFS(収支報告書!$AA$10:$AA$1011,収支報告書!$U$10:$U$1011,"一部*",収支報告書!$W$10:$W$1011,Q367)+SUMIFS(収支報告書!$AB$10:$AB$1011,収支報告書!$U$10:$U$1011,"一部*",収支報告書!$W$10:$W$1011,Q367)+SUMIFS(収支報告書!$P$10:$P$1011,収支報告書!$U$10:$U$1011,"確認",収支報告書!$W$10:$W$1011,Q367)+SUMIFS(収支報告書!$AC$10:$AC$1011,収支報告書!$U$10:$U$1011,"一部*",収支報告書!$W$10:$W$1011,Q367)</f>
        <v>0</v>
      </c>
      <c r="S367" t="str" cm="1">
        <f t="array" aca="1" ref="S367" ca="1">_xlfn.IFNA(INDIRECT(ADDRESS(MATCH(Q367,収支報告書!$W$10:$W$1011,0)+9,22,4,,"収支報告書")),"")</f>
        <v/>
      </c>
      <c r="T367" t="str">
        <f t="shared" si="11"/>
        <v/>
      </c>
      <c r="U367" t="str">
        <f t="shared" si="12"/>
        <v/>
      </c>
    </row>
    <row r="368" spans="14:21">
      <c r="N368">
        <v>364</v>
      </c>
      <c r="O368" t="str">
        <f>IF(収支報告書!U373="一部対象外","・No."&amp;収支報告書!B373&amp;"："&amp;TEXT(収支報告書!$S373+収支報告書!$AA373+収支報告書!$AC373,"\#,###"),IF(収支報告書!U373="一部確認","・No."&amp;収支報告書!B373&amp;"："&amp;TEXT(収支報告書!$AB373,"\#,###"),""))</f>
        <v/>
      </c>
      <c r="P368" t="str" cm="1">
        <f t="array" ref="P368">IF(Q368="","",_xlfn.TEXTJOIN(",",TRUE,IF(収支報告書!$W$10:$W$1011=Q368,収支報告書!$B$10:$B$1011,"")))</f>
        <v/>
      </c>
      <c r="R368" s="150">
        <f>SUMIFS(収支報告書!$P$10:$P$1011,収支報告書!$U$10:$U$1011,"対象外",収支報告書!$W$10:$W$1011,Q368)+SUMIFS(収支報告書!$S$10:$S$1011,収支報告書!$U$10:$U$1011,"一部*",収支報告書!$W$10:$W$1011,Q368)+SUMIFS(収支報告書!$AA$10:$AA$1011,収支報告書!$U$10:$U$1011,"一部*",収支報告書!$W$10:$W$1011,Q368)+SUMIFS(収支報告書!$AB$10:$AB$1011,収支報告書!$U$10:$U$1011,"一部*",収支報告書!$W$10:$W$1011,Q368)+SUMIFS(収支報告書!$P$10:$P$1011,収支報告書!$U$10:$U$1011,"確認",収支報告書!$W$10:$W$1011,Q368)+SUMIFS(収支報告書!$AC$10:$AC$1011,収支報告書!$U$10:$U$1011,"一部*",収支報告書!$W$10:$W$1011,Q368)</f>
        <v>0</v>
      </c>
      <c r="S368" t="str" cm="1">
        <f t="array" aca="1" ref="S368" ca="1">_xlfn.IFNA(INDIRECT(ADDRESS(MATCH(Q368,収支報告書!$W$10:$W$1011,0)+9,22,4,,"収支報告書")),"")</f>
        <v/>
      </c>
      <c r="T368" t="str">
        <f t="shared" si="11"/>
        <v/>
      </c>
      <c r="U368" t="str">
        <f t="shared" si="12"/>
        <v/>
      </c>
    </row>
    <row r="369" spans="14:21">
      <c r="N369">
        <v>365</v>
      </c>
      <c r="O369" t="str">
        <f>IF(収支報告書!U374="一部対象外","・No."&amp;収支報告書!B374&amp;"："&amp;TEXT(収支報告書!$S374+収支報告書!$AA374+収支報告書!$AC374,"\#,###"),IF(収支報告書!U374="一部確認","・No."&amp;収支報告書!B374&amp;"："&amp;TEXT(収支報告書!$AB374,"\#,###"),""))</f>
        <v/>
      </c>
      <c r="P369" t="str" cm="1">
        <f t="array" ref="P369">IF(Q369="","",_xlfn.TEXTJOIN(",",TRUE,IF(収支報告書!$W$10:$W$1011=Q369,収支報告書!$B$10:$B$1011,"")))</f>
        <v/>
      </c>
      <c r="R369" s="150">
        <f>SUMIFS(収支報告書!$P$10:$P$1011,収支報告書!$U$10:$U$1011,"対象外",収支報告書!$W$10:$W$1011,Q369)+SUMIFS(収支報告書!$S$10:$S$1011,収支報告書!$U$10:$U$1011,"一部*",収支報告書!$W$10:$W$1011,Q369)+SUMIFS(収支報告書!$AA$10:$AA$1011,収支報告書!$U$10:$U$1011,"一部*",収支報告書!$W$10:$W$1011,Q369)+SUMIFS(収支報告書!$AB$10:$AB$1011,収支報告書!$U$10:$U$1011,"一部*",収支報告書!$W$10:$W$1011,Q369)+SUMIFS(収支報告書!$P$10:$P$1011,収支報告書!$U$10:$U$1011,"確認",収支報告書!$W$10:$W$1011,Q369)+SUMIFS(収支報告書!$AC$10:$AC$1011,収支報告書!$U$10:$U$1011,"一部*",収支報告書!$W$10:$W$1011,Q369)</f>
        <v>0</v>
      </c>
      <c r="S369" t="str" cm="1">
        <f t="array" aca="1" ref="S369" ca="1">_xlfn.IFNA(INDIRECT(ADDRESS(MATCH(Q369,収支報告書!$W$10:$W$1011,0)+9,22,4,,"収支報告書")),"")</f>
        <v/>
      </c>
      <c r="T369" t="str">
        <f t="shared" si="11"/>
        <v/>
      </c>
      <c r="U369" t="str">
        <f t="shared" si="12"/>
        <v/>
      </c>
    </row>
    <row r="370" spans="14:21">
      <c r="N370">
        <v>366</v>
      </c>
      <c r="O370" t="str">
        <f>IF(収支報告書!U375="一部対象外","・No."&amp;収支報告書!B375&amp;"："&amp;TEXT(収支報告書!$S375+収支報告書!$AA375+収支報告書!$AC375,"\#,###"),IF(収支報告書!U375="一部確認","・No."&amp;収支報告書!B375&amp;"："&amp;TEXT(収支報告書!$AB375,"\#,###"),""))</f>
        <v/>
      </c>
      <c r="P370" t="str" cm="1">
        <f t="array" ref="P370">IF(Q370="","",_xlfn.TEXTJOIN(",",TRUE,IF(収支報告書!$W$10:$W$1011=Q370,収支報告書!$B$10:$B$1011,"")))</f>
        <v/>
      </c>
      <c r="R370" s="150">
        <f>SUMIFS(収支報告書!$P$10:$P$1011,収支報告書!$U$10:$U$1011,"対象外",収支報告書!$W$10:$W$1011,Q370)+SUMIFS(収支報告書!$S$10:$S$1011,収支報告書!$U$10:$U$1011,"一部*",収支報告書!$W$10:$W$1011,Q370)+SUMIFS(収支報告書!$AA$10:$AA$1011,収支報告書!$U$10:$U$1011,"一部*",収支報告書!$W$10:$W$1011,Q370)+SUMIFS(収支報告書!$AB$10:$AB$1011,収支報告書!$U$10:$U$1011,"一部*",収支報告書!$W$10:$W$1011,Q370)+SUMIFS(収支報告書!$P$10:$P$1011,収支報告書!$U$10:$U$1011,"確認",収支報告書!$W$10:$W$1011,Q370)+SUMIFS(収支報告書!$AC$10:$AC$1011,収支報告書!$U$10:$U$1011,"一部*",収支報告書!$W$10:$W$1011,Q370)</f>
        <v>0</v>
      </c>
      <c r="S370" t="str" cm="1">
        <f t="array" aca="1" ref="S370" ca="1">_xlfn.IFNA(INDIRECT(ADDRESS(MATCH(Q370,収支報告書!$W$10:$W$1011,0)+9,22,4,,"収支報告書")),"")</f>
        <v/>
      </c>
      <c r="T370" t="str">
        <f t="shared" si="11"/>
        <v/>
      </c>
      <c r="U370" t="str">
        <f t="shared" si="12"/>
        <v/>
      </c>
    </row>
    <row r="371" spans="14:21">
      <c r="N371">
        <v>367</v>
      </c>
      <c r="O371" t="str">
        <f>IF(収支報告書!U376="一部対象外","・No."&amp;収支報告書!B376&amp;"："&amp;TEXT(収支報告書!$S376+収支報告書!$AA376+収支報告書!$AC376,"\#,###"),IF(収支報告書!U376="一部確認","・No."&amp;収支報告書!B376&amp;"："&amp;TEXT(収支報告書!$AB376,"\#,###"),""))</f>
        <v/>
      </c>
      <c r="P371" t="str" cm="1">
        <f t="array" ref="P371">IF(Q371="","",_xlfn.TEXTJOIN(",",TRUE,IF(収支報告書!$W$10:$W$1011=Q371,収支報告書!$B$10:$B$1011,"")))</f>
        <v/>
      </c>
      <c r="R371" s="150">
        <f>SUMIFS(収支報告書!$P$10:$P$1011,収支報告書!$U$10:$U$1011,"対象外",収支報告書!$W$10:$W$1011,Q371)+SUMIFS(収支報告書!$S$10:$S$1011,収支報告書!$U$10:$U$1011,"一部*",収支報告書!$W$10:$W$1011,Q371)+SUMIFS(収支報告書!$AA$10:$AA$1011,収支報告書!$U$10:$U$1011,"一部*",収支報告書!$W$10:$W$1011,Q371)+SUMIFS(収支報告書!$AB$10:$AB$1011,収支報告書!$U$10:$U$1011,"一部*",収支報告書!$W$10:$W$1011,Q371)+SUMIFS(収支報告書!$P$10:$P$1011,収支報告書!$U$10:$U$1011,"確認",収支報告書!$W$10:$W$1011,Q371)+SUMIFS(収支報告書!$AC$10:$AC$1011,収支報告書!$U$10:$U$1011,"一部*",収支報告書!$W$10:$W$1011,Q371)</f>
        <v>0</v>
      </c>
      <c r="S371" t="str" cm="1">
        <f t="array" aca="1" ref="S371" ca="1">_xlfn.IFNA(INDIRECT(ADDRESS(MATCH(Q371,収支報告書!$W$10:$W$1011,0)+9,22,4,,"収支報告書")),"")</f>
        <v/>
      </c>
      <c r="T371" t="str">
        <f t="shared" si="11"/>
        <v/>
      </c>
      <c r="U371" t="str">
        <f t="shared" si="12"/>
        <v/>
      </c>
    </row>
    <row r="372" spans="14:21">
      <c r="N372">
        <v>368</v>
      </c>
      <c r="O372" t="str">
        <f>IF(収支報告書!U377="一部対象外","・No."&amp;収支報告書!B377&amp;"："&amp;TEXT(収支報告書!$S377+収支報告書!$AA377+収支報告書!$AC377,"\#,###"),IF(収支報告書!U377="一部確認","・No."&amp;収支報告書!B377&amp;"："&amp;TEXT(収支報告書!$AB377,"\#,###"),""))</f>
        <v/>
      </c>
      <c r="P372" t="str" cm="1">
        <f t="array" ref="P372">IF(Q372="","",_xlfn.TEXTJOIN(",",TRUE,IF(収支報告書!$W$10:$W$1011=Q372,収支報告書!$B$10:$B$1011,"")))</f>
        <v/>
      </c>
      <c r="R372" s="150">
        <f>SUMIFS(収支報告書!$P$10:$P$1011,収支報告書!$U$10:$U$1011,"対象外",収支報告書!$W$10:$W$1011,Q372)+SUMIFS(収支報告書!$S$10:$S$1011,収支報告書!$U$10:$U$1011,"一部*",収支報告書!$W$10:$W$1011,Q372)+SUMIFS(収支報告書!$AA$10:$AA$1011,収支報告書!$U$10:$U$1011,"一部*",収支報告書!$W$10:$W$1011,Q372)+SUMIFS(収支報告書!$AB$10:$AB$1011,収支報告書!$U$10:$U$1011,"一部*",収支報告書!$W$10:$W$1011,Q372)+SUMIFS(収支報告書!$P$10:$P$1011,収支報告書!$U$10:$U$1011,"確認",収支報告書!$W$10:$W$1011,Q372)+SUMIFS(収支報告書!$AC$10:$AC$1011,収支報告書!$U$10:$U$1011,"一部*",収支報告書!$W$10:$W$1011,Q372)</f>
        <v>0</v>
      </c>
      <c r="S372" t="str" cm="1">
        <f t="array" aca="1" ref="S372" ca="1">_xlfn.IFNA(INDIRECT(ADDRESS(MATCH(Q372,収支報告書!$W$10:$W$1011,0)+9,22,4,,"収支報告書")),"")</f>
        <v/>
      </c>
      <c r="T372" t="str">
        <f t="shared" si="11"/>
        <v/>
      </c>
      <c r="U372" t="str">
        <f t="shared" si="12"/>
        <v/>
      </c>
    </row>
    <row r="373" spans="14:21">
      <c r="N373">
        <v>369</v>
      </c>
      <c r="O373" t="str">
        <f>IF(収支報告書!U378="一部対象外","・No."&amp;収支報告書!B378&amp;"："&amp;TEXT(収支報告書!$S378+収支報告書!$AA378+収支報告書!$AC378,"\#,###"),IF(収支報告書!U378="一部確認","・No."&amp;収支報告書!B378&amp;"："&amp;TEXT(収支報告書!$AB378,"\#,###"),""))</f>
        <v/>
      </c>
      <c r="P373" t="str" cm="1">
        <f t="array" ref="P373">IF(Q373="","",_xlfn.TEXTJOIN(",",TRUE,IF(収支報告書!$W$10:$W$1011=Q373,収支報告書!$B$10:$B$1011,"")))</f>
        <v/>
      </c>
      <c r="R373" s="150">
        <f>SUMIFS(収支報告書!$P$10:$P$1011,収支報告書!$U$10:$U$1011,"対象外",収支報告書!$W$10:$W$1011,Q373)+SUMIFS(収支報告書!$S$10:$S$1011,収支報告書!$U$10:$U$1011,"一部*",収支報告書!$W$10:$W$1011,Q373)+SUMIFS(収支報告書!$AA$10:$AA$1011,収支報告書!$U$10:$U$1011,"一部*",収支報告書!$W$10:$W$1011,Q373)+SUMIFS(収支報告書!$AB$10:$AB$1011,収支報告書!$U$10:$U$1011,"一部*",収支報告書!$W$10:$W$1011,Q373)+SUMIFS(収支報告書!$P$10:$P$1011,収支報告書!$U$10:$U$1011,"確認",収支報告書!$W$10:$W$1011,Q373)+SUMIFS(収支報告書!$AC$10:$AC$1011,収支報告書!$U$10:$U$1011,"一部*",収支報告書!$W$10:$W$1011,Q373)</f>
        <v>0</v>
      </c>
      <c r="S373" t="str" cm="1">
        <f t="array" aca="1" ref="S373" ca="1">_xlfn.IFNA(INDIRECT(ADDRESS(MATCH(Q373,収支報告書!$W$10:$W$1011,0)+9,22,4,,"収支報告書")),"")</f>
        <v/>
      </c>
      <c r="T373" t="str">
        <f t="shared" si="11"/>
        <v/>
      </c>
      <c r="U373" t="str">
        <f t="shared" si="12"/>
        <v/>
      </c>
    </row>
    <row r="374" spans="14:21">
      <c r="N374">
        <v>370</v>
      </c>
      <c r="O374" t="str">
        <f>IF(収支報告書!U379="一部対象外","・No."&amp;収支報告書!B379&amp;"："&amp;TEXT(収支報告書!$S379+収支報告書!$AA379+収支報告書!$AC379,"\#,###"),IF(収支報告書!U379="一部確認","・No."&amp;収支報告書!B379&amp;"："&amp;TEXT(収支報告書!$AB379,"\#,###"),""))</f>
        <v/>
      </c>
      <c r="P374" t="str" cm="1">
        <f t="array" ref="P374">IF(Q374="","",_xlfn.TEXTJOIN(",",TRUE,IF(収支報告書!$W$10:$W$1011=Q374,収支報告書!$B$10:$B$1011,"")))</f>
        <v/>
      </c>
      <c r="R374" s="150">
        <f>SUMIFS(収支報告書!$P$10:$P$1011,収支報告書!$U$10:$U$1011,"対象外",収支報告書!$W$10:$W$1011,Q374)+SUMIFS(収支報告書!$S$10:$S$1011,収支報告書!$U$10:$U$1011,"一部*",収支報告書!$W$10:$W$1011,Q374)+SUMIFS(収支報告書!$AA$10:$AA$1011,収支報告書!$U$10:$U$1011,"一部*",収支報告書!$W$10:$W$1011,Q374)+SUMIFS(収支報告書!$AB$10:$AB$1011,収支報告書!$U$10:$U$1011,"一部*",収支報告書!$W$10:$W$1011,Q374)+SUMIFS(収支報告書!$P$10:$P$1011,収支報告書!$U$10:$U$1011,"確認",収支報告書!$W$10:$W$1011,Q374)+SUMIFS(収支報告書!$AC$10:$AC$1011,収支報告書!$U$10:$U$1011,"一部*",収支報告書!$W$10:$W$1011,Q374)</f>
        <v>0</v>
      </c>
      <c r="S374" t="str" cm="1">
        <f t="array" aca="1" ref="S374" ca="1">_xlfn.IFNA(INDIRECT(ADDRESS(MATCH(Q374,収支報告書!$W$10:$W$1011,0)+9,22,4,,"収支報告書")),"")</f>
        <v/>
      </c>
      <c r="T374" t="str">
        <f t="shared" si="11"/>
        <v/>
      </c>
      <c r="U374" t="str">
        <f t="shared" si="12"/>
        <v/>
      </c>
    </row>
    <row r="375" spans="14:21">
      <c r="N375">
        <v>371</v>
      </c>
      <c r="O375" t="str">
        <f>IF(収支報告書!U380="一部対象外","・No."&amp;収支報告書!B380&amp;"："&amp;TEXT(収支報告書!$S380+収支報告書!$AA380+収支報告書!$AC380,"\#,###"),IF(収支報告書!U380="一部確認","・No."&amp;収支報告書!B380&amp;"："&amp;TEXT(収支報告書!$AB380,"\#,###"),""))</f>
        <v/>
      </c>
      <c r="P375" t="str" cm="1">
        <f t="array" ref="P375">IF(Q375="","",_xlfn.TEXTJOIN(",",TRUE,IF(収支報告書!$W$10:$W$1011=Q375,収支報告書!$B$10:$B$1011,"")))</f>
        <v/>
      </c>
      <c r="R375" s="150">
        <f>SUMIFS(収支報告書!$P$10:$P$1011,収支報告書!$U$10:$U$1011,"対象外",収支報告書!$W$10:$W$1011,Q375)+SUMIFS(収支報告書!$S$10:$S$1011,収支報告書!$U$10:$U$1011,"一部*",収支報告書!$W$10:$W$1011,Q375)+SUMIFS(収支報告書!$AA$10:$AA$1011,収支報告書!$U$10:$U$1011,"一部*",収支報告書!$W$10:$W$1011,Q375)+SUMIFS(収支報告書!$AB$10:$AB$1011,収支報告書!$U$10:$U$1011,"一部*",収支報告書!$W$10:$W$1011,Q375)+SUMIFS(収支報告書!$P$10:$P$1011,収支報告書!$U$10:$U$1011,"確認",収支報告書!$W$10:$W$1011,Q375)+SUMIFS(収支報告書!$AC$10:$AC$1011,収支報告書!$U$10:$U$1011,"一部*",収支報告書!$W$10:$W$1011,Q375)</f>
        <v>0</v>
      </c>
      <c r="S375" t="str" cm="1">
        <f t="array" aca="1" ref="S375" ca="1">_xlfn.IFNA(INDIRECT(ADDRESS(MATCH(Q375,収支報告書!$W$10:$W$1011,0)+9,22,4,,"収支報告書")),"")</f>
        <v/>
      </c>
      <c r="T375" t="str">
        <f t="shared" si="11"/>
        <v/>
      </c>
      <c r="U375" t="str">
        <f t="shared" si="12"/>
        <v/>
      </c>
    </row>
    <row r="376" spans="14:21">
      <c r="N376">
        <v>372</v>
      </c>
      <c r="O376" t="str">
        <f>IF(収支報告書!U381="一部対象外","・No."&amp;収支報告書!B381&amp;"："&amp;TEXT(収支報告書!$S381+収支報告書!$AA381+収支報告書!$AC381,"\#,###"),IF(収支報告書!U381="一部確認","・No."&amp;収支報告書!B381&amp;"："&amp;TEXT(収支報告書!$AB381,"\#,###"),""))</f>
        <v/>
      </c>
      <c r="P376" t="str" cm="1">
        <f t="array" ref="P376">IF(Q376="","",_xlfn.TEXTJOIN(",",TRUE,IF(収支報告書!$W$10:$W$1011=Q376,収支報告書!$B$10:$B$1011,"")))</f>
        <v/>
      </c>
      <c r="R376" s="150">
        <f>SUMIFS(収支報告書!$P$10:$P$1011,収支報告書!$U$10:$U$1011,"対象外",収支報告書!$W$10:$W$1011,Q376)+SUMIFS(収支報告書!$S$10:$S$1011,収支報告書!$U$10:$U$1011,"一部*",収支報告書!$W$10:$W$1011,Q376)+SUMIFS(収支報告書!$AA$10:$AA$1011,収支報告書!$U$10:$U$1011,"一部*",収支報告書!$W$10:$W$1011,Q376)+SUMIFS(収支報告書!$AB$10:$AB$1011,収支報告書!$U$10:$U$1011,"一部*",収支報告書!$W$10:$W$1011,Q376)+SUMIFS(収支報告書!$P$10:$P$1011,収支報告書!$U$10:$U$1011,"確認",収支報告書!$W$10:$W$1011,Q376)+SUMIFS(収支報告書!$AC$10:$AC$1011,収支報告書!$U$10:$U$1011,"一部*",収支報告書!$W$10:$W$1011,Q376)</f>
        <v>0</v>
      </c>
      <c r="S376" t="str" cm="1">
        <f t="array" aca="1" ref="S376" ca="1">_xlfn.IFNA(INDIRECT(ADDRESS(MATCH(Q376,収支報告書!$W$10:$W$1011,0)+9,22,4,,"収支報告書")),"")</f>
        <v/>
      </c>
      <c r="T376" t="str">
        <f t="shared" si="11"/>
        <v/>
      </c>
      <c r="U376" t="str">
        <f t="shared" si="12"/>
        <v/>
      </c>
    </row>
    <row r="377" spans="14:21">
      <c r="N377">
        <v>373</v>
      </c>
      <c r="O377" t="str">
        <f>IF(収支報告書!U382="一部対象外","・No."&amp;収支報告書!B382&amp;"："&amp;TEXT(収支報告書!$S382+収支報告書!$AA382+収支報告書!$AC382,"\#,###"),IF(収支報告書!U382="一部確認","・No."&amp;収支報告書!B382&amp;"："&amp;TEXT(収支報告書!$AB382,"\#,###"),""))</f>
        <v/>
      </c>
      <c r="P377" t="str" cm="1">
        <f t="array" ref="P377">IF(Q377="","",_xlfn.TEXTJOIN(",",TRUE,IF(収支報告書!$W$10:$W$1011=Q377,収支報告書!$B$10:$B$1011,"")))</f>
        <v/>
      </c>
      <c r="R377" s="150">
        <f>SUMIFS(収支報告書!$P$10:$P$1011,収支報告書!$U$10:$U$1011,"対象外",収支報告書!$W$10:$W$1011,Q377)+SUMIFS(収支報告書!$S$10:$S$1011,収支報告書!$U$10:$U$1011,"一部*",収支報告書!$W$10:$W$1011,Q377)+SUMIFS(収支報告書!$AA$10:$AA$1011,収支報告書!$U$10:$U$1011,"一部*",収支報告書!$W$10:$W$1011,Q377)+SUMIFS(収支報告書!$AB$10:$AB$1011,収支報告書!$U$10:$U$1011,"一部*",収支報告書!$W$10:$W$1011,Q377)+SUMIFS(収支報告書!$P$10:$P$1011,収支報告書!$U$10:$U$1011,"確認",収支報告書!$W$10:$W$1011,Q377)+SUMIFS(収支報告書!$AC$10:$AC$1011,収支報告書!$U$10:$U$1011,"一部*",収支報告書!$W$10:$W$1011,Q377)</f>
        <v>0</v>
      </c>
      <c r="S377" t="str" cm="1">
        <f t="array" aca="1" ref="S377" ca="1">_xlfn.IFNA(INDIRECT(ADDRESS(MATCH(Q377,収支報告書!$W$10:$W$1011,0)+9,22,4,,"収支報告書")),"")</f>
        <v/>
      </c>
      <c r="T377" t="str">
        <f t="shared" si="11"/>
        <v/>
      </c>
      <c r="U377" t="str">
        <f t="shared" si="12"/>
        <v/>
      </c>
    </row>
    <row r="378" spans="14:21">
      <c r="N378">
        <v>374</v>
      </c>
      <c r="O378" t="str">
        <f>IF(収支報告書!U383="一部対象外","・No."&amp;収支報告書!B383&amp;"："&amp;TEXT(収支報告書!$S383+収支報告書!$AA383+収支報告書!$AC383,"\#,###"),IF(収支報告書!U383="一部確認","・No."&amp;収支報告書!B383&amp;"："&amp;TEXT(収支報告書!$AB383,"\#,###"),""))</f>
        <v/>
      </c>
      <c r="P378" t="str" cm="1">
        <f t="array" ref="P378">IF(Q378="","",_xlfn.TEXTJOIN(",",TRUE,IF(収支報告書!$W$10:$W$1011=Q378,収支報告書!$B$10:$B$1011,"")))</f>
        <v/>
      </c>
      <c r="R378" s="150">
        <f>SUMIFS(収支報告書!$P$10:$P$1011,収支報告書!$U$10:$U$1011,"対象外",収支報告書!$W$10:$W$1011,Q378)+SUMIFS(収支報告書!$S$10:$S$1011,収支報告書!$U$10:$U$1011,"一部*",収支報告書!$W$10:$W$1011,Q378)+SUMIFS(収支報告書!$AA$10:$AA$1011,収支報告書!$U$10:$U$1011,"一部*",収支報告書!$W$10:$W$1011,Q378)+SUMIFS(収支報告書!$AB$10:$AB$1011,収支報告書!$U$10:$U$1011,"一部*",収支報告書!$W$10:$W$1011,Q378)+SUMIFS(収支報告書!$P$10:$P$1011,収支報告書!$U$10:$U$1011,"確認",収支報告書!$W$10:$W$1011,Q378)+SUMIFS(収支報告書!$AC$10:$AC$1011,収支報告書!$U$10:$U$1011,"一部*",収支報告書!$W$10:$W$1011,Q378)</f>
        <v>0</v>
      </c>
      <c r="S378" t="str" cm="1">
        <f t="array" aca="1" ref="S378" ca="1">_xlfn.IFNA(INDIRECT(ADDRESS(MATCH(Q378,収支報告書!$W$10:$W$1011,0)+9,22,4,,"収支報告書")),"")</f>
        <v/>
      </c>
      <c r="T378" t="str">
        <f t="shared" si="11"/>
        <v/>
      </c>
      <c r="U378" t="str">
        <f t="shared" si="12"/>
        <v/>
      </c>
    </row>
    <row r="379" spans="14:21">
      <c r="N379">
        <v>375</v>
      </c>
      <c r="O379" t="str">
        <f>IF(収支報告書!U384="一部対象外","・No."&amp;収支報告書!B384&amp;"："&amp;TEXT(収支報告書!$S384+収支報告書!$AA384+収支報告書!$AC384,"\#,###"),IF(収支報告書!U384="一部確認","・No."&amp;収支報告書!B384&amp;"："&amp;TEXT(収支報告書!$AB384,"\#,###"),""))</f>
        <v/>
      </c>
      <c r="P379" t="str" cm="1">
        <f t="array" ref="P379">IF(Q379="","",_xlfn.TEXTJOIN(",",TRUE,IF(収支報告書!$W$10:$W$1011=Q379,収支報告書!$B$10:$B$1011,"")))</f>
        <v/>
      </c>
      <c r="R379" s="150">
        <f>SUMIFS(収支報告書!$P$10:$P$1011,収支報告書!$U$10:$U$1011,"対象外",収支報告書!$W$10:$W$1011,Q379)+SUMIFS(収支報告書!$S$10:$S$1011,収支報告書!$U$10:$U$1011,"一部*",収支報告書!$W$10:$W$1011,Q379)+SUMIFS(収支報告書!$AA$10:$AA$1011,収支報告書!$U$10:$U$1011,"一部*",収支報告書!$W$10:$W$1011,Q379)+SUMIFS(収支報告書!$AB$10:$AB$1011,収支報告書!$U$10:$U$1011,"一部*",収支報告書!$W$10:$W$1011,Q379)+SUMIFS(収支報告書!$P$10:$P$1011,収支報告書!$U$10:$U$1011,"確認",収支報告書!$W$10:$W$1011,Q379)+SUMIFS(収支報告書!$AC$10:$AC$1011,収支報告書!$U$10:$U$1011,"一部*",収支報告書!$W$10:$W$1011,Q379)</f>
        <v>0</v>
      </c>
      <c r="S379" t="str" cm="1">
        <f t="array" aca="1" ref="S379" ca="1">_xlfn.IFNA(INDIRECT(ADDRESS(MATCH(Q379,収支報告書!$W$10:$W$1011,0)+9,22,4,,"収支報告書")),"")</f>
        <v/>
      </c>
      <c r="T379" t="str">
        <f t="shared" si="11"/>
        <v/>
      </c>
      <c r="U379" t="str">
        <f t="shared" si="12"/>
        <v/>
      </c>
    </row>
    <row r="380" spans="14:21">
      <c r="N380">
        <v>376</v>
      </c>
      <c r="O380" t="str">
        <f>IF(収支報告書!U385="一部対象外","・No."&amp;収支報告書!B385&amp;"："&amp;TEXT(収支報告書!$S385+収支報告書!$AA385+収支報告書!$AC385,"\#,###"),IF(収支報告書!U385="一部確認","・No."&amp;収支報告書!B385&amp;"："&amp;TEXT(収支報告書!$AB385,"\#,###"),""))</f>
        <v/>
      </c>
      <c r="P380" t="str" cm="1">
        <f t="array" ref="P380">IF(Q380="","",_xlfn.TEXTJOIN(",",TRUE,IF(収支報告書!$W$10:$W$1011=Q380,収支報告書!$B$10:$B$1011,"")))</f>
        <v/>
      </c>
      <c r="R380" s="150">
        <f>SUMIFS(収支報告書!$P$10:$P$1011,収支報告書!$U$10:$U$1011,"対象外",収支報告書!$W$10:$W$1011,Q380)+SUMIFS(収支報告書!$S$10:$S$1011,収支報告書!$U$10:$U$1011,"一部*",収支報告書!$W$10:$W$1011,Q380)+SUMIFS(収支報告書!$AA$10:$AA$1011,収支報告書!$U$10:$U$1011,"一部*",収支報告書!$W$10:$W$1011,Q380)+SUMIFS(収支報告書!$AB$10:$AB$1011,収支報告書!$U$10:$U$1011,"一部*",収支報告書!$W$10:$W$1011,Q380)+SUMIFS(収支報告書!$P$10:$P$1011,収支報告書!$U$10:$U$1011,"確認",収支報告書!$W$10:$W$1011,Q380)+SUMIFS(収支報告書!$AC$10:$AC$1011,収支報告書!$U$10:$U$1011,"一部*",収支報告書!$W$10:$W$1011,Q380)</f>
        <v>0</v>
      </c>
      <c r="S380" t="str" cm="1">
        <f t="array" aca="1" ref="S380" ca="1">_xlfn.IFNA(INDIRECT(ADDRESS(MATCH(Q380,収支報告書!$W$10:$W$1011,0)+9,22,4,,"収支報告書")),"")</f>
        <v/>
      </c>
      <c r="T380" t="str">
        <f t="shared" si="11"/>
        <v/>
      </c>
      <c r="U380" t="str">
        <f t="shared" si="12"/>
        <v/>
      </c>
    </row>
    <row r="381" spans="14:21">
      <c r="N381">
        <v>377</v>
      </c>
      <c r="O381" t="str">
        <f>IF(収支報告書!U386="一部対象外","・No."&amp;収支報告書!B386&amp;"："&amp;TEXT(収支報告書!$S386+収支報告書!$AA386+収支報告書!$AC386,"\#,###"),IF(収支報告書!U386="一部確認","・No."&amp;収支報告書!B386&amp;"："&amp;TEXT(収支報告書!$AB386,"\#,###"),""))</f>
        <v/>
      </c>
      <c r="P381" t="str" cm="1">
        <f t="array" ref="P381">IF(Q381="","",_xlfn.TEXTJOIN(",",TRUE,IF(収支報告書!$W$10:$W$1011=Q381,収支報告書!$B$10:$B$1011,"")))</f>
        <v/>
      </c>
      <c r="R381" s="150">
        <f>SUMIFS(収支報告書!$P$10:$P$1011,収支報告書!$U$10:$U$1011,"対象外",収支報告書!$W$10:$W$1011,Q381)+SUMIFS(収支報告書!$S$10:$S$1011,収支報告書!$U$10:$U$1011,"一部*",収支報告書!$W$10:$W$1011,Q381)+SUMIFS(収支報告書!$AA$10:$AA$1011,収支報告書!$U$10:$U$1011,"一部*",収支報告書!$W$10:$W$1011,Q381)+SUMIFS(収支報告書!$AB$10:$AB$1011,収支報告書!$U$10:$U$1011,"一部*",収支報告書!$W$10:$W$1011,Q381)+SUMIFS(収支報告書!$P$10:$P$1011,収支報告書!$U$10:$U$1011,"確認",収支報告書!$W$10:$W$1011,Q381)+SUMIFS(収支報告書!$AC$10:$AC$1011,収支報告書!$U$10:$U$1011,"一部*",収支報告書!$W$10:$W$1011,Q381)</f>
        <v>0</v>
      </c>
      <c r="S381" t="str" cm="1">
        <f t="array" aca="1" ref="S381" ca="1">_xlfn.IFNA(INDIRECT(ADDRESS(MATCH(Q381,収支報告書!$W$10:$W$1011,0)+9,22,4,,"収支報告書")),"")</f>
        <v/>
      </c>
      <c r="T381" t="str">
        <f t="shared" si="11"/>
        <v/>
      </c>
      <c r="U381" t="str">
        <f t="shared" si="12"/>
        <v/>
      </c>
    </row>
    <row r="382" spans="14:21">
      <c r="N382">
        <v>378</v>
      </c>
      <c r="O382" t="str">
        <f>IF(収支報告書!U387="一部対象外","・No."&amp;収支報告書!B387&amp;"："&amp;TEXT(収支報告書!$S387+収支報告書!$AA387+収支報告書!$AC387,"\#,###"),IF(収支報告書!U387="一部確認","・No."&amp;収支報告書!B387&amp;"："&amp;TEXT(収支報告書!$AB387,"\#,###"),""))</f>
        <v/>
      </c>
      <c r="P382" t="str" cm="1">
        <f t="array" ref="P382">IF(Q382="","",_xlfn.TEXTJOIN(",",TRUE,IF(収支報告書!$W$10:$W$1011=Q382,収支報告書!$B$10:$B$1011,"")))</f>
        <v/>
      </c>
      <c r="R382" s="150">
        <f>SUMIFS(収支報告書!$P$10:$P$1011,収支報告書!$U$10:$U$1011,"対象外",収支報告書!$W$10:$W$1011,Q382)+SUMIFS(収支報告書!$S$10:$S$1011,収支報告書!$U$10:$U$1011,"一部*",収支報告書!$W$10:$W$1011,Q382)+SUMIFS(収支報告書!$AA$10:$AA$1011,収支報告書!$U$10:$U$1011,"一部*",収支報告書!$W$10:$W$1011,Q382)+SUMIFS(収支報告書!$AB$10:$AB$1011,収支報告書!$U$10:$U$1011,"一部*",収支報告書!$W$10:$W$1011,Q382)+SUMIFS(収支報告書!$P$10:$P$1011,収支報告書!$U$10:$U$1011,"確認",収支報告書!$W$10:$W$1011,Q382)+SUMIFS(収支報告書!$AC$10:$AC$1011,収支報告書!$U$10:$U$1011,"一部*",収支報告書!$W$10:$W$1011,Q382)</f>
        <v>0</v>
      </c>
      <c r="S382" t="str" cm="1">
        <f t="array" aca="1" ref="S382" ca="1">_xlfn.IFNA(INDIRECT(ADDRESS(MATCH(Q382,収支報告書!$W$10:$W$1011,0)+9,22,4,,"収支報告書")),"")</f>
        <v/>
      </c>
      <c r="T382" t="str">
        <f t="shared" si="11"/>
        <v/>
      </c>
      <c r="U382" t="str">
        <f t="shared" si="12"/>
        <v/>
      </c>
    </row>
    <row r="383" spans="14:21">
      <c r="N383">
        <v>379</v>
      </c>
      <c r="O383" t="str">
        <f>IF(収支報告書!U388="一部対象外","・No."&amp;収支報告書!B388&amp;"："&amp;TEXT(収支報告書!$S388+収支報告書!$AA388+収支報告書!$AC388,"\#,###"),IF(収支報告書!U388="一部確認","・No."&amp;収支報告書!B388&amp;"："&amp;TEXT(収支報告書!$AB388,"\#,###"),""))</f>
        <v/>
      </c>
      <c r="P383" t="str" cm="1">
        <f t="array" ref="P383">IF(Q383="","",_xlfn.TEXTJOIN(",",TRUE,IF(収支報告書!$W$10:$W$1011=Q383,収支報告書!$B$10:$B$1011,"")))</f>
        <v/>
      </c>
      <c r="R383" s="150">
        <f>SUMIFS(収支報告書!$P$10:$P$1011,収支報告書!$U$10:$U$1011,"対象外",収支報告書!$W$10:$W$1011,Q383)+SUMIFS(収支報告書!$S$10:$S$1011,収支報告書!$U$10:$U$1011,"一部*",収支報告書!$W$10:$W$1011,Q383)+SUMIFS(収支報告書!$AA$10:$AA$1011,収支報告書!$U$10:$U$1011,"一部*",収支報告書!$W$10:$W$1011,Q383)+SUMIFS(収支報告書!$AB$10:$AB$1011,収支報告書!$U$10:$U$1011,"一部*",収支報告書!$W$10:$W$1011,Q383)+SUMIFS(収支報告書!$P$10:$P$1011,収支報告書!$U$10:$U$1011,"確認",収支報告書!$W$10:$W$1011,Q383)+SUMIFS(収支報告書!$AC$10:$AC$1011,収支報告書!$U$10:$U$1011,"一部*",収支報告書!$W$10:$W$1011,Q383)</f>
        <v>0</v>
      </c>
      <c r="S383" t="str" cm="1">
        <f t="array" aca="1" ref="S383" ca="1">_xlfn.IFNA(INDIRECT(ADDRESS(MATCH(Q383,収支報告書!$W$10:$W$1011,0)+9,22,4,,"収支報告書")),"")</f>
        <v/>
      </c>
      <c r="T383" t="str">
        <f t="shared" si="11"/>
        <v/>
      </c>
      <c r="U383" t="str">
        <f t="shared" si="12"/>
        <v/>
      </c>
    </row>
    <row r="384" spans="14:21">
      <c r="N384">
        <v>380</v>
      </c>
      <c r="O384" t="str">
        <f>IF(収支報告書!U389="一部対象外","・No."&amp;収支報告書!B389&amp;"："&amp;TEXT(収支報告書!$S389+収支報告書!$AA389+収支報告書!$AC389,"\#,###"),IF(収支報告書!U389="一部確認","・No."&amp;収支報告書!B389&amp;"："&amp;TEXT(収支報告書!$AB389,"\#,###"),""))</f>
        <v/>
      </c>
      <c r="P384" t="str" cm="1">
        <f t="array" ref="P384">IF(Q384="","",_xlfn.TEXTJOIN(",",TRUE,IF(収支報告書!$W$10:$W$1011=Q384,収支報告書!$B$10:$B$1011,"")))</f>
        <v/>
      </c>
      <c r="R384" s="150">
        <f>SUMIFS(収支報告書!$P$10:$P$1011,収支報告書!$U$10:$U$1011,"対象外",収支報告書!$W$10:$W$1011,Q384)+SUMIFS(収支報告書!$S$10:$S$1011,収支報告書!$U$10:$U$1011,"一部*",収支報告書!$W$10:$W$1011,Q384)+SUMIFS(収支報告書!$AA$10:$AA$1011,収支報告書!$U$10:$U$1011,"一部*",収支報告書!$W$10:$W$1011,Q384)+SUMIFS(収支報告書!$AB$10:$AB$1011,収支報告書!$U$10:$U$1011,"一部*",収支報告書!$W$10:$W$1011,Q384)+SUMIFS(収支報告書!$P$10:$P$1011,収支報告書!$U$10:$U$1011,"確認",収支報告書!$W$10:$W$1011,Q384)+SUMIFS(収支報告書!$AC$10:$AC$1011,収支報告書!$U$10:$U$1011,"一部*",収支報告書!$W$10:$W$1011,Q384)</f>
        <v>0</v>
      </c>
      <c r="S384" t="str" cm="1">
        <f t="array" aca="1" ref="S384" ca="1">_xlfn.IFNA(INDIRECT(ADDRESS(MATCH(Q384,収支報告書!$W$10:$W$1011,0)+9,22,4,,"収支報告書")),"")</f>
        <v/>
      </c>
      <c r="T384" t="str">
        <f t="shared" si="11"/>
        <v/>
      </c>
      <c r="U384" t="str">
        <f t="shared" si="12"/>
        <v/>
      </c>
    </row>
    <row r="385" spans="14:21">
      <c r="N385">
        <v>381</v>
      </c>
      <c r="O385" t="str">
        <f>IF(収支報告書!U390="一部対象外","・No."&amp;収支報告書!B390&amp;"："&amp;TEXT(収支報告書!$S390+収支報告書!$AA390+収支報告書!$AC390,"\#,###"),IF(収支報告書!U390="一部確認","・No."&amp;収支報告書!B390&amp;"："&amp;TEXT(収支報告書!$AB390,"\#,###"),""))</f>
        <v/>
      </c>
      <c r="P385" t="str" cm="1">
        <f t="array" ref="P385">IF(Q385="","",_xlfn.TEXTJOIN(",",TRUE,IF(収支報告書!$W$10:$W$1011=Q385,収支報告書!$B$10:$B$1011,"")))</f>
        <v/>
      </c>
      <c r="R385" s="150">
        <f>SUMIFS(収支報告書!$P$10:$P$1011,収支報告書!$U$10:$U$1011,"対象外",収支報告書!$W$10:$W$1011,Q385)+SUMIFS(収支報告書!$S$10:$S$1011,収支報告書!$U$10:$U$1011,"一部*",収支報告書!$W$10:$W$1011,Q385)+SUMIFS(収支報告書!$AA$10:$AA$1011,収支報告書!$U$10:$U$1011,"一部*",収支報告書!$W$10:$W$1011,Q385)+SUMIFS(収支報告書!$AB$10:$AB$1011,収支報告書!$U$10:$U$1011,"一部*",収支報告書!$W$10:$W$1011,Q385)+SUMIFS(収支報告書!$P$10:$P$1011,収支報告書!$U$10:$U$1011,"確認",収支報告書!$W$10:$W$1011,Q385)+SUMIFS(収支報告書!$AC$10:$AC$1011,収支報告書!$U$10:$U$1011,"一部*",収支報告書!$W$10:$W$1011,Q385)</f>
        <v>0</v>
      </c>
      <c r="S385" t="str" cm="1">
        <f t="array" aca="1" ref="S385" ca="1">_xlfn.IFNA(INDIRECT(ADDRESS(MATCH(Q385,収支報告書!$W$10:$W$1011,0)+9,22,4,,"収支報告書")),"")</f>
        <v/>
      </c>
      <c r="T385" t="str">
        <f t="shared" si="11"/>
        <v/>
      </c>
      <c r="U385" t="str">
        <f t="shared" si="12"/>
        <v/>
      </c>
    </row>
    <row r="386" spans="14:21">
      <c r="N386">
        <v>382</v>
      </c>
      <c r="O386" t="str">
        <f>IF(収支報告書!U391="一部対象外","・No."&amp;収支報告書!B391&amp;"："&amp;TEXT(収支報告書!$S391+収支報告書!$AA391+収支報告書!$AC391,"\#,###"),IF(収支報告書!U391="一部確認","・No."&amp;収支報告書!B391&amp;"："&amp;TEXT(収支報告書!$AB391,"\#,###"),""))</f>
        <v/>
      </c>
      <c r="P386" t="str" cm="1">
        <f t="array" ref="P386">IF(Q386="","",_xlfn.TEXTJOIN(",",TRUE,IF(収支報告書!$W$10:$W$1011=Q386,収支報告書!$B$10:$B$1011,"")))</f>
        <v/>
      </c>
      <c r="R386" s="150">
        <f>SUMIFS(収支報告書!$P$10:$P$1011,収支報告書!$U$10:$U$1011,"対象外",収支報告書!$W$10:$W$1011,Q386)+SUMIFS(収支報告書!$S$10:$S$1011,収支報告書!$U$10:$U$1011,"一部*",収支報告書!$W$10:$W$1011,Q386)+SUMIFS(収支報告書!$AA$10:$AA$1011,収支報告書!$U$10:$U$1011,"一部*",収支報告書!$W$10:$W$1011,Q386)+SUMIFS(収支報告書!$AB$10:$AB$1011,収支報告書!$U$10:$U$1011,"一部*",収支報告書!$W$10:$W$1011,Q386)+SUMIFS(収支報告書!$P$10:$P$1011,収支報告書!$U$10:$U$1011,"確認",収支報告書!$W$10:$W$1011,Q386)+SUMIFS(収支報告書!$AC$10:$AC$1011,収支報告書!$U$10:$U$1011,"一部*",収支報告書!$W$10:$W$1011,Q386)</f>
        <v>0</v>
      </c>
      <c r="S386" t="str" cm="1">
        <f t="array" aca="1" ref="S386" ca="1">_xlfn.IFNA(INDIRECT(ADDRESS(MATCH(Q386,収支報告書!$W$10:$W$1011,0)+9,22,4,,"収支報告書")),"")</f>
        <v/>
      </c>
      <c r="T386" t="str">
        <f t="shared" si="11"/>
        <v/>
      </c>
      <c r="U386" t="str">
        <f t="shared" si="12"/>
        <v/>
      </c>
    </row>
    <row r="387" spans="14:21">
      <c r="N387">
        <v>383</v>
      </c>
      <c r="O387" t="str">
        <f>IF(収支報告書!U392="一部対象外","・No."&amp;収支報告書!B392&amp;"："&amp;TEXT(収支報告書!$S392+収支報告書!$AA392+収支報告書!$AC392,"\#,###"),IF(収支報告書!U392="一部確認","・No."&amp;収支報告書!B392&amp;"："&amp;TEXT(収支報告書!$AB392,"\#,###"),""))</f>
        <v/>
      </c>
      <c r="P387" t="str" cm="1">
        <f t="array" ref="P387">IF(Q387="","",_xlfn.TEXTJOIN(",",TRUE,IF(収支報告書!$W$10:$W$1011=Q387,収支報告書!$B$10:$B$1011,"")))</f>
        <v/>
      </c>
      <c r="R387" s="150">
        <f>SUMIFS(収支報告書!$P$10:$P$1011,収支報告書!$U$10:$U$1011,"対象外",収支報告書!$W$10:$W$1011,Q387)+SUMIFS(収支報告書!$S$10:$S$1011,収支報告書!$U$10:$U$1011,"一部*",収支報告書!$W$10:$W$1011,Q387)+SUMIFS(収支報告書!$AA$10:$AA$1011,収支報告書!$U$10:$U$1011,"一部*",収支報告書!$W$10:$W$1011,Q387)+SUMIFS(収支報告書!$AB$10:$AB$1011,収支報告書!$U$10:$U$1011,"一部*",収支報告書!$W$10:$W$1011,Q387)+SUMIFS(収支報告書!$P$10:$P$1011,収支報告書!$U$10:$U$1011,"確認",収支報告書!$W$10:$W$1011,Q387)+SUMIFS(収支報告書!$AC$10:$AC$1011,収支報告書!$U$10:$U$1011,"一部*",収支報告書!$W$10:$W$1011,Q387)</f>
        <v>0</v>
      </c>
      <c r="S387" t="str" cm="1">
        <f t="array" aca="1" ref="S387" ca="1">_xlfn.IFNA(INDIRECT(ADDRESS(MATCH(Q387,収支報告書!$W$10:$W$1011,0)+9,22,4,,"収支報告書")),"")</f>
        <v/>
      </c>
      <c r="T387" t="str">
        <f t="shared" si="11"/>
        <v/>
      </c>
      <c r="U387" t="str">
        <f t="shared" si="12"/>
        <v/>
      </c>
    </row>
    <row r="388" spans="14:21">
      <c r="N388">
        <v>384</v>
      </c>
      <c r="O388" t="str">
        <f>IF(収支報告書!U393="一部対象外","・No."&amp;収支報告書!B393&amp;"："&amp;TEXT(収支報告書!$S393+収支報告書!$AA393+収支報告書!$AC393,"\#,###"),IF(収支報告書!U393="一部確認","・No."&amp;収支報告書!B393&amp;"："&amp;TEXT(収支報告書!$AB393,"\#,###"),""))</f>
        <v/>
      </c>
      <c r="P388" t="str" cm="1">
        <f t="array" ref="P388">IF(Q388="","",_xlfn.TEXTJOIN(",",TRUE,IF(収支報告書!$W$10:$W$1011=Q388,収支報告書!$B$10:$B$1011,"")))</f>
        <v/>
      </c>
      <c r="R388" s="150">
        <f>SUMIFS(収支報告書!$P$10:$P$1011,収支報告書!$U$10:$U$1011,"対象外",収支報告書!$W$10:$W$1011,Q388)+SUMIFS(収支報告書!$S$10:$S$1011,収支報告書!$U$10:$U$1011,"一部*",収支報告書!$W$10:$W$1011,Q388)+SUMIFS(収支報告書!$AA$10:$AA$1011,収支報告書!$U$10:$U$1011,"一部*",収支報告書!$W$10:$W$1011,Q388)+SUMIFS(収支報告書!$AB$10:$AB$1011,収支報告書!$U$10:$U$1011,"一部*",収支報告書!$W$10:$W$1011,Q388)+SUMIFS(収支報告書!$P$10:$P$1011,収支報告書!$U$10:$U$1011,"確認",収支報告書!$W$10:$W$1011,Q388)+SUMIFS(収支報告書!$AC$10:$AC$1011,収支報告書!$U$10:$U$1011,"一部*",収支報告書!$W$10:$W$1011,Q388)</f>
        <v>0</v>
      </c>
      <c r="S388" t="str" cm="1">
        <f t="array" aca="1" ref="S388" ca="1">_xlfn.IFNA(INDIRECT(ADDRESS(MATCH(Q388,収支報告書!$W$10:$W$1011,0)+9,22,4,,"収支報告書")),"")</f>
        <v/>
      </c>
      <c r="T388" t="str">
        <f t="shared" si="11"/>
        <v/>
      </c>
      <c r="U388" t="str">
        <f t="shared" si="12"/>
        <v/>
      </c>
    </row>
    <row r="389" spans="14:21">
      <c r="N389">
        <v>385</v>
      </c>
      <c r="O389" t="str">
        <f>IF(収支報告書!U394="一部対象外","・No."&amp;収支報告書!B394&amp;"："&amp;TEXT(収支報告書!$S394+収支報告書!$AA394+収支報告書!$AC394,"\#,###"),IF(収支報告書!U394="一部確認","・No."&amp;収支報告書!B394&amp;"："&amp;TEXT(収支報告書!$AB394,"\#,###"),""))</f>
        <v/>
      </c>
      <c r="P389" t="str" cm="1">
        <f t="array" ref="P389">IF(Q389="","",_xlfn.TEXTJOIN(",",TRUE,IF(収支報告書!$W$10:$W$1011=Q389,収支報告書!$B$10:$B$1011,"")))</f>
        <v/>
      </c>
      <c r="R389" s="150">
        <f>SUMIFS(収支報告書!$P$10:$P$1011,収支報告書!$U$10:$U$1011,"対象外",収支報告書!$W$10:$W$1011,Q389)+SUMIFS(収支報告書!$S$10:$S$1011,収支報告書!$U$10:$U$1011,"一部*",収支報告書!$W$10:$W$1011,Q389)+SUMIFS(収支報告書!$AA$10:$AA$1011,収支報告書!$U$10:$U$1011,"一部*",収支報告書!$W$10:$W$1011,Q389)+SUMIFS(収支報告書!$AB$10:$AB$1011,収支報告書!$U$10:$U$1011,"一部*",収支報告書!$W$10:$W$1011,Q389)+SUMIFS(収支報告書!$P$10:$P$1011,収支報告書!$U$10:$U$1011,"確認",収支報告書!$W$10:$W$1011,Q389)+SUMIFS(収支報告書!$AC$10:$AC$1011,収支報告書!$U$10:$U$1011,"一部*",収支報告書!$W$10:$W$1011,Q389)</f>
        <v>0</v>
      </c>
      <c r="S389" t="str" cm="1">
        <f t="array" aca="1" ref="S389" ca="1">_xlfn.IFNA(INDIRECT(ADDRESS(MATCH(Q389,収支報告書!$W$10:$W$1011,0)+9,22,4,,"収支報告書")),"")</f>
        <v/>
      </c>
      <c r="T389" t="str">
        <f t="shared" si="11"/>
        <v/>
      </c>
      <c r="U389" t="str">
        <f t="shared" si="12"/>
        <v/>
      </c>
    </row>
    <row r="390" spans="14:21">
      <c r="N390">
        <v>386</v>
      </c>
      <c r="O390" t="str">
        <f>IF(収支報告書!U395="一部対象外","・No."&amp;収支報告書!B395&amp;"："&amp;TEXT(収支報告書!$S395+収支報告書!$AA395+収支報告書!$AC395,"\#,###"),IF(収支報告書!U395="一部確認","・No."&amp;収支報告書!B395&amp;"："&amp;TEXT(収支報告書!$AB395,"\#,###"),""))</f>
        <v/>
      </c>
      <c r="P390" t="str" cm="1">
        <f t="array" ref="P390">IF(Q390="","",_xlfn.TEXTJOIN(",",TRUE,IF(収支報告書!$W$10:$W$1011=Q390,収支報告書!$B$10:$B$1011,"")))</f>
        <v/>
      </c>
      <c r="R390" s="150">
        <f>SUMIFS(収支報告書!$P$10:$P$1011,収支報告書!$U$10:$U$1011,"対象外",収支報告書!$W$10:$W$1011,Q390)+SUMIFS(収支報告書!$S$10:$S$1011,収支報告書!$U$10:$U$1011,"一部*",収支報告書!$W$10:$W$1011,Q390)+SUMIFS(収支報告書!$AA$10:$AA$1011,収支報告書!$U$10:$U$1011,"一部*",収支報告書!$W$10:$W$1011,Q390)+SUMIFS(収支報告書!$AB$10:$AB$1011,収支報告書!$U$10:$U$1011,"一部*",収支報告書!$W$10:$W$1011,Q390)+SUMIFS(収支報告書!$P$10:$P$1011,収支報告書!$U$10:$U$1011,"確認",収支報告書!$W$10:$W$1011,Q390)+SUMIFS(収支報告書!$AC$10:$AC$1011,収支報告書!$U$10:$U$1011,"一部*",収支報告書!$W$10:$W$1011,Q390)</f>
        <v>0</v>
      </c>
      <c r="S390" t="str" cm="1">
        <f t="array" aca="1" ref="S390" ca="1">_xlfn.IFNA(INDIRECT(ADDRESS(MATCH(Q390,収支報告書!$W$10:$W$1011,0)+9,22,4,,"収支報告書")),"")</f>
        <v/>
      </c>
      <c r="T390" t="str">
        <f t="shared" ref="T390:T453" si="13">IF(Q390="","",IF(R390&lt;&gt;0,"・No."&amp;P390&amp;"："&amp;Q390&amp;"（"&amp;TEXT(R390,"\#,###")&amp;IF(S390=0,"","/"&amp;S390)&amp;"）"&amp;CHAR(10),""))</f>
        <v/>
      </c>
      <c r="U390" t="str">
        <f t="shared" si="12"/>
        <v/>
      </c>
    </row>
    <row r="391" spans="14:21">
      <c r="N391">
        <v>387</v>
      </c>
      <c r="O391" t="str">
        <f>IF(収支報告書!U396="一部対象外","・No."&amp;収支報告書!B396&amp;"："&amp;TEXT(収支報告書!$S396+収支報告書!$AA396+収支報告書!$AC396,"\#,###"),IF(収支報告書!U396="一部確認","・No."&amp;収支報告書!B396&amp;"："&amp;TEXT(収支報告書!$AB396,"\#,###"),""))</f>
        <v/>
      </c>
      <c r="P391" t="str" cm="1">
        <f t="array" ref="P391">IF(Q391="","",_xlfn.TEXTJOIN(",",TRUE,IF(収支報告書!$W$10:$W$1011=Q391,収支報告書!$B$10:$B$1011,"")))</f>
        <v/>
      </c>
      <c r="R391" s="150">
        <f>SUMIFS(収支報告書!$P$10:$P$1011,収支報告書!$U$10:$U$1011,"対象外",収支報告書!$W$10:$W$1011,Q391)+SUMIFS(収支報告書!$S$10:$S$1011,収支報告書!$U$10:$U$1011,"一部*",収支報告書!$W$10:$W$1011,Q391)+SUMIFS(収支報告書!$AA$10:$AA$1011,収支報告書!$U$10:$U$1011,"一部*",収支報告書!$W$10:$W$1011,Q391)+SUMIFS(収支報告書!$AB$10:$AB$1011,収支報告書!$U$10:$U$1011,"一部*",収支報告書!$W$10:$W$1011,Q391)+SUMIFS(収支報告書!$P$10:$P$1011,収支報告書!$U$10:$U$1011,"確認",収支報告書!$W$10:$W$1011,Q391)+SUMIFS(収支報告書!$AC$10:$AC$1011,収支報告書!$U$10:$U$1011,"一部*",収支報告書!$W$10:$W$1011,Q391)</f>
        <v>0</v>
      </c>
      <c r="S391" t="str" cm="1">
        <f t="array" aca="1" ref="S391" ca="1">_xlfn.IFNA(INDIRECT(ADDRESS(MATCH(Q391,収支報告書!$W$10:$W$1011,0)+9,22,4,,"収支報告書")),"")</f>
        <v/>
      </c>
      <c r="T391" t="str">
        <f t="shared" si="13"/>
        <v/>
      </c>
      <c r="U391" t="str">
        <f t="shared" si="12"/>
        <v/>
      </c>
    </row>
    <row r="392" spans="14:21">
      <c r="N392">
        <v>388</v>
      </c>
      <c r="O392" t="str">
        <f>IF(収支報告書!U397="一部対象外","・No."&amp;収支報告書!B397&amp;"："&amp;TEXT(収支報告書!$S397+収支報告書!$AA397+収支報告書!$AC397,"\#,###"),IF(収支報告書!U397="一部確認","・No."&amp;収支報告書!B397&amp;"："&amp;TEXT(収支報告書!$AB397,"\#,###"),""))</f>
        <v/>
      </c>
      <c r="P392" t="str" cm="1">
        <f t="array" ref="P392">IF(Q392="","",_xlfn.TEXTJOIN(",",TRUE,IF(収支報告書!$W$10:$W$1011=Q392,収支報告書!$B$10:$B$1011,"")))</f>
        <v/>
      </c>
      <c r="R392" s="150">
        <f>SUMIFS(収支報告書!$P$10:$P$1011,収支報告書!$U$10:$U$1011,"対象外",収支報告書!$W$10:$W$1011,Q392)+SUMIFS(収支報告書!$S$10:$S$1011,収支報告書!$U$10:$U$1011,"一部*",収支報告書!$W$10:$W$1011,Q392)+SUMIFS(収支報告書!$AA$10:$AA$1011,収支報告書!$U$10:$U$1011,"一部*",収支報告書!$W$10:$W$1011,Q392)+SUMIFS(収支報告書!$AB$10:$AB$1011,収支報告書!$U$10:$U$1011,"一部*",収支報告書!$W$10:$W$1011,Q392)+SUMIFS(収支報告書!$P$10:$P$1011,収支報告書!$U$10:$U$1011,"確認",収支報告書!$W$10:$W$1011,Q392)+SUMIFS(収支報告書!$AC$10:$AC$1011,収支報告書!$U$10:$U$1011,"一部*",収支報告書!$W$10:$W$1011,Q392)</f>
        <v>0</v>
      </c>
      <c r="S392" t="str" cm="1">
        <f t="array" aca="1" ref="S392" ca="1">_xlfn.IFNA(INDIRECT(ADDRESS(MATCH(Q392,収支報告書!$W$10:$W$1011,0)+9,22,4,,"収支報告書")),"")</f>
        <v/>
      </c>
      <c r="T392" t="str">
        <f t="shared" si="13"/>
        <v/>
      </c>
      <c r="U392" t="str">
        <f t="shared" si="12"/>
        <v/>
      </c>
    </row>
    <row r="393" spans="14:21">
      <c r="N393">
        <v>389</v>
      </c>
      <c r="O393" t="str">
        <f>IF(収支報告書!U398="一部対象外","・No."&amp;収支報告書!B398&amp;"："&amp;TEXT(収支報告書!$S398+収支報告書!$AA398+収支報告書!$AC398,"\#,###"),IF(収支報告書!U398="一部確認","・No."&amp;収支報告書!B398&amp;"："&amp;TEXT(収支報告書!$AB398,"\#,###"),""))</f>
        <v/>
      </c>
      <c r="P393" t="str" cm="1">
        <f t="array" ref="P393">IF(Q393="","",_xlfn.TEXTJOIN(",",TRUE,IF(収支報告書!$W$10:$W$1011=Q393,収支報告書!$B$10:$B$1011,"")))</f>
        <v/>
      </c>
      <c r="R393" s="150">
        <f>SUMIFS(収支報告書!$P$10:$P$1011,収支報告書!$U$10:$U$1011,"対象外",収支報告書!$W$10:$W$1011,Q393)+SUMIFS(収支報告書!$S$10:$S$1011,収支報告書!$U$10:$U$1011,"一部*",収支報告書!$W$10:$W$1011,Q393)+SUMIFS(収支報告書!$AA$10:$AA$1011,収支報告書!$U$10:$U$1011,"一部*",収支報告書!$W$10:$W$1011,Q393)+SUMIFS(収支報告書!$AB$10:$AB$1011,収支報告書!$U$10:$U$1011,"一部*",収支報告書!$W$10:$W$1011,Q393)+SUMIFS(収支報告書!$P$10:$P$1011,収支報告書!$U$10:$U$1011,"確認",収支報告書!$W$10:$W$1011,Q393)+SUMIFS(収支報告書!$AC$10:$AC$1011,収支報告書!$U$10:$U$1011,"一部*",収支報告書!$W$10:$W$1011,Q393)</f>
        <v>0</v>
      </c>
      <c r="S393" t="str" cm="1">
        <f t="array" aca="1" ref="S393" ca="1">_xlfn.IFNA(INDIRECT(ADDRESS(MATCH(Q393,収支報告書!$W$10:$W$1011,0)+9,22,4,,"収支報告書")),"")</f>
        <v/>
      </c>
      <c r="T393" t="str">
        <f t="shared" si="13"/>
        <v/>
      </c>
      <c r="U393" t="str">
        <f t="shared" ref="U393:U456" si="14">IF(Q393="","",IF(R393=0,"・No."&amp;P393&amp;"："&amp;Q393&amp;CHAR(10),""))</f>
        <v/>
      </c>
    </row>
    <row r="394" spans="14:21">
      <c r="N394">
        <v>390</v>
      </c>
      <c r="O394" t="str">
        <f>IF(収支報告書!U399="一部対象外","・No."&amp;収支報告書!B399&amp;"："&amp;TEXT(収支報告書!$S399+収支報告書!$AA399+収支報告書!$AC399,"\#,###"),IF(収支報告書!U399="一部確認","・No."&amp;収支報告書!B399&amp;"："&amp;TEXT(収支報告書!$AB399,"\#,###"),""))</f>
        <v/>
      </c>
      <c r="P394" t="str" cm="1">
        <f t="array" ref="P394">IF(Q394="","",_xlfn.TEXTJOIN(",",TRUE,IF(収支報告書!$W$10:$W$1011=Q394,収支報告書!$B$10:$B$1011,"")))</f>
        <v/>
      </c>
      <c r="R394" s="150">
        <f>SUMIFS(収支報告書!$P$10:$P$1011,収支報告書!$U$10:$U$1011,"対象外",収支報告書!$W$10:$W$1011,Q394)+SUMIFS(収支報告書!$S$10:$S$1011,収支報告書!$U$10:$U$1011,"一部*",収支報告書!$W$10:$W$1011,Q394)+SUMIFS(収支報告書!$AA$10:$AA$1011,収支報告書!$U$10:$U$1011,"一部*",収支報告書!$W$10:$W$1011,Q394)+SUMIFS(収支報告書!$AB$10:$AB$1011,収支報告書!$U$10:$U$1011,"一部*",収支報告書!$W$10:$W$1011,Q394)+SUMIFS(収支報告書!$P$10:$P$1011,収支報告書!$U$10:$U$1011,"確認",収支報告書!$W$10:$W$1011,Q394)+SUMIFS(収支報告書!$AC$10:$AC$1011,収支報告書!$U$10:$U$1011,"一部*",収支報告書!$W$10:$W$1011,Q394)</f>
        <v>0</v>
      </c>
      <c r="S394" t="str" cm="1">
        <f t="array" aca="1" ref="S394" ca="1">_xlfn.IFNA(INDIRECT(ADDRESS(MATCH(Q394,収支報告書!$W$10:$W$1011,0)+9,22,4,,"収支報告書")),"")</f>
        <v/>
      </c>
      <c r="T394" t="str">
        <f t="shared" si="13"/>
        <v/>
      </c>
      <c r="U394" t="str">
        <f t="shared" si="14"/>
        <v/>
      </c>
    </row>
    <row r="395" spans="14:21">
      <c r="N395">
        <v>391</v>
      </c>
      <c r="O395" t="str">
        <f>IF(収支報告書!U400="一部対象外","・No."&amp;収支報告書!B400&amp;"："&amp;TEXT(収支報告書!$S400+収支報告書!$AA400+収支報告書!$AC400,"\#,###"),IF(収支報告書!U400="一部確認","・No."&amp;収支報告書!B400&amp;"："&amp;TEXT(収支報告書!$AB400,"\#,###"),""))</f>
        <v/>
      </c>
      <c r="P395" t="str" cm="1">
        <f t="array" ref="P395">IF(Q395="","",_xlfn.TEXTJOIN(",",TRUE,IF(収支報告書!$W$10:$W$1011=Q395,収支報告書!$B$10:$B$1011,"")))</f>
        <v/>
      </c>
      <c r="R395" s="150">
        <f>SUMIFS(収支報告書!$P$10:$P$1011,収支報告書!$U$10:$U$1011,"対象外",収支報告書!$W$10:$W$1011,Q395)+SUMIFS(収支報告書!$S$10:$S$1011,収支報告書!$U$10:$U$1011,"一部*",収支報告書!$W$10:$W$1011,Q395)+SUMIFS(収支報告書!$AA$10:$AA$1011,収支報告書!$U$10:$U$1011,"一部*",収支報告書!$W$10:$W$1011,Q395)+SUMIFS(収支報告書!$AB$10:$AB$1011,収支報告書!$U$10:$U$1011,"一部*",収支報告書!$W$10:$W$1011,Q395)+SUMIFS(収支報告書!$P$10:$P$1011,収支報告書!$U$10:$U$1011,"確認",収支報告書!$W$10:$W$1011,Q395)+SUMIFS(収支報告書!$AC$10:$AC$1011,収支報告書!$U$10:$U$1011,"一部*",収支報告書!$W$10:$W$1011,Q395)</f>
        <v>0</v>
      </c>
      <c r="S395" t="str" cm="1">
        <f t="array" aca="1" ref="S395" ca="1">_xlfn.IFNA(INDIRECT(ADDRESS(MATCH(Q395,収支報告書!$W$10:$W$1011,0)+9,22,4,,"収支報告書")),"")</f>
        <v/>
      </c>
      <c r="T395" t="str">
        <f t="shared" si="13"/>
        <v/>
      </c>
      <c r="U395" t="str">
        <f t="shared" si="14"/>
        <v/>
      </c>
    </row>
    <row r="396" spans="14:21">
      <c r="N396">
        <v>392</v>
      </c>
      <c r="O396" t="str">
        <f>IF(収支報告書!U401="一部対象外","・No."&amp;収支報告書!B401&amp;"："&amp;TEXT(収支報告書!$S401+収支報告書!$AA401+収支報告書!$AC401,"\#,###"),IF(収支報告書!U401="一部確認","・No."&amp;収支報告書!B401&amp;"："&amp;TEXT(収支報告書!$AB401,"\#,###"),""))</f>
        <v/>
      </c>
      <c r="P396" t="str" cm="1">
        <f t="array" ref="P396">IF(Q396="","",_xlfn.TEXTJOIN(",",TRUE,IF(収支報告書!$W$10:$W$1011=Q396,収支報告書!$B$10:$B$1011,"")))</f>
        <v/>
      </c>
      <c r="R396" s="150">
        <f>SUMIFS(収支報告書!$P$10:$P$1011,収支報告書!$U$10:$U$1011,"対象外",収支報告書!$W$10:$W$1011,Q396)+SUMIFS(収支報告書!$S$10:$S$1011,収支報告書!$U$10:$U$1011,"一部*",収支報告書!$W$10:$W$1011,Q396)+SUMIFS(収支報告書!$AA$10:$AA$1011,収支報告書!$U$10:$U$1011,"一部*",収支報告書!$W$10:$W$1011,Q396)+SUMIFS(収支報告書!$AB$10:$AB$1011,収支報告書!$U$10:$U$1011,"一部*",収支報告書!$W$10:$W$1011,Q396)+SUMIFS(収支報告書!$P$10:$P$1011,収支報告書!$U$10:$U$1011,"確認",収支報告書!$W$10:$W$1011,Q396)+SUMIFS(収支報告書!$AC$10:$AC$1011,収支報告書!$U$10:$U$1011,"一部*",収支報告書!$W$10:$W$1011,Q396)</f>
        <v>0</v>
      </c>
      <c r="S396" t="str" cm="1">
        <f t="array" aca="1" ref="S396" ca="1">_xlfn.IFNA(INDIRECT(ADDRESS(MATCH(Q396,収支報告書!$W$10:$W$1011,0)+9,22,4,,"収支報告書")),"")</f>
        <v/>
      </c>
      <c r="T396" t="str">
        <f t="shared" si="13"/>
        <v/>
      </c>
      <c r="U396" t="str">
        <f t="shared" si="14"/>
        <v/>
      </c>
    </row>
    <row r="397" spans="14:21">
      <c r="N397">
        <v>393</v>
      </c>
      <c r="O397" t="str">
        <f>IF(収支報告書!U402="一部対象外","・No."&amp;収支報告書!B402&amp;"："&amp;TEXT(収支報告書!$S402+収支報告書!$AA402+収支報告書!$AC402,"\#,###"),IF(収支報告書!U402="一部確認","・No."&amp;収支報告書!B402&amp;"："&amp;TEXT(収支報告書!$AB402,"\#,###"),""))</f>
        <v/>
      </c>
      <c r="P397" t="str" cm="1">
        <f t="array" ref="P397">IF(Q397="","",_xlfn.TEXTJOIN(",",TRUE,IF(収支報告書!$W$10:$W$1011=Q397,収支報告書!$B$10:$B$1011,"")))</f>
        <v/>
      </c>
      <c r="R397" s="150">
        <f>SUMIFS(収支報告書!$P$10:$P$1011,収支報告書!$U$10:$U$1011,"対象外",収支報告書!$W$10:$W$1011,Q397)+SUMIFS(収支報告書!$S$10:$S$1011,収支報告書!$U$10:$U$1011,"一部*",収支報告書!$W$10:$W$1011,Q397)+SUMIFS(収支報告書!$AA$10:$AA$1011,収支報告書!$U$10:$U$1011,"一部*",収支報告書!$W$10:$W$1011,Q397)+SUMIFS(収支報告書!$AB$10:$AB$1011,収支報告書!$U$10:$U$1011,"一部*",収支報告書!$W$10:$W$1011,Q397)+SUMIFS(収支報告書!$P$10:$P$1011,収支報告書!$U$10:$U$1011,"確認",収支報告書!$W$10:$W$1011,Q397)+SUMIFS(収支報告書!$AC$10:$AC$1011,収支報告書!$U$10:$U$1011,"一部*",収支報告書!$W$10:$W$1011,Q397)</f>
        <v>0</v>
      </c>
      <c r="S397" t="str" cm="1">
        <f t="array" aca="1" ref="S397" ca="1">_xlfn.IFNA(INDIRECT(ADDRESS(MATCH(Q397,収支報告書!$W$10:$W$1011,0)+9,22,4,,"収支報告書")),"")</f>
        <v/>
      </c>
      <c r="T397" t="str">
        <f t="shared" si="13"/>
        <v/>
      </c>
      <c r="U397" t="str">
        <f t="shared" si="14"/>
        <v/>
      </c>
    </row>
    <row r="398" spans="14:21">
      <c r="N398">
        <v>394</v>
      </c>
      <c r="O398" t="str">
        <f>IF(収支報告書!U403="一部対象外","・No."&amp;収支報告書!B403&amp;"："&amp;TEXT(収支報告書!$S403+収支報告書!$AA403+収支報告書!$AC403,"\#,###"),IF(収支報告書!U403="一部確認","・No."&amp;収支報告書!B403&amp;"："&amp;TEXT(収支報告書!$AB403,"\#,###"),""))</f>
        <v/>
      </c>
      <c r="P398" t="str" cm="1">
        <f t="array" ref="P398">IF(Q398="","",_xlfn.TEXTJOIN(",",TRUE,IF(収支報告書!$W$10:$W$1011=Q398,収支報告書!$B$10:$B$1011,"")))</f>
        <v/>
      </c>
      <c r="R398" s="150">
        <f>SUMIFS(収支報告書!$P$10:$P$1011,収支報告書!$U$10:$U$1011,"対象外",収支報告書!$W$10:$W$1011,Q398)+SUMIFS(収支報告書!$S$10:$S$1011,収支報告書!$U$10:$U$1011,"一部*",収支報告書!$W$10:$W$1011,Q398)+SUMIFS(収支報告書!$AA$10:$AA$1011,収支報告書!$U$10:$U$1011,"一部*",収支報告書!$W$10:$W$1011,Q398)+SUMIFS(収支報告書!$AB$10:$AB$1011,収支報告書!$U$10:$U$1011,"一部*",収支報告書!$W$10:$W$1011,Q398)+SUMIFS(収支報告書!$P$10:$P$1011,収支報告書!$U$10:$U$1011,"確認",収支報告書!$W$10:$W$1011,Q398)+SUMIFS(収支報告書!$AC$10:$AC$1011,収支報告書!$U$10:$U$1011,"一部*",収支報告書!$W$10:$W$1011,Q398)</f>
        <v>0</v>
      </c>
      <c r="S398" t="str" cm="1">
        <f t="array" aca="1" ref="S398" ca="1">_xlfn.IFNA(INDIRECT(ADDRESS(MATCH(Q398,収支報告書!$W$10:$W$1011,0)+9,22,4,,"収支報告書")),"")</f>
        <v/>
      </c>
      <c r="T398" t="str">
        <f t="shared" si="13"/>
        <v/>
      </c>
      <c r="U398" t="str">
        <f t="shared" si="14"/>
        <v/>
      </c>
    </row>
    <row r="399" spans="14:21">
      <c r="N399">
        <v>395</v>
      </c>
      <c r="O399" t="str">
        <f>IF(収支報告書!U404="一部対象外","・No."&amp;収支報告書!B404&amp;"："&amp;TEXT(収支報告書!$S404+収支報告書!$AA404+収支報告書!$AC404,"\#,###"),IF(収支報告書!U404="一部確認","・No."&amp;収支報告書!B404&amp;"："&amp;TEXT(収支報告書!$AB404,"\#,###"),""))</f>
        <v/>
      </c>
      <c r="P399" t="str" cm="1">
        <f t="array" ref="P399">IF(Q399="","",_xlfn.TEXTJOIN(",",TRUE,IF(収支報告書!$W$10:$W$1011=Q399,収支報告書!$B$10:$B$1011,"")))</f>
        <v/>
      </c>
      <c r="R399" s="150">
        <f>SUMIFS(収支報告書!$P$10:$P$1011,収支報告書!$U$10:$U$1011,"対象外",収支報告書!$W$10:$W$1011,Q399)+SUMIFS(収支報告書!$S$10:$S$1011,収支報告書!$U$10:$U$1011,"一部*",収支報告書!$W$10:$W$1011,Q399)+SUMIFS(収支報告書!$AA$10:$AA$1011,収支報告書!$U$10:$U$1011,"一部*",収支報告書!$W$10:$W$1011,Q399)+SUMIFS(収支報告書!$AB$10:$AB$1011,収支報告書!$U$10:$U$1011,"一部*",収支報告書!$W$10:$W$1011,Q399)+SUMIFS(収支報告書!$P$10:$P$1011,収支報告書!$U$10:$U$1011,"確認",収支報告書!$W$10:$W$1011,Q399)+SUMIFS(収支報告書!$AC$10:$AC$1011,収支報告書!$U$10:$U$1011,"一部*",収支報告書!$W$10:$W$1011,Q399)</f>
        <v>0</v>
      </c>
      <c r="S399" t="str" cm="1">
        <f t="array" aca="1" ref="S399" ca="1">_xlfn.IFNA(INDIRECT(ADDRESS(MATCH(Q399,収支報告書!$W$10:$W$1011,0)+9,22,4,,"収支報告書")),"")</f>
        <v/>
      </c>
      <c r="T399" t="str">
        <f t="shared" si="13"/>
        <v/>
      </c>
      <c r="U399" t="str">
        <f t="shared" si="14"/>
        <v/>
      </c>
    </row>
    <row r="400" spans="14:21">
      <c r="N400">
        <v>396</v>
      </c>
      <c r="O400" t="str">
        <f>IF(収支報告書!U405="一部対象外","・No."&amp;収支報告書!B405&amp;"："&amp;TEXT(収支報告書!$S405+収支報告書!$AA405+収支報告書!$AC405,"\#,###"),IF(収支報告書!U405="一部確認","・No."&amp;収支報告書!B405&amp;"："&amp;TEXT(収支報告書!$AB405,"\#,###"),""))</f>
        <v/>
      </c>
      <c r="P400" t="str" cm="1">
        <f t="array" ref="P400">IF(Q400="","",_xlfn.TEXTJOIN(",",TRUE,IF(収支報告書!$W$10:$W$1011=Q400,収支報告書!$B$10:$B$1011,"")))</f>
        <v/>
      </c>
      <c r="R400" s="150">
        <f>SUMIFS(収支報告書!$P$10:$P$1011,収支報告書!$U$10:$U$1011,"対象外",収支報告書!$W$10:$W$1011,Q400)+SUMIFS(収支報告書!$S$10:$S$1011,収支報告書!$U$10:$U$1011,"一部*",収支報告書!$W$10:$W$1011,Q400)+SUMIFS(収支報告書!$AA$10:$AA$1011,収支報告書!$U$10:$U$1011,"一部*",収支報告書!$W$10:$W$1011,Q400)+SUMIFS(収支報告書!$AB$10:$AB$1011,収支報告書!$U$10:$U$1011,"一部*",収支報告書!$W$10:$W$1011,Q400)+SUMIFS(収支報告書!$P$10:$P$1011,収支報告書!$U$10:$U$1011,"確認",収支報告書!$W$10:$W$1011,Q400)+SUMIFS(収支報告書!$AC$10:$AC$1011,収支報告書!$U$10:$U$1011,"一部*",収支報告書!$W$10:$W$1011,Q400)</f>
        <v>0</v>
      </c>
      <c r="S400" t="str" cm="1">
        <f t="array" aca="1" ref="S400" ca="1">_xlfn.IFNA(INDIRECT(ADDRESS(MATCH(Q400,収支報告書!$W$10:$W$1011,0)+9,22,4,,"収支報告書")),"")</f>
        <v/>
      </c>
      <c r="T400" t="str">
        <f t="shared" si="13"/>
        <v/>
      </c>
      <c r="U400" t="str">
        <f t="shared" si="14"/>
        <v/>
      </c>
    </row>
    <row r="401" spans="14:21">
      <c r="N401">
        <v>397</v>
      </c>
      <c r="O401" t="str">
        <f>IF(収支報告書!U406="一部対象外","・No."&amp;収支報告書!B406&amp;"："&amp;TEXT(収支報告書!$S406+収支報告書!$AA406+収支報告書!$AC406,"\#,###"),IF(収支報告書!U406="一部確認","・No."&amp;収支報告書!B406&amp;"："&amp;TEXT(収支報告書!$AB406,"\#,###"),""))</f>
        <v/>
      </c>
      <c r="P401" t="str" cm="1">
        <f t="array" ref="P401">IF(Q401="","",_xlfn.TEXTJOIN(",",TRUE,IF(収支報告書!$W$10:$W$1011=Q401,収支報告書!$B$10:$B$1011,"")))</f>
        <v/>
      </c>
      <c r="R401" s="150">
        <f>SUMIFS(収支報告書!$P$10:$P$1011,収支報告書!$U$10:$U$1011,"対象外",収支報告書!$W$10:$W$1011,Q401)+SUMIFS(収支報告書!$S$10:$S$1011,収支報告書!$U$10:$U$1011,"一部*",収支報告書!$W$10:$W$1011,Q401)+SUMIFS(収支報告書!$AA$10:$AA$1011,収支報告書!$U$10:$U$1011,"一部*",収支報告書!$W$10:$W$1011,Q401)+SUMIFS(収支報告書!$AB$10:$AB$1011,収支報告書!$U$10:$U$1011,"一部*",収支報告書!$W$10:$W$1011,Q401)+SUMIFS(収支報告書!$P$10:$P$1011,収支報告書!$U$10:$U$1011,"確認",収支報告書!$W$10:$W$1011,Q401)+SUMIFS(収支報告書!$AC$10:$AC$1011,収支報告書!$U$10:$U$1011,"一部*",収支報告書!$W$10:$W$1011,Q401)</f>
        <v>0</v>
      </c>
      <c r="S401" t="str" cm="1">
        <f t="array" aca="1" ref="S401" ca="1">_xlfn.IFNA(INDIRECT(ADDRESS(MATCH(Q401,収支報告書!$W$10:$W$1011,0)+9,22,4,,"収支報告書")),"")</f>
        <v/>
      </c>
      <c r="T401" t="str">
        <f t="shared" si="13"/>
        <v/>
      </c>
      <c r="U401" t="str">
        <f t="shared" si="14"/>
        <v/>
      </c>
    </row>
    <row r="402" spans="14:21">
      <c r="N402">
        <v>398</v>
      </c>
      <c r="O402" t="str">
        <f>IF(収支報告書!U407="一部対象外","・No."&amp;収支報告書!B407&amp;"："&amp;TEXT(収支報告書!$S407+収支報告書!$AA407+収支報告書!$AC407,"\#,###"),IF(収支報告書!U407="一部確認","・No."&amp;収支報告書!B407&amp;"："&amp;TEXT(収支報告書!$AB407,"\#,###"),""))</f>
        <v/>
      </c>
      <c r="P402" t="str" cm="1">
        <f t="array" ref="P402">IF(Q402="","",_xlfn.TEXTJOIN(",",TRUE,IF(収支報告書!$W$10:$W$1011=Q402,収支報告書!$B$10:$B$1011,"")))</f>
        <v/>
      </c>
      <c r="R402" s="150">
        <f>SUMIFS(収支報告書!$P$10:$P$1011,収支報告書!$U$10:$U$1011,"対象外",収支報告書!$W$10:$W$1011,Q402)+SUMIFS(収支報告書!$S$10:$S$1011,収支報告書!$U$10:$U$1011,"一部*",収支報告書!$W$10:$W$1011,Q402)+SUMIFS(収支報告書!$AA$10:$AA$1011,収支報告書!$U$10:$U$1011,"一部*",収支報告書!$W$10:$W$1011,Q402)+SUMIFS(収支報告書!$AB$10:$AB$1011,収支報告書!$U$10:$U$1011,"一部*",収支報告書!$W$10:$W$1011,Q402)+SUMIFS(収支報告書!$P$10:$P$1011,収支報告書!$U$10:$U$1011,"確認",収支報告書!$W$10:$W$1011,Q402)+SUMIFS(収支報告書!$AC$10:$AC$1011,収支報告書!$U$10:$U$1011,"一部*",収支報告書!$W$10:$W$1011,Q402)</f>
        <v>0</v>
      </c>
      <c r="S402" t="str" cm="1">
        <f t="array" aca="1" ref="S402" ca="1">_xlfn.IFNA(INDIRECT(ADDRESS(MATCH(Q402,収支報告書!$W$10:$W$1011,0)+9,22,4,,"収支報告書")),"")</f>
        <v/>
      </c>
      <c r="T402" t="str">
        <f t="shared" si="13"/>
        <v/>
      </c>
      <c r="U402" t="str">
        <f t="shared" si="14"/>
        <v/>
      </c>
    </row>
    <row r="403" spans="14:21">
      <c r="N403">
        <v>399</v>
      </c>
      <c r="O403" t="str">
        <f>IF(収支報告書!U408="一部対象外","・No."&amp;収支報告書!B408&amp;"："&amp;TEXT(収支報告書!$S408+収支報告書!$AA408+収支報告書!$AC408,"\#,###"),IF(収支報告書!U408="一部確認","・No."&amp;収支報告書!B408&amp;"："&amp;TEXT(収支報告書!$AB408,"\#,###"),""))</f>
        <v/>
      </c>
      <c r="P403" t="str" cm="1">
        <f t="array" ref="P403">IF(Q403="","",_xlfn.TEXTJOIN(",",TRUE,IF(収支報告書!$W$10:$W$1011=Q403,収支報告書!$B$10:$B$1011,"")))</f>
        <v/>
      </c>
      <c r="R403" s="150">
        <f>SUMIFS(収支報告書!$P$10:$P$1011,収支報告書!$U$10:$U$1011,"対象外",収支報告書!$W$10:$W$1011,Q403)+SUMIFS(収支報告書!$S$10:$S$1011,収支報告書!$U$10:$U$1011,"一部*",収支報告書!$W$10:$W$1011,Q403)+SUMIFS(収支報告書!$AA$10:$AA$1011,収支報告書!$U$10:$U$1011,"一部*",収支報告書!$W$10:$W$1011,Q403)+SUMIFS(収支報告書!$AB$10:$AB$1011,収支報告書!$U$10:$U$1011,"一部*",収支報告書!$W$10:$W$1011,Q403)+SUMIFS(収支報告書!$P$10:$P$1011,収支報告書!$U$10:$U$1011,"確認",収支報告書!$W$10:$W$1011,Q403)+SUMIFS(収支報告書!$AC$10:$AC$1011,収支報告書!$U$10:$U$1011,"一部*",収支報告書!$W$10:$W$1011,Q403)</f>
        <v>0</v>
      </c>
      <c r="S403" t="str" cm="1">
        <f t="array" aca="1" ref="S403" ca="1">_xlfn.IFNA(INDIRECT(ADDRESS(MATCH(Q403,収支報告書!$W$10:$W$1011,0)+9,22,4,,"収支報告書")),"")</f>
        <v/>
      </c>
      <c r="T403" t="str">
        <f t="shared" si="13"/>
        <v/>
      </c>
      <c r="U403" t="str">
        <f t="shared" si="14"/>
        <v/>
      </c>
    </row>
    <row r="404" spans="14:21">
      <c r="N404">
        <v>400</v>
      </c>
      <c r="O404" t="str">
        <f>IF(収支報告書!U409="一部対象外","・No."&amp;収支報告書!B409&amp;"："&amp;TEXT(収支報告書!$S409+収支報告書!$AA409+収支報告書!$AC409,"\#,###"),IF(収支報告書!U409="一部確認","・No."&amp;収支報告書!B409&amp;"："&amp;TEXT(収支報告書!$AB409,"\#,###"),""))</f>
        <v/>
      </c>
      <c r="P404" t="str" cm="1">
        <f t="array" ref="P404">IF(Q404="","",_xlfn.TEXTJOIN(",",TRUE,IF(収支報告書!$W$10:$W$1011=Q404,収支報告書!$B$10:$B$1011,"")))</f>
        <v/>
      </c>
      <c r="R404" s="150">
        <f>SUMIFS(収支報告書!$P$10:$P$1011,収支報告書!$U$10:$U$1011,"対象外",収支報告書!$W$10:$W$1011,Q404)+SUMIFS(収支報告書!$S$10:$S$1011,収支報告書!$U$10:$U$1011,"一部*",収支報告書!$W$10:$W$1011,Q404)+SUMIFS(収支報告書!$AA$10:$AA$1011,収支報告書!$U$10:$U$1011,"一部*",収支報告書!$W$10:$W$1011,Q404)+SUMIFS(収支報告書!$AB$10:$AB$1011,収支報告書!$U$10:$U$1011,"一部*",収支報告書!$W$10:$W$1011,Q404)+SUMIFS(収支報告書!$P$10:$P$1011,収支報告書!$U$10:$U$1011,"確認",収支報告書!$W$10:$W$1011,Q404)+SUMIFS(収支報告書!$AC$10:$AC$1011,収支報告書!$U$10:$U$1011,"一部*",収支報告書!$W$10:$W$1011,Q404)</f>
        <v>0</v>
      </c>
      <c r="S404" t="str" cm="1">
        <f t="array" aca="1" ref="S404" ca="1">_xlfn.IFNA(INDIRECT(ADDRESS(MATCH(Q404,収支報告書!$W$10:$W$1011,0)+9,22,4,,"収支報告書")),"")</f>
        <v/>
      </c>
      <c r="T404" t="str">
        <f t="shared" si="13"/>
        <v/>
      </c>
      <c r="U404" t="str">
        <f t="shared" si="14"/>
        <v/>
      </c>
    </row>
    <row r="405" spans="14:21">
      <c r="N405">
        <v>401</v>
      </c>
      <c r="O405" t="str">
        <f>IF(収支報告書!U410="一部対象外","・No."&amp;収支報告書!B410&amp;"："&amp;TEXT(収支報告書!$S410+収支報告書!$AA410+収支報告書!$AC410,"\#,###"),IF(収支報告書!U410="一部確認","・No."&amp;収支報告書!B410&amp;"："&amp;TEXT(収支報告書!$AB410,"\#,###"),""))</f>
        <v/>
      </c>
      <c r="P405" t="str" cm="1">
        <f t="array" ref="P405">IF(Q405="","",_xlfn.TEXTJOIN(",",TRUE,IF(収支報告書!$W$10:$W$1011=Q405,収支報告書!$B$10:$B$1011,"")))</f>
        <v/>
      </c>
      <c r="R405" s="150">
        <f>SUMIFS(収支報告書!$P$10:$P$1011,収支報告書!$U$10:$U$1011,"対象外",収支報告書!$W$10:$W$1011,Q405)+SUMIFS(収支報告書!$S$10:$S$1011,収支報告書!$U$10:$U$1011,"一部*",収支報告書!$W$10:$W$1011,Q405)+SUMIFS(収支報告書!$AA$10:$AA$1011,収支報告書!$U$10:$U$1011,"一部*",収支報告書!$W$10:$W$1011,Q405)+SUMIFS(収支報告書!$AB$10:$AB$1011,収支報告書!$U$10:$U$1011,"一部*",収支報告書!$W$10:$W$1011,Q405)+SUMIFS(収支報告書!$P$10:$P$1011,収支報告書!$U$10:$U$1011,"確認",収支報告書!$W$10:$W$1011,Q405)+SUMIFS(収支報告書!$AC$10:$AC$1011,収支報告書!$U$10:$U$1011,"一部*",収支報告書!$W$10:$W$1011,Q405)</f>
        <v>0</v>
      </c>
      <c r="S405" t="str" cm="1">
        <f t="array" aca="1" ref="S405" ca="1">_xlfn.IFNA(INDIRECT(ADDRESS(MATCH(Q405,収支報告書!$W$10:$W$1011,0)+9,22,4,,"収支報告書")),"")</f>
        <v/>
      </c>
      <c r="T405" t="str">
        <f t="shared" si="13"/>
        <v/>
      </c>
      <c r="U405" t="str">
        <f t="shared" si="14"/>
        <v/>
      </c>
    </row>
    <row r="406" spans="14:21">
      <c r="N406">
        <v>402</v>
      </c>
      <c r="O406" t="str">
        <f>IF(収支報告書!U411="一部対象外","・No."&amp;収支報告書!B411&amp;"："&amp;TEXT(収支報告書!$S411+収支報告書!$AA411+収支報告書!$AC411,"\#,###"),IF(収支報告書!U411="一部確認","・No."&amp;収支報告書!B411&amp;"："&amp;TEXT(収支報告書!$AB411,"\#,###"),""))</f>
        <v/>
      </c>
      <c r="P406" t="str" cm="1">
        <f t="array" ref="P406">IF(Q406="","",_xlfn.TEXTJOIN(",",TRUE,IF(収支報告書!$W$10:$W$1011=Q406,収支報告書!$B$10:$B$1011,"")))</f>
        <v/>
      </c>
      <c r="R406" s="150">
        <f>SUMIFS(収支報告書!$P$10:$P$1011,収支報告書!$U$10:$U$1011,"対象外",収支報告書!$W$10:$W$1011,Q406)+SUMIFS(収支報告書!$S$10:$S$1011,収支報告書!$U$10:$U$1011,"一部*",収支報告書!$W$10:$W$1011,Q406)+SUMIFS(収支報告書!$AA$10:$AA$1011,収支報告書!$U$10:$U$1011,"一部*",収支報告書!$W$10:$W$1011,Q406)+SUMIFS(収支報告書!$AB$10:$AB$1011,収支報告書!$U$10:$U$1011,"一部*",収支報告書!$W$10:$W$1011,Q406)+SUMIFS(収支報告書!$P$10:$P$1011,収支報告書!$U$10:$U$1011,"確認",収支報告書!$W$10:$W$1011,Q406)+SUMIFS(収支報告書!$AC$10:$AC$1011,収支報告書!$U$10:$U$1011,"一部*",収支報告書!$W$10:$W$1011,Q406)</f>
        <v>0</v>
      </c>
      <c r="S406" t="str" cm="1">
        <f t="array" aca="1" ref="S406" ca="1">_xlfn.IFNA(INDIRECT(ADDRESS(MATCH(Q406,収支報告書!$W$10:$W$1011,0)+9,22,4,,"収支報告書")),"")</f>
        <v/>
      </c>
      <c r="T406" t="str">
        <f t="shared" si="13"/>
        <v/>
      </c>
      <c r="U406" t="str">
        <f t="shared" si="14"/>
        <v/>
      </c>
    </row>
    <row r="407" spans="14:21">
      <c r="N407">
        <v>403</v>
      </c>
      <c r="O407" t="str">
        <f>IF(収支報告書!U412="一部対象外","・No."&amp;収支報告書!B412&amp;"："&amp;TEXT(収支報告書!$S412+収支報告書!$AA412+収支報告書!$AC412,"\#,###"),IF(収支報告書!U412="一部確認","・No."&amp;収支報告書!B412&amp;"："&amp;TEXT(収支報告書!$AB412,"\#,###"),""))</f>
        <v/>
      </c>
      <c r="P407" t="str" cm="1">
        <f t="array" ref="P407">IF(Q407="","",_xlfn.TEXTJOIN(",",TRUE,IF(収支報告書!$W$10:$W$1011=Q407,収支報告書!$B$10:$B$1011,"")))</f>
        <v/>
      </c>
      <c r="R407" s="150">
        <f>SUMIFS(収支報告書!$P$10:$P$1011,収支報告書!$U$10:$U$1011,"対象外",収支報告書!$W$10:$W$1011,Q407)+SUMIFS(収支報告書!$S$10:$S$1011,収支報告書!$U$10:$U$1011,"一部*",収支報告書!$W$10:$W$1011,Q407)+SUMIFS(収支報告書!$AA$10:$AA$1011,収支報告書!$U$10:$U$1011,"一部*",収支報告書!$W$10:$W$1011,Q407)+SUMIFS(収支報告書!$AB$10:$AB$1011,収支報告書!$U$10:$U$1011,"一部*",収支報告書!$W$10:$W$1011,Q407)+SUMIFS(収支報告書!$P$10:$P$1011,収支報告書!$U$10:$U$1011,"確認",収支報告書!$W$10:$W$1011,Q407)+SUMIFS(収支報告書!$AC$10:$AC$1011,収支報告書!$U$10:$U$1011,"一部*",収支報告書!$W$10:$W$1011,Q407)</f>
        <v>0</v>
      </c>
      <c r="S407" t="str" cm="1">
        <f t="array" aca="1" ref="S407" ca="1">_xlfn.IFNA(INDIRECT(ADDRESS(MATCH(Q407,収支報告書!$W$10:$W$1011,0)+9,22,4,,"収支報告書")),"")</f>
        <v/>
      </c>
      <c r="T407" t="str">
        <f t="shared" si="13"/>
        <v/>
      </c>
      <c r="U407" t="str">
        <f t="shared" si="14"/>
        <v/>
      </c>
    </row>
    <row r="408" spans="14:21">
      <c r="N408">
        <v>404</v>
      </c>
      <c r="O408" t="str">
        <f>IF(収支報告書!U413="一部対象外","・No."&amp;収支報告書!B413&amp;"："&amp;TEXT(収支報告書!$S413+収支報告書!$AA413+収支報告書!$AC413,"\#,###"),IF(収支報告書!U413="一部確認","・No."&amp;収支報告書!B413&amp;"："&amp;TEXT(収支報告書!$AB413,"\#,###"),""))</f>
        <v/>
      </c>
      <c r="P408" t="str" cm="1">
        <f t="array" ref="P408">IF(Q408="","",_xlfn.TEXTJOIN(",",TRUE,IF(収支報告書!$W$10:$W$1011=Q408,収支報告書!$B$10:$B$1011,"")))</f>
        <v/>
      </c>
      <c r="R408" s="150">
        <f>SUMIFS(収支報告書!$P$10:$P$1011,収支報告書!$U$10:$U$1011,"対象外",収支報告書!$W$10:$W$1011,Q408)+SUMIFS(収支報告書!$S$10:$S$1011,収支報告書!$U$10:$U$1011,"一部*",収支報告書!$W$10:$W$1011,Q408)+SUMIFS(収支報告書!$AA$10:$AA$1011,収支報告書!$U$10:$U$1011,"一部*",収支報告書!$W$10:$W$1011,Q408)+SUMIFS(収支報告書!$AB$10:$AB$1011,収支報告書!$U$10:$U$1011,"一部*",収支報告書!$W$10:$W$1011,Q408)+SUMIFS(収支報告書!$P$10:$P$1011,収支報告書!$U$10:$U$1011,"確認",収支報告書!$W$10:$W$1011,Q408)+SUMIFS(収支報告書!$AC$10:$AC$1011,収支報告書!$U$10:$U$1011,"一部*",収支報告書!$W$10:$W$1011,Q408)</f>
        <v>0</v>
      </c>
      <c r="S408" t="str" cm="1">
        <f t="array" aca="1" ref="S408" ca="1">_xlfn.IFNA(INDIRECT(ADDRESS(MATCH(Q408,収支報告書!$W$10:$W$1011,0)+9,22,4,,"収支報告書")),"")</f>
        <v/>
      </c>
      <c r="T408" t="str">
        <f t="shared" si="13"/>
        <v/>
      </c>
      <c r="U408" t="str">
        <f t="shared" si="14"/>
        <v/>
      </c>
    </row>
    <row r="409" spans="14:21">
      <c r="N409">
        <v>405</v>
      </c>
      <c r="O409" t="str">
        <f>IF(収支報告書!U414="一部対象外","・No."&amp;収支報告書!B414&amp;"："&amp;TEXT(収支報告書!$S414+収支報告書!$AA414+収支報告書!$AC414,"\#,###"),IF(収支報告書!U414="一部確認","・No."&amp;収支報告書!B414&amp;"："&amp;TEXT(収支報告書!$AB414,"\#,###"),""))</f>
        <v/>
      </c>
      <c r="P409" t="str" cm="1">
        <f t="array" ref="P409">IF(Q409="","",_xlfn.TEXTJOIN(",",TRUE,IF(収支報告書!$W$10:$W$1011=Q409,収支報告書!$B$10:$B$1011,"")))</f>
        <v/>
      </c>
      <c r="R409" s="150">
        <f>SUMIFS(収支報告書!$P$10:$P$1011,収支報告書!$U$10:$U$1011,"対象外",収支報告書!$W$10:$W$1011,Q409)+SUMIFS(収支報告書!$S$10:$S$1011,収支報告書!$U$10:$U$1011,"一部*",収支報告書!$W$10:$W$1011,Q409)+SUMIFS(収支報告書!$AA$10:$AA$1011,収支報告書!$U$10:$U$1011,"一部*",収支報告書!$W$10:$W$1011,Q409)+SUMIFS(収支報告書!$AB$10:$AB$1011,収支報告書!$U$10:$U$1011,"一部*",収支報告書!$W$10:$W$1011,Q409)+SUMIFS(収支報告書!$P$10:$P$1011,収支報告書!$U$10:$U$1011,"確認",収支報告書!$W$10:$W$1011,Q409)+SUMIFS(収支報告書!$AC$10:$AC$1011,収支報告書!$U$10:$U$1011,"一部*",収支報告書!$W$10:$W$1011,Q409)</f>
        <v>0</v>
      </c>
      <c r="S409" t="str" cm="1">
        <f t="array" aca="1" ref="S409" ca="1">_xlfn.IFNA(INDIRECT(ADDRESS(MATCH(Q409,収支報告書!$W$10:$W$1011,0)+9,22,4,,"収支報告書")),"")</f>
        <v/>
      </c>
      <c r="T409" t="str">
        <f t="shared" si="13"/>
        <v/>
      </c>
      <c r="U409" t="str">
        <f t="shared" si="14"/>
        <v/>
      </c>
    </row>
    <row r="410" spans="14:21">
      <c r="N410">
        <v>406</v>
      </c>
      <c r="O410" t="str">
        <f>IF(収支報告書!U415="一部対象外","・No."&amp;収支報告書!B415&amp;"："&amp;TEXT(収支報告書!$S415+収支報告書!$AA415+収支報告書!$AC415,"\#,###"),IF(収支報告書!U415="一部確認","・No."&amp;収支報告書!B415&amp;"："&amp;TEXT(収支報告書!$AB415,"\#,###"),""))</f>
        <v/>
      </c>
      <c r="P410" t="str" cm="1">
        <f t="array" ref="P410">IF(Q410="","",_xlfn.TEXTJOIN(",",TRUE,IF(収支報告書!$W$10:$W$1011=Q410,収支報告書!$B$10:$B$1011,"")))</f>
        <v/>
      </c>
      <c r="R410" s="150">
        <f>SUMIFS(収支報告書!$P$10:$P$1011,収支報告書!$U$10:$U$1011,"対象外",収支報告書!$W$10:$W$1011,Q410)+SUMIFS(収支報告書!$S$10:$S$1011,収支報告書!$U$10:$U$1011,"一部*",収支報告書!$W$10:$W$1011,Q410)+SUMIFS(収支報告書!$AA$10:$AA$1011,収支報告書!$U$10:$U$1011,"一部*",収支報告書!$W$10:$W$1011,Q410)+SUMIFS(収支報告書!$AB$10:$AB$1011,収支報告書!$U$10:$U$1011,"一部*",収支報告書!$W$10:$W$1011,Q410)+SUMIFS(収支報告書!$P$10:$P$1011,収支報告書!$U$10:$U$1011,"確認",収支報告書!$W$10:$W$1011,Q410)+SUMIFS(収支報告書!$AC$10:$AC$1011,収支報告書!$U$10:$U$1011,"一部*",収支報告書!$W$10:$W$1011,Q410)</f>
        <v>0</v>
      </c>
      <c r="S410" t="str" cm="1">
        <f t="array" aca="1" ref="S410" ca="1">_xlfn.IFNA(INDIRECT(ADDRESS(MATCH(Q410,収支報告書!$W$10:$W$1011,0)+9,22,4,,"収支報告書")),"")</f>
        <v/>
      </c>
      <c r="T410" t="str">
        <f t="shared" si="13"/>
        <v/>
      </c>
      <c r="U410" t="str">
        <f t="shared" si="14"/>
        <v/>
      </c>
    </row>
    <row r="411" spans="14:21">
      <c r="N411">
        <v>407</v>
      </c>
      <c r="O411" t="str">
        <f>IF(収支報告書!U416="一部対象外","・No."&amp;収支報告書!B416&amp;"："&amp;TEXT(収支報告書!$S416+収支報告書!$AA416+収支報告書!$AC416,"\#,###"),IF(収支報告書!U416="一部確認","・No."&amp;収支報告書!B416&amp;"："&amp;TEXT(収支報告書!$AB416,"\#,###"),""))</f>
        <v/>
      </c>
      <c r="P411" t="str" cm="1">
        <f t="array" ref="P411">IF(Q411="","",_xlfn.TEXTJOIN(",",TRUE,IF(収支報告書!$W$10:$W$1011=Q411,収支報告書!$B$10:$B$1011,"")))</f>
        <v/>
      </c>
      <c r="R411" s="150">
        <f>SUMIFS(収支報告書!$P$10:$P$1011,収支報告書!$U$10:$U$1011,"対象外",収支報告書!$W$10:$W$1011,Q411)+SUMIFS(収支報告書!$S$10:$S$1011,収支報告書!$U$10:$U$1011,"一部*",収支報告書!$W$10:$W$1011,Q411)+SUMIFS(収支報告書!$AA$10:$AA$1011,収支報告書!$U$10:$U$1011,"一部*",収支報告書!$W$10:$W$1011,Q411)+SUMIFS(収支報告書!$AB$10:$AB$1011,収支報告書!$U$10:$U$1011,"一部*",収支報告書!$W$10:$W$1011,Q411)+SUMIFS(収支報告書!$P$10:$P$1011,収支報告書!$U$10:$U$1011,"確認",収支報告書!$W$10:$W$1011,Q411)+SUMIFS(収支報告書!$AC$10:$AC$1011,収支報告書!$U$10:$U$1011,"一部*",収支報告書!$W$10:$W$1011,Q411)</f>
        <v>0</v>
      </c>
      <c r="S411" t="str" cm="1">
        <f t="array" aca="1" ref="S411" ca="1">_xlfn.IFNA(INDIRECT(ADDRESS(MATCH(Q411,収支報告書!$W$10:$W$1011,0)+9,22,4,,"収支報告書")),"")</f>
        <v/>
      </c>
      <c r="T411" t="str">
        <f t="shared" si="13"/>
        <v/>
      </c>
      <c r="U411" t="str">
        <f t="shared" si="14"/>
        <v/>
      </c>
    </row>
    <row r="412" spans="14:21">
      <c r="N412">
        <v>408</v>
      </c>
      <c r="O412" t="str">
        <f>IF(収支報告書!U417="一部対象外","・No."&amp;収支報告書!B417&amp;"："&amp;TEXT(収支報告書!$S417+収支報告書!$AA417+収支報告書!$AC417,"\#,###"),IF(収支報告書!U417="一部確認","・No."&amp;収支報告書!B417&amp;"："&amp;TEXT(収支報告書!$AB417,"\#,###"),""))</f>
        <v/>
      </c>
      <c r="P412" t="str" cm="1">
        <f t="array" ref="P412">IF(Q412="","",_xlfn.TEXTJOIN(",",TRUE,IF(収支報告書!$W$10:$W$1011=Q412,収支報告書!$B$10:$B$1011,"")))</f>
        <v/>
      </c>
      <c r="R412" s="150">
        <f>SUMIFS(収支報告書!$P$10:$P$1011,収支報告書!$U$10:$U$1011,"対象外",収支報告書!$W$10:$W$1011,Q412)+SUMIFS(収支報告書!$S$10:$S$1011,収支報告書!$U$10:$U$1011,"一部*",収支報告書!$W$10:$W$1011,Q412)+SUMIFS(収支報告書!$AA$10:$AA$1011,収支報告書!$U$10:$U$1011,"一部*",収支報告書!$W$10:$W$1011,Q412)+SUMIFS(収支報告書!$AB$10:$AB$1011,収支報告書!$U$10:$U$1011,"一部*",収支報告書!$W$10:$W$1011,Q412)+SUMIFS(収支報告書!$P$10:$P$1011,収支報告書!$U$10:$U$1011,"確認",収支報告書!$W$10:$W$1011,Q412)+SUMIFS(収支報告書!$AC$10:$AC$1011,収支報告書!$U$10:$U$1011,"一部*",収支報告書!$W$10:$W$1011,Q412)</f>
        <v>0</v>
      </c>
      <c r="S412" t="str" cm="1">
        <f t="array" aca="1" ref="S412" ca="1">_xlfn.IFNA(INDIRECT(ADDRESS(MATCH(Q412,収支報告書!$W$10:$W$1011,0)+9,22,4,,"収支報告書")),"")</f>
        <v/>
      </c>
      <c r="T412" t="str">
        <f t="shared" si="13"/>
        <v/>
      </c>
      <c r="U412" t="str">
        <f t="shared" si="14"/>
        <v/>
      </c>
    </row>
    <row r="413" spans="14:21">
      <c r="N413">
        <v>409</v>
      </c>
      <c r="O413" t="str">
        <f>IF(収支報告書!U418="一部対象外","・No."&amp;収支報告書!B418&amp;"："&amp;TEXT(収支報告書!$S418+収支報告書!$AA418+収支報告書!$AC418,"\#,###"),IF(収支報告書!U418="一部確認","・No."&amp;収支報告書!B418&amp;"："&amp;TEXT(収支報告書!$AB418,"\#,###"),""))</f>
        <v/>
      </c>
      <c r="P413" t="str" cm="1">
        <f t="array" ref="P413">IF(Q413="","",_xlfn.TEXTJOIN(",",TRUE,IF(収支報告書!$W$10:$W$1011=Q413,収支報告書!$B$10:$B$1011,"")))</f>
        <v/>
      </c>
      <c r="R413" s="150">
        <f>SUMIFS(収支報告書!$P$10:$P$1011,収支報告書!$U$10:$U$1011,"対象外",収支報告書!$W$10:$W$1011,Q413)+SUMIFS(収支報告書!$S$10:$S$1011,収支報告書!$U$10:$U$1011,"一部*",収支報告書!$W$10:$W$1011,Q413)+SUMIFS(収支報告書!$AA$10:$AA$1011,収支報告書!$U$10:$U$1011,"一部*",収支報告書!$W$10:$W$1011,Q413)+SUMIFS(収支報告書!$AB$10:$AB$1011,収支報告書!$U$10:$U$1011,"一部*",収支報告書!$W$10:$W$1011,Q413)+SUMIFS(収支報告書!$P$10:$P$1011,収支報告書!$U$10:$U$1011,"確認",収支報告書!$W$10:$W$1011,Q413)+SUMIFS(収支報告書!$AC$10:$AC$1011,収支報告書!$U$10:$U$1011,"一部*",収支報告書!$W$10:$W$1011,Q413)</f>
        <v>0</v>
      </c>
      <c r="S413" t="str" cm="1">
        <f t="array" aca="1" ref="S413" ca="1">_xlfn.IFNA(INDIRECT(ADDRESS(MATCH(Q413,収支報告書!$W$10:$W$1011,0)+9,22,4,,"収支報告書")),"")</f>
        <v/>
      </c>
      <c r="T413" t="str">
        <f t="shared" si="13"/>
        <v/>
      </c>
      <c r="U413" t="str">
        <f t="shared" si="14"/>
        <v/>
      </c>
    </row>
    <row r="414" spans="14:21">
      <c r="N414">
        <v>410</v>
      </c>
      <c r="O414" t="str">
        <f>IF(収支報告書!U419="一部対象外","・No."&amp;収支報告書!B419&amp;"："&amp;TEXT(収支報告書!$S419+収支報告書!$AA419+収支報告書!$AC419,"\#,###"),IF(収支報告書!U419="一部確認","・No."&amp;収支報告書!B419&amp;"："&amp;TEXT(収支報告書!$AB419,"\#,###"),""))</f>
        <v/>
      </c>
      <c r="P414" t="str" cm="1">
        <f t="array" ref="P414">IF(Q414="","",_xlfn.TEXTJOIN(",",TRUE,IF(収支報告書!$W$10:$W$1011=Q414,収支報告書!$B$10:$B$1011,"")))</f>
        <v/>
      </c>
      <c r="R414" s="150">
        <f>SUMIFS(収支報告書!$P$10:$P$1011,収支報告書!$U$10:$U$1011,"対象外",収支報告書!$W$10:$W$1011,Q414)+SUMIFS(収支報告書!$S$10:$S$1011,収支報告書!$U$10:$U$1011,"一部*",収支報告書!$W$10:$W$1011,Q414)+SUMIFS(収支報告書!$AA$10:$AA$1011,収支報告書!$U$10:$U$1011,"一部*",収支報告書!$W$10:$W$1011,Q414)+SUMIFS(収支報告書!$AB$10:$AB$1011,収支報告書!$U$10:$U$1011,"一部*",収支報告書!$W$10:$W$1011,Q414)+SUMIFS(収支報告書!$P$10:$P$1011,収支報告書!$U$10:$U$1011,"確認",収支報告書!$W$10:$W$1011,Q414)+SUMIFS(収支報告書!$AC$10:$AC$1011,収支報告書!$U$10:$U$1011,"一部*",収支報告書!$W$10:$W$1011,Q414)</f>
        <v>0</v>
      </c>
      <c r="S414" t="str" cm="1">
        <f t="array" aca="1" ref="S414" ca="1">_xlfn.IFNA(INDIRECT(ADDRESS(MATCH(Q414,収支報告書!$W$10:$W$1011,0)+9,22,4,,"収支報告書")),"")</f>
        <v/>
      </c>
      <c r="T414" t="str">
        <f t="shared" si="13"/>
        <v/>
      </c>
      <c r="U414" t="str">
        <f t="shared" si="14"/>
        <v/>
      </c>
    </row>
    <row r="415" spans="14:21">
      <c r="N415">
        <v>411</v>
      </c>
      <c r="O415" t="str">
        <f>IF(収支報告書!U420="一部対象外","・No."&amp;収支報告書!B420&amp;"："&amp;TEXT(収支報告書!$S420+収支報告書!$AA420+収支報告書!$AC420,"\#,###"),IF(収支報告書!U420="一部確認","・No."&amp;収支報告書!B420&amp;"："&amp;TEXT(収支報告書!$AB420,"\#,###"),""))</f>
        <v/>
      </c>
      <c r="P415" t="str" cm="1">
        <f t="array" ref="P415">IF(Q415="","",_xlfn.TEXTJOIN(",",TRUE,IF(収支報告書!$W$10:$W$1011=Q415,収支報告書!$B$10:$B$1011,"")))</f>
        <v/>
      </c>
      <c r="R415" s="150">
        <f>SUMIFS(収支報告書!$P$10:$P$1011,収支報告書!$U$10:$U$1011,"対象外",収支報告書!$W$10:$W$1011,Q415)+SUMIFS(収支報告書!$S$10:$S$1011,収支報告書!$U$10:$U$1011,"一部*",収支報告書!$W$10:$W$1011,Q415)+SUMIFS(収支報告書!$AA$10:$AA$1011,収支報告書!$U$10:$U$1011,"一部*",収支報告書!$W$10:$W$1011,Q415)+SUMIFS(収支報告書!$AB$10:$AB$1011,収支報告書!$U$10:$U$1011,"一部*",収支報告書!$W$10:$W$1011,Q415)+SUMIFS(収支報告書!$P$10:$P$1011,収支報告書!$U$10:$U$1011,"確認",収支報告書!$W$10:$W$1011,Q415)+SUMIFS(収支報告書!$AC$10:$AC$1011,収支報告書!$U$10:$U$1011,"一部*",収支報告書!$W$10:$W$1011,Q415)</f>
        <v>0</v>
      </c>
      <c r="S415" t="str" cm="1">
        <f t="array" aca="1" ref="S415" ca="1">_xlfn.IFNA(INDIRECT(ADDRESS(MATCH(Q415,収支報告書!$W$10:$W$1011,0)+9,22,4,,"収支報告書")),"")</f>
        <v/>
      </c>
      <c r="T415" t="str">
        <f t="shared" si="13"/>
        <v/>
      </c>
      <c r="U415" t="str">
        <f t="shared" si="14"/>
        <v/>
      </c>
    </row>
    <row r="416" spans="14:21">
      <c r="N416">
        <v>412</v>
      </c>
      <c r="O416" t="str">
        <f>IF(収支報告書!U421="一部対象外","・No."&amp;収支報告書!B421&amp;"："&amp;TEXT(収支報告書!$S421+収支報告書!$AA421+収支報告書!$AC421,"\#,###"),IF(収支報告書!U421="一部確認","・No."&amp;収支報告書!B421&amp;"："&amp;TEXT(収支報告書!$AB421,"\#,###"),""))</f>
        <v/>
      </c>
      <c r="P416" t="str" cm="1">
        <f t="array" ref="P416">IF(Q416="","",_xlfn.TEXTJOIN(",",TRUE,IF(収支報告書!$W$10:$W$1011=Q416,収支報告書!$B$10:$B$1011,"")))</f>
        <v/>
      </c>
      <c r="R416" s="150">
        <f>SUMIFS(収支報告書!$P$10:$P$1011,収支報告書!$U$10:$U$1011,"対象外",収支報告書!$W$10:$W$1011,Q416)+SUMIFS(収支報告書!$S$10:$S$1011,収支報告書!$U$10:$U$1011,"一部*",収支報告書!$W$10:$W$1011,Q416)+SUMIFS(収支報告書!$AA$10:$AA$1011,収支報告書!$U$10:$U$1011,"一部*",収支報告書!$W$10:$W$1011,Q416)+SUMIFS(収支報告書!$AB$10:$AB$1011,収支報告書!$U$10:$U$1011,"一部*",収支報告書!$W$10:$W$1011,Q416)+SUMIFS(収支報告書!$P$10:$P$1011,収支報告書!$U$10:$U$1011,"確認",収支報告書!$W$10:$W$1011,Q416)+SUMIFS(収支報告書!$AC$10:$AC$1011,収支報告書!$U$10:$U$1011,"一部*",収支報告書!$W$10:$W$1011,Q416)</f>
        <v>0</v>
      </c>
      <c r="S416" t="str" cm="1">
        <f t="array" aca="1" ref="S416" ca="1">_xlfn.IFNA(INDIRECT(ADDRESS(MATCH(Q416,収支報告書!$W$10:$W$1011,0)+9,22,4,,"収支報告書")),"")</f>
        <v/>
      </c>
      <c r="T416" t="str">
        <f t="shared" si="13"/>
        <v/>
      </c>
      <c r="U416" t="str">
        <f t="shared" si="14"/>
        <v/>
      </c>
    </row>
    <row r="417" spans="14:21">
      <c r="N417">
        <v>413</v>
      </c>
      <c r="O417" t="str">
        <f>IF(収支報告書!U422="一部対象外","・No."&amp;収支報告書!B422&amp;"："&amp;TEXT(収支報告書!$S422+収支報告書!$AA422+収支報告書!$AC422,"\#,###"),IF(収支報告書!U422="一部確認","・No."&amp;収支報告書!B422&amp;"："&amp;TEXT(収支報告書!$AB422,"\#,###"),""))</f>
        <v/>
      </c>
      <c r="P417" t="str" cm="1">
        <f t="array" ref="P417">IF(Q417="","",_xlfn.TEXTJOIN(",",TRUE,IF(収支報告書!$W$10:$W$1011=Q417,収支報告書!$B$10:$B$1011,"")))</f>
        <v/>
      </c>
      <c r="R417" s="150">
        <f>SUMIFS(収支報告書!$P$10:$P$1011,収支報告書!$U$10:$U$1011,"対象外",収支報告書!$W$10:$W$1011,Q417)+SUMIFS(収支報告書!$S$10:$S$1011,収支報告書!$U$10:$U$1011,"一部*",収支報告書!$W$10:$W$1011,Q417)+SUMIFS(収支報告書!$AA$10:$AA$1011,収支報告書!$U$10:$U$1011,"一部*",収支報告書!$W$10:$W$1011,Q417)+SUMIFS(収支報告書!$AB$10:$AB$1011,収支報告書!$U$10:$U$1011,"一部*",収支報告書!$W$10:$W$1011,Q417)+SUMIFS(収支報告書!$P$10:$P$1011,収支報告書!$U$10:$U$1011,"確認",収支報告書!$W$10:$W$1011,Q417)+SUMIFS(収支報告書!$AC$10:$AC$1011,収支報告書!$U$10:$U$1011,"一部*",収支報告書!$W$10:$W$1011,Q417)</f>
        <v>0</v>
      </c>
      <c r="S417" t="str" cm="1">
        <f t="array" aca="1" ref="S417" ca="1">_xlfn.IFNA(INDIRECT(ADDRESS(MATCH(Q417,収支報告書!$W$10:$W$1011,0)+9,22,4,,"収支報告書")),"")</f>
        <v/>
      </c>
      <c r="T417" t="str">
        <f t="shared" si="13"/>
        <v/>
      </c>
      <c r="U417" t="str">
        <f t="shared" si="14"/>
        <v/>
      </c>
    </row>
    <row r="418" spans="14:21">
      <c r="N418">
        <v>414</v>
      </c>
      <c r="O418" t="str">
        <f>IF(収支報告書!U423="一部対象外","・No."&amp;収支報告書!B423&amp;"："&amp;TEXT(収支報告書!$S423+収支報告書!$AA423+収支報告書!$AC423,"\#,###"),IF(収支報告書!U423="一部確認","・No."&amp;収支報告書!B423&amp;"："&amp;TEXT(収支報告書!$AB423,"\#,###"),""))</f>
        <v/>
      </c>
      <c r="P418" t="str" cm="1">
        <f t="array" ref="P418">IF(Q418="","",_xlfn.TEXTJOIN(",",TRUE,IF(収支報告書!$W$10:$W$1011=Q418,収支報告書!$B$10:$B$1011,"")))</f>
        <v/>
      </c>
      <c r="R418" s="150">
        <f>SUMIFS(収支報告書!$P$10:$P$1011,収支報告書!$U$10:$U$1011,"対象外",収支報告書!$W$10:$W$1011,Q418)+SUMIFS(収支報告書!$S$10:$S$1011,収支報告書!$U$10:$U$1011,"一部*",収支報告書!$W$10:$W$1011,Q418)+SUMIFS(収支報告書!$AA$10:$AA$1011,収支報告書!$U$10:$U$1011,"一部*",収支報告書!$W$10:$W$1011,Q418)+SUMIFS(収支報告書!$AB$10:$AB$1011,収支報告書!$U$10:$U$1011,"一部*",収支報告書!$W$10:$W$1011,Q418)+SUMIFS(収支報告書!$P$10:$P$1011,収支報告書!$U$10:$U$1011,"確認",収支報告書!$W$10:$W$1011,Q418)+SUMIFS(収支報告書!$AC$10:$AC$1011,収支報告書!$U$10:$U$1011,"一部*",収支報告書!$W$10:$W$1011,Q418)</f>
        <v>0</v>
      </c>
      <c r="S418" t="str" cm="1">
        <f t="array" aca="1" ref="S418" ca="1">_xlfn.IFNA(INDIRECT(ADDRESS(MATCH(Q418,収支報告書!$W$10:$W$1011,0)+9,22,4,,"収支報告書")),"")</f>
        <v/>
      </c>
      <c r="T418" t="str">
        <f t="shared" si="13"/>
        <v/>
      </c>
      <c r="U418" t="str">
        <f t="shared" si="14"/>
        <v/>
      </c>
    </row>
    <row r="419" spans="14:21">
      <c r="N419">
        <v>415</v>
      </c>
      <c r="O419" t="str">
        <f>IF(収支報告書!U424="一部対象外","・No."&amp;収支報告書!B424&amp;"："&amp;TEXT(収支報告書!$S424+収支報告書!$AA424+収支報告書!$AC424,"\#,###"),IF(収支報告書!U424="一部確認","・No."&amp;収支報告書!B424&amp;"："&amp;TEXT(収支報告書!$AB424,"\#,###"),""))</f>
        <v/>
      </c>
      <c r="P419" t="str" cm="1">
        <f t="array" ref="P419">IF(Q419="","",_xlfn.TEXTJOIN(",",TRUE,IF(収支報告書!$W$10:$W$1011=Q419,収支報告書!$B$10:$B$1011,"")))</f>
        <v/>
      </c>
      <c r="R419" s="150">
        <f>SUMIFS(収支報告書!$P$10:$P$1011,収支報告書!$U$10:$U$1011,"対象外",収支報告書!$W$10:$W$1011,Q419)+SUMIFS(収支報告書!$S$10:$S$1011,収支報告書!$U$10:$U$1011,"一部*",収支報告書!$W$10:$W$1011,Q419)+SUMIFS(収支報告書!$AA$10:$AA$1011,収支報告書!$U$10:$U$1011,"一部*",収支報告書!$W$10:$W$1011,Q419)+SUMIFS(収支報告書!$AB$10:$AB$1011,収支報告書!$U$10:$U$1011,"一部*",収支報告書!$W$10:$W$1011,Q419)+SUMIFS(収支報告書!$P$10:$P$1011,収支報告書!$U$10:$U$1011,"確認",収支報告書!$W$10:$W$1011,Q419)+SUMIFS(収支報告書!$AC$10:$AC$1011,収支報告書!$U$10:$U$1011,"一部*",収支報告書!$W$10:$W$1011,Q419)</f>
        <v>0</v>
      </c>
      <c r="S419" t="str" cm="1">
        <f t="array" aca="1" ref="S419" ca="1">_xlfn.IFNA(INDIRECT(ADDRESS(MATCH(Q419,収支報告書!$W$10:$W$1011,0)+9,22,4,,"収支報告書")),"")</f>
        <v/>
      </c>
      <c r="T419" t="str">
        <f t="shared" si="13"/>
        <v/>
      </c>
      <c r="U419" t="str">
        <f t="shared" si="14"/>
        <v/>
      </c>
    </row>
    <row r="420" spans="14:21">
      <c r="N420">
        <v>416</v>
      </c>
      <c r="O420" t="str">
        <f>IF(収支報告書!U425="一部対象外","・No."&amp;収支報告書!B425&amp;"："&amp;TEXT(収支報告書!$S425+収支報告書!$AA425+収支報告書!$AC425,"\#,###"),IF(収支報告書!U425="一部確認","・No."&amp;収支報告書!B425&amp;"："&amp;TEXT(収支報告書!$AB425,"\#,###"),""))</f>
        <v/>
      </c>
      <c r="P420" t="str" cm="1">
        <f t="array" ref="P420">IF(Q420="","",_xlfn.TEXTJOIN(",",TRUE,IF(収支報告書!$W$10:$W$1011=Q420,収支報告書!$B$10:$B$1011,"")))</f>
        <v/>
      </c>
      <c r="R420" s="150">
        <f>SUMIFS(収支報告書!$P$10:$P$1011,収支報告書!$U$10:$U$1011,"対象外",収支報告書!$W$10:$W$1011,Q420)+SUMIFS(収支報告書!$S$10:$S$1011,収支報告書!$U$10:$U$1011,"一部*",収支報告書!$W$10:$W$1011,Q420)+SUMIFS(収支報告書!$AA$10:$AA$1011,収支報告書!$U$10:$U$1011,"一部*",収支報告書!$W$10:$W$1011,Q420)+SUMIFS(収支報告書!$AB$10:$AB$1011,収支報告書!$U$10:$U$1011,"一部*",収支報告書!$W$10:$W$1011,Q420)+SUMIFS(収支報告書!$P$10:$P$1011,収支報告書!$U$10:$U$1011,"確認",収支報告書!$W$10:$W$1011,Q420)+SUMIFS(収支報告書!$AC$10:$AC$1011,収支報告書!$U$10:$U$1011,"一部*",収支報告書!$W$10:$W$1011,Q420)</f>
        <v>0</v>
      </c>
      <c r="S420" t="str" cm="1">
        <f t="array" aca="1" ref="S420" ca="1">_xlfn.IFNA(INDIRECT(ADDRESS(MATCH(Q420,収支報告書!$W$10:$W$1011,0)+9,22,4,,"収支報告書")),"")</f>
        <v/>
      </c>
      <c r="T420" t="str">
        <f t="shared" si="13"/>
        <v/>
      </c>
      <c r="U420" t="str">
        <f t="shared" si="14"/>
        <v/>
      </c>
    </row>
    <row r="421" spans="14:21">
      <c r="N421">
        <v>417</v>
      </c>
      <c r="O421" t="str">
        <f>IF(収支報告書!U426="一部対象外","・No."&amp;収支報告書!B426&amp;"："&amp;TEXT(収支報告書!$S426+収支報告書!$AA426+収支報告書!$AC426,"\#,###"),IF(収支報告書!U426="一部確認","・No."&amp;収支報告書!B426&amp;"："&amp;TEXT(収支報告書!$AB426,"\#,###"),""))</f>
        <v/>
      </c>
      <c r="P421" t="str" cm="1">
        <f t="array" ref="P421">IF(Q421="","",_xlfn.TEXTJOIN(",",TRUE,IF(収支報告書!$W$10:$W$1011=Q421,収支報告書!$B$10:$B$1011,"")))</f>
        <v/>
      </c>
      <c r="R421" s="150">
        <f>SUMIFS(収支報告書!$P$10:$P$1011,収支報告書!$U$10:$U$1011,"対象外",収支報告書!$W$10:$W$1011,Q421)+SUMIFS(収支報告書!$S$10:$S$1011,収支報告書!$U$10:$U$1011,"一部*",収支報告書!$W$10:$W$1011,Q421)+SUMIFS(収支報告書!$AA$10:$AA$1011,収支報告書!$U$10:$U$1011,"一部*",収支報告書!$W$10:$W$1011,Q421)+SUMIFS(収支報告書!$AB$10:$AB$1011,収支報告書!$U$10:$U$1011,"一部*",収支報告書!$W$10:$W$1011,Q421)+SUMIFS(収支報告書!$P$10:$P$1011,収支報告書!$U$10:$U$1011,"確認",収支報告書!$W$10:$W$1011,Q421)+SUMIFS(収支報告書!$AC$10:$AC$1011,収支報告書!$U$10:$U$1011,"一部*",収支報告書!$W$10:$W$1011,Q421)</f>
        <v>0</v>
      </c>
      <c r="S421" t="str" cm="1">
        <f t="array" aca="1" ref="S421" ca="1">_xlfn.IFNA(INDIRECT(ADDRESS(MATCH(Q421,収支報告書!$W$10:$W$1011,0)+9,22,4,,"収支報告書")),"")</f>
        <v/>
      </c>
      <c r="T421" t="str">
        <f t="shared" si="13"/>
        <v/>
      </c>
      <c r="U421" t="str">
        <f t="shared" si="14"/>
        <v/>
      </c>
    </row>
    <row r="422" spans="14:21">
      <c r="N422">
        <v>418</v>
      </c>
      <c r="O422" t="str">
        <f>IF(収支報告書!U427="一部対象外","・No."&amp;収支報告書!B427&amp;"："&amp;TEXT(収支報告書!$S427+収支報告書!$AA427+収支報告書!$AC427,"\#,###"),IF(収支報告書!U427="一部確認","・No."&amp;収支報告書!B427&amp;"："&amp;TEXT(収支報告書!$AB427,"\#,###"),""))</f>
        <v/>
      </c>
      <c r="P422" t="str" cm="1">
        <f t="array" ref="P422">IF(Q422="","",_xlfn.TEXTJOIN(",",TRUE,IF(収支報告書!$W$10:$W$1011=Q422,収支報告書!$B$10:$B$1011,"")))</f>
        <v/>
      </c>
      <c r="R422" s="150">
        <f>SUMIFS(収支報告書!$P$10:$P$1011,収支報告書!$U$10:$U$1011,"対象外",収支報告書!$W$10:$W$1011,Q422)+SUMIFS(収支報告書!$S$10:$S$1011,収支報告書!$U$10:$U$1011,"一部*",収支報告書!$W$10:$W$1011,Q422)+SUMIFS(収支報告書!$AA$10:$AA$1011,収支報告書!$U$10:$U$1011,"一部*",収支報告書!$W$10:$W$1011,Q422)+SUMIFS(収支報告書!$AB$10:$AB$1011,収支報告書!$U$10:$U$1011,"一部*",収支報告書!$W$10:$W$1011,Q422)+SUMIFS(収支報告書!$P$10:$P$1011,収支報告書!$U$10:$U$1011,"確認",収支報告書!$W$10:$W$1011,Q422)+SUMIFS(収支報告書!$AC$10:$AC$1011,収支報告書!$U$10:$U$1011,"一部*",収支報告書!$W$10:$W$1011,Q422)</f>
        <v>0</v>
      </c>
      <c r="S422" t="str" cm="1">
        <f t="array" aca="1" ref="S422" ca="1">_xlfn.IFNA(INDIRECT(ADDRESS(MATCH(Q422,収支報告書!$W$10:$W$1011,0)+9,22,4,,"収支報告書")),"")</f>
        <v/>
      </c>
      <c r="T422" t="str">
        <f t="shared" si="13"/>
        <v/>
      </c>
      <c r="U422" t="str">
        <f t="shared" si="14"/>
        <v/>
      </c>
    </row>
    <row r="423" spans="14:21">
      <c r="N423">
        <v>419</v>
      </c>
      <c r="O423" t="str">
        <f>IF(収支報告書!U428="一部対象外","・No."&amp;収支報告書!B428&amp;"："&amp;TEXT(収支報告書!$S428+収支報告書!$AA428+収支報告書!$AC428,"\#,###"),IF(収支報告書!U428="一部確認","・No."&amp;収支報告書!B428&amp;"："&amp;TEXT(収支報告書!$AB428,"\#,###"),""))</f>
        <v/>
      </c>
      <c r="P423" t="str" cm="1">
        <f t="array" ref="P423">IF(Q423="","",_xlfn.TEXTJOIN(",",TRUE,IF(収支報告書!$W$10:$W$1011=Q423,収支報告書!$B$10:$B$1011,"")))</f>
        <v/>
      </c>
      <c r="R423" s="150">
        <f>SUMIFS(収支報告書!$P$10:$P$1011,収支報告書!$U$10:$U$1011,"対象外",収支報告書!$W$10:$W$1011,Q423)+SUMIFS(収支報告書!$S$10:$S$1011,収支報告書!$U$10:$U$1011,"一部*",収支報告書!$W$10:$W$1011,Q423)+SUMIFS(収支報告書!$AA$10:$AA$1011,収支報告書!$U$10:$U$1011,"一部*",収支報告書!$W$10:$W$1011,Q423)+SUMIFS(収支報告書!$AB$10:$AB$1011,収支報告書!$U$10:$U$1011,"一部*",収支報告書!$W$10:$W$1011,Q423)+SUMIFS(収支報告書!$P$10:$P$1011,収支報告書!$U$10:$U$1011,"確認",収支報告書!$W$10:$W$1011,Q423)+SUMIFS(収支報告書!$AC$10:$AC$1011,収支報告書!$U$10:$U$1011,"一部*",収支報告書!$W$10:$W$1011,Q423)</f>
        <v>0</v>
      </c>
      <c r="S423" t="str" cm="1">
        <f t="array" aca="1" ref="S423" ca="1">_xlfn.IFNA(INDIRECT(ADDRESS(MATCH(Q423,収支報告書!$W$10:$W$1011,0)+9,22,4,,"収支報告書")),"")</f>
        <v/>
      </c>
      <c r="T423" t="str">
        <f t="shared" si="13"/>
        <v/>
      </c>
      <c r="U423" t="str">
        <f t="shared" si="14"/>
        <v/>
      </c>
    </row>
    <row r="424" spans="14:21">
      <c r="N424">
        <v>420</v>
      </c>
      <c r="O424" t="str">
        <f>IF(収支報告書!U429="一部対象外","・No."&amp;収支報告書!B429&amp;"："&amp;TEXT(収支報告書!$S429+収支報告書!$AA429+収支報告書!$AC429,"\#,###"),IF(収支報告書!U429="一部確認","・No."&amp;収支報告書!B429&amp;"："&amp;TEXT(収支報告書!$AB429,"\#,###"),""))</f>
        <v/>
      </c>
      <c r="P424" t="str" cm="1">
        <f t="array" ref="P424">IF(Q424="","",_xlfn.TEXTJOIN(",",TRUE,IF(収支報告書!$W$10:$W$1011=Q424,収支報告書!$B$10:$B$1011,"")))</f>
        <v/>
      </c>
      <c r="R424" s="150">
        <f>SUMIFS(収支報告書!$P$10:$P$1011,収支報告書!$U$10:$U$1011,"対象外",収支報告書!$W$10:$W$1011,Q424)+SUMIFS(収支報告書!$S$10:$S$1011,収支報告書!$U$10:$U$1011,"一部*",収支報告書!$W$10:$W$1011,Q424)+SUMIFS(収支報告書!$AA$10:$AA$1011,収支報告書!$U$10:$U$1011,"一部*",収支報告書!$W$10:$W$1011,Q424)+SUMIFS(収支報告書!$AB$10:$AB$1011,収支報告書!$U$10:$U$1011,"一部*",収支報告書!$W$10:$W$1011,Q424)+SUMIFS(収支報告書!$P$10:$P$1011,収支報告書!$U$10:$U$1011,"確認",収支報告書!$W$10:$W$1011,Q424)+SUMIFS(収支報告書!$AC$10:$AC$1011,収支報告書!$U$10:$U$1011,"一部*",収支報告書!$W$10:$W$1011,Q424)</f>
        <v>0</v>
      </c>
      <c r="S424" t="str" cm="1">
        <f t="array" aca="1" ref="S424" ca="1">_xlfn.IFNA(INDIRECT(ADDRESS(MATCH(Q424,収支報告書!$W$10:$W$1011,0)+9,22,4,,"収支報告書")),"")</f>
        <v/>
      </c>
      <c r="T424" t="str">
        <f t="shared" si="13"/>
        <v/>
      </c>
      <c r="U424" t="str">
        <f t="shared" si="14"/>
        <v/>
      </c>
    </row>
    <row r="425" spans="14:21">
      <c r="N425">
        <v>421</v>
      </c>
      <c r="O425" t="str">
        <f>IF(収支報告書!U430="一部対象外","・No."&amp;収支報告書!B430&amp;"："&amp;TEXT(収支報告書!$S430+収支報告書!$AA430+収支報告書!$AC430,"\#,###"),IF(収支報告書!U430="一部確認","・No."&amp;収支報告書!B430&amp;"："&amp;TEXT(収支報告書!$AB430,"\#,###"),""))</f>
        <v/>
      </c>
      <c r="P425" t="str" cm="1">
        <f t="array" ref="P425">IF(Q425="","",_xlfn.TEXTJOIN(",",TRUE,IF(収支報告書!$W$10:$W$1011=Q425,収支報告書!$B$10:$B$1011,"")))</f>
        <v/>
      </c>
      <c r="R425" s="150">
        <f>SUMIFS(収支報告書!$P$10:$P$1011,収支報告書!$U$10:$U$1011,"対象外",収支報告書!$W$10:$W$1011,Q425)+SUMIFS(収支報告書!$S$10:$S$1011,収支報告書!$U$10:$U$1011,"一部*",収支報告書!$W$10:$W$1011,Q425)+SUMIFS(収支報告書!$AA$10:$AA$1011,収支報告書!$U$10:$U$1011,"一部*",収支報告書!$W$10:$W$1011,Q425)+SUMIFS(収支報告書!$AB$10:$AB$1011,収支報告書!$U$10:$U$1011,"一部*",収支報告書!$W$10:$W$1011,Q425)+SUMIFS(収支報告書!$P$10:$P$1011,収支報告書!$U$10:$U$1011,"確認",収支報告書!$W$10:$W$1011,Q425)+SUMIFS(収支報告書!$AC$10:$AC$1011,収支報告書!$U$10:$U$1011,"一部*",収支報告書!$W$10:$W$1011,Q425)</f>
        <v>0</v>
      </c>
      <c r="S425" t="str" cm="1">
        <f t="array" aca="1" ref="S425" ca="1">_xlfn.IFNA(INDIRECT(ADDRESS(MATCH(Q425,収支報告書!$W$10:$W$1011,0)+9,22,4,,"収支報告書")),"")</f>
        <v/>
      </c>
      <c r="T425" t="str">
        <f t="shared" si="13"/>
        <v/>
      </c>
      <c r="U425" t="str">
        <f t="shared" si="14"/>
        <v/>
      </c>
    </row>
    <row r="426" spans="14:21">
      <c r="N426">
        <v>422</v>
      </c>
      <c r="O426" t="str">
        <f>IF(収支報告書!U431="一部対象外","・No."&amp;収支報告書!B431&amp;"："&amp;TEXT(収支報告書!$S431+収支報告書!$AA431+収支報告書!$AC431,"\#,###"),IF(収支報告書!U431="一部確認","・No."&amp;収支報告書!B431&amp;"："&amp;TEXT(収支報告書!$AB431,"\#,###"),""))</f>
        <v/>
      </c>
      <c r="P426" t="str" cm="1">
        <f t="array" ref="P426">IF(Q426="","",_xlfn.TEXTJOIN(",",TRUE,IF(収支報告書!$W$10:$W$1011=Q426,収支報告書!$B$10:$B$1011,"")))</f>
        <v/>
      </c>
      <c r="R426" s="150">
        <f>SUMIFS(収支報告書!$P$10:$P$1011,収支報告書!$U$10:$U$1011,"対象外",収支報告書!$W$10:$W$1011,Q426)+SUMIFS(収支報告書!$S$10:$S$1011,収支報告書!$U$10:$U$1011,"一部*",収支報告書!$W$10:$W$1011,Q426)+SUMIFS(収支報告書!$AA$10:$AA$1011,収支報告書!$U$10:$U$1011,"一部*",収支報告書!$W$10:$W$1011,Q426)+SUMIFS(収支報告書!$AB$10:$AB$1011,収支報告書!$U$10:$U$1011,"一部*",収支報告書!$W$10:$W$1011,Q426)+SUMIFS(収支報告書!$P$10:$P$1011,収支報告書!$U$10:$U$1011,"確認",収支報告書!$W$10:$W$1011,Q426)+SUMIFS(収支報告書!$AC$10:$AC$1011,収支報告書!$U$10:$U$1011,"一部*",収支報告書!$W$10:$W$1011,Q426)</f>
        <v>0</v>
      </c>
      <c r="S426" t="str" cm="1">
        <f t="array" aca="1" ref="S426" ca="1">_xlfn.IFNA(INDIRECT(ADDRESS(MATCH(Q426,収支報告書!$W$10:$W$1011,0)+9,22,4,,"収支報告書")),"")</f>
        <v/>
      </c>
      <c r="T426" t="str">
        <f t="shared" si="13"/>
        <v/>
      </c>
      <c r="U426" t="str">
        <f t="shared" si="14"/>
        <v/>
      </c>
    </row>
    <row r="427" spans="14:21">
      <c r="N427">
        <v>423</v>
      </c>
      <c r="O427" t="str">
        <f>IF(収支報告書!U432="一部対象外","・No."&amp;収支報告書!B432&amp;"："&amp;TEXT(収支報告書!$S432+収支報告書!$AA432+収支報告書!$AC432,"\#,###"),IF(収支報告書!U432="一部確認","・No."&amp;収支報告書!B432&amp;"："&amp;TEXT(収支報告書!$AB432,"\#,###"),""))</f>
        <v/>
      </c>
      <c r="P427" t="str" cm="1">
        <f t="array" ref="P427">IF(Q427="","",_xlfn.TEXTJOIN(",",TRUE,IF(収支報告書!$W$10:$W$1011=Q427,収支報告書!$B$10:$B$1011,"")))</f>
        <v/>
      </c>
      <c r="R427" s="150">
        <f>SUMIFS(収支報告書!$P$10:$P$1011,収支報告書!$U$10:$U$1011,"対象外",収支報告書!$W$10:$W$1011,Q427)+SUMIFS(収支報告書!$S$10:$S$1011,収支報告書!$U$10:$U$1011,"一部*",収支報告書!$W$10:$W$1011,Q427)+SUMIFS(収支報告書!$AA$10:$AA$1011,収支報告書!$U$10:$U$1011,"一部*",収支報告書!$W$10:$W$1011,Q427)+SUMIFS(収支報告書!$AB$10:$AB$1011,収支報告書!$U$10:$U$1011,"一部*",収支報告書!$W$10:$W$1011,Q427)+SUMIFS(収支報告書!$P$10:$P$1011,収支報告書!$U$10:$U$1011,"確認",収支報告書!$W$10:$W$1011,Q427)+SUMIFS(収支報告書!$AC$10:$AC$1011,収支報告書!$U$10:$U$1011,"一部*",収支報告書!$W$10:$W$1011,Q427)</f>
        <v>0</v>
      </c>
      <c r="S427" t="str" cm="1">
        <f t="array" aca="1" ref="S427" ca="1">_xlfn.IFNA(INDIRECT(ADDRESS(MATCH(Q427,収支報告書!$W$10:$W$1011,0)+9,22,4,,"収支報告書")),"")</f>
        <v/>
      </c>
      <c r="T427" t="str">
        <f t="shared" si="13"/>
        <v/>
      </c>
      <c r="U427" t="str">
        <f t="shared" si="14"/>
        <v/>
      </c>
    </row>
    <row r="428" spans="14:21">
      <c r="N428">
        <v>424</v>
      </c>
      <c r="O428" t="str">
        <f>IF(収支報告書!U433="一部対象外","・No."&amp;収支報告書!B433&amp;"："&amp;TEXT(収支報告書!$S433+収支報告書!$AA433+収支報告書!$AC433,"\#,###"),IF(収支報告書!U433="一部確認","・No."&amp;収支報告書!B433&amp;"："&amp;TEXT(収支報告書!$AB433,"\#,###"),""))</f>
        <v/>
      </c>
      <c r="P428" t="str" cm="1">
        <f t="array" ref="P428">IF(Q428="","",_xlfn.TEXTJOIN(",",TRUE,IF(収支報告書!$W$10:$W$1011=Q428,収支報告書!$B$10:$B$1011,"")))</f>
        <v/>
      </c>
      <c r="R428" s="150">
        <f>SUMIFS(収支報告書!$P$10:$P$1011,収支報告書!$U$10:$U$1011,"対象外",収支報告書!$W$10:$W$1011,Q428)+SUMIFS(収支報告書!$S$10:$S$1011,収支報告書!$U$10:$U$1011,"一部*",収支報告書!$W$10:$W$1011,Q428)+SUMIFS(収支報告書!$AA$10:$AA$1011,収支報告書!$U$10:$U$1011,"一部*",収支報告書!$W$10:$W$1011,Q428)+SUMIFS(収支報告書!$AB$10:$AB$1011,収支報告書!$U$10:$U$1011,"一部*",収支報告書!$W$10:$W$1011,Q428)+SUMIFS(収支報告書!$P$10:$P$1011,収支報告書!$U$10:$U$1011,"確認",収支報告書!$W$10:$W$1011,Q428)+SUMIFS(収支報告書!$AC$10:$AC$1011,収支報告書!$U$10:$U$1011,"一部*",収支報告書!$W$10:$W$1011,Q428)</f>
        <v>0</v>
      </c>
      <c r="S428" t="str" cm="1">
        <f t="array" aca="1" ref="S428" ca="1">_xlfn.IFNA(INDIRECT(ADDRESS(MATCH(Q428,収支報告書!$W$10:$W$1011,0)+9,22,4,,"収支報告書")),"")</f>
        <v/>
      </c>
      <c r="T428" t="str">
        <f t="shared" si="13"/>
        <v/>
      </c>
      <c r="U428" t="str">
        <f t="shared" si="14"/>
        <v/>
      </c>
    </row>
    <row r="429" spans="14:21">
      <c r="N429">
        <v>425</v>
      </c>
      <c r="O429" t="str">
        <f>IF(収支報告書!U434="一部対象外","・No."&amp;収支報告書!B434&amp;"："&amp;TEXT(収支報告書!$S434+収支報告書!$AA434+収支報告書!$AC434,"\#,###"),IF(収支報告書!U434="一部確認","・No."&amp;収支報告書!B434&amp;"："&amp;TEXT(収支報告書!$AB434,"\#,###"),""))</f>
        <v/>
      </c>
      <c r="P429" t="str" cm="1">
        <f t="array" ref="P429">IF(Q429="","",_xlfn.TEXTJOIN(",",TRUE,IF(収支報告書!$W$10:$W$1011=Q429,収支報告書!$B$10:$B$1011,"")))</f>
        <v/>
      </c>
      <c r="R429" s="150">
        <f>SUMIFS(収支報告書!$P$10:$P$1011,収支報告書!$U$10:$U$1011,"対象外",収支報告書!$W$10:$W$1011,Q429)+SUMIFS(収支報告書!$S$10:$S$1011,収支報告書!$U$10:$U$1011,"一部*",収支報告書!$W$10:$W$1011,Q429)+SUMIFS(収支報告書!$AA$10:$AA$1011,収支報告書!$U$10:$U$1011,"一部*",収支報告書!$W$10:$W$1011,Q429)+SUMIFS(収支報告書!$AB$10:$AB$1011,収支報告書!$U$10:$U$1011,"一部*",収支報告書!$W$10:$W$1011,Q429)+SUMIFS(収支報告書!$P$10:$P$1011,収支報告書!$U$10:$U$1011,"確認",収支報告書!$W$10:$W$1011,Q429)+SUMIFS(収支報告書!$AC$10:$AC$1011,収支報告書!$U$10:$U$1011,"一部*",収支報告書!$W$10:$W$1011,Q429)</f>
        <v>0</v>
      </c>
      <c r="S429" t="str" cm="1">
        <f t="array" aca="1" ref="S429" ca="1">_xlfn.IFNA(INDIRECT(ADDRESS(MATCH(Q429,収支報告書!$W$10:$W$1011,0)+9,22,4,,"収支報告書")),"")</f>
        <v/>
      </c>
      <c r="T429" t="str">
        <f t="shared" si="13"/>
        <v/>
      </c>
      <c r="U429" t="str">
        <f t="shared" si="14"/>
        <v/>
      </c>
    </row>
    <row r="430" spans="14:21">
      <c r="N430">
        <v>426</v>
      </c>
      <c r="O430" t="str">
        <f>IF(収支報告書!U435="一部対象外","・No."&amp;収支報告書!B435&amp;"："&amp;TEXT(収支報告書!$S435+収支報告書!$AA435+収支報告書!$AC435,"\#,###"),IF(収支報告書!U435="一部確認","・No."&amp;収支報告書!B435&amp;"："&amp;TEXT(収支報告書!$AB435,"\#,###"),""))</f>
        <v/>
      </c>
      <c r="P430" t="str" cm="1">
        <f t="array" ref="P430">IF(Q430="","",_xlfn.TEXTJOIN(",",TRUE,IF(収支報告書!$W$10:$W$1011=Q430,収支報告書!$B$10:$B$1011,"")))</f>
        <v/>
      </c>
      <c r="R430" s="150">
        <f>SUMIFS(収支報告書!$P$10:$P$1011,収支報告書!$U$10:$U$1011,"対象外",収支報告書!$W$10:$W$1011,Q430)+SUMIFS(収支報告書!$S$10:$S$1011,収支報告書!$U$10:$U$1011,"一部*",収支報告書!$W$10:$W$1011,Q430)+SUMIFS(収支報告書!$AA$10:$AA$1011,収支報告書!$U$10:$U$1011,"一部*",収支報告書!$W$10:$W$1011,Q430)+SUMIFS(収支報告書!$AB$10:$AB$1011,収支報告書!$U$10:$U$1011,"一部*",収支報告書!$W$10:$W$1011,Q430)+SUMIFS(収支報告書!$P$10:$P$1011,収支報告書!$U$10:$U$1011,"確認",収支報告書!$W$10:$W$1011,Q430)+SUMIFS(収支報告書!$AC$10:$AC$1011,収支報告書!$U$10:$U$1011,"一部*",収支報告書!$W$10:$W$1011,Q430)</f>
        <v>0</v>
      </c>
      <c r="S430" t="str" cm="1">
        <f t="array" aca="1" ref="S430" ca="1">_xlfn.IFNA(INDIRECT(ADDRESS(MATCH(Q430,収支報告書!$W$10:$W$1011,0)+9,22,4,,"収支報告書")),"")</f>
        <v/>
      </c>
      <c r="T430" t="str">
        <f t="shared" si="13"/>
        <v/>
      </c>
      <c r="U430" t="str">
        <f t="shared" si="14"/>
        <v/>
      </c>
    </row>
    <row r="431" spans="14:21">
      <c r="N431">
        <v>427</v>
      </c>
      <c r="O431" t="str">
        <f>IF(収支報告書!U436="一部対象外","・No."&amp;収支報告書!B436&amp;"："&amp;TEXT(収支報告書!$S436+収支報告書!$AA436+収支報告書!$AC436,"\#,###"),IF(収支報告書!U436="一部確認","・No."&amp;収支報告書!B436&amp;"："&amp;TEXT(収支報告書!$AB436,"\#,###"),""))</f>
        <v/>
      </c>
      <c r="P431" t="str" cm="1">
        <f t="array" ref="P431">IF(Q431="","",_xlfn.TEXTJOIN(",",TRUE,IF(収支報告書!$W$10:$W$1011=Q431,収支報告書!$B$10:$B$1011,"")))</f>
        <v/>
      </c>
      <c r="R431" s="150">
        <f>SUMIFS(収支報告書!$P$10:$P$1011,収支報告書!$U$10:$U$1011,"対象外",収支報告書!$W$10:$W$1011,Q431)+SUMIFS(収支報告書!$S$10:$S$1011,収支報告書!$U$10:$U$1011,"一部*",収支報告書!$W$10:$W$1011,Q431)+SUMIFS(収支報告書!$AA$10:$AA$1011,収支報告書!$U$10:$U$1011,"一部*",収支報告書!$W$10:$W$1011,Q431)+SUMIFS(収支報告書!$AB$10:$AB$1011,収支報告書!$U$10:$U$1011,"一部*",収支報告書!$W$10:$W$1011,Q431)+SUMIFS(収支報告書!$P$10:$P$1011,収支報告書!$U$10:$U$1011,"確認",収支報告書!$W$10:$W$1011,Q431)+SUMIFS(収支報告書!$AC$10:$AC$1011,収支報告書!$U$10:$U$1011,"一部*",収支報告書!$W$10:$W$1011,Q431)</f>
        <v>0</v>
      </c>
      <c r="S431" t="str" cm="1">
        <f t="array" aca="1" ref="S431" ca="1">_xlfn.IFNA(INDIRECT(ADDRESS(MATCH(Q431,収支報告書!$W$10:$W$1011,0)+9,22,4,,"収支報告書")),"")</f>
        <v/>
      </c>
      <c r="T431" t="str">
        <f t="shared" si="13"/>
        <v/>
      </c>
      <c r="U431" t="str">
        <f t="shared" si="14"/>
        <v/>
      </c>
    </row>
    <row r="432" spans="14:21">
      <c r="N432">
        <v>428</v>
      </c>
      <c r="O432" t="str">
        <f>IF(収支報告書!U437="一部対象外","・No."&amp;収支報告書!B437&amp;"："&amp;TEXT(収支報告書!$S437+収支報告書!$AA437+収支報告書!$AC437,"\#,###"),IF(収支報告書!U437="一部確認","・No."&amp;収支報告書!B437&amp;"："&amp;TEXT(収支報告書!$AB437,"\#,###"),""))</f>
        <v/>
      </c>
      <c r="P432" t="str" cm="1">
        <f t="array" ref="P432">IF(Q432="","",_xlfn.TEXTJOIN(",",TRUE,IF(収支報告書!$W$10:$W$1011=Q432,収支報告書!$B$10:$B$1011,"")))</f>
        <v/>
      </c>
      <c r="R432" s="150">
        <f>SUMIFS(収支報告書!$P$10:$P$1011,収支報告書!$U$10:$U$1011,"対象外",収支報告書!$W$10:$W$1011,Q432)+SUMIFS(収支報告書!$S$10:$S$1011,収支報告書!$U$10:$U$1011,"一部*",収支報告書!$W$10:$W$1011,Q432)+SUMIFS(収支報告書!$AA$10:$AA$1011,収支報告書!$U$10:$U$1011,"一部*",収支報告書!$W$10:$W$1011,Q432)+SUMIFS(収支報告書!$AB$10:$AB$1011,収支報告書!$U$10:$U$1011,"一部*",収支報告書!$W$10:$W$1011,Q432)+SUMIFS(収支報告書!$P$10:$P$1011,収支報告書!$U$10:$U$1011,"確認",収支報告書!$W$10:$W$1011,Q432)+SUMIFS(収支報告書!$AC$10:$AC$1011,収支報告書!$U$10:$U$1011,"一部*",収支報告書!$W$10:$W$1011,Q432)</f>
        <v>0</v>
      </c>
      <c r="S432" t="str" cm="1">
        <f t="array" aca="1" ref="S432" ca="1">_xlfn.IFNA(INDIRECT(ADDRESS(MATCH(Q432,収支報告書!$W$10:$W$1011,0)+9,22,4,,"収支報告書")),"")</f>
        <v/>
      </c>
      <c r="T432" t="str">
        <f t="shared" si="13"/>
        <v/>
      </c>
      <c r="U432" t="str">
        <f t="shared" si="14"/>
        <v/>
      </c>
    </row>
    <row r="433" spans="14:21">
      <c r="N433">
        <v>429</v>
      </c>
      <c r="O433" t="str">
        <f>IF(収支報告書!U438="一部対象外","・No."&amp;収支報告書!B438&amp;"："&amp;TEXT(収支報告書!$S438+収支報告書!$AA438+収支報告書!$AC438,"\#,###"),IF(収支報告書!U438="一部確認","・No."&amp;収支報告書!B438&amp;"："&amp;TEXT(収支報告書!$AB438,"\#,###"),""))</f>
        <v/>
      </c>
      <c r="P433" t="str" cm="1">
        <f t="array" ref="P433">IF(Q433="","",_xlfn.TEXTJOIN(",",TRUE,IF(収支報告書!$W$10:$W$1011=Q433,収支報告書!$B$10:$B$1011,"")))</f>
        <v/>
      </c>
      <c r="R433" s="150">
        <f>SUMIFS(収支報告書!$P$10:$P$1011,収支報告書!$U$10:$U$1011,"対象外",収支報告書!$W$10:$W$1011,Q433)+SUMIFS(収支報告書!$S$10:$S$1011,収支報告書!$U$10:$U$1011,"一部*",収支報告書!$W$10:$W$1011,Q433)+SUMIFS(収支報告書!$AA$10:$AA$1011,収支報告書!$U$10:$U$1011,"一部*",収支報告書!$W$10:$W$1011,Q433)+SUMIFS(収支報告書!$AB$10:$AB$1011,収支報告書!$U$10:$U$1011,"一部*",収支報告書!$W$10:$W$1011,Q433)+SUMIFS(収支報告書!$P$10:$P$1011,収支報告書!$U$10:$U$1011,"確認",収支報告書!$W$10:$W$1011,Q433)+SUMIFS(収支報告書!$AC$10:$AC$1011,収支報告書!$U$10:$U$1011,"一部*",収支報告書!$W$10:$W$1011,Q433)</f>
        <v>0</v>
      </c>
      <c r="S433" t="str" cm="1">
        <f t="array" aca="1" ref="S433" ca="1">_xlfn.IFNA(INDIRECT(ADDRESS(MATCH(Q433,収支報告書!$W$10:$W$1011,0)+9,22,4,,"収支報告書")),"")</f>
        <v/>
      </c>
      <c r="T433" t="str">
        <f t="shared" si="13"/>
        <v/>
      </c>
      <c r="U433" t="str">
        <f t="shared" si="14"/>
        <v/>
      </c>
    </row>
    <row r="434" spans="14:21">
      <c r="N434">
        <v>430</v>
      </c>
      <c r="O434" t="str">
        <f>IF(収支報告書!U439="一部対象外","・No."&amp;収支報告書!B439&amp;"："&amp;TEXT(収支報告書!$S439+収支報告書!$AA439+収支報告書!$AC439,"\#,###"),IF(収支報告書!U439="一部確認","・No."&amp;収支報告書!B439&amp;"："&amp;TEXT(収支報告書!$AB439,"\#,###"),""))</f>
        <v/>
      </c>
      <c r="P434" t="str" cm="1">
        <f t="array" ref="P434">IF(Q434="","",_xlfn.TEXTJOIN(",",TRUE,IF(収支報告書!$W$10:$W$1011=Q434,収支報告書!$B$10:$B$1011,"")))</f>
        <v/>
      </c>
      <c r="R434" s="150">
        <f>SUMIFS(収支報告書!$P$10:$P$1011,収支報告書!$U$10:$U$1011,"対象外",収支報告書!$W$10:$W$1011,Q434)+SUMIFS(収支報告書!$S$10:$S$1011,収支報告書!$U$10:$U$1011,"一部*",収支報告書!$W$10:$W$1011,Q434)+SUMIFS(収支報告書!$AA$10:$AA$1011,収支報告書!$U$10:$U$1011,"一部*",収支報告書!$W$10:$W$1011,Q434)+SUMIFS(収支報告書!$AB$10:$AB$1011,収支報告書!$U$10:$U$1011,"一部*",収支報告書!$W$10:$W$1011,Q434)+SUMIFS(収支報告書!$P$10:$P$1011,収支報告書!$U$10:$U$1011,"確認",収支報告書!$W$10:$W$1011,Q434)+SUMIFS(収支報告書!$AC$10:$AC$1011,収支報告書!$U$10:$U$1011,"一部*",収支報告書!$W$10:$W$1011,Q434)</f>
        <v>0</v>
      </c>
      <c r="S434" t="str" cm="1">
        <f t="array" aca="1" ref="S434" ca="1">_xlfn.IFNA(INDIRECT(ADDRESS(MATCH(Q434,収支報告書!$W$10:$W$1011,0)+9,22,4,,"収支報告書")),"")</f>
        <v/>
      </c>
      <c r="T434" t="str">
        <f t="shared" si="13"/>
        <v/>
      </c>
      <c r="U434" t="str">
        <f t="shared" si="14"/>
        <v/>
      </c>
    </row>
    <row r="435" spans="14:21">
      <c r="N435">
        <v>431</v>
      </c>
      <c r="O435" t="str">
        <f>IF(収支報告書!U440="一部対象外","・No."&amp;収支報告書!B440&amp;"："&amp;TEXT(収支報告書!$S440+収支報告書!$AA440+収支報告書!$AC440,"\#,###"),IF(収支報告書!U440="一部確認","・No."&amp;収支報告書!B440&amp;"："&amp;TEXT(収支報告書!$AB440,"\#,###"),""))</f>
        <v/>
      </c>
      <c r="P435" t="str" cm="1">
        <f t="array" ref="P435">IF(Q435="","",_xlfn.TEXTJOIN(",",TRUE,IF(収支報告書!$W$10:$W$1011=Q435,収支報告書!$B$10:$B$1011,"")))</f>
        <v/>
      </c>
      <c r="R435" s="150">
        <f>SUMIFS(収支報告書!$P$10:$P$1011,収支報告書!$U$10:$U$1011,"対象外",収支報告書!$W$10:$W$1011,Q435)+SUMIFS(収支報告書!$S$10:$S$1011,収支報告書!$U$10:$U$1011,"一部*",収支報告書!$W$10:$W$1011,Q435)+SUMIFS(収支報告書!$AA$10:$AA$1011,収支報告書!$U$10:$U$1011,"一部*",収支報告書!$W$10:$W$1011,Q435)+SUMIFS(収支報告書!$AB$10:$AB$1011,収支報告書!$U$10:$U$1011,"一部*",収支報告書!$W$10:$W$1011,Q435)+SUMIFS(収支報告書!$P$10:$P$1011,収支報告書!$U$10:$U$1011,"確認",収支報告書!$W$10:$W$1011,Q435)+SUMIFS(収支報告書!$AC$10:$AC$1011,収支報告書!$U$10:$U$1011,"一部*",収支報告書!$W$10:$W$1011,Q435)</f>
        <v>0</v>
      </c>
      <c r="S435" t="str" cm="1">
        <f t="array" aca="1" ref="S435" ca="1">_xlfn.IFNA(INDIRECT(ADDRESS(MATCH(Q435,収支報告書!$W$10:$W$1011,0)+9,22,4,,"収支報告書")),"")</f>
        <v/>
      </c>
      <c r="T435" t="str">
        <f t="shared" si="13"/>
        <v/>
      </c>
      <c r="U435" t="str">
        <f t="shared" si="14"/>
        <v/>
      </c>
    </row>
    <row r="436" spans="14:21">
      <c r="N436">
        <v>432</v>
      </c>
      <c r="O436" t="str">
        <f>IF(収支報告書!U441="一部対象外","・No."&amp;収支報告書!B441&amp;"："&amp;TEXT(収支報告書!$S441+収支報告書!$AA441+収支報告書!$AC441,"\#,###"),IF(収支報告書!U441="一部確認","・No."&amp;収支報告書!B441&amp;"："&amp;TEXT(収支報告書!$AB441,"\#,###"),""))</f>
        <v/>
      </c>
      <c r="P436" t="str" cm="1">
        <f t="array" ref="P436">IF(Q436="","",_xlfn.TEXTJOIN(",",TRUE,IF(収支報告書!$W$10:$W$1011=Q436,収支報告書!$B$10:$B$1011,"")))</f>
        <v/>
      </c>
      <c r="R436" s="150">
        <f>SUMIFS(収支報告書!$P$10:$P$1011,収支報告書!$U$10:$U$1011,"対象外",収支報告書!$W$10:$W$1011,Q436)+SUMIFS(収支報告書!$S$10:$S$1011,収支報告書!$U$10:$U$1011,"一部*",収支報告書!$W$10:$W$1011,Q436)+SUMIFS(収支報告書!$AA$10:$AA$1011,収支報告書!$U$10:$U$1011,"一部*",収支報告書!$W$10:$W$1011,Q436)+SUMIFS(収支報告書!$AB$10:$AB$1011,収支報告書!$U$10:$U$1011,"一部*",収支報告書!$W$10:$W$1011,Q436)+SUMIFS(収支報告書!$P$10:$P$1011,収支報告書!$U$10:$U$1011,"確認",収支報告書!$W$10:$W$1011,Q436)+SUMIFS(収支報告書!$AC$10:$AC$1011,収支報告書!$U$10:$U$1011,"一部*",収支報告書!$W$10:$W$1011,Q436)</f>
        <v>0</v>
      </c>
      <c r="S436" t="str" cm="1">
        <f t="array" aca="1" ref="S436" ca="1">_xlfn.IFNA(INDIRECT(ADDRESS(MATCH(Q436,収支報告書!$W$10:$W$1011,0)+9,22,4,,"収支報告書")),"")</f>
        <v/>
      </c>
      <c r="T436" t="str">
        <f t="shared" si="13"/>
        <v/>
      </c>
      <c r="U436" t="str">
        <f t="shared" si="14"/>
        <v/>
      </c>
    </row>
    <row r="437" spans="14:21">
      <c r="N437">
        <v>433</v>
      </c>
      <c r="O437" t="str">
        <f>IF(収支報告書!U442="一部対象外","・No."&amp;収支報告書!B442&amp;"："&amp;TEXT(収支報告書!$S442+収支報告書!$AA442+収支報告書!$AC442,"\#,###"),IF(収支報告書!U442="一部確認","・No."&amp;収支報告書!B442&amp;"："&amp;TEXT(収支報告書!$AB442,"\#,###"),""))</f>
        <v/>
      </c>
      <c r="P437" t="str" cm="1">
        <f t="array" ref="P437">IF(Q437="","",_xlfn.TEXTJOIN(",",TRUE,IF(収支報告書!$W$10:$W$1011=Q437,収支報告書!$B$10:$B$1011,"")))</f>
        <v/>
      </c>
      <c r="R437" s="150">
        <f>SUMIFS(収支報告書!$P$10:$P$1011,収支報告書!$U$10:$U$1011,"対象外",収支報告書!$W$10:$W$1011,Q437)+SUMIFS(収支報告書!$S$10:$S$1011,収支報告書!$U$10:$U$1011,"一部*",収支報告書!$W$10:$W$1011,Q437)+SUMIFS(収支報告書!$AA$10:$AA$1011,収支報告書!$U$10:$U$1011,"一部*",収支報告書!$W$10:$W$1011,Q437)+SUMIFS(収支報告書!$AB$10:$AB$1011,収支報告書!$U$10:$U$1011,"一部*",収支報告書!$W$10:$W$1011,Q437)+SUMIFS(収支報告書!$P$10:$P$1011,収支報告書!$U$10:$U$1011,"確認",収支報告書!$W$10:$W$1011,Q437)+SUMIFS(収支報告書!$AC$10:$AC$1011,収支報告書!$U$10:$U$1011,"一部*",収支報告書!$W$10:$W$1011,Q437)</f>
        <v>0</v>
      </c>
      <c r="S437" t="str" cm="1">
        <f t="array" aca="1" ref="S437" ca="1">_xlfn.IFNA(INDIRECT(ADDRESS(MATCH(Q437,収支報告書!$W$10:$W$1011,0)+9,22,4,,"収支報告書")),"")</f>
        <v/>
      </c>
      <c r="T437" t="str">
        <f t="shared" si="13"/>
        <v/>
      </c>
      <c r="U437" t="str">
        <f t="shared" si="14"/>
        <v/>
      </c>
    </row>
    <row r="438" spans="14:21">
      <c r="N438">
        <v>434</v>
      </c>
      <c r="O438" t="str">
        <f>IF(収支報告書!U443="一部対象外","・No."&amp;収支報告書!B443&amp;"："&amp;TEXT(収支報告書!$S443+収支報告書!$AA443+収支報告書!$AC443,"\#,###"),IF(収支報告書!U443="一部確認","・No."&amp;収支報告書!B443&amp;"："&amp;TEXT(収支報告書!$AB443,"\#,###"),""))</f>
        <v/>
      </c>
      <c r="P438" t="str" cm="1">
        <f t="array" ref="P438">IF(Q438="","",_xlfn.TEXTJOIN(",",TRUE,IF(収支報告書!$W$10:$W$1011=Q438,収支報告書!$B$10:$B$1011,"")))</f>
        <v/>
      </c>
      <c r="R438" s="150">
        <f>SUMIFS(収支報告書!$P$10:$P$1011,収支報告書!$U$10:$U$1011,"対象外",収支報告書!$W$10:$W$1011,Q438)+SUMIFS(収支報告書!$S$10:$S$1011,収支報告書!$U$10:$U$1011,"一部*",収支報告書!$W$10:$W$1011,Q438)+SUMIFS(収支報告書!$AA$10:$AA$1011,収支報告書!$U$10:$U$1011,"一部*",収支報告書!$W$10:$W$1011,Q438)+SUMIFS(収支報告書!$AB$10:$AB$1011,収支報告書!$U$10:$U$1011,"一部*",収支報告書!$W$10:$W$1011,Q438)+SUMIFS(収支報告書!$P$10:$P$1011,収支報告書!$U$10:$U$1011,"確認",収支報告書!$W$10:$W$1011,Q438)+SUMIFS(収支報告書!$AC$10:$AC$1011,収支報告書!$U$10:$U$1011,"一部*",収支報告書!$W$10:$W$1011,Q438)</f>
        <v>0</v>
      </c>
      <c r="S438" t="str" cm="1">
        <f t="array" aca="1" ref="S438" ca="1">_xlfn.IFNA(INDIRECT(ADDRESS(MATCH(Q438,収支報告書!$W$10:$W$1011,0)+9,22,4,,"収支報告書")),"")</f>
        <v/>
      </c>
      <c r="T438" t="str">
        <f t="shared" si="13"/>
        <v/>
      </c>
      <c r="U438" t="str">
        <f t="shared" si="14"/>
        <v/>
      </c>
    </row>
    <row r="439" spans="14:21">
      <c r="N439">
        <v>435</v>
      </c>
      <c r="O439" t="str">
        <f>IF(収支報告書!U444="一部対象外","・No."&amp;収支報告書!B444&amp;"："&amp;TEXT(収支報告書!$S444+収支報告書!$AA444+収支報告書!$AC444,"\#,###"),IF(収支報告書!U444="一部確認","・No."&amp;収支報告書!B444&amp;"："&amp;TEXT(収支報告書!$AB444,"\#,###"),""))</f>
        <v/>
      </c>
      <c r="P439" t="str" cm="1">
        <f t="array" ref="P439">IF(Q439="","",_xlfn.TEXTJOIN(",",TRUE,IF(収支報告書!$W$10:$W$1011=Q439,収支報告書!$B$10:$B$1011,"")))</f>
        <v/>
      </c>
      <c r="R439" s="150">
        <f>SUMIFS(収支報告書!$P$10:$P$1011,収支報告書!$U$10:$U$1011,"対象外",収支報告書!$W$10:$W$1011,Q439)+SUMIFS(収支報告書!$S$10:$S$1011,収支報告書!$U$10:$U$1011,"一部*",収支報告書!$W$10:$W$1011,Q439)+SUMIFS(収支報告書!$AA$10:$AA$1011,収支報告書!$U$10:$U$1011,"一部*",収支報告書!$W$10:$W$1011,Q439)+SUMIFS(収支報告書!$AB$10:$AB$1011,収支報告書!$U$10:$U$1011,"一部*",収支報告書!$W$10:$W$1011,Q439)+SUMIFS(収支報告書!$P$10:$P$1011,収支報告書!$U$10:$U$1011,"確認",収支報告書!$W$10:$W$1011,Q439)+SUMIFS(収支報告書!$AC$10:$AC$1011,収支報告書!$U$10:$U$1011,"一部*",収支報告書!$W$10:$W$1011,Q439)</f>
        <v>0</v>
      </c>
      <c r="S439" t="str" cm="1">
        <f t="array" aca="1" ref="S439" ca="1">_xlfn.IFNA(INDIRECT(ADDRESS(MATCH(Q439,収支報告書!$W$10:$W$1011,0)+9,22,4,,"収支報告書")),"")</f>
        <v/>
      </c>
      <c r="T439" t="str">
        <f t="shared" si="13"/>
        <v/>
      </c>
      <c r="U439" t="str">
        <f t="shared" si="14"/>
        <v/>
      </c>
    </row>
    <row r="440" spans="14:21">
      <c r="N440">
        <v>436</v>
      </c>
      <c r="O440" t="str">
        <f>IF(収支報告書!U445="一部対象外","・No."&amp;収支報告書!B445&amp;"："&amp;TEXT(収支報告書!$S445+収支報告書!$AA445+収支報告書!$AC445,"\#,###"),IF(収支報告書!U445="一部確認","・No."&amp;収支報告書!B445&amp;"："&amp;TEXT(収支報告書!$AB445,"\#,###"),""))</f>
        <v/>
      </c>
      <c r="P440" t="str" cm="1">
        <f t="array" ref="P440">IF(Q440="","",_xlfn.TEXTJOIN(",",TRUE,IF(収支報告書!$W$10:$W$1011=Q440,収支報告書!$B$10:$B$1011,"")))</f>
        <v/>
      </c>
      <c r="R440" s="150">
        <f>SUMIFS(収支報告書!$P$10:$P$1011,収支報告書!$U$10:$U$1011,"対象外",収支報告書!$W$10:$W$1011,Q440)+SUMIFS(収支報告書!$S$10:$S$1011,収支報告書!$U$10:$U$1011,"一部*",収支報告書!$W$10:$W$1011,Q440)+SUMIFS(収支報告書!$AA$10:$AA$1011,収支報告書!$U$10:$U$1011,"一部*",収支報告書!$W$10:$W$1011,Q440)+SUMIFS(収支報告書!$AB$10:$AB$1011,収支報告書!$U$10:$U$1011,"一部*",収支報告書!$W$10:$W$1011,Q440)+SUMIFS(収支報告書!$P$10:$P$1011,収支報告書!$U$10:$U$1011,"確認",収支報告書!$W$10:$W$1011,Q440)+SUMIFS(収支報告書!$AC$10:$AC$1011,収支報告書!$U$10:$U$1011,"一部*",収支報告書!$W$10:$W$1011,Q440)</f>
        <v>0</v>
      </c>
      <c r="S440" t="str" cm="1">
        <f t="array" aca="1" ref="S440" ca="1">_xlfn.IFNA(INDIRECT(ADDRESS(MATCH(Q440,収支報告書!$W$10:$W$1011,0)+9,22,4,,"収支報告書")),"")</f>
        <v/>
      </c>
      <c r="T440" t="str">
        <f t="shared" si="13"/>
        <v/>
      </c>
      <c r="U440" t="str">
        <f t="shared" si="14"/>
        <v/>
      </c>
    </row>
    <row r="441" spans="14:21">
      <c r="N441">
        <v>437</v>
      </c>
      <c r="O441" t="str">
        <f>IF(収支報告書!U446="一部対象外","・No."&amp;収支報告書!B446&amp;"："&amp;TEXT(収支報告書!$S446+収支報告書!$AA446+収支報告書!$AC446,"\#,###"),IF(収支報告書!U446="一部確認","・No."&amp;収支報告書!B446&amp;"："&amp;TEXT(収支報告書!$AB446,"\#,###"),""))</f>
        <v/>
      </c>
      <c r="P441" t="str" cm="1">
        <f t="array" ref="P441">IF(Q441="","",_xlfn.TEXTJOIN(",",TRUE,IF(収支報告書!$W$10:$W$1011=Q441,収支報告書!$B$10:$B$1011,"")))</f>
        <v/>
      </c>
      <c r="R441" s="150">
        <f>SUMIFS(収支報告書!$P$10:$P$1011,収支報告書!$U$10:$U$1011,"対象外",収支報告書!$W$10:$W$1011,Q441)+SUMIFS(収支報告書!$S$10:$S$1011,収支報告書!$U$10:$U$1011,"一部*",収支報告書!$W$10:$W$1011,Q441)+SUMIFS(収支報告書!$AA$10:$AA$1011,収支報告書!$U$10:$U$1011,"一部*",収支報告書!$W$10:$W$1011,Q441)+SUMIFS(収支報告書!$AB$10:$AB$1011,収支報告書!$U$10:$U$1011,"一部*",収支報告書!$W$10:$W$1011,Q441)+SUMIFS(収支報告書!$P$10:$P$1011,収支報告書!$U$10:$U$1011,"確認",収支報告書!$W$10:$W$1011,Q441)+SUMIFS(収支報告書!$AC$10:$AC$1011,収支報告書!$U$10:$U$1011,"一部*",収支報告書!$W$10:$W$1011,Q441)</f>
        <v>0</v>
      </c>
      <c r="S441" t="str" cm="1">
        <f t="array" aca="1" ref="S441" ca="1">_xlfn.IFNA(INDIRECT(ADDRESS(MATCH(Q441,収支報告書!$W$10:$W$1011,0)+9,22,4,,"収支報告書")),"")</f>
        <v/>
      </c>
      <c r="T441" t="str">
        <f t="shared" si="13"/>
        <v/>
      </c>
      <c r="U441" t="str">
        <f t="shared" si="14"/>
        <v/>
      </c>
    </row>
    <row r="442" spans="14:21">
      <c r="N442">
        <v>438</v>
      </c>
      <c r="O442" t="str">
        <f>IF(収支報告書!U447="一部対象外","・No."&amp;収支報告書!B447&amp;"："&amp;TEXT(収支報告書!$S447+収支報告書!$AA447+収支報告書!$AC447,"\#,###"),IF(収支報告書!U447="一部確認","・No."&amp;収支報告書!B447&amp;"："&amp;TEXT(収支報告書!$AB447,"\#,###"),""))</f>
        <v/>
      </c>
      <c r="P442" t="str" cm="1">
        <f t="array" ref="P442">IF(Q442="","",_xlfn.TEXTJOIN(",",TRUE,IF(収支報告書!$W$10:$W$1011=Q442,収支報告書!$B$10:$B$1011,"")))</f>
        <v/>
      </c>
      <c r="R442" s="150">
        <f>SUMIFS(収支報告書!$P$10:$P$1011,収支報告書!$U$10:$U$1011,"対象外",収支報告書!$W$10:$W$1011,Q442)+SUMIFS(収支報告書!$S$10:$S$1011,収支報告書!$U$10:$U$1011,"一部*",収支報告書!$W$10:$W$1011,Q442)+SUMIFS(収支報告書!$AA$10:$AA$1011,収支報告書!$U$10:$U$1011,"一部*",収支報告書!$W$10:$W$1011,Q442)+SUMIFS(収支報告書!$AB$10:$AB$1011,収支報告書!$U$10:$U$1011,"一部*",収支報告書!$W$10:$W$1011,Q442)+SUMIFS(収支報告書!$P$10:$P$1011,収支報告書!$U$10:$U$1011,"確認",収支報告書!$W$10:$W$1011,Q442)+SUMIFS(収支報告書!$AC$10:$AC$1011,収支報告書!$U$10:$U$1011,"一部*",収支報告書!$W$10:$W$1011,Q442)</f>
        <v>0</v>
      </c>
      <c r="S442" t="str" cm="1">
        <f t="array" aca="1" ref="S442" ca="1">_xlfn.IFNA(INDIRECT(ADDRESS(MATCH(Q442,収支報告書!$W$10:$W$1011,0)+9,22,4,,"収支報告書")),"")</f>
        <v/>
      </c>
      <c r="T442" t="str">
        <f t="shared" si="13"/>
        <v/>
      </c>
      <c r="U442" t="str">
        <f t="shared" si="14"/>
        <v/>
      </c>
    </row>
    <row r="443" spans="14:21">
      <c r="N443">
        <v>439</v>
      </c>
      <c r="O443" t="str">
        <f>IF(収支報告書!U448="一部対象外","・No."&amp;収支報告書!B448&amp;"："&amp;TEXT(収支報告書!$S448+収支報告書!$AA448+収支報告書!$AC448,"\#,###"),IF(収支報告書!U448="一部確認","・No."&amp;収支報告書!B448&amp;"："&amp;TEXT(収支報告書!$AB448,"\#,###"),""))</f>
        <v/>
      </c>
      <c r="P443" t="str" cm="1">
        <f t="array" ref="P443">IF(Q443="","",_xlfn.TEXTJOIN(",",TRUE,IF(収支報告書!$W$10:$W$1011=Q443,収支報告書!$B$10:$B$1011,"")))</f>
        <v/>
      </c>
      <c r="R443" s="150">
        <f>SUMIFS(収支報告書!$P$10:$P$1011,収支報告書!$U$10:$U$1011,"対象外",収支報告書!$W$10:$W$1011,Q443)+SUMIFS(収支報告書!$S$10:$S$1011,収支報告書!$U$10:$U$1011,"一部*",収支報告書!$W$10:$W$1011,Q443)+SUMIFS(収支報告書!$AA$10:$AA$1011,収支報告書!$U$10:$U$1011,"一部*",収支報告書!$W$10:$W$1011,Q443)+SUMIFS(収支報告書!$AB$10:$AB$1011,収支報告書!$U$10:$U$1011,"一部*",収支報告書!$W$10:$W$1011,Q443)+SUMIFS(収支報告書!$P$10:$P$1011,収支報告書!$U$10:$U$1011,"確認",収支報告書!$W$10:$W$1011,Q443)+SUMIFS(収支報告書!$AC$10:$AC$1011,収支報告書!$U$10:$U$1011,"一部*",収支報告書!$W$10:$W$1011,Q443)</f>
        <v>0</v>
      </c>
      <c r="S443" t="str" cm="1">
        <f t="array" aca="1" ref="S443" ca="1">_xlfn.IFNA(INDIRECT(ADDRESS(MATCH(Q443,収支報告書!$W$10:$W$1011,0)+9,22,4,,"収支報告書")),"")</f>
        <v/>
      </c>
      <c r="T443" t="str">
        <f t="shared" si="13"/>
        <v/>
      </c>
      <c r="U443" t="str">
        <f t="shared" si="14"/>
        <v/>
      </c>
    </row>
    <row r="444" spans="14:21">
      <c r="N444">
        <v>440</v>
      </c>
      <c r="O444" t="str">
        <f>IF(収支報告書!U449="一部対象外","・No."&amp;収支報告書!B449&amp;"："&amp;TEXT(収支報告書!$S449+収支報告書!$AA449+収支報告書!$AC449,"\#,###"),IF(収支報告書!U449="一部確認","・No."&amp;収支報告書!B449&amp;"："&amp;TEXT(収支報告書!$AB449,"\#,###"),""))</f>
        <v/>
      </c>
      <c r="P444" t="str" cm="1">
        <f t="array" ref="P444">IF(Q444="","",_xlfn.TEXTJOIN(",",TRUE,IF(収支報告書!$W$10:$W$1011=Q444,収支報告書!$B$10:$B$1011,"")))</f>
        <v/>
      </c>
      <c r="R444" s="150">
        <f>SUMIFS(収支報告書!$P$10:$P$1011,収支報告書!$U$10:$U$1011,"対象外",収支報告書!$W$10:$W$1011,Q444)+SUMIFS(収支報告書!$S$10:$S$1011,収支報告書!$U$10:$U$1011,"一部*",収支報告書!$W$10:$W$1011,Q444)+SUMIFS(収支報告書!$AA$10:$AA$1011,収支報告書!$U$10:$U$1011,"一部*",収支報告書!$W$10:$W$1011,Q444)+SUMIFS(収支報告書!$AB$10:$AB$1011,収支報告書!$U$10:$U$1011,"一部*",収支報告書!$W$10:$W$1011,Q444)+SUMIFS(収支報告書!$P$10:$P$1011,収支報告書!$U$10:$U$1011,"確認",収支報告書!$W$10:$W$1011,Q444)+SUMIFS(収支報告書!$AC$10:$AC$1011,収支報告書!$U$10:$U$1011,"一部*",収支報告書!$W$10:$W$1011,Q444)</f>
        <v>0</v>
      </c>
      <c r="S444" t="str" cm="1">
        <f t="array" aca="1" ref="S444" ca="1">_xlfn.IFNA(INDIRECT(ADDRESS(MATCH(Q444,収支報告書!$W$10:$W$1011,0)+9,22,4,,"収支報告書")),"")</f>
        <v/>
      </c>
      <c r="T444" t="str">
        <f t="shared" si="13"/>
        <v/>
      </c>
      <c r="U444" t="str">
        <f t="shared" si="14"/>
        <v/>
      </c>
    </row>
    <row r="445" spans="14:21">
      <c r="N445">
        <v>441</v>
      </c>
      <c r="O445" t="str">
        <f>IF(収支報告書!U450="一部対象外","・No."&amp;収支報告書!B450&amp;"："&amp;TEXT(収支報告書!$S450+収支報告書!$AA450+収支報告書!$AC450,"\#,###"),IF(収支報告書!U450="一部確認","・No."&amp;収支報告書!B450&amp;"："&amp;TEXT(収支報告書!$AB450,"\#,###"),""))</f>
        <v/>
      </c>
      <c r="P445" t="str" cm="1">
        <f t="array" ref="P445">IF(Q445="","",_xlfn.TEXTJOIN(",",TRUE,IF(収支報告書!$W$10:$W$1011=Q445,収支報告書!$B$10:$B$1011,"")))</f>
        <v/>
      </c>
      <c r="R445" s="150">
        <f>SUMIFS(収支報告書!$P$10:$P$1011,収支報告書!$U$10:$U$1011,"対象外",収支報告書!$W$10:$W$1011,Q445)+SUMIFS(収支報告書!$S$10:$S$1011,収支報告書!$U$10:$U$1011,"一部*",収支報告書!$W$10:$W$1011,Q445)+SUMIFS(収支報告書!$AA$10:$AA$1011,収支報告書!$U$10:$U$1011,"一部*",収支報告書!$W$10:$W$1011,Q445)+SUMIFS(収支報告書!$AB$10:$AB$1011,収支報告書!$U$10:$U$1011,"一部*",収支報告書!$W$10:$W$1011,Q445)+SUMIFS(収支報告書!$P$10:$P$1011,収支報告書!$U$10:$U$1011,"確認",収支報告書!$W$10:$W$1011,Q445)+SUMIFS(収支報告書!$AC$10:$AC$1011,収支報告書!$U$10:$U$1011,"一部*",収支報告書!$W$10:$W$1011,Q445)</f>
        <v>0</v>
      </c>
      <c r="S445" t="str" cm="1">
        <f t="array" aca="1" ref="S445" ca="1">_xlfn.IFNA(INDIRECT(ADDRESS(MATCH(Q445,収支報告書!$W$10:$W$1011,0)+9,22,4,,"収支報告書")),"")</f>
        <v/>
      </c>
      <c r="T445" t="str">
        <f t="shared" si="13"/>
        <v/>
      </c>
      <c r="U445" t="str">
        <f t="shared" si="14"/>
        <v/>
      </c>
    </row>
    <row r="446" spans="14:21">
      <c r="N446">
        <v>442</v>
      </c>
      <c r="O446" t="str">
        <f>IF(収支報告書!U451="一部対象外","・No."&amp;収支報告書!B451&amp;"："&amp;TEXT(収支報告書!$S451+収支報告書!$AA451+収支報告書!$AC451,"\#,###"),IF(収支報告書!U451="一部確認","・No."&amp;収支報告書!B451&amp;"："&amp;TEXT(収支報告書!$AB451,"\#,###"),""))</f>
        <v/>
      </c>
      <c r="P446" t="str" cm="1">
        <f t="array" ref="P446">IF(Q446="","",_xlfn.TEXTJOIN(",",TRUE,IF(収支報告書!$W$10:$W$1011=Q446,収支報告書!$B$10:$B$1011,"")))</f>
        <v/>
      </c>
      <c r="R446" s="150">
        <f>SUMIFS(収支報告書!$P$10:$P$1011,収支報告書!$U$10:$U$1011,"対象外",収支報告書!$W$10:$W$1011,Q446)+SUMIFS(収支報告書!$S$10:$S$1011,収支報告書!$U$10:$U$1011,"一部*",収支報告書!$W$10:$W$1011,Q446)+SUMIFS(収支報告書!$AA$10:$AA$1011,収支報告書!$U$10:$U$1011,"一部*",収支報告書!$W$10:$W$1011,Q446)+SUMIFS(収支報告書!$AB$10:$AB$1011,収支報告書!$U$10:$U$1011,"一部*",収支報告書!$W$10:$W$1011,Q446)+SUMIFS(収支報告書!$P$10:$P$1011,収支報告書!$U$10:$U$1011,"確認",収支報告書!$W$10:$W$1011,Q446)+SUMIFS(収支報告書!$AC$10:$AC$1011,収支報告書!$U$10:$U$1011,"一部*",収支報告書!$W$10:$W$1011,Q446)</f>
        <v>0</v>
      </c>
      <c r="S446" t="str" cm="1">
        <f t="array" aca="1" ref="S446" ca="1">_xlfn.IFNA(INDIRECT(ADDRESS(MATCH(Q446,収支報告書!$W$10:$W$1011,0)+9,22,4,,"収支報告書")),"")</f>
        <v/>
      </c>
      <c r="T446" t="str">
        <f t="shared" si="13"/>
        <v/>
      </c>
      <c r="U446" t="str">
        <f t="shared" si="14"/>
        <v/>
      </c>
    </row>
    <row r="447" spans="14:21">
      <c r="N447">
        <v>443</v>
      </c>
      <c r="O447" t="str">
        <f>IF(収支報告書!U452="一部対象外","・No."&amp;収支報告書!B452&amp;"："&amp;TEXT(収支報告書!$S452+収支報告書!$AA452+収支報告書!$AC452,"\#,###"),IF(収支報告書!U452="一部確認","・No."&amp;収支報告書!B452&amp;"："&amp;TEXT(収支報告書!$AB452,"\#,###"),""))</f>
        <v/>
      </c>
      <c r="P447" t="str" cm="1">
        <f t="array" ref="P447">IF(Q447="","",_xlfn.TEXTJOIN(",",TRUE,IF(収支報告書!$W$10:$W$1011=Q447,収支報告書!$B$10:$B$1011,"")))</f>
        <v/>
      </c>
      <c r="R447" s="150">
        <f>SUMIFS(収支報告書!$P$10:$P$1011,収支報告書!$U$10:$U$1011,"対象外",収支報告書!$W$10:$W$1011,Q447)+SUMIFS(収支報告書!$S$10:$S$1011,収支報告書!$U$10:$U$1011,"一部*",収支報告書!$W$10:$W$1011,Q447)+SUMIFS(収支報告書!$AA$10:$AA$1011,収支報告書!$U$10:$U$1011,"一部*",収支報告書!$W$10:$W$1011,Q447)+SUMIFS(収支報告書!$AB$10:$AB$1011,収支報告書!$U$10:$U$1011,"一部*",収支報告書!$W$10:$W$1011,Q447)+SUMIFS(収支報告書!$P$10:$P$1011,収支報告書!$U$10:$U$1011,"確認",収支報告書!$W$10:$W$1011,Q447)+SUMIFS(収支報告書!$AC$10:$AC$1011,収支報告書!$U$10:$U$1011,"一部*",収支報告書!$W$10:$W$1011,Q447)</f>
        <v>0</v>
      </c>
      <c r="S447" t="str" cm="1">
        <f t="array" aca="1" ref="S447" ca="1">_xlfn.IFNA(INDIRECT(ADDRESS(MATCH(Q447,収支報告書!$W$10:$W$1011,0)+9,22,4,,"収支報告書")),"")</f>
        <v/>
      </c>
      <c r="T447" t="str">
        <f t="shared" si="13"/>
        <v/>
      </c>
      <c r="U447" t="str">
        <f t="shared" si="14"/>
        <v/>
      </c>
    </row>
    <row r="448" spans="14:21">
      <c r="N448">
        <v>444</v>
      </c>
      <c r="O448" t="str">
        <f>IF(収支報告書!U453="一部対象外","・No."&amp;収支報告書!B453&amp;"："&amp;TEXT(収支報告書!$S453+収支報告書!$AA453+収支報告書!$AC453,"\#,###"),IF(収支報告書!U453="一部確認","・No."&amp;収支報告書!B453&amp;"："&amp;TEXT(収支報告書!$AB453,"\#,###"),""))</f>
        <v/>
      </c>
      <c r="P448" t="str" cm="1">
        <f t="array" ref="P448">IF(Q448="","",_xlfn.TEXTJOIN(",",TRUE,IF(収支報告書!$W$10:$W$1011=Q448,収支報告書!$B$10:$B$1011,"")))</f>
        <v/>
      </c>
      <c r="R448" s="150">
        <f>SUMIFS(収支報告書!$P$10:$P$1011,収支報告書!$U$10:$U$1011,"対象外",収支報告書!$W$10:$W$1011,Q448)+SUMIFS(収支報告書!$S$10:$S$1011,収支報告書!$U$10:$U$1011,"一部*",収支報告書!$W$10:$W$1011,Q448)+SUMIFS(収支報告書!$AA$10:$AA$1011,収支報告書!$U$10:$U$1011,"一部*",収支報告書!$W$10:$W$1011,Q448)+SUMIFS(収支報告書!$AB$10:$AB$1011,収支報告書!$U$10:$U$1011,"一部*",収支報告書!$W$10:$W$1011,Q448)+SUMIFS(収支報告書!$P$10:$P$1011,収支報告書!$U$10:$U$1011,"確認",収支報告書!$W$10:$W$1011,Q448)+SUMIFS(収支報告書!$AC$10:$AC$1011,収支報告書!$U$10:$U$1011,"一部*",収支報告書!$W$10:$W$1011,Q448)</f>
        <v>0</v>
      </c>
      <c r="S448" t="str" cm="1">
        <f t="array" aca="1" ref="S448" ca="1">_xlfn.IFNA(INDIRECT(ADDRESS(MATCH(Q448,収支報告書!$W$10:$W$1011,0)+9,22,4,,"収支報告書")),"")</f>
        <v/>
      </c>
      <c r="T448" t="str">
        <f t="shared" si="13"/>
        <v/>
      </c>
      <c r="U448" t="str">
        <f t="shared" si="14"/>
        <v/>
      </c>
    </row>
    <row r="449" spans="14:21">
      <c r="N449">
        <v>445</v>
      </c>
      <c r="O449" t="str">
        <f>IF(収支報告書!U454="一部対象外","・No."&amp;収支報告書!B454&amp;"："&amp;TEXT(収支報告書!$S454+収支報告書!$AA454+収支報告書!$AC454,"\#,###"),IF(収支報告書!U454="一部確認","・No."&amp;収支報告書!B454&amp;"："&amp;TEXT(収支報告書!$AB454,"\#,###"),""))</f>
        <v/>
      </c>
      <c r="P449" t="str" cm="1">
        <f t="array" ref="P449">IF(Q449="","",_xlfn.TEXTJOIN(",",TRUE,IF(収支報告書!$W$10:$W$1011=Q449,収支報告書!$B$10:$B$1011,"")))</f>
        <v/>
      </c>
      <c r="R449" s="150">
        <f>SUMIFS(収支報告書!$P$10:$P$1011,収支報告書!$U$10:$U$1011,"対象外",収支報告書!$W$10:$W$1011,Q449)+SUMIFS(収支報告書!$S$10:$S$1011,収支報告書!$U$10:$U$1011,"一部*",収支報告書!$W$10:$W$1011,Q449)+SUMIFS(収支報告書!$AA$10:$AA$1011,収支報告書!$U$10:$U$1011,"一部*",収支報告書!$W$10:$W$1011,Q449)+SUMIFS(収支報告書!$AB$10:$AB$1011,収支報告書!$U$10:$U$1011,"一部*",収支報告書!$W$10:$W$1011,Q449)+SUMIFS(収支報告書!$P$10:$P$1011,収支報告書!$U$10:$U$1011,"確認",収支報告書!$W$10:$W$1011,Q449)+SUMIFS(収支報告書!$AC$10:$AC$1011,収支報告書!$U$10:$U$1011,"一部*",収支報告書!$W$10:$W$1011,Q449)</f>
        <v>0</v>
      </c>
      <c r="S449" t="str" cm="1">
        <f t="array" aca="1" ref="S449" ca="1">_xlfn.IFNA(INDIRECT(ADDRESS(MATCH(Q449,収支報告書!$W$10:$W$1011,0)+9,22,4,,"収支報告書")),"")</f>
        <v/>
      </c>
      <c r="T449" t="str">
        <f t="shared" si="13"/>
        <v/>
      </c>
      <c r="U449" t="str">
        <f t="shared" si="14"/>
        <v/>
      </c>
    </row>
    <row r="450" spans="14:21">
      <c r="N450">
        <v>446</v>
      </c>
      <c r="O450" t="str">
        <f>IF(収支報告書!U455="一部対象外","・No."&amp;収支報告書!B455&amp;"："&amp;TEXT(収支報告書!$S455+収支報告書!$AA455+収支報告書!$AC455,"\#,###"),IF(収支報告書!U455="一部確認","・No."&amp;収支報告書!B455&amp;"："&amp;TEXT(収支報告書!$AB455,"\#,###"),""))</f>
        <v/>
      </c>
      <c r="P450" t="str" cm="1">
        <f t="array" ref="P450">IF(Q450="","",_xlfn.TEXTJOIN(",",TRUE,IF(収支報告書!$W$10:$W$1011=Q450,収支報告書!$B$10:$B$1011,"")))</f>
        <v/>
      </c>
      <c r="R450" s="150">
        <f>SUMIFS(収支報告書!$P$10:$P$1011,収支報告書!$U$10:$U$1011,"対象外",収支報告書!$W$10:$W$1011,Q450)+SUMIFS(収支報告書!$S$10:$S$1011,収支報告書!$U$10:$U$1011,"一部*",収支報告書!$W$10:$W$1011,Q450)+SUMIFS(収支報告書!$AA$10:$AA$1011,収支報告書!$U$10:$U$1011,"一部*",収支報告書!$W$10:$W$1011,Q450)+SUMIFS(収支報告書!$AB$10:$AB$1011,収支報告書!$U$10:$U$1011,"一部*",収支報告書!$W$10:$W$1011,Q450)+SUMIFS(収支報告書!$P$10:$P$1011,収支報告書!$U$10:$U$1011,"確認",収支報告書!$W$10:$W$1011,Q450)+SUMIFS(収支報告書!$AC$10:$AC$1011,収支報告書!$U$10:$U$1011,"一部*",収支報告書!$W$10:$W$1011,Q450)</f>
        <v>0</v>
      </c>
      <c r="S450" t="str" cm="1">
        <f t="array" aca="1" ref="S450" ca="1">_xlfn.IFNA(INDIRECT(ADDRESS(MATCH(Q450,収支報告書!$W$10:$W$1011,0)+9,22,4,,"収支報告書")),"")</f>
        <v/>
      </c>
      <c r="T450" t="str">
        <f t="shared" si="13"/>
        <v/>
      </c>
      <c r="U450" t="str">
        <f t="shared" si="14"/>
        <v/>
      </c>
    </row>
    <row r="451" spans="14:21">
      <c r="N451">
        <v>447</v>
      </c>
      <c r="O451" t="str">
        <f>IF(収支報告書!U456="一部対象外","・No."&amp;収支報告書!B456&amp;"："&amp;TEXT(収支報告書!$S456+収支報告書!$AA456+収支報告書!$AC456,"\#,###"),IF(収支報告書!U456="一部確認","・No."&amp;収支報告書!B456&amp;"："&amp;TEXT(収支報告書!$AB456,"\#,###"),""))</f>
        <v/>
      </c>
      <c r="P451" t="str" cm="1">
        <f t="array" ref="P451">IF(Q451="","",_xlfn.TEXTJOIN(",",TRUE,IF(収支報告書!$W$10:$W$1011=Q451,収支報告書!$B$10:$B$1011,"")))</f>
        <v/>
      </c>
      <c r="R451" s="150">
        <f>SUMIFS(収支報告書!$P$10:$P$1011,収支報告書!$U$10:$U$1011,"対象外",収支報告書!$W$10:$W$1011,Q451)+SUMIFS(収支報告書!$S$10:$S$1011,収支報告書!$U$10:$U$1011,"一部*",収支報告書!$W$10:$W$1011,Q451)+SUMIFS(収支報告書!$AA$10:$AA$1011,収支報告書!$U$10:$U$1011,"一部*",収支報告書!$W$10:$W$1011,Q451)+SUMIFS(収支報告書!$AB$10:$AB$1011,収支報告書!$U$10:$U$1011,"一部*",収支報告書!$W$10:$W$1011,Q451)+SUMIFS(収支報告書!$P$10:$P$1011,収支報告書!$U$10:$U$1011,"確認",収支報告書!$W$10:$W$1011,Q451)+SUMIFS(収支報告書!$AC$10:$AC$1011,収支報告書!$U$10:$U$1011,"一部*",収支報告書!$W$10:$W$1011,Q451)</f>
        <v>0</v>
      </c>
      <c r="S451" t="str" cm="1">
        <f t="array" aca="1" ref="S451" ca="1">_xlfn.IFNA(INDIRECT(ADDRESS(MATCH(Q451,収支報告書!$W$10:$W$1011,0)+9,22,4,,"収支報告書")),"")</f>
        <v/>
      </c>
      <c r="T451" t="str">
        <f t="shared" si="13"/>
        <v/>
      </c>
      <c r="U451" t="str">
        <f t="shared" si="14"/>
        <v/>
      </c>
    </row>
    <row r="452" spans="14:21">
      <c r="N452">
        <v>448</v>
      </c>
      <c r="O452" t="str">
        <f>IF(収支報告書!U457="一部対象外","・No."&amp;収支報告書!B457&amp;"："&amp;TEXT(収支報告書!$S457+収支報告書!$AA457+収支報告書!$AC457,"\#,###"),IF(収支報告書!U457="一部確認","・No."&amp;収支報告書!B457&amp;"："&amp;TEXT(収支報告書!$AB457,"\#,###"),""))</f>
        <v/>
      </c>
      <c r="P452" t="str" cm="1">
        <f t="array" ref="P452">IF(Q452="","",_xlfn.TEXTJOIN(",",TRUE,IF(収支報告書!$W$10:$W$1011=Q452,収支報告書!$B$10:$B$1011,"")))</f>
        <v/>
      </c>
      <c r="R452" s="150">
        <f>SUMIFS(収支報告書!$P$10:$P$1011,収支報告書!$U$10:$U$1011,"対象外",収支報告書!$W$10:$W$1011,Q452)+SUMIFS(収支報告書!$S$10:$S$1011,収支報告書!$U$10:$U$1011,"一部*",収支報告書!$W$10:$W$1011,Q452)+SUMIFS(収支報告書!$AA$10:$AA$1011,収支報告書!$U$10:$U$1011,"一部*",収支報告書!$W$10:$W$1011,Q452)+SUMIFS(収支報告書!$AB$10:$AB$1011,収支報告書!$U$10:$U$1011,"一部*",収支報告書!$W$10:$W$1011,Q452)+SUMIFS(収支報告書!$P$10:$P$1011,収支報告書!$U$10:$U$1011,"確認",収支報告書!$W$10:$W$1011,Q452)+SUMIFS(収支報告書!$AC$10:$AC$1011,収支報告書!$U$10:$U$1011,"一部*",収支報告書!$W$10:$W$1011,Q452)</f>
        <v>0</v>
      </c>
      <c r="S452" t="str" cm="1">
        <f t="array" aca="1" ref="S452" ca="1">_xlfn.IFNA(INDIRECT(ADDRESS(MATCH(Q452,収支報告書!$W$10:$W$1011,0)+9,22,4,,"収支報告書")),"")</f>
        <v/>
      </c>
      <c r="T452" t="str">
        <f t="shared" si="13"/>
        <v/>
      </c>
      <c r="U452" t="str">
        <f t="shared" si="14"/>
        <v/>
      </c>
    </row>
    <row r="453" spans="14:21">
      <c r="N453">
        <v>449</v>
      </c>
      <c r="O453" t="str">
        <f>IF(収支報告書!U458="一部対象外","・No."&amp;収支報告書!B458&amp;"："&amp;TEXT(収支報告書!$S458+収支報告書!$AA458+収支報告書!$AC458,"\#,###"),IF(収支報告書!U458="一部確認","・No."&amp;収支報告書!B458&amp;"："&amp;TEXT(収支報告書!$AB458,"\#,###"),""))</f>
        <v/>
      </c>
      <c r="P453" t="str" cm="1">
        <f t="array" ref="P453">IF(Q453="","",_xlfn.TEXTJOIN(",",TRUE,IF(収支報告書!$W$10:$W$1011=Q453,収支報告書!$B$10:$B$1011,"")))</f>
        <v/>
      </c>
      <c r="R453" s="150">
        <f>SUMIFS(収支報告書!$P$10:$P$1011,収支報告書!$U$10:$U$1011,"対象外",収支報告書!$W$10:$W$1011,Q453)+SUMIFS(収支報告書!$S$10:$S$1011,収支報告書!$U$10:$U$1011,"一部*",収支報告書!$W$10:$W$1011,Q453)+SUMIFS(収支報告書!$AA$10:$AA$1011,収支報告書!$U$10:$U$1011,"一部*",収支報告書!$W$10:$W$1011,Q453)+SUMIFS(収支報告書!$AB$10:$AB$1011,収支報告書!$U$10:$U$1011,"一部*",収支報告書!$W$10:$W$1011,Q453)+SUMIFS(収支報告書!$P$10:$P$1011,収支報告書!$U$10:$U$1011,"確認",収支報告書!$W$10:$W$1011,Q453)+SUMIFS(収支報告書!$AC$10:$AC$1011,収支報告書!$U$10:$U$1011,"一部*",収支報告書!$W$10:$W$1011,Q453)</f>
        <v>0</v>
      </c>
      <c r="S453" t="str" cm="1">
        <f t="array" aca="1" ref="S453" ca="1">_xlfn.IFNA(INDIRECT(ADDRESS(MATCH(Q453,収支報告書!$W$10:$W$1011,0)+9,22,4,,"収支報告書")),"")</f>
        <v/>
      </c>
      <c r="T453" t="str">
        <f t="shared" si="13"/>
        <v/>
      </c>
      <c r="U453" t="str">
        <f t="shared" si="14"/>
        <v/>
      </c>
    </row>
    <row r="454" spans="14:21">
      <c r="N454">
        <v>450</v>
      </c>
      <c r="O454" t="str">
        <f>IF(収支報告書!U459="一部対象外","・No."&amp;収支報告書!B459&amp;"："&amp;TEXT(収支報告書!$S459+収支報告書!$AA459+収支報告書!$AC459,"\#,###"),IF(収支報告書!U459="一部確認","・No."&amp;収支報告書!B459&amp;"："&amp;TEXT(収支報告書!$AB459,"\#,###"),""))</f>
        <v/>
      </c>
      <c r="P454" t="str" cm="1">
        <f t="array" ref="P454">IF(Q454="","",_xlfn.TEXTJOIN(",",TRUE,IF(収支報告書!$W$10:$W$1011=Q454,収支報告書!$B$10:$B$1011,"")))</f>
        <v/>
      </c>
      <c r="R454" s="150">
        <f>SUMIFS(収支報告書!$P$10:$P$1011,収支報告書!$U$10:$U$1011,"対象外",収支報告書!$W$10:$W$1011,Q454)+SUMIFS(収支報告書!$S$10:$S$1011,収支報告書!$U$10:$U$1011,"一部*",収支報告書!$W$10:$W$1011,Q454)+SUMIFS(収支報告書!$AA$10:$AA$1011,収支報告書!$U$10:$U$1011,"一部*",収支報告書!$W$10:$W$1011,Q454)+SUMIFS(収支報告書!$AB$10:$AB$1011,収支報告書!$U$10:$U$1011,"一部*",収支報告書!$W$10:$W$1011,Q454)+SUMIFS(収支報告書!$P$10:$P$1011,収支報告書!$U$10:$U$1011,"確認",収支報告書!$W$10:$W$1011,Q454)+SUMIFS(収支報告書!$AC$10:$AC$1011,収支報告書!$U$10:$U$1011,"一部*",収支報告書!$W$10:$W$1011,Q454)</f>
        <v>0</v>
      </c>
      <c r="S454" t="str" cm="1">
        <f t="array" aca="1" ref="S454" ca="1">_xlfn.IFNA(INDIRECT(ADDRESS(MATCH(Q454,収支報告書!$W$10:$W$1011,0)+9,22,4,,"収支報告書")),"")</f>
        <v/>
      </c>
      <c r="T454" t="str">
        <f t="shared" ref="T454:T517" si="15">IF(Q454="","",IF(R454&lt;&gt;0,"・No."&amp;P454&amp;"："&amp;Q454&amp;"（"&amp;TEXT(R454,"\#,###")&amp;IF(S454=0,"","/"&amp;S454)&amp;"）"&amp;CHAR(10),""))</f>
        <v/>
      </c>
      <c r="U454" t="str">
        <f t="shared" si="14"/>
        <v/>
      </c>
    </row>
    <row r="455" spans="14:21">
      <c r="N455">
        <v>451</v>
      </c>
      <c r="O455" t="str">
        <f>IF(収支報告書!U460="一部対象外","・No."&amp;収支報告書!B460&amp;"："&amp;TEXT(収支報告書!$S460+収支報告書!$AA460+収支報告書!$AC460,"\#,###"),IF(収支報告書!U460="一部確認","・No."&amp;収支報告書!B460&amp;"："&amp;TEXT(収支報告書!$AB460,"\#,###"),""))</f>
        <v/>
      </c>
      <c r="P455" t="str" cm="1">
        <f t="array" ref="P455">IF(Q455="","",_xlfn.TEXTJOIN(",",TRUE,IF(収支報告書!$W$10:$W$1011=Q455,収支報告書!$B$10:$B$1011,"")))</f>
        <v/>
      </c>
      <c r="R455" s="150">
        <f>SUMIFS(収支報告書!$P$10:$P$1011,収支報告書!$U$10:$U$1011,"対象外",収支報告書!$W$10:$W$1011,Q455)+SUMIFS(収支報告書!$S$10:$S$1011,収支報告書!$U$10:$U$1011,"一部*",収支報告書!$W$10:$W$1011,Q455)+SUMIFS(収支報告書!$AA$10:$AA$1011,収支報告書!$U$10:$U$1011,"一部*",収支報告書!$W$10:$W$1011,Q455)+SUMIFS(収支報告書!$AB$10:$AB$1011,収支報告書!$U$10:$U$1011,"一部*",収支報告書!$W$10:$W$1011,Q455)+SUMIFS(収支報告書!$P$10:$P$1011,収支報告書!$U$10:$U$1011,"確認",収支報告書!$W$10:$W$1011,Q455)+SUMIFS(収支報告書!$AC$10:$AC$1011,収支報告書!$U$10:$U$1011,"一部*",収支報告書!$W$10:$W$1011,Q455)</f>
        <v>0</v>
      </c>
      <c r="S455" t="str" cm="1">
        <f t="array" aca="1" ref="S455" ca="1">_xlfn.IFNA(INDIRECT(ADDRESS(MATCH(Q455,収支報告書!$W$10:$W$1011,0)+9,22,4,,"収支報告書")),"")</f>
        <v/>
      </c>
      <c r="T455" t="str">
        <f t="shared" si="15"/>
        <v/>
      </c>
      <c r="U455" t="str">
        <f t="shared" si="14"/>
        <v/>
      </c>
    </row>
    <row r="456" spans="14:21">
      <c r="N456">
        <v>452</v>
      </c>
      <c r="O456" t="str">
        <f>IF(収支報告書!U461="一部対象外","・No."&amp;収支報告書!B461&amp;"："&amp;TEXT(収支報告書!$S461+収支報告書!$AA461+収支報告書!$AC461,"\#,###"),IF(収支報告書!U461="一部確認","・No."&amp;収支報告書!B461&amp;"："&amp;TEXT(収支報告書!$AB461,"\#,###"),""))</f>
        <v/>
      </c>
      <c r="P456" t="str" cm="1">
        <f t="array" ref="P456">IF(Q456="","",_xlfn.TEXTJOIN(",",TRUE,IF(収支報告書!$W$10:$W$1011=Q456,収支報告書!$B$10:$B$1011,"")))</f>
        <v/>
      </c>
      <c r="R456" s="150">
        <f>SUMIFS(収支報告書!$P$10:$P$1011,収支報告書!$U$10:$U$1011,"対象外",収支報告書!$W$10:$W$1011,Q456)+SUMIFS(収支報告書!$S$10:$S$1011,収支報告書!$U$10:$U$1011,"一部*",収支報告書!$W$10:$W$1011,Q456)+SUMIFS(収支報告書!$AA$10:$AA$1011,収支報告書!$U$10:$U$1011,"一部*",収支報告書!$W$10:$W$1011,Q456)+SUMIFS(収支報告書!$AB$10:$AB$1011,収支報告書!$U$10:$U$1011,"一部*",収支報告書!$W$10:$W$1011,Q456)+SUMIFS(収支報告書!$P$10:$P$1011,収支報告書!$U$10:$U$1011,"確認",収支報告書!$W$10:$W$1011,Q456)+SUMIFS(収支報告書!$AC$10:$AC$1011,収支報告書!$U$10:$U$1011,"一部*",収支報告書!$W$10:$W$1011,Q456)</f>
        <v>0</v>
      </c>
      <c r="S456" t="str" cm="1">
        <f t="array" aca="1" ref="S456" ca="1">_xlfn.IFNA(INDIRECT(ADDRESS(MATCH(Q456,収支報告書!$W$10:$W$1011,0)+9,22,4,,"収支報告書")),"")</f>
        <v/>
      </c>
      <c r="T456" t="str">
        <f t="shared" si="15"/>
        <v/>
      </c>
      <c r="U456" t="str">
        <f t="shared" si="14"/>
        <v/>
      </c>
    </row>
    <row r="457" spans="14:21">
      <c r="N457">
        <v>453</v>
      </c>
      <c r="O457" t="str">
        <f>IF(収支報告書!U462="一部対象外","・No."&amp;収支報告書!B462&amp;"："&amp;TEXT(収支報告書!$S462+収支報告書!$AA462+収支報告書!$AC462,"\#,###"),IF(収支報告書!U462="一部確認","・No."&amp;収支報告書!B462&amp;"："&amp;TEXT(収支報告書!$AB462,"\#,###"),""))</f>
        <v/>
      </c>
      <c r="P457" t="str" cm="1">
        <f t="array" ref="P457">IF(Q457="","",_xlfn.TEXTJOIN(",",TRUE,IF(収支報告書!$W$10:$W$1011=Q457,収支報告書!$B$10:$B$1011,"")))</f>
        <v/>
      </c>
      <c r="R457" s="150">
        <f>SUMIFS(収支報告書!$P$10:$P$1011,収支報告書!$U$10:$U$1011,"対象外",収支報告書!$W$10:$W$1011,Q457)+SUMIFS(収支報告書!$S$10:$S$1011,収支報告書!$U$10:$U$1011,"一部*",収支報告書!$W$10:$W$1011,Q457)+SUMIFS(収支報告書!$AA$10:$AA$1011,収支報告書!$U$10:$U$1011,"一部*",収支報告書!$W$10:$W$1011,Q457)+SUMIFS(収支報告書!$AB$10:$AB$1011,収支報告書!$U$10:$U$1011,"一部*",収支報告書!$W$10:$W$1011,Q457)+SUMIFS(収支報告書!$P$10:$P$1011,収支報告書!$U$10:$U$1011,"確認",収支報告書!$W$10:$W$1011,Q457)+SUMIFS(収支報告書!$AC$10:$AC$1011,収支報告書!$U$10:$U$1011,"一部*",収支報告書!$W$10:$W$1011,Q457)</f>
        <v>0</v>
      </c>
      <c r="S457" t="str" cm="1">
        <f t="array" aca="1" ref="S457" ca="1">_xlfn.IFNA(INDIRECT(ADDRESS(MATCH(Q457,収支報告書!$W$10:$W$1011,0)+9,22,4,,"収支報告書")),"")</f>
        <v/>
      </c>
      <c r="T457" t="str">
        <f t="shared" si="15"/>
        <v/>
      </c>
      <c r="U457" t="str">
        <f t="shared" ref="U457:U520" si="16">IF(Q457="","",IF(R457=0,"・No."&amp;P457&amp;"："&amp;Q457&amp;CHAR(10),""))</f>
        <v/>
      </c>
    </row>
    <row r="458" spans="14:21">
      <c r="N458">
        <v>454</v>
      </c>
      <c r="O458" t="str">
        <f>IF(収支報告書!U463="一部対象外","・No."&amp;収支報告書!B463&amp;"："&amp;TEXT(収支報告書!$S463+収支報告書!$AA463+収支報告書!$AC463,"\#,###"),IF(収支報告書!U463="一部確認","・No."&amp;収支報告書!B463&amp;"："&amp;TEXT(収支報告書!$AB463,"\#,###"),""))</f>
        <v/>
      </c>
      <c r="P458" t="str" cm="1">
        <f t="array" ref="P458">IF(Q458="","",_xlfn.TEXTJOIN(",",TRUE,IF(収支報告書!$W$10:$W$1011=Q458,収支報告書!$B$10:$B$1011,"")))</f>
        <v/>
      </c>
      <c r="R458" s="150">
        <f>SUMIFS(収支報告書!$P$10:$P$1011,収支報告書!$U$10:$U$1011,"対象外",収支報告書!$W$10:$W$1011,Q458)+SUMIFS(収支報告書!$S$10:$S$1011,収支報告書!$U$10:$U$1011,"一部*",収支報告書!$W$10:$W$1011,Q458)+SUMIFS(収支報告書!$AA$10:$AA$1011,収支報告書!$U$10:$U$1011,"一部*",収支報告書!$W$10:$W$1011,Q458)+SUMIFS(収支報告書!$AB$10:$AB$1011,収支報告書!$U$10:$U$1011,"一部*",収支報告書!$W$10:$W$1011,Q458)+SUMIFS(収支報告書!$P$10:$P$1011,収支報告書!$U$10:$U$1011,"確認",収支報告書!$W$10:$W$1011,Q458)+SUMIFS(収支報告書!$AC$10:$AC$1011,収支報告書!$U$10:$U$1011,"一部*",収支報告書!$W$10:$W$1011,Q458)</f>
        <v>0</v>
      </c>
      <c r="S458" t="str" cm="1">
        <f t="array" aca="1" ref="S458" ca="1">_xlfn.IFNA(INDIRECT(ADDRESS(MATCH(Q458,収支報告書!$W$10:$W$1011,0)+9,22,4,,"収支報告書")),"")</f>
        <v/>
      </c>
      <c r="T458" t="str">
        <f t="shared" si="15"/>
        <v/>
      </c>
      <c r="U458" t="str">
        <f t="shared" si="16"/>
        <v/>
      </c>
    </row>
    <row r="459" spans="14:21">
      <c r="N459">
        <v>455</v>
      </c>
      <c r="O459" t="str">
        <f>IF(収支報告書!U464="一部対象外","・No."&amp;収支報告書!B464&amp;"："&amp;TEXT(収支報告書!$S464+収支報告書!$AA464+収支報告書!$AC464,"\#,###"),IF(収支報告書!U464="一部確認","・No."&amp;収支報告書!B464&amp;"："&amp;TEXT(収支報告書!$AB464,"\#,###"),""))</f>
        <v/>
      </c>
      <c r="P459" t="str" cm="1">
        <f t="array" ref="P459">IF(Q459="","",_xlfn.TEXTJOIN(",",TRUE,IF(収支報告書!$W$10:$W$1011=Q459,収支報告書!$B$10:$B$1011,"")))</f>
        <v/>
      </c>
      <c r="R459" s="150">
        <f>SUMIFS(収支報告書!$P$10:$P$1011,収支報告書!$U$10:$U$1011,"対象外",収支報告書!$W$10:$W$1011,Q459)+SUMIFS(収支報告書!$S$10:$S$1011,収支報告書!$U$10:$U$1011,"一部*",収支報告書!$W$10:$W$1011,Q459)+SUMIFS(収支報告書!$AA$10:$AA$1011,収支報告書!$U$10:$U$1011,"一部*",収支報告書!$W$10:$W$1011,Q459)+SUMIFS(収支報告書!$AB$10:$AB$1011,収支報告書!$U$10:$U$1011,"一部*",収支報告書!$W$10:$W$1011,Q459)+SUMIFS(収支報告書!$P$10:$P$1011,収支報告書!$U$10:$U$1011,"確認",収支報告書!$W$10:$W$1011,Q459)+SUMIFS(収支報告書!$AC$10:$AC$1011,収支報告書!$U$10:$U$1011,"一部*",収支報告書!$W$10:$W$1011,Q459)</f>
        <v>0</v>
      </c>
      <c r="S459" t="str" cm="1">
        <f t="array" aca="1" ref="S459" ca="1">_xlfn.IFNA(INDIRECT(ADDRESS(MATCH(Q459,収支報告書!$W$10:$W$1011,0)+9,22,4,,"収支報告書")),"")</f>
        <v/>
      </c>
      <c r="T459" t="str">
        <f t="shared" si="15"/>
        <v/>
      </c>
      <c r="U459" t="str">
        <f t="shared" si="16"/>
        <v/>
      </c>
    </row>
    <row r="460" spans="14:21">
      <c r="N460">
        <v>456</v>
      </c>
      <c r="O460" t="str">
        <f>IF(収支報告書!U465="一部対象外","・No."&amp;収支報告書!B465&amp;"："&amp;TEXT(収支報告書!$S465+収支報告書!$AA465+収支報告書!$AC465,"\#,###"),IF(収支報告書!U465="一部確認","・No."&amp;収支報告書!B465&amp;"："&amp;TEXT(収支報告書!$AB465,"\#,###"),""))</f>
        <v/>
      </c>
      <c r="P460" t="str" cm="1">
        <f t="array" ref="P460">IF(Q460="","",_xlfn.TEXTJOIN(",",TRUE,IF(収支報告書!$W$10:$W$1011=Q460,収支報告書!$B$10:$B$1011,"")))</f>
        <v/>
      </c>
      <c r="R460" s="150">
        <f>SUMIFS(収支報告書!$P$10:$P$1011,収支報告書!$U$10:$U$1011,"対象外",収支報告書!$W$10:$W$1011,Q460)+SUMIFS(収支報告書!$S$10:$S$1011,収支報告書!$U$10:$U$1011,"一部*",収支報告書!$W$10:$W$1011,Q460)+SUMIFS(収支報告書!$AA$10:$AA$1011,収支報告書!$U$10:$U$1011,"一部*",収支報告書!$W$10:$W$1011,Q460)+SUMIFS(収支報告書!$AB$10:$AB$1011,収支報告書!$U$10:$U$1011,"一部*",収支報告書!$W$10:$W$1011,Q460)+SUMIFS(収支報告書!$P$10:$P$1011,収支報告書!$U$10:$U$1011,"確認",収支報告書!$W$10:$W$1011,Q460)+SUMIFS(収支報告書!$AC$10:$AC$1011,収支報告書!$U$10:$U$1011,"一部*",収支報告書!$W$10:$W$1011,Q460)</f>
        <v>0</v>
      </c>
      <c r="S460" t="str" cm="1">
        <f t="array" aca="1" ref="S460" ca="1">_xlfn.IFNA(INDIRECT(ADDRESS(MATCH(Q460,収支報告書!$W$10:$W$1011,0)+9,22,4,,"収支報告書")),"")</f>
        <v/>
      </c>
      <c r="T460" t="str">
        <f t="shared" si="15"/>
        <v/>
      </c>
      <c r="U460" t="str">
        <f t="shared" si="16"/>
        <v/>
      </c>
    </row>
    <row r="461" spans="14:21">
      <c r="N461">
        <v>457</v>
      </c>
      <c r="O461" t="str">
        <f>IF(収支報告書!U466="一部対象外","・No."&amp;収支報告書!B466&amp;"："&amp;TEXT(収支報告書!$S466+収支報告書!$AA466+収支報告書!$AC466,"\#,###"),IF(収支報告書!U466="一部確認","・No."&amp;収支報告書!B466&amp;"："&amp;TEXT(収支報告書!$AB466,"\#,###"),""))</f>
        <v/>
      </c>
      <c r="P461" t="str" cm="1">
        <f t="array" ref="P461">IF(Q461="","",_xlfn.TEXTJOIN(",",TRUE,IF(収支報告書!$W$10:$W$1011=Q461,収支報告書!$B$10:$B$1011,"")))</f>
        <v/>
      </c>
      <c r="R461" s="150">
        <f>SUMIFS(収支報告書!$P$10:$P$1011,収支報告書!$U$10:$U$1011,"対象外",収支報告書!$W$10:$W$1011,Q461)+SUMIFS(収支報告書!$S$10:$S$1011,収支報告書!$U$10:$U$1011,"一部*",収支報告書!$W$10:$W$1011,Q461)+SUMIFS(収支報告書!$AA$10:$AA$1011,収支報告書!$U$10:$U$1011,"一部*",収支報告書!$W$10:$W$1011,Q461)+SUMIFS(収支報告書!$AB$10:$AB$1011,収支報告書!$U$10:$U$1011,"一部*",収支報告書!$W$10:$W$1011,Q461)+SUMIFS(収支報告書!$P$10:$P$1011,収支報告書!$U$10:$U$1011,"確認",収支報告書!$W$10:$W$1011,Q461)+SUMIFS(収支報告書!$AC$10:$AC$1011,収支報告書!$U$10:$U$1011,"一部*",収支報告書!$W$10:$W$1011,Q461)</f>
        <v>0</v>
      </c>
      <c r="S461" t="str" cm="1">
        <f t="array" aca="1" ref="S461" ca="1">_xlfn.IFNA(INDIRECT(ADDRESS(MATCH(Q461,収支報告書!$W$10:$W$1011,0)+9,22,4,,"収支報告書")),"")</f>
        <v/>
      </c>
      <c r="T461" t="str">
        <f t="shared" si="15"/>
        <v/>
      </c>
      <c r="U461" t="str">
        <f t="shared" si="16"/>
        <v/>
      </c>
    </row>
    <row r="462" spans="14:21">
      <c r="N462">
        <v>458</v>
      </c>
      <c r="O462" t="str">
        <f>IF(収支報告書!U467="一部対象外","・No."&amp;収支報告書!B467&amp;"："&amp;TEXT(収支報告書!$S467+収支報告書!$AA467+収支報告書!$AC467,"\#,###"),IF(収支報告書!U467="一部確認","・No."&amp;収支報告書!B467&amp;"："&amp;TEXT(収支報告書!$AB467,"\#,###"),""))</f>
        <v/>
      </c>
      <c r="P462" t="str" cm="1">
        <f t="array" ref="P462">IF(Q462="","",_xlfn.TEXTJOIN(",",TRUE,IF(収支報告書!$W$10:$W$1011=Q462,収支報告書!$B$10:$B$1011,"")))</f>
        <v/>
      </c>
      <c r="R462" s="150">
        <f>SUMIFS(収支報告書!$P$10:$P$1011,収支報告書!$U$10:$U$1011,"対象外",収支報告書!$W$10:$W$1011,Q462)+SUMIFS(収支報告書!$S$10:$S$1011,収支報告書!$U$10:$U$1011,"一部*",収支報告書!$W$10:$W$1011,Q462)+SUMIFS(収支報告書!$AA$10:$AA$1011,収支報告書!$U$10:$U$1011,"一部*",収支報告書!$W$10:$W$1011,Q462)+SUMIFS(収支報告書!$AB$10:$AB$1011,収支報告書!$U$10:$U$1011,"一部*",収支報告書!$W$10:$W$1011,Q462)+SUMIFS(収支報告書!$P$10:$P$1011,収支報告書!$U$10:$U$1011,"確認",収支報告書!$W$10:$W$1011,Q462)+SUMIFS(収支報告書!$AC$10:$AC$1011,収支報告書!$U$10:$U$1011,"一部*",収支報告書!$W$10:$W$1011,Q462)</f>
        <v>0</v>
      </c>
      <c r="S462" t="str" cm="1">
        <f t="array" aca="1" ref="S462" ca="1">_xlfn.IFNA(INDIRECT(ADDRESS(MATCH(Q462,収支報告書!$W$10:$W$1011,0)+9,22,4,,"収支報告書")),"")</f>
        <v/>
      </c>
      <c r="T462" t="str">
        <f t="shared" si="15"/>
        <v/>
      </c>
      <c r="U462" t="str">
        <f t="shared" si="16"/>
        <v/>
      </c>
    </row>
    <row r="463" spans="14:21">
      <c r="N463">
        <v>459</v>
      </c>
      <c r="O463" t="str">
        <f>IF(収支報告書!U468="一部対象外","・No."&amp;収支報告書!B468&amp;"："&amp;TEXT(収支報告書!$S468+収支報告書!$AA468+収支報告書!$AC468,"\#,###"),IF(収支報告書!U468="一部確認","・No."&amp;収支報告書!B468&amp;"："&amp;TEXT(収支報告書!$AB468,"\#,###"),""))</f>
        <v/>
      </c>
      <c r="P463" t="str" cm="1">
        <f t="array" ref="P463">IF(Q463="","",_xlfn.TEXTJOIN(",",TRUE,IF(収支報告書!$W$10:$W$1011=Q463,収支報告書!$B$10:$B$1011,"")))</f>
        <v/>
      </c>
      <c r="R463" s="150">
        <f>SUMIFS(収支報告書!$P$10:$P$1011,収支報告書!$U$10:$U$1011,"対象外",収支報告書!$W$10:$W$1011,Q463)+SUMIFS(収支報告書!$S$10:$S$1011,収支報告書!$U$10:$U$1011,"一部*",収支報告書!$W$10:$W$1011,Q463)+SUMIFS(収支報告書!$AA$10:$AA$1011,収支報告書!$U$10:$U$1011,"一部*",収支報告書!$W$10:$W$1011,Q463)+SUMIFS(収支報告書!$AB$10:$AB$1011,収支報告書!$U$10:$U$1011,"一部*",収支報告書!$W$10:$W$1011,Q463)+SUMIFS(収支報告書!$P$10:$P$1011,収支報告書!$U$10:$U$1011,"確認",収支報告書!$W$10:$W$1011,Q463)+SUMIFS(収支報告書!$AC$10:$AC$1011,収支報告書!$U$10:$U$1011,"一部*",収支報告書!$W$10:$W$1011,Q463)</f>
        <v>0</v>
      </c>
      <c r="S463" t="str" cm="1">
        <f t="array" aca="1" ref="S463" ca="1">_xlfn.IFNA(INDIRECT(ADDRESS(MATCH(Q463,収支報告書!$W$10:$W$1011,0)+9,22,4,,"収支報告書")),"")</f>
        <v/>
      </c>
      <c r="T463" t="str">
        <f t="shared" si="15"/>
        <v/>
      </c>
      <c r="U463" t="str">
        <f t="shared" si="16"/>
        <v/>
      </c>
    </row>
    <row r="464" spans="14:21">
      <c r="N464">
        <v>460</v>
      </c>
      <c r="O464" t="str">
        <f>IF(収支報告書!U469="一部対象外","・No."&amp;収支報告書!B469&amp;"："&amp;TEXT(収支報告書!$S469+収支報告書!$AA469+収支報告書!$AC469,"\#,###"),IF(収支報告書!U469="一部確認","・No."&amp;収支報告書!B469&amp;"："&amp;TEXT(収支報告書!$AB469,"\#,###"),""))</f>
        <v/>
      </c>
      <c r="P464" t="str" cm="1">
        <f t="array" ref="P464">IF(Q464="","",_xlfn.TEXTJOIN(",",TRUE,IF(収支報告書!$W$10:$W$1011=Q464,収支報告書!$B$10:$B$1011,"")))</f>
        <v/>
      </c>
      <c r="R464" s="150">
        <f>SUMIFS(収支報告書!$P$10:$P$1011,収支報告書!$U$10:$U$1011,"対象外",収支報告書!$W$10:$W$1011,Q464)+SUMIFS(収支報告書!$S$10:$S$1011,収支報告書!$U$10:$U$1011,"一部*",収支報告書!$W$10:$W$1011,Q464)+SUMIFS(収支報告書!$AA$10:$AA$1011,収支報告書!$U$10:$U$1011,"一部*",収支報告書!$W$10:$W$1011,Q464)+SUMIFS(収支報告書!$AB$10:$AB$1011,収支報告書!$U$10:$U$1011,"一部*",収支報告書!$W$10:$W$1011,Q464)+SUMIFS(収支報告書!$P$10:$P$1011,収支報告書!$U$10:$U$1011,"確認",収支報告書!$W$10:$W$1011,Q464)+SUMIFS(収支報告書!$AC$10:$AC$1011,収支報告書!$U$10:$U$1011,"一部*",収支報告書!$W$10:$W$1011,Q464)</f>
        <v>0</v>
      </c>
      <c r="S464" t="str" cm="1">
        <f t="array" aca="1" ref="S464" ca="1">_xlfn.IFNA(INDIRECT(ADDRESS(MATCH(Q464,収支報告書!$W$10:$W$1011,0)+9,22,4,,"収支報告書")),"")</f>
        <v/>
      </c>
      <c r="T464" t="str">
        <f t="shared" si="15"/>
        <v/>
      </c>
      <c r="U464" t="str">
        <f t="shared" si="16"/>
        <v/>
      </c>
    </row>
    <row r="465" spans="14:21">
      <c r="N465">
        <v>461</v>
      </c>
      <c r="O465" t="str">
        <f>IF(収支報告書!U470="一部対象外","・No."&amp;収支報告書!B470&amp;"："&amp;TEXT(収支報告書!$S470+収支報告書!$AA470+収支報告書!$AC470,"\#,###"),IF(収支報告書!U470="一部確認","・No."&amp;収支報告書!B470&amp;"："&amp;TEXT(収支報告書!$AB470,"\#,###"),""))</f>
        <v/>
      </c>
      <c r="P465" t="str" cm="1">
        <f t="array" ref="P465">IF(Q465="","",_xlfn.TEXTJOIN(",",TRUE,IF(収支報告書!$W$10:$W$1011=Q465,収支報告書!$B$10:$B$1011,"")))</f>
        <v/>
      </c>
      <c r="R465" s="150">
        <f>SUMIFS(収支報告書!$P$10:$P$1011,収支報告書!$U$10:$U$1011,"対象外",収支報告書!$W$10:$W$1011,Q465)+SUMIFS(収支報告書!$S$10:$S$1011,収支報告書!$U$10:$U$1011,"一部*",収支報告書!$W$10:$W$1011,Q465)+SUMIFS(収支報告書!$AA$10:$AA$1011,収支報告書!$U$10:$U$1011,"一部*",収支報告書!$W$10:$W$1011,Q465)+SUMIFS(収支報告書!$AB$10:$AB$1011,収支報告書!$U$10:$U$1011,"一部*",収支報告書!$W$10:$W$1011,Q465)+SUMIFS(収支報告書!$P$10:$P$1011,収支報告書!$U$10:$U$1011,"確認",収支報告書!$W$10:$W$1011,Q465)+SUMIFS(収支報告書!$AC$10:$AC$1011,収支報告書!$U$10:$U$1011,"一部*",収支報告書!$W$10:$W$1011,Q465)</f>
        <v>0</v>
      </c>
      <c r="S465" t="str" cm="1">
        <f t="array" aca="1" ref="S465" ca="1">_xlfn.IFNA(INDIRECT(ADDRESS(MATCH(Q465,収支報告書!$W$10:$W$1011,0)+9,22,4,,"収支報告書")),"")</f>
        <v/>
      </c>
      <c r="T465" t="str">
        <f t="shared" si="15"/>
        <v/>
      </c>
      <c r="U465" t="str">
        <f t="shared" si="16"/>
        <v/>
      </c>
    </row>
    <row r="466" spans="14:21">
      <c r="N466">
        <v>462</v>
      </c>
      <c r="O466" t="str">
        <f>IF(収支報告書!U471="一部対象外","・No."&amp;収支報告書!B471&amp;"："&amp;TEXT(収支報告書!$S471+収支報告書!$AA471+収支報告書!$AC471,"\#,###"),IF(収支報告書!U471="一部確認","・No."&amp;収支報告書!B471&amp;"："&amp;TEXT(収支報告書!$AB471,"\#,###"),""))</f>
        <v/>
      </c>
      <c r="P466" t="str" cm="1">
        <f t="array" ref="P466">IF(Q466="","",_xlfn.TEXTJOIN(",",TRUE,IF(収支報告書!$W$10:$W$1011=Q466,収支報告書!$B$10:$B$1011,"")))</f>
        <v/>
      </c>
      <c r="R466" s="150">
        <f>SUMIFS(収支報告書!$P$10:$P$1011,収支報告書!$U$10:$U$1011,"対象外",収支報告書!$W$10:$W$1011,Q466)+SUMIFS(収支報告書!$S$10:$S$1011,収支報告書!$U$10:$U$1011,"一部*",収支報告書!$W$10:$W$1011,Q466)+SUMIFS(収支報告書!$AA$10:$AA$1011,収支報告書!$U$10:$U$1011,"一部*",収支報告書!$W$10:$W$1011,Q466)+SUMIFS(収支報告書!$AB$10:$AB$1011,収支報告書!$U$10:$U$1011,"一部*",収支報告書!$W$10:$W$1011,Q466)+SUMIFS(収支報告書!$P$10:$P$1011,収支報告書!$U$10:$U$1011,"確認",収支報告書!$W$10:$W$1011,Q466)+SUMIFS(収支報告書!$AC$10:$AC$1011,収支報告書!$U$10:$U$1011,"一部*",収支報告書!$W$10:$W$1011,Q466)</f>
        <v>0</v>
      </c>
      <c r="S466" t="str" cm="1">
        <f t="array" aca="1" ref="S466" ca="1">_xlfn.IFNA(INDIRECT(ADDRESS(MATCH(Q466,収支報告書!$W$10:$W$1011,0)+9,22,4,,"収支報告書")),"")</f>
        <v/>
      </c>
      <c r="T466" t="str">
        <f t="shared" si="15"/>
        <v/>
      </c>
      <c r="U466" t="str">
        <f t="shared" si="16"/>
        <v/>
      </c>
    </row>
    <row r="467" spans="14:21">
      <c r="N467">
        <v>463</v>
      </c>
      <c r="O467" t="str">
        <f>IF(収支報告書!U472="一部対象外","・No."&amp;収支報告書!B472&amp;"："&amp;TEXT(収支報告書!$S472+収支報告書!$AA472+収支報告書!$AC472,"\#,###"),IF(収支報告書!U472="一部確認","・No."&amp;収支報告書!B472&amp;"："&amp;TEXT(収支報告書!$AB472,"\#,###"),""))</f>
        <v/>
      </c>
      <c r="P467" t="str" cm="1">
        <f t="array" ref="P467">IF(Q467="","",_xlfn.TEXTJOIN(",",TRUE,IF(収支報告書!$W$10:$W$1011=Q467,収支報告書!$B$10:$B$1011,"")))</f>
        <v/>
      </c>
      <c r="R467" s="150">
        <f>SUMIFS(収支報告書!$P$10:$P$1011,収支報告書!$U$10:$U$1011,"対象外",収支報告書!$W$10:$W$1011,Q467)+SUMIFS(収支報告書!$S$10:$S$1011,収支報告書!$U$10:$U$1011,"一部*",収支報告書!$W$10:$W$1011,Q467)+SUMIFS(収支報告書!$AA$10:$AA$1011,収支報告書!$U$10:$U$1011,"一部*",収支報告書!$W$10:$W$1011,Q467)+SUMIFS(収支報告書!$AB$10:$AB$1011,収支報告書!$U$10:$U$1011,"一部*",収支報告書!$W$10:$W$1011,Q467)+SUMIFS(収支報告書!$P$10:$P$1011,収支報告書!$U$10:$U$1011,"確認",収支報告書!$W$10:$W$1011,Q467)+SUMIFS(収支報告書!$AC$10:$AC$1011,収支報告書!$U$10:$U$1011,"一部*",収支報告書!$W$10:$W$1011,Q467)</f>
        <v>0</v>
      </c>
      <c r="S467" t="str" cm="1">
        <f t="array" aca="1" ref="S467" ca="1">_xlfn.IFNA(INDIRECT(ADDRESS(MATCH(Q467,収支報告書!$W$10:$W$1011,0)+9,22,4,,"収支報告書")),"")</f>
        <v/>
      </c>
      <c r="T467" t="str">
        <f t="shared" si="15"/>
        <v/>
      </c>
      <c r="U467" t="str">
        <f t="shared" si="16"/>
        <v/>
      </c>
    </row>
    <row r="468" spans="14:21">
      <c r="N468">
        <v>464</v>
      </c>
      <c r="O468" t="str">
        <f>IF(収支報告書!U473="一部対象外","・No."&amp;収支報告書!B473&amp;"："&amp;TEXT(収支報告書!$S473+収支報告書!$AA473+収支報告書!$AC473,"\#,###"),IF(収支報告書!U473="一部確認","・No."&amp;収支報告書!B473&amp;"："&amp;TEXT(収支報告書!$AB473,"\#,###"),""))</f>
        <v/>
      </c>
      <c r="P468" t="str" cm="1">
        <f t="array" ref="P468">IF(Q468="","",_xlfn.TEXTJOIN(",",TRUE,IF(収支報告書!$W$10:$W$1011=Q468,収支報告書!$B$10:$B$1011,"")))</f>
        <v/>
      </c>
      <c r="R468" s="150">
        <f>SUMIFS(収支報告書!$P$10:$P$1011,収支報告書!$U$10:$U$1011,"対象外",収支報告書!$W$10:$W$1011,Q468)+SUMIFS(収支報告書!$S$10:$S$1011,収支報告書!$U$10:$U$1011,"一部*",収支報告書!$W$10:$W$1011,Q468)+SUMIFS(収支報告書!$AA$10:$AA$1011,収支報告書!$U$10:$U$1011,"一部*",収支報告書!$W$10:$W$1011,Q468)+SUMIFS(収支報告書!$AB$10:$AB$1011,収支報告書!$U$10:$U$1011,"一部*",収支報告書!$W$10:$W$1011,Q468)+SUMIFS(収支報告書!$P$10:$P$1011,収支報告書!$U$10:$U$1011,"確認",収支報告書!$W$10:$W$1011,Q468)+SUMIFS(収支報告書!$AC$10:$AC$1011,収支報告書!$U$10:$U$1011,"一部*",収支報告書!$W$10:$W$1011,Q468)</f>
        <v>0</v>
      </c>
      <c r="S468" t="str" cm="1">
        <f t="array" aca="1" ref="S468" ca="1">_xlfn.IFNA(INDIRECT(ADDRESS(MATCH(Q468,収支報告書!$W$10:$W$1011,0)+9,22,4,,"収支報告書")),"")</f>
        <v/>
      </c>
      <c r="T468" t="str">
        <f t="shared" si="15"/>
        <v/>
      </c>
      <c r="U468" t="str">
        <f t="shared" si="16"/>
        <v/>
      </c>
    </row>
    <row r="469" spans="14:21">
      <c r="N469">
        <v>465</v>
      </c>
      <c r="O469" t="str">
        <f>IF(収支報告書!U474="一部対象外","・No."&amp;収支報告書!B474&amp;"："&amp;TEXT(収支報告書!$S474+収支報告書!$AA474+収支報告書!$AC474,"\#,###"),IF(収支報告書!U474="一部確認","・No."&amp;収支報告書!B474&amp;"："&amp;TEXT(収支報告書!$AB474,"\#,###"),""))</f>
        <v/>
      </c>
      <c r="P469" t="str" cm="1">
        <f t="array" ref="P469">IF(Q469="","",_xlfn.TEXTJOIN(",",TRUE,IF(収支報告書!$W$10:$W$1011=Q469,収支報告書!$B$10:$B$1011,"")))</f>
        <v/>
      </c>
      <c r="R469" s="150">
        <f>SUMIFS(収支報告書!$P$10:$P$1011,収支報告書!$U$10:$U$1011,"対象外",収支報告書!$W$10:$W$1011,Q469)+SUMIFS(収支報告書!$S$10:$S$1011,収支報告書!$U$10:$U$1011,"一部*",収支報告書!$W$10:$W$1011,Q469)+SUMIFS(収支報告書!$AA$10:$AA$1011,収支報告書!$U$10:$U$1011,"一部*",収支報告書!$W$10:$W$1011,Q469)+SUMIFS(収支報告書!$AB$10:$AB$1011,収支報告書!$U$10:$U$1011,"一部*",収支報告書!$W$10:$W$1011,Q469)+SUMIFS(収支報告書!$P$10:$P$1011,収支報告書!$U$10:$U$1011,"確認",収支報告書!$W$10:$W$1011,Q469)+SUMIFS(収支報告書!$AC$10:$AC$1011,収支報告書!$U$10:$U$1011,"一部*",収支報告書!$W$10:$W$1011,Q469)</f>
        <v>0</v>
      </c>
      <c r="S469" t="str" cm="1">
        <f t="array" aca="1" ref="S469" ca="1">_xlfn.IFNA(INDIRECT(ADDRESS(MATCH(Q469,収支報告書!$W$10:$W$1011,0)+9,22,4,,"収支報告書")),"")</f>
        <v/>
      </c>
      <c r="T469" t="str">
        <f t="shared" si="15"/>
        <v/>
      </c>
      <c r="U469" t="str">
        <f t="shared" si="16"/>
        <v/>
      </c>
    </row>
    <row r="470" spans="14:21">
      <c r="N470">
        <v>466</v>
      </c>
      <c r="O470" t="str">
        <f>IF(収支報告書!U475="一部対象外","・No."&amp;収支報告書!B475&amp;"："&amp;TEXT(収支報告書!$S475+収支報告書!$AA475+収支報告書!$AC475,"\#,###"),IF(収支報告書!U475="一部確認","・No."&amp;収支報告書!B475&amp;"："&amp;TEXT(収支報告書!$AB475,"\#,###"),""))</f>
        <v/>
      </c>
      <c r="P470" t="str" cm="1">
        <f t="array" ref="P470">IF(Q470="","",_xlfn.TEXTJOIN(",",TRUE,IF(収支報告書!$W$10:$W$1011=Q470,収支報告書!$B$10:$B$1011,"")))</f>
        <v/>
      </c>
      <c r="R470" s="150">
        <f>SUMIFS(収支報告書!$P$10:$P$1011,収支報告書!$U$10:$U$1011,"対象外",収支報告書!$W$10:$W$1011,Q470)+SUMIFS(収支報告書!$S$10:$S$1011,収支報告書!$U$10:$U$1011,"一部*",収支報告書!$W$10:$W$1011,Q470)+SUMIFS(収支報告書!$AA$10:$AA$1011,収支報告書!$U$10:$U$1011,"一部*",収支報告書!$W$10:$W$1011,Q470)+SUMIFS(収支報告書!$AB$10:$AB$1011,収支報告書!$U$10:$U$1011,"一部*",収支報告書!$W$10:$W$1011,Q470)+SUMIFS(収支報告書!$P$10:$P$1011,収支報告書!$U$10:$U$1011,"確認",収支報告書!$W$10:$W$1011,Q470)+SUMIFS(収支報告書!$AC$10:$AC$1011,収支報告書!$U$10:$U$1011,"一部*",収支報告書!$W$10:$W$1011,Q470)</f>
        <v>0</v>
      </c>
      <c r="S470" t="str" cm="1">
        <f t="array" aca="1" ref="S470" ca="1">_xlfn.IFNA(INDIRECT(ADDRESS(MATCH(Q470,収支報告書!$W$10:$W$1011,0)+9,22,4,,"収支報告書")),"")</f>
        <v/>
      </c>
      <c r="T470" t="str">
        <f t="shared" si="15"/>
        <v/>
      </c>
      <c r="U470" t="str">
        <f t="shared" si="16"/>
        <v/>
      </c>
    </row>
    <row r="471" spans="14:21">
      <c r="N471">
        <v>467</v>
      </c>
      <c r="O471" t="str">
        <f>IF(収支報告書!U476="一部対象外","・No."&amp;収支報告書!B476&amp;"："&amp;TEXT(収支報告書!$S476+収支報告書!$AA476+収支報告書!$AC476,"\#,###"),IF(収支報告書!U476="一部確認","・No."&amp;収支報告書!B476&amp;"："&amp;TEXT(収支報告書!$AB476,"\#,###"),""))</f>
        <v/>
      </c>
      <c r="P471" t="str" cm="1">
        <f t="array" ref="P471">IF(Q471="","",_xlfn.TEXTJOIN(",",TRUE,IF(収支報告書!$W$10:$W$1011=Q471,収支報告書!$B$10:$B$1011,"")))</f>
        <v/>
      </c>
      <c r="R471" s="150">
        <f>SUMIFS(収支報告書!$P$10:$P$1011,収支報告書!$U$10:$U$1011,"対象外",収支報告書!$W$10:$W$1011,Q471)+SUMIFS(収支報告書!$S$10:$S$1011,収支報告書!$U$10:$U$1011,"一部*",収支報告書!$W$10:$W$1011,Q471)+SUMIFS(収支報告書!$AA$10:$AA$1011,収支報告書!$U$10:$U$1011,"一部*",収支報告書!$W$10:$W$1011,Q471)+SUMIFS(収支報告書!$AB$10:$AB$1011,収支報告書!$U$10:$U$1011,"一部*",収支報告書!$W$10:$W$1011,Q471)+SUMIFS(収支報告書!$P$10:$P$1011,収支報告書!$U$10:$U$1011,"確認",収支報告書!$W$10:$W$1011,Q471)+SUMIFS(収支報告書!$AC$10:$AC$1011,収支報告書!$U$10:$U$1011,"一部*",収支報告書!$W$10:$W$1011,Q471)</f>
        <v>0</v>
      </c>
      <c r="S471" t="str" cm="1">
        <f t="array" aca="1" ref="S471" ca="1">_xlfn.IFNA(INDIRECT(ADDRESS(MATCH(Q471,収支報告書!$W$10:$W$1011,0)+9,22,4,,"収支報告書")),"")</f>
        <v/>
      </c>
      <c r="T471" t="str">
        <f t="shared" si="15"/>
        <v/>
      </c>
      <c r="U471" t="str">
        <f t="shared" si="16"/>
        <v/>
      </c>
    </row>
    <row r="472" spans="14:21">
      <c r="N472">
        <v>468</v>
      </c>
      <c r="O472" t="str">
        <f>IF(収支報告書!U477="一部対象外","・No."&amp;収支報告書!B477&amp;"："&amp;TEXT(収支報告書!$S477+収支報告書!$AA477+収支報告書!$AC477,"\#,###"),IF(収支報告書!U477="一部確認","・No."&amp;収支報告書!B477&amp;"："&amp;TEXT(収支報告書!$AB477,"\#,###"),""))</f>
        <v/>
      </c>
      <c r="P472" t="str" cm="1">
        <f t="array" ref="P472">IF(Q472="","",_xlfn.TEXTJOIN(",",TRUE,IF(収支報告書!$W$10:$W$1011=Q472,収支報告書!$B$10:$B$1011,"")))</f>
        <v/>
      </c>
      <c r="R472" s="150">
        <f>SUMIFS(収支報告書!$P$10:$P$1011,収支報告書!$U$10:$U$1011,"対象外",収支報告書!$W$10:$W$1011,Q472)+SUMIFS(収支報告書!$S$10:$S$1011,収支報告書!$U$10:$U$1011,"一部*",収支報告書!$W$10:$W$1011,Q472)+SUMIFS(収支報告書!$AA$10:$AA$1011,収支報告書!$U$10:$U$1011,"一部*",収支報告書!$W$10:$W$1011,Q472)+SUMIFS(収支報告書!$AB$10:$AB$1011,収支報告書!$U$10:$U$1011,"一部*",収支報告書!$W$10:$W$1011,Q472)+SUMIFS(収支報告書!$P$10:$P$1011,収支報告書!$U$10:$U$1011,"確認",収支報告書!$W$10:$W$1011,Q472)+SUMIFS(収支報告書!$AC$10:$AC$1011,収支報告書!$U$10:$U$1011,"一部*",収支報告書!$W$10:$W$1011,Q472)</f>
        <v>0</v>
      </c>
      <c r="S472" t="str" cm="1">
        <f t="array" aca="1" ref="S472" ca="1">_xlfn.IFNA(INDIRECT(ADDRESS(MATCH(Q472,収支報告書!$W$10:$W$1011,0)+9,22,4,,"収支報告書")),"")</f>
        <v/>
      </c>
      <c r="T472" t="str">
        <f t="shared" si="15"/>
        <v/>
      </c>
      <c r="U472" t="str">
        <f t="shared" si="16"/>
        <v/>
      </c>
    </row>
    <row r="473" spans="14:21">
      <c r="N473">
        <v>469</v>
      </c>
      <c r="O473" t="str">
        <f>IF(収支報告書!U478="一部対象外","・No."&amp;収支報告書!B478&amp;"："&amp;TEXT(収支報告書!$S478+収支報告書!$AA478+収支報告書!$AC478,"\#,###"),IF(収支報告書!U478="一部確認","・No."&amp;収支報告書!B478&amp;"："&amp;TEXT(収支報告書!$AB478,"\#,###"),""))</f>
        <v/>
      </c>
      <c r="P473" t="str" cm="1">
        <f t="array" ref="P473">IF(Q473="","",_xlfn.TEXTJOIN(",",TRUE,IF(収支報告書!$W$10:$W$1011=Q473,収支報告書!$B$10:$B$1011,"")))</f>
        <v/>
      </c>
      <c r="R473" s="150">
        <f>SUMIFS(収支報告書!$P$10:$P$1011,収支報告書!$U$10:$U$1011,"対象外",収支報告書!$W$10:$W$1011,Q473)+SUMIFS(収支報告書!$S$10:$S$1011,収支報告書!$U$10:$U$1011,"一部*",収支報告書!$W$10:$W$1011,Q473)+SUMIFS(収支報告書!$AA$10:$AA$1011,収支報告書!$U$10:$U$1011,"一部*",収支報告書!$W$10:$W$1011,Q473)+SUMIFS(収支報告書!$AB$10:$AB$1011,収支報告書!$U$10:$U$1011,"一部*",収支報告書!$W$10:$W$1011,Q473)+SUMIFS(収支報告書!$P$10:$P$1011,収支報告書!$U$10:$U$1011,"確認",収支報告書!$W$10:$W$1011,Q473)+SUMIFS(収支報告書!$AC$10:$AC$1011,収支報告書!$U$10:$U$1011,"一部*",収支報告書!$W$10:$W$1011,Q473)</f>
        <v>0</v>
      </c>
      <c r="S473" t="str" cm="1">
        <f t="array" aca="1" ref="S473" ca="1">_xlfn.IFNA(INDIRECT(ADDRESS(MATCH(Q473,収支報告書!$W$10:$W$1011,0)+9,22,4,,"収支報告書")),"")</f>
        <v/>
      </c>
      <c r="T473" t="str">
        <f t="shared" si="15"/>
        <v/>
      </c>
      <c r="U473" t="str">
        <f t="shared" si="16"/>
        <v/>
      </c>
    </row>
    <row r="474" spans="14:21">
      <c r="N474">
        <v>470</v>
      </c>
      <c r="O474" t="str">
        <f>IF(収支報告書!U479="一部対象外","・No."&amp;収支報告書!B479&amp;"："&amp;TEXT(収支報告書!$S479+収支報告書!$AA479+収支報告書!$AC479,"\#,###"),IF(収支報告書!U479="一部確認","・No."&amp;収支報告書!B479&amp;"："&amp;TEXT(収支報告書!$AB479,"\#,###"),""))</f>
        <v/>
      </c>
      <c r="P474" t="str" cm="1">
        <f t="array" ref="P474">IF(Q474="","",_xlfn.TEXTJOIN(",",TRUE,IF(収支報告書!$W$10:$W$1011=Q474,収支報告書!$B$10:$B$1011,"")))</f>
        <v/>
      </c>
      <c r="R474" s="150">
        <f>SUMIFS(収支報告書!$P$10:$P$1011,収支報告書!$U$10:$U$1011,"対象外",収支報告書!$W$10:$W$1011,Q474)+SUMIFS(収支報告書!$S$10:$S$1011,収支報告書!$U$10:$U$1011,"一部*",収支報告書!$W$10:$W$1011,Q474)+SUMIFS(収支報告書!$AA$10:$AA$1011,収支報告書!$U$10:$U$1011,"一部*",収支報告書!$W$10:$W$1011,Q474)+SUMIFS(収支報告書!$AB$10:$AB$1011,収支報告書!$U$10:$U$1011,"一部*",収支報告書!$W$10:$W$1011,Q474)+SUMIFS(収支報告書!$P$10:$P$1011,収支報告書!$U$10:$U$1011,"確認",収支報告書!$W$10:$W$1011,Q474)+SUMIFS(収支報告書!$AC$10:$AC$1011,収支報告書!$U$10:$U$1011,"一部*",収支報告書!$W$10:$W$1011,Q474)</f>
        <v>0</v>
      </c>
      <c r="S474" t="str" cm="1">
        <f t="array" aca="1" ref="S474" ca="1">_xlfn.IFNA(INDIRECT(ADDRESS(MATCH(Q474,収支報告書!$W$10:$W$1011,0)+9,22,4,,"収支報告書")),"")</f>
        <v/>
      </c>
      <c r="T474" t="str">
        <f t="shared" si="15"/>
        <v/>
      </c>
      <c r="U474" t="str">
        <f t="shared" si="16"/>
        <v/>
      </c>
    </row>
    <row r="475" spans="14:21">
      <c r="N475">
        <v>471</v>
      </c>
      <c r="O475" t="str">
        <f>IF(収支報告書!U480="一部対象外","・No."&amp;収支報告書!B480&amp;"："&amp;TEXT(収支報告書!$S480+収支報告書!$AA480+収支報告書!$AC480,"\#,###"),IF(収支報告書!U480="一部確認","・No."&amp;収支報告書!B480&amp;"："&amp;TEXT(収支報告書!$AB480,"\#,###"),""))</f>
        <v/>
      </c>
      <c r="P475" t="str" cm="1">
        <f t="array" ref="P475">IF(Q475="","",_xlfn.TEXTJOIN(",",TRUE,IF(収支報告書!$W$10:$W$1011=Q475,収支報告書!$B$10:$B$1011,"")))</f>
        <v/>
      </c>
      <c r="R475" s="150">
        <f>SUMIFS(収支報告書!$P$10:$P$1011,収支報告書!$U$10:$U$1011,"対象外",収支報告書!$W$10:$W$1011,Q475)+SUMIFS(収支報告書!$S$10:$S$1011,収支報告書!$U$10:$U$1011,"一部*",収支報告書!$W$10:$W$1011,Q475)+SUMIFS(収支報告書!$AA$10:$AA$1011,収支報告書!$U$10:$U$1011,"一部*",収支報告書!$W$10:$W$1011,Q475)+SUMIFS(収支報告書!$AB$10:$AB$1011,収支報告書!$U$10:$U$1011,"一部*",収支報告書!$W$10:$W$1011,Q475)+SUMIFS(収支報告書!$P$10:$P$1011,収支報告書!$U$10:$U$1011,"確認",収支報告書!$W$10:$W$1011,Q475)+SUMIFS(収支報告書!$AC$10:$AC$1011,収支報告書!$U$10:$U$1011,"一部*",収支報告書!$W$10:$W$1011,Q475)</f>
        <v>0</v>
      </c>
      <c r="S475" t="str" cm="1">
        <f t="array" aca="1" ref="S475" ca="1">_xlfn.IFNA(INDIRECT(ADDRESS(MATCH(Q475,収支報告書!$W$10:$W$1011,0)+9,22,4,,"収支報告書")),"")</f>
        <v/>
      </c>
      <c r="T475" t="str">
        <f t="shared" si="15"/>
        <v/>
      </c>
      <c r="U475" t="str">
        <f t="shared" si="16"/>
        <v/>
      </c>
    </row>
    <row r="476" spans="14:21">
      <c r="N476">
        <v>472</v>
      </c>
      <c r="O476" t="str">
        <f>IF(収支報告書!U481="一部対象外","・No."&amp;収支報告書!B481&amp;"："&amp;TEXT(収支報告書!$S481+収支報告書!$AA481+収支報告書!$AC481,"\#,###"),IF(収支報告書!U481="一部確認","・No."&amp;収支報告書!B481&amp;"："&amp;TEXT(収支報告書!$AB481,"\#,###"),""))</f>
        <v/>
      </c>
      <c r="P476" t="str" cm="1">
        <f t="array" ref="P476">IF(Q476="","",_xlfn.TEXTJOIN(",",TRUE,IF(収支報告書!$W$10:$W$1011=Q476,収支報告書!$B$10:$B$1011,"")))</f>
        <v/>
      </c>
      <c r="R476" s="150">
        <f>SUMIFS(収支報告書!$P$10:$P$1011,収支報告書!$U$10:$U$1011,"対象外",収支報告書!$W$10:$W$1011,Q476)+SUMIFS(収支報告書!$S$10:$S$1011,収支報告書!$U$10:$U$1011,"一部*",収支報告書!$W$10:$W$1011,Q476)+SUMIFS(収支報告書!$AA$10:$AA$1011,収支報告書!$U$10:$U$1011,"一部*",収支報告書!$W$10:$W$1011,Q476)+SUMIFS(収支報告書!$AB$10:$AB$1011,収支報告書!$U$10:$U$1011,"一部*",収支報告書!$W$10:$W$1011,Q476)+SUMIFS(収支報告書!$P$10:$P$1011,収支報告書!$U$10:$U$1011,"確認",収支報告書!$W$10:$W$1011,Q476)+SUMIFS(収支報告書!$AC$10:$AC$1011,収支報告書!$U$10:$U$1011,"一部*",収支報告書!$W$10:$W$1011,Q476)</f>
        <v>0</v>
      </c>
      <c r="S476" t="str" cm="1">
        <f t="array" aca="1" ref="S476" ca="1">_xlfn.IFNA(INDIRECT(ADDRESS(MATCH(Q476,収支報告書!$W$10:$W$1011,0)+9,22,4,,"収支報告書")),"")</f>
        <v/>
      </c>
      <c r="T476" t="str">
        <f t="shared" si="15"/>
        <v/>
      </c>
      <c r="U476" t="str">
        <f t="shared" si="16"/>
        <v/>
      </c>
    </row>
    <row r="477" spans="14:21">
      <c r="N477">
        <v>473</v>
      </c>
      <c r="O477" t="str">
        <f>IF(収支報告書!U482="一部対象外","・No."&amp;収支報告書!B482&amp;"："&amp;TEXT(収支報告書!$S482+収支報告書!$AA482+収支報告書!$AC482,"\#,###"),IF(収支報告書!U482="一部確認","・No."&amp;収支報告書!B482&amp;"："&amp;TEXT(収支報告書!$AB482,"\#,###"),""))</f>
        <v/>
      </c>
      <c r="P477" t="str" cm="1">
        <f t="array" ref="P477">IF(Q477="","",_xlfn.TEXTJOIN(",",TRUE,IF(収支報告書!$W$10:$W$1011=Q477,収支報告書!$B$10:$B$1011,"")))</f>
        <v/>
      </c>
      <c r="R477" s="150">
        <f>SUMIFS(収支報告書!$P$10:$P$1011,収支報告書!$U$10:$U$1011,"対象外",収支報告書!$W$10:$W$1011,Q477)+SUMIFS(収支報告書!$S$10:$S$1011,収支報告書!$U$10:$U$1011,"一部*",収支報告書!$W$10:$W$1011,Q477)+SUMIFS(収支報告書!$AA$10:$AA$1011,収支報告書!$U$10:$U$1011,"一部*",収支報告書!$W$10:$W$1011,Q477)+SUMIFS(収支報告書!$AB$10:$AB$1011,収支報告書!$U$10:$U$1011,"一部*",収支報告書!$W$10:$W$1011,Q477)+SUMIFS(収支報告書!$P$10:$P$1011,収支報告書!$U$10:$U$1011,"確認",収支報告書!$W$10:$W$1011,Q477)+SUMIFS(収支報告書!$AC$10:$AC$1011,収支報告書!$U$10:$U$1011,"一部*",収支報告書!$W$10:$W$1011,Q477)</f>
        <v>0</v>
      </c>
      <c r="S477" t="str" cm="1">
        <f t="array" aca="1" ref="S477" ca="1">_xlfn.IFNA(INDIRECT(ADDRESS(MATCH(Q477,収支報告書!$W$10:$W$1011,0)+9,22,4,,"収支報告書")),"")</f>
        <v/>
      </c>
      <c r="T477" t="str">
        <f t="shared" si="15"/>
        <v/>
      </c>
      <c r="U477" t="str">
        <f t="shared" si="16"/>
        <v/>
      </c>
    </row>
    <row r="478" spans="14:21">
      <c r="N478">
        <v>474</v>
      </c>
      <c r="O478" t="str">
        <f>IF(収支報告書!U483="一部対象外","・No."&amp;収支報告書!B483&amp;"："&amp;TEXT(収支報告書!$S483+収支報告書!$AA483+収支報告書!$AC483,"\#,###"),IF(収支報告書!U483="一部確認","・No."&amp;収支報告書!B483&amp;"："&amp;TEXT(収支報告書!$AB483,"\#,###"),""))</f>
        <v/>
      </c>
      <c r="P478" t="str" cm="1">
        <f t="array" ref="P478">IF(Q478="","",_xlfn.TEXTJOIN(",",TRUE,IF(収支報告書!$W$10:$W$1011=Q478,収支報告書!$B$10:$B$1011,"")))</f>
        <v/>
      </c>
      <c r="R478" s="150">
        <f>SUMIFS(収支報告書!$P$10:$P$1011,収支報告書!$U$10:$U$1011,"対象外",収支報告書!$W$10:$W$1011,Q478)+SUMIFS(収支報告書!$S$10:$S$1011,収支報告書!$U$10:$U$1011,"一部*",収支報告書!$W$10:$W$1011,Q478)+SUMIFS(収支報告書!$AA$10:$AA$1011,収支報告書!$U$10:$U$1011,"一部*",収支報告書!$W$10:$W$1011,Q478)+SUMIFS(収支報告書!$AB$10:$AB$1011,収支報告書!$U$10:$U$1011,"一部*",収支報告書!$W$10:$W$1011,Q478)+SUMIFS(収支報告書!$P$10:$P$1011,収支報告書!$U$10:$U$1011,"確認",収支報告書!$W$10:$W$1011,Q478)+SUMIFS(収支報告書!$AC$10:$AC$1011,収支報告書!$U$10:$U$1011,"一部*",収支報告書!$W$10:$W$1011,Q478)</f>
        <v>0</v>
      </c>
      <c r="S478" t="str" cm="1">
        <f t="array" aca="1" ref="S478" ca="1">_xlfn.IFNA(INDIRECT(ADDRESS(MATCH(Q478,収支報告書!$W$10:$W$1011,0)+9,22,4,,"収支報告書")),"")</f>
        <v/>
      </c>
      <c r="T478" t="str">
        <f t="shared" si="15"/>
        <v/>
      </c>
      <c r="U478" t="str">
        <f t="shared" si="16"/>
        <v/>
      </c>
    </row>
    <row r="479" spans="14:21">
      <c r="N479">
        <v>475</v>
      </c>
      <c r="O479" t="str">
        <f>IF(収支報告書!U484="一部対象外","・No."&amp;収支報告書!B484&amp;"："&amp;TEXT(収支報告書!$S484+収支報告書!$AA484+収支報告書!$AC484,"\#,###"),IF(収支報告書!U484="一部確認","・No."&amp;収支報告書!B484&amp;"："&amp;TEXT(収支報告書!$AB484,"\#,###"),""))</f>
        <v/>
      </c>
      <c r="P479" t="str" cm="1">
        <f t="array" ref="P479">IF(Q479="","",_xlfn.TEXTJOIN(",",TRUE,IF(収支報告書!$W$10:$W$1011=Q479,収支報告書!$B$10:$B$1011,"")))</f>
        <v/>
      </c>
      <c r="R479" s="150">
        <f>SUMIFS(収支報告書!$P$10:$P$1011,収支報告書!$U$10:$U$1011,"対象外",収支報告書!$W$10:$W$1011,Q479)+SUMIFS(収支報告書!$S$10:$S$1011,収支報告書!$U$10:$U$1011,"一部*",収支報告書!$W$10:$W$1011,Q479)+SUMIFS(収支報告書!$AA$10:$AA$1011,収支報告書!$U$10:$U$1011,"一部*",収支報告書!$W$10:$W$1011,Q479)+SUMIFS(収支報告書!$AB$10:$AB$1011,収支報告書!$U$10:$U$1011,"一部*",収支報告書!$W$10:$W$1011,Q479)+SUMIFS(収支報告書!$P$10:$P$1011,収支報告書!$U$10:$U$1011,"確認",収支報告書!$W$10:$W$1011,Q479)+SUMIFS(収支報告書!$AC$10:$AC$1011,収支報告書!$U$10:$U$1011,"一部*",収支報告書!$W$10:$W$1011,Q479)</f>
        <v>0</v>
      </c>
      <c r="S479" t="str" cm="1">
        <f t="array" aca="1" ref="S479" ca="1">_xlfn.IFNA(INDIRECT(ADDRESS(MATCH(Q479,収支報告書!$W$10:$W$1011,0)+9,22,4,,"収支報告書")),"")</f>
        <v/>
      </c>
      <c r="T479" t="str">
        <f t="shared" si="15"/>
        <v/>
      </c>
      <c r="U479" t="str">
        <f t="shared" si="16"/>
        <v/>
      </c>
    </row>
    <row r="480" spans="14:21">
      <c r="N480">
        <v>476</v>
      </c>
      <c r="O480" t="str">
        <f>IF(収支報告書!U485="一部対象外","・No."&amp;収支報告書!B485&amp;"："&amp;TEXT(収支報告書!$S485+収支報告書!$AA485+収支報告書!$AC485,"\#,###"),IF(収支報告書!U485="一部確認","・No."&amp;収支報告書!B485&amp;"："&amp;TEXT(収支報告書!$AB485,"\#,###"),""))</f>
        <v/>
      </c>
      <c r="P480" t="str" cm="1">
        <f t="array" ref="P480">IF(Q480="","",_xlfn.TEXTJOIN(",",TRUE,IF(収支報告書!$W$10:$W$1011=Q480,収支報告書!$B$10:$B$1011,"")))</f>
        <v/>
      </c>
      <c r="R480" s="150">
        <f>SUMIFS(収支報告書!$P$10:$P$1011,収支報告書!$U$10:$U$1011,"対象外",収支報告書!$W$10:$W$1011,Q480)+SUMIFS(収支報告書!$S$10:$S$1011,収支報告書!$U$10:$U$1011,"一部*",収支報告書!$W$10:$W$1011,Q480)+SUMIFS(収支報告書!$AA$10:$AA$1011,収支報告書!$U$10:$U$1011,"一部*",収支報告書!$W$10:$W$1011,Q480)+SUMIFS(収支報告書!$AB$10:$AB$1011,収支報告書!$U$10:$U$1011,"一部*",収支報告書!$W$10:$W$1011,Q480)+SUMIFS(収支報告書!$P$10:$P$1011,収支報告書!$U$10:$U$1011,"確認",収支報告書!$W$10:$W$1011,Q480)+SUMIFS(収支報告書!$AC$10:$AC$1011,収支報告書!$U$10:$U$1011,"一部*",収支報告書!$W$10:$W$1011,Q480)</f>
        <v>0</v>
      </c>
      <c r="S480" t="str" cm="1">
        <f t="array" aca="1" ref="S480" ca="1">_xlfn.IFNA(INDIRECT(ADDRESS(MATCH(Q480,収支報告書!$W$10:$W$1011,0)+9,22,4,,"収支報告書")),"")</f>
        <v/>
      </c>
      <c r="T480" t="str">
        <f t="shared" si="15"/>
        <v/>
      </c>
      <c r="U480" t="str">
        <f t="shared" si="16"/>
        <v/>
      </c>
    </row>
    <row r="481" spans="14:21">
      <c r="N481">
        <v>477</v>
      </c>
      <c r="O481" t="str">
        <f>IF(収支報告書!U486="一部対象外","・No."&amp;収支報告書!B486&amp;"："&amp;TEXT(収支報告書!$S486+収支報告書!$AA486+収支報告書!$AC486,"\#,###"),IF(収支報告書!U486="一部確認","・No."&amp;収支報告書!B486&amp;"："&amp;TEXT(収支報告書!$AB486,"\#,###"),""))</f>
        <v/>
      </c>
      <c r="P481" t="str" cm="1">
        <f t="array" ref="P481">IF(Q481="","",_xlfn.TEXTJOIN(",",TRUE,IF(収支報告書!$W$10:$W$1011=Q481,収支報告書!$B$10:$B$1011,"")))</f>
        <v/>
      </c>
      <c r="R481" s="150">
        <f>SUMIFS(収支報告書!$P$10:$P$1011,収支報告書!$U$10:$U$1011,"対象外",収支報告書!$W$10:$W$1011,Q481)+SUMIFS(収支報告書!$S$10:$S$1011,収支報告書!$U$10:$U$1011,"一部*",収支報告書!$W$10:$W$1011,Q481)+SUMIFS(収支報告書!$AA$10:$AA$1011,収支報告書!$U$10:$U$1011,"一部*",収支報告書!$W$10:$W$1011,Q481)+SUMIFS(収支報告書!$AB$10:$AB$1011,収支報告書!$U$10:$U$1011,"一部*",収支報告書!$W$10:$W$1011,Q481)+SUMIFS(収支報告書!$P$10:$P$1011,収支報告書!$U$10:$U$1011,"確認",収支報告書!$W$10:$W$1011,Q481)+SUMIFS(収支報告書!$AC$10:$AC$1011,収支報告書!$U$10:$U$1011,"一部*",収支報告書!$W$10:$W$1011,Q481)</f>
        <v>0</v>
      </c>
      <c r="S481" t="str" cm="1">
        <f t="array" aca="1" ref="S481" ca="1">_xlfn.IFNA(INDIRECT(ADDRESS(MATCH(Q481,収支報告書!$W$10:$W$1011,0)+9,22,4,,"収支報告書")),"")</f>
        <v/>
      </c>
      <c r="T481" t="str">
        <f t="shared" si="15"/>
        <v/>
      </c>
      <c r="U481" t="str">
        <f t="shared" si="16"/>
        <v/>
      </c>
    </row>
    <row r="482" spans="14:21">
      <c r="N482">
        <v>478</v>
      </c>
      <c r="O482" t="str">
        <f>IF(収支報告書!U487="一部対象外","・No."&amp;収支報告書!B487&amp;"："&amp;TEXT(収支報告書!$S487+収支報告書!$AA487+収支報告書!$AC487,"\#,###"),IF(収支報告書!U487="一部確認","・No."&amp;収支報告書!B487&amp;"："&amp;TEXT(収支報告書!$AB487,"\#,###"),""))</f>
        <v/>
      </c>
      <c r="P482" t="str" cm="1">
        <f t="array" ref="P482">IF(Q482="","",_xlfn.TEXTJOIN(",",TRUE,IF(収支報告書!$W$10:$W$1011=Q482,収支報告書!$B$10:$B$1011,"")))</f>
        <v/>
      </c>
      <c r="R482" s="150">
        <f>SUMIFS(収支報告書!$P$10:$P$1011,収支報告書!$U$10:$U$1011,"対象外",収支報告書!$W$10:$W$1011,Q482)+SUMIFS(収支報告書!$S$10:$S$1011,収支報告書!$U$10:$U$1011,"一部*",収支報告書!$W$10:$W$1011,Q482)+SUMIFS(収支報告書!$AA$10:$AA$1011,収支報告書!$U$10:$U$1011,"一部*",収支報告書!$W$10:$W$1011,Q482)+SUMIFS(収支報告書!$AB$10:$AB$1011,収支報告書!$U$10:$U$1011,"一部*",収支報告書!$W$10:$W$1011,Q482)+SUMIFS(収支報告書!$P$10:$P$1011,収支報告書!$U$10:$U$1011,"確認",収支報告書!$W$10:$W$1011,Q482)+SUMIFS(収支報告書!$AC$10:$AC$1011,収支報告書!$U$10:$U$1011,"一部*",収支報告書!$W$10:$W$1011,Q482)</f>
        <v>0</v>
      </c>
      <c r="S482" t="str" cm="1">
        <f t="array" aca="1" ref="S482" ca="1">_xlfn.IFNA(INDIRECT(ADDRESS(MATCH(Q482,収支報告書!$W$10:$W$1011,0)+9,22,4,,"収支報告書")),"")</f>
        <v/>
      </c>
      <c r="T482" t="str">
        <f t="shared" si="15"/>
        <v/>
      </c>
      <c r="U482" t="str">
        <f t="shared" si="16"/>
        <v/>
      </c>
    </row>
    <row r="483" spans="14:21">
      <c r="N483">
        <v>479</v>
      </c>
      <c r="O483" t="str">
        <f>IF(収支報告書!U488="一部対象外","・No."&amp;収支報告書!B488&amp;"："&amp;TEXT(収支報告書!$S488+収支報告書!$AA488+収支報告書!$AC488,"\#,###"),IF(収支報告書!U488="一部確認","・No."&amp;収支報告書!B488&amp;"："&amp;TEXT(収支報告書!$AB488,"\#,###"),""))</f>
        <v/>
      </c>
      <c r="P483" t="str" cm="1">
        <f t="array" ref="P483">IF(Q483="","",_xlfn.TEXTJOIN(",",TRUE,IF(収支報告書!$W$10:$W$1011=Q483,収支報告書!$B$10:$B$1011,"")))</f>
        <v/>
      </c>
      <c r="R483" s="150">
        <f>SUMIFS(収支報告書!$P$10:$P$1011,収支報告書!$U$10:$U$1011,"対象外",収支報告書!$W$10:$W$1011,Q483)+SUMIFS(収支報告書!$S$10:$S$1011,収支報告書!$U$10:$U$1011,"一部*",収支報告書!$W$10:$W$1011,Q483)+SUMIFS(収支報告書!$AA$10:$AA$1011,収支報告書!$U$10:$U$1011,"一部*",収支報告書!$W$10:$W$1011,Q483)+SUMIFS(収支報告書!$AB$10:$AB$1011,収支報告書!$U$10:$U$1011,"一部*",収支報告書!$W$10:$W$1011,Q483)+SUMIFS(収支報告書!$P$10:$P$1011,収支報告書!$U$10:$U$1011,"確認",収支報告書!$W$10:$W$1011,Q483)+SUMIFS(収支報告書!$AC$10:$AC$1011,収支報告書!$U$10:$U$1011,"一部*",収支報告書!$W$10:$W$1011,Q483)</f>
        <v>0</v>
      </c>
      <c r="S483" t="str" cm="1">
        <f t="array" aca="1" ref="S483" ca="1">_xlfn.IFNA(INDIRECT(ADDRESS(MATCH(Q483,収支報告書!$W$10:$W$1011,0)+9,22,4,,"収支報告書")),"")</f>
        <v/>
      </c>
      <c r="T483" t="str">
        <f t="shared" si="15"/>
        <v/>
      </c>
      <c r="U483" t="str">
        <f t="shared" si="16"/>
        <v/>
      </c>
    </row>
    <row r="484" spans="14:21">
      <c r="N484">
        <v>480</v>
      </c>
      <c r="O484" t="str">
        <f>IF(収支報告書!U489="一部対象外","・No."&amp;収支報告書!B489&amp;"："&amp;TEXT(収支報告書!$S489+収支報告書!$AA489+収支報告書!$AC489,"\#,###"),IF(収支報告書!U489="一部確認","・No."&amp;収支報告書!B489&amp;"："&amp;TEXT(収支報告書!$AB489,"\#,###"),""))</f>
        <v/>
      </c>
      <c r="P484" t="str" cm="1">
        <f t="array" ref="P484">IF(Q484="","",_xlfn.TEXTJOIN(",",TRUE,IF(収支報告書!$W$10:$W$1011=Q484,収支報告書!$B$10:$B$1011,"")))</f>
        <v/>
      </c>
      <c r="R484" s="150">
        <f>SUMIFS(収支報告書!$P$10:$P$1011,収支報告書!$U$10:$U$1011,"対象外",収支報告書!$W$10:$W$1011,Q484)+SUMIFS(収支報告書!$S$10:$S$1011,収支報告書!$U$10:$U$1011,"一部*",収支報告書!$W$10:$W$1011,Q484)+SUMIFS(収支報告書!$AA$10:$AA$1011,収支報告書!$U$10:$U$1011,"一部*",収支報告書!$W$10:$W$1011,Q484)+SUMIFS(収支報告書!$AB$10:$AB$1011,収支報告書!$U$10:$U$1011,"一部*",収支報告書!$W$10:$W$1011,Q484)+SUMIFS(収支報告書!$P$10:$P$1011,収支報告書!$U$10:$U$1011,"確認",収支報告書!$W$10:$W$1011,Q484)+SUMIFS(収支報告書!$AC$10:$AC$1011,収支報告書!$U$10:$U$1011,"一部*",収支報告書!$W$10:$W$1011,Q484)</f>
        <v>0</v>
      </c>
      <c r="S484" t="str" cm="1">
        <f t="array" aca="1" ref="S484" ca="1">_xlfn.IFNA(INDIRECT(ADDRESS(MATCH(Q484,収支報告書!$W$10:$W$1011,0)+9,22,4,,"収支報告書")),"")</f>
        <v/>
      </c>
      <c r="T484" t="str">
        <f t="shared" si="15"/>
        <v/>
      </c>
      <c r="U484" t="str">
        <f t="shared" si="16"/>
        <v/>
      </c>
    </row>
    <row r="485" spans="14:21">
      <c r="N485">
        <v>481</v>
      </c>
      <c r="O485" t="str">
        <f>IF(収支報告書!U490="一部対象外","・No."&amp;収支報告書!B490&amp;"："&amp;TEXT(収支報告書!$S490+収支報告書!$AA490+収支報告書!$AC490,"\#,###"),IF(収支報告書!U490="一部確認","・No."&amp;収支報告書!B490&amp;"："&amp;TEXT(収支報告書!$AB490,"\#,###"),""))</f>
        <v/>
      </c>
      <c r="P485" t="str" cm="1">
        <f t="array" ref="P485">IF(Q485="","",_xlfn.TEXTJOIN(",",TRUE,IF(収支報告書!$W$10:$W$1011=Q485,収支報告書!$B$10:$B$1011,"")))</f>
        <v/>
      </c>
      <c r="R485" s="150">
        <f>SUMIFS(収支報告書!$P$10:$P$1011,収支報告書!$U$10:$U$1011,"対象外",収支報告書!$W$10:$W$1011,Q485)+SUMIFS(収支報告書!$S$10:$S$1011,収支報告書!$U$10:$U$1011,"一部*",収支報告書!$W$10:$W$1011,Q485)+SUMIFS(収支報告書!$AA$10:$AA$1011,収支報告書!$U$10:$U$1011,"一部*",収支報告書!$W$10:$W$1011,Q485)+SUMIFS(収支報告書!$AB$10:$AB$1011,収支報告書!$U$10:$U$1011,"一部*",収支報告書!$W$10:$W$1011,Q485)+SUMIFS(収支報告書!$P$10:$P$1011,収支報告書!$U$10:$U$1011,"確認",収支報告書!$W$10:$W$1011,Q485)+SUMIFS(収支報告書!$AC$10:$AC$1011,収支報告書!$U$10:$U$1011,"一部*",収支報告書!$W$10:$W$1011,Q485)</f>
        <v>0</v>
      </c>
      <c r="S485" t="str" cm="1">
        <f t="array" aca="1" ref="S485" ca="1">_xlfn.IFNA(INDIRECT(ADDRESS(MATCH(Q485,収支報告書!$W$10:$W$1011,0)+9,22,4,,"収支報告書")),"")</f>
        <v/>
      </c>
      <c r="T485" t="str">
        <f t="shared" si="15"/>
        <v/>
      </c>
      <c r="U485" t="str">
        <f t="shared" si="16"/>
        <v/>
      </c>
    </row>
    <row r="486" spans="14:21">
      <c r="N486">
        <v>482</v>
      </c>
      <c r="O486" t="str">
        <f>IF(収支報告書!U491="一部対象外","・No."&amp;収支報告書!B491&amp;"："&amp;TEXT(収支報告書!$S491+収支報告書!$AA491+収支報告書!$AC491,"\#,###"),IF(収支報告書!U491="一部確認","・No."&amp;収支報告書!B491&amp;"："&amp;TEXT(収支報告書!$AB491,"\#,###"),""))</f>
        <v/>
      </c>
      <c r="P486" t="str" cm="1">
        <f t="array" ref="P486">IF(Q486="","",_xlfn.TEXTJOIN(",",TRUE,IF(収支報告書!$W$10:$W$1011=Q486,収支報告書!$B$10:$B$1011,"")))</f>
        <v/>
      </c>
      <c r="R486" s="150">
        <f>SUMIFS(収支報告書!$P$10:$P$1011,収支報告書!$U$10:$U$1011,"対象外",収支報告書!$W$10:$W$1011,Q486)+SUMIFS(収支報告書!$S$10:$S$1011,収支報告書!$U$10:$U$1011,"一部*",収支報告書!$W$10:$W$1011,Q486)+SUMIFS(収支報告書!$AA$10:$AA$1011,収支報告書!$U$10:$U$1011,"一部*",収支報告書!$W$10:$W$1011,Q486)+SUMIFS(収支報告書!$AB$10:$AB$1011,収支報告書!$U$10:$U$1011,"一部*",収支報告書!$W$10:$W$1011,Q486)+SUMIFS(収支報告書!$P$10:$P$1011,収支報告書!$U$10:$U$1011,"確認",収支報告書!$W$10:$W$1011,Q486)+SUMIFS(収支報告書!$AC$10:$AC$1011,収支報告書!$U$10:$U$1011,"一部*",収支報告書!$W$10:$W$1011,Q486)</f>
        <v>0</v>
      </c>
      <c r="S486" t="str" cm="1">
        <f t="array" aca="1" ref="S486" ca="1">_xlfn.IFNA(INDIRECT(ADDRESS(MATCH(Q486,収支報告書!$W$10:$W$1011,0)+9,22,4,,"収支報告書")),"")</f>
        <v/>
      </c>
      <c r="T486" t="str">
        <f t="shared" si="15"/>
        <v/>
      </c>
      <c r="U486" t="str">
        <f t="shared" si="16"/>
        <v/>
      </c>
    </row>
    <row r="487" spans="14:21">
      <c r="N487">
        <v>483</v>
      </c>
      <c r="O487" t="str">
        <f>IF(収支報告書!U492="一部対象外","・No."&amp;収支報告書!B492&amp;"："&amp;TEXT(収支報告書!$S492+収支報告書!$AA492+収支報告書!$AC492,"\#,###"),IF(収支報告書!U492="一部確認","・No."&amp;収支報告書!B492&amp;"："&amp;TEXT(収支報告書!$AB492,"\#,###"),""))</f>
        <v/>
      </c>
      <c r="P487" t="str" cm="1">
        <f t="array" ref="P487">IF(Q487="","",_xlfn.TEXTJOIN(",",TRUE,IF(収支報告書!$W$10:$W$1011=Q487,収支報告書!$B$10:$B$1011,"")))</f>
        <v/>
      </c>
      <c r="R487" s="150">
        <f>SUMIFS(収支報告書!$P$10:$P$1011,収支報告書!$U$10:$U$1011,"対象外",収支報告書!$W$10:$W$1011,Q487)+SUMIFS(収支報告書!$S$10:$S$1011,収支報告書!$U$10:$U$1011,"一部*",収支報告書!$W$10:$W$1011,Q487)+SUMIFS(収支報告書!$AA$10:$AA$1011,収支報告書!$U$10:$U$1011,"一部*",収支報告書!$W$10:$W$1011,Q487)+SUMIFS(収支報告書!$AB$10:$AB$1011,収支報告書!$U$10:$U$1011,"一部*",収支報告書!$W$10:$W$1011,Q487)+SUMIFS(収支報告書!$P$10:$P$1011,収支報告書!$U$10:$U$1011,"確認",収支報告書!$W$10:$W$1011,Q487)+SUMIFS(収支報告書!$AC$10:$AC$1011,収支報告書!$U$10:$U$1011,"一部*",収支報告書!$W$10:$W$1011,Q487)</f>
        <v>0</v>
      </c>
      <c r="S487" t="str" cm="1">
        <f t="array" aca="1" ref="S487" ca="1">_xlfn.IFNA(INDIRECT(ADDRESS(MATCH(Q487,収支報告書!$W$10:$W$1011,0)+9,22,4,,"収支報告書")),"")</f>
        <v/>
      </c>
      <c r="T487" t="str">
        <f t="shared" si="15"/>
        <v/>
      </c>
      <c r="U487" t="str">
        <f t="shared" si="16"/>
        <v/>
      </c>
    </row>
    <row r="488" spans="14:21">
      <c r="N488">
        <v>484</v>
      </c>
      <c r="O488" t="str">
        <f>IF(収支報告書!U493="一部対象外","・No."&amp;収支報告書!B493&amp;"："&amp;TEXT(収支報告書!$S493+収支報告書!$AA493+収支報告書!$AC493,"\#,###"),IF(収支報告書!U493="一部確認","・No."&amp;収支報告書!B493&amp;"："&amp;TEXT(収支報告書!$AB493,"\#,###"),""))</f>
        <v/>
      </c>
      <c r="P488" t="str" cm="1">
        <f t="array" ref="P488">IF(Q488="","",_xlfn.TEXTJOIN(",",TRUE,IF(収支報告書!$W$10:$W$1011=Q488,収支報告書!$B$10:$B$1011,"")))</f>
        <v/>
      </c>
      <c r="R488" s="150">
        <f>SUMIFS(収支報告書!$P$10:$P$1011,収支報告書!$U$10:$U$1011,"対象外",収支報告書!$W$10:$W$1011,Q488)+SUMIFS(収支報告書!$S$10:$S$1011,収支報告書!$U$10:$U$1011,"一部*",収支報告書!$W$10:$W$1011,Q488)+SUMIFS(収支報告書!$AA$10:$AA$1011,収支報告書!$U$10:$U$1011,"一部*",収支報告書!$W$10:$W$1011,Q488)+SUMIFS(収支報告書!$AB$10:$AB$1011,収支報告書!$U$10:$U$1011,"一部*",収支報告書!$W$10:$W$1011,Q488)+SUMIFS(収支報告書!$P$10:$P$1011,収支報告書!$U$10:$U$1011,"確認",収支報告書!$W$10:$W$1011,Q488)+SUMIFS(収支報告書!$AC$10:$AC$1011,収支報告書!$U$10:$U$1011,"一部*",収支報告書!$W$10:$W$1011,Q488)</f>
        <v>0</v>
      </c>
      <c r="S488" t="str" cm="1">
        <f t="array" aca="1" ref="S488" ca="1">_xlfn.IFNA(INDIRECT(ADDRESS(MATCH(Q488,収支報告書!$W$10:$W$1011,0)+9,22,4,,"収支報告書")),"")</f>
        <v/>
      </c>
      <c r="T488" t="str">
        <f t="shared" si="15"/>
        <v/>
      </c>
      <c r="U488" t="str">
        <f t="shared" si="16"/>
        <v/>
      </c>
    </row>
    <row r="489" spans="14:21">
      <c r="N489">
        <v>485</v>
      </c>
      <c r="O489" t="str">
        <f>IF(収支報告書!U494="一部対象外","・No."&amp;収支報告書!B494&amp;"："&amp;TEXT(収支報告書!$S494+収支報告書!$AA494+収支報告書!$AC494,"\#,###"),IF(収支報告書!U494="一部確認","・No."&amp;収支報告書!B494&amp;"："&amp;TEXT(収支報告書!$AB494,"\#,###"),""))</f>
        <v/>
      </c>
      <c r="P489" t="str" cm="1">
        <f t="array" ref="P489">IF(Q489="","",_xlfn.TEXTJOIN(",",TRUE,IF(収支報告書!$W$10:$W$1011=Q489,収支報告書!$B$10:$B$1011,"")))</f>
        <v/>
      </c>
      <c r="R489" s="150">
        <f>SUMIFS(収支報告書!$P$10:$P$1011,収支報告書!$U$10:$U$1011,"対象外",収支報告書!$W$10:$W$1011,Q489)+SUMIFS(収支報告書!$S$10:$S$1011,収支報告書!$U$10:$U$1011,"一部*",収支報告書!$W$10:$W$1011,Q489)+SUMIFS(収支報告書!$AA$10:$AA$1011,収支報告書!$U$10:$U$1011,"一部*",収支報告書!$W$10:$W$1011,Q489)+SUMIFS(収支報告書!$AB$10:$AB$1011,収支報告書!$U$10:$U$1011,"一部*",収支報告書!$W$10:$W$1011,Q489)+SUMIFS(収支報告書!$P$10:$P$1011,収支報告書!$U$10:$U$1011,"確認",収支報告書!$W$10:$W$1011,Q489)+SUMIFS(収支報告書!$AC$10:$AC$1011,収支報告書!$U$10:$U$1011,"一部*",収支報告書!$W$10:$W$1011,Q489)</f>
        <v>0</v>
      </c>
      <c r="S489" t="str" cm="1">
        <f t="array" aca="1" ref="S489" ca="1">_xlfn.IFNA(INDIRECT(ADDRESS(MATCH(Q489,収支報告書!$W$10:$W$1011,0)+9,22,4,,"収支報告書")),"")</f>
        <v/>
      </c>
      <c r="T489" t="str">
        <f t="shared" si="15"/>
        <v/>
      </c>
      <c r="U489" t="str">
        <f t="shared" si="16"/>
        <v/>
      </c>
    </row>
    <row r="490" spans="14:21">
      <c r="N490">
        <v>486</v>
      </c>
      <c r="O490" t="str">
        <f>IF(収支報告書!U495="一部対象外","・No."&amp;収支報告書!B495&amp;"："&amp;TEXT(収支報告書!$S495+収支報告書!$AA495+収支報告書!$AC495,"\#,###"),IF(収支報告書!U495="一部確認","・No."&amp;収支報告書!B495&amp;"："&amp;TEXT(収支報告書!$AB495,"\#,###"),""))</f>
        <v/>
      </c>
      <c r="P490" t="str" cm="1">
        <f t="array" ref="P490">IF(Q490="","",_xlfn.TEXTJOIN(",",TRUE,IF(収支報告書!$W$10:$W$1011=Q490,収支報告書!$B$10:$B$1011,"")))</f>
        <v/>
      </c>
      <c r="R490" s="150">
        <f>SUMIFS(収支報告書!$P$10:$P$1011,収支報告書!$U$10:$U$1011,"対象外",収支報告書!$W$10:$W$1011,Q490)+SUMIFS(収支報告書!$S$10:$S$1011,収支報告書!$U$10:$U$1011,"一部*",収支報告書!$W$10:$W$1011,Q490)+SUMIFS(収支報告書!$AA$10:$AA$1011,収支報告書!$U$10:$U$1011,"一部*",収支報告書!$W$10:$W$1011,Q490)+SUMIFS(収支報告書!$AB$10:$AB$1011,収支報告書!$U$10:$U$1011,"一部*",収支報告書!$W$10:$W$1011,Q490)+SUMIFS(収支報告書!$P$10:$P$1011,収支報告書!$U$10:$U$1011,"確認",収支報告書!$W$10:$W$1011,Q490)+SUMIFS(収支報告書!$AC$10:$AC$1011,収支報告書!$U$10:$U$1011,"一部*",収支報告書!$W$10:$W$1011,Q490)</f>
        <v>0</v>
      </c>
      <c r="S490" t="str" cm="1">
        <f t="array" aca="1" ref="S490" ca="1">_xlfn.IFNA(INDIRECT(ADDRESS(MATCH(Q490,収支報告書!$W$10:$W$1011,0)+9,22,4,,"収支報告書")),"")</f>
        <v/>
      </c>
      <c r="T490" t="str">
        <f t="shared" si="15"/>
        <v/>
      </c>
      <c r="U490" t="str">
        <f t="shared" si="16"/>
        <v/>
      </c>
    </row>
    <row r="491" spans="14:21">
      <c r="N491">
        <v>487</v>
      </c>
      <c r="O491" t="str">
        <f>IF(収支報告書!U496="一部対象外","・No."&amp;収支報告書!B496&amp;"："&amp;TEXT(収支報告書!$S496+収支報告書!$AA496+収支報告書!$AC496,"\#,###"),IF(収支報告書!U496="一部確認","・No."&amp;収支報告書!B496&amp;"："&amp;TEXT(収支報告書!$AB496,"\#,###"),""))</f>
        <v/>
      </c>
      <c r="P491" t="str" cm="1">
        <f t="array" ref="P491">IF(Q491="","",_xlfn.TEXTJOIN(",",TRUE,IF(収支報告書!$W$10:$W$1011=Q491,収支報告書!$B$10:$B$1011,"")))</f>
        <v/>
      </c>
      <c r="R491" s="150">
        <f>SUMIFS(収支報告書!$P$10:$P$1011,収支報告書!$U$10:$U$1011,"対象外",収支報告書!$W$10:$W$1011,Q491)+SUMIFS(収支報告書!$S$10:$S$1011,収支報告書!$U$10:$U$1011,"一部*",収支報告書!$W$10:$W$1011,Q491)+SUMIFS(収支報告書!$AA$10:$AA$1011,収支報告書!$U$10:$U$1011,"一部*",収支報告書!$W$10:$W$1011,Q491)+SUMIFS(収支報告書!$AB$10:$AB$1011,収支報告書!$U$10:$U$1011,"一部*",収支報告書!$W$10:$W$1011,Q491)+SUMIFS(収支報告書!$P$10:$P$1011,収支報告書!$U$10:$U$1011,"確認",収支報告書!$W$10:$W$1011,Q491)+SUMIFS(収支報告書!$AC$10:$AC$1011,収支報告書!$U$10:$U$1011,"一部*",収支報告書!$W$10:$W$1011,Q491)</f>
        <v>0</v>
      </c>
      <c r="S491" t="str" cm="1">
        <f t="array" aca="1" ref="S491" ca="1">_xlfn.IFNA(INDIRECT(ADDRESS(MATCH(Q491,収支報告書!$W$10:$W$1011,0)+9,22,4,,"収支報告書")),"")</f>
        <v/>
      </c>
      <c r="T491" t="str">
        <f t="shared" si="15"/>
        <v/>
      </c>
      <c r="U491" t="str">
        <f t="shared" si="16"/>
        <v/>
      </c>
    </row>
    <row r="492" spans="14:21">
      <c r="N492">
        <v>488</v>
      </c>
      <c r="O492" t="str">
        <f>IF(収支報告書!U497="一部対象外","・No."&amp;収支報告書!B497&amp;"："&amp;TEXT(収支報告書!$S497+収支報告書!$AA497+収支報告書!$AC497,"\#,###"),IF(収支報告書!U497="一部確認","・No."&amp;収支報告書!B497&amp;"："&amp;TEXT(収支報告書!$AB497,"\#,###"),""))</f>
        <v/>
      </c>
      <c r="P492" t="str" cm="1">
        <f t="array" ref="P492">IF(Q492="","",_xlfn.TEXTJOIN(",",TRUE,IF(収支報告書!$W$10:$W$1011=Q492,収支報告書!$B$10:$B$1011,"")))</f>
        <v/>
      </c>
      <c r="R492" s="150">
        <f>SUMIFS(収支報告書!$P$10:$P$1011,収支報告書!$U$10:$U$1011,"対象外",収支報告書!$W$10:$W$1011,Q492)+SUMIFS(収支報告書!$S$10:$S$1011,収支報告書!$U$10:$U$1011,"一部*",収支報告書!$W$10:$W$1011,Q492)+SUMIFS(収支報告書!$AA$10:$AA$1011,収支報告書!$U$10:$U$1011,"一部*",収支報告書!$W$10:$W$1011,Q492)+SUMIFS(収支報告書!$AB$10:$AB$1011,収支報告書!$U$10:$U$1011,"一部*",収支報告書!$W$10:$W$1011,Q492)+SUMIFS(収支報告書!$P$10:$P$1011,収支報告書!$U$10:$U$1011,"確認",収支報告書!$W$10:$W$1011,Q492)+SUMIFS(収支報告書!$AC$10:$AC$1011,収支報告書!$U$10:$U$1011,"一部*",収支報告書!$W$10:$W$1011,Q492)</f>
        <v>0</v>
      </c>
      <c r="S492" t="str" cm="1">
        <f t="array" aca="1" ref="S492" ca="1">_xlfn.IFNA(INDIRECT(ADDRESS(MATCH(Q492,収支報告書!$W$10:$W$1011,0)+9,22,4,,"収支報告書")),"")</f>
        <v/>
      </c>
      <c r="T492" t="str">
        <f t="shared" si="15"/>
        <v/>
      </c>
      <c r="U492" t="str">
        <f t="shared" si="16"/>
        <v/>
      </c>
    </row>
    <row r="493" spans="14:21">
      <c r="N493">
        <v>489</v>
      </c>
      <c r="O493" t="str">
        <f>IF(収支報告書!U498="一部対象外","・No."&amp;収支報告書!B498&amp;"："&amp;TEXT(収支報告書!$S498+収支報告書!$AA498+収支報告書!$AC498,"\#,###"),IF(収支報告書!U498="一部確認","・No."&amp;収支報告書!B498&amp;"："&amp;TEXT(収支報告書!$AB498,"\#,###"),""))</f>
        <v/>
      </c>
      <c r="P493" t="str" cm="1">
        <f t="array" ref="P493">IF(Q493="","",_xlfn.TEXTJOIN(",",TRUE,IF(収支報告書!$W$10:$W$1011=Q493,収支報告書!$B$10:$B$1011,"")))</f>
        <v/>
      </c>
      <c r="R493" s="150">
        <f>SUMIFS(収支報告書!$P$10:$P$1011,収支報告書!$U$10:$U$1011,"対象外",収支報告書!$W$10:$W$1011,Q493)+SUMIFS(収支報告書!$S$10:$S$1011,収支報告書!$U$10:$U$1011,"一部*",収支報告書!$W$10:$W$1011,Q493)+SUMIFS(収支報告書!$AA$10:$AA$1011,収支報告書!$U$10:$U$1011,"一部*",収支報告書!$W$10:$W$1011,Q493)+SUMIFS(収支報告書!$AB$10:$AB$1011,収支報告書!$U$10:$U$1011,"一部*",収支報告書!$W$10:$W$1011,Q493)+SUMIFS(収支報告書!$P$10:$P$1011,収支報告書!$U$10:$U$1011,"確認",収支報告書!$W$10:$W$1011,Q493)+SUMIFS(収支報告書!$AC$10:$AC$1011,収支報告書!$U$10:$U$1011,"一部*",収支報告書!$W$10:$W$1011,Q493)</f>
        <v>0</v>
      </c>
      <c r="S493" t="str" cm="1">
        <f t="array" aca="1" ref="S493" ca="1">_xlfn.IFNA(INDIRECT(ADDRESS(MATCH(Q493,収支報告書!$W$10:$W$1011,0)+9,22,4,,"収支報告書")),"")</f>
        <v/>
      </c>
      <c r="T493" t="str">
        <f t="shared" si="15"/>
        <v/>
      </c>
      <c r="U493" t="str">
        <f t="shared" si="16"/>
        <v/>
      </c>
    </row>
    <row r="494" spans="14:21">
      <c r="N494">
        <v>490</v>
      </c>
      <c r="O494" t="str">
        <f>IF(収支報告書!U499="一部対象外","・No."&amp;収支報告書!B499&amp;"："&amp;TEXT(収支報告書!$S499+収支報告書!$AA499+収支報告書!$AC499,"\#,###"),IF(収支報告書!U499="一部確認","・No."&amp;収支報告書!B499&amp;"："&amp;TEXT(収支報告書!$AB499,"\#,###"),""))</f>
        <v/>
      </c>
      <c r="P494" t="str" cm="1">
        <f t="array" ref="P494">IF(Q494="","",_xlfn.TEXTJOIN(",",TRUE,IF(収支報告書!$W$10:$W$1011=Q494,収支報告書!$B$10:$B$1011,"")))</f>
        <v/>
      </c>
      <c r="R494" s="150">
        <f>SUMIFS(収支報告書!$P$10:$P$1011,収支報告書!$U$10:$U$1011,"対象外",収支報告書!$W$10:$W$1011,Q494)+SUMIFS(収支報告書!$S$10:$S$1011,収支報告書!$U$10:$U$1011,"一部*",収支報告書!$W$10:$W$1011,Q494)+SUMIFS(収支報告書!$AA$10:$AA$1011,収支報告書!$U$10:$U$1011,"一部*",収支報告書!$W$10:$W$1011,Q494)+SUMIFS(収支報告書!$AB$10:$AB$1011,収支報告書!$U$10:$U$1011,"一部*",収支報告書!$W$10:$W$1011,Q494)+SUMIFS(収支報告書!$P$10:$P$1011,収支報告書!$U$10:$U$1011,"確認",収支報告書!$W$10:$W$1011,Q494)+SUMIFS(収支報告書!$AC$10:$AC$1011,収支報告書!$U$10:$U$1011,"一部*",収支報告書!$W$10:$W$1011,Q494)</f>
        <v>0</v>
      </c>
      <c r="S494" t="str" cm="1">
        <f t="array" aca="1" ref="S494" ca="1">_xlfn.IFNA(INDIRECT(ADDRESS(MATCH(Q494,収支報告書!$W$10:$W$1011,0)+9,22,4,,"収支報告書")),"")</f>
        <v/>
      </c>
      <c r="T494" t="str">
        <f t="shared" si="15"/>
        <v/>
      </c>
      <c r="U494" t="str">
        <f t="shared" si="16"/>
        <v/>
      </c>
    </row>
    <row r="495" spans="14:21">
      <c r="N495">
        <v>491</v>
      </c>
      <c r="O495" t="str">
        <f>IF(収支報告書!U500="一部対象外","・No."&amp;収支報告書!B500&amp;"："&amp;TEXT(収支報告書!$S500+収支報告書!$AA500+収支報告書!$AC500,"\#,###"),IF(収支報告書!U500="一部確認","・No."&amp;収支報告書!B500&amp;"："&amp;TEXT(収支報告書!$AB500,"\#,###"),""))</f>
        <v/>
      </c>
      <c r="P495" t="str" cm="1">
        <f t="array" ref="P495">IF(Q495="","",_xlfn.TEXTJOIN(",",TRUE,IF(収支報告書!$W$10:$W$1011=Q495,収支報告書!$B$10:$B$1011,"")))</f>
        <v/>
      </c>
      <c r="R495" s="150">
        <f>SUMIFS(収支報告書!$P$10:$P$1011,収支報告書!$U$10:$U$1011,"対象外",収支報告書!$W$10:$W$1011,Q495)+SUMIFS(収支報告書!$S$10:$S$1011,収支報告書!$U$10:$U$1011,"一部*",収支報告書!$W$10:$W$1011,Q495)+SUMIFS(収支報告書!$AA$10:$AA$1011,収支報告書!$U$10:$U$1011,"一部*",収支報告書!$W$10:$W$1011,Q495)+SUMIFS(収支報告書!$AB$10:$AB$1011,収支報告書!$U$10:$U$1011,"一部*",収支報告書!$W$10:$W$1011,Q495)+SUMIFS(収支報告書!$P$10:$P$1011,収支報告書!$U$10:$U$1011,"確認",収支報告書!$W$10:$W$1011,Q495)+SUMIFS(収支報告書!$AC$10:$AC$1011,収支報告書!$U$10:$U$1011,"一部*",収支報告書!$W$10:$W$1011,Q495)</f>
        <v>0</v>
      </c>
      <c r="S495" t="str" cm="1">
        <f t="array" aca="1" ref="S495" ca="1">_xlfn.IFNA(INDIRECT(ADDRESS(MATCH(Q495,収支報告書!$W$10:$W$1011,0)+9,22,4,,"収支報告書")),"")</f>
        <v/>
      </c>
      <c r="T495" t="str">
        <f t="shared" si="15"/>
        <v/>
      </c>
      <c r="U495" t="str">
        <f t="shared" si="16"/>
        <v/>
      </c>
    </row>
    <row r="496" spans="14:21">
      <c r="N496">
        <v>492</v>
      </c>
      <c r="O496" t="str">
        <f>IF(収支報告書!U501="一部対象外","・No."&amp;収支報告書!B501&amp;"："&amp;TEXT(収支報告書!$S501+収支報告書!$AA501+収支報告書!$AC501,"\#,###"),IF(収支報告書!U501="一部確認","・No."&amp;収支報告書!B501&amp;"："&amp;TEXT(収支報告書!$AB501,"\#,###"),""))</f>
        <v/>
      </c>
      <c r="P496" t="str" cm="1">
        <f t="array" ref="P496">IF(Q496="","",_xlfn.TEXTJOIN(",",TRUE,IF(収支報告書!$W$10:$W$1011=Q496,収支報告書!$B$10:$B$1011,"")))</f>
        <v/>
      </c>
      <c r="R496" s="150">
        <f>SUMIFS(収支報告書!$P$10:$P$1011,収支報告書!$U$10:$U$1011,"対象外",収支報告書!$W$10:$W$1011,Q496)+SUMIFS(収支報告書!$S$10:$S$1011,収支報告書!$U$10:$U$1011,"一部*",収支報告書!$W$10:$W$1011,Q496)+SUMIFS(収支報告書!$AA$10:$AA$1011,収支報告書!$U$10:$U$1011,"一部*",収支報告書!$W$10:$W$1011,Q496)+SUMIFS(収支報告書!$AB$10:$AB$1011,収支報告書!$U$10:$U$1011,"一部*",収支報告書!$W$10:$W$1011,Q496)+SUMIFS(収支報告書!$P$10:$P$1011,収支報告書!$U$10:$U$1011,"確認",収支報告書!$W$10:$W$1011,Q496)+SUMIFS(収支報告書!$AC$10:$AC$1011,収支報告書!$U$10:$U$1011,"一部*",収支報告書!$W$10:$W$1011,Q496)</f>
        <v>0</v>
      </c>
      <c r="S496" t="str" cm="1">
        <f t="array" aca="1" ref="S496" ca="1">_xlfn.IFNA(INDIRECT(ADDRESS(MATCH(Q496,収支報告書!$W$10:$W$1011,0)+9,22,4,,"収支報告書")),"")</f>
        <v/>
      </c>
      <c r="T496" t="str">
        <f t="shared" si="15"/>
        <v/>
      </c>
      <c r="U496" t="str">
        <f t="shared" si="16"/>
        <v/>
      </c>
    </row>
    <row r="497" spans="14:21">
      <c r="N497">
        <v>493</v>
      </c>
      <c r="O497" t="str">
        <f>IF(収支報告書!U502="一部対象外","・No."&amp;収支報告書!B502&amp;"："&amp;TEXT(収支報告書!$S502+収支報告書!$AA502+収支報告書!$AC502,"\#,###"),IF(収支報告書!U502="一部確認","・No."&amp;収支報告書!B502&amp;"："&amp;TEXT(収支報告書!$AB502,"\#,###"),""))</f>
        <v/>
      </c>
      <c r="P497" t="str" cm="1">
        <f t="array" ref="P497">IF(Q497="","",_xlfn.TEXTJOIN(",",TRUE,IF(収支報告書!$W$10:$W$1011=Q497,収支報告書!$B$10:$B$1011,"")))</f>
        <v/>
      </c>
      <c r="R497" s="150">
        <f>SUMIFS(収支報告書!$P$10:$P$1011,収支報告書!$U$10:$U$1011,"対象外",収支報告書!$W$10:$W$1011,Q497)+SUMIFS(収支報告書!$S$10:$S$1011,収支報告書!$U$10:$U$1011,"一部*",収支報告書!$W$10:$W$1011,Q497)+SUMIFS(収支報告書!$AA$10:$AA$1011,収支報告書!$U$10:$U$1011,"一部*",収支報告書!$W$10:$W$1011,Q497)+SUMIFS(収支報告書!$AB$10:$AB$1011,収支報告書!$U$10:$U$1011,"一部*",収支報告書!$W$10:$W$1011,Q497)+SUMIFS(収支報告書!$P$10:$P$1011,収支報告書!$U$10:$U$1011,"確認",収支報告書!$W$10:$W$1011,Q497)+SUMIFS(収支報告書!$AC$10:$AC$1011,収支報告書!$U$10:$U$1011,"一部*",収支報告書!$W$10:$W$1011,Q497)</f>
        <v>0</v>
      </c>
      <c r="S497" t="str" cm="1">
        <f t="array" aca="1" ref="S497" ca="1">_xlfn.IFNA(INDIRECT(ADDRESS(MATCH(Q497,収支報告書!$W$10:$W$1011,0)+9,22,4,,"収支報告書")),"")</f>
        <v/>
      </c>
      <c r="T497" t="str">
        <f t="shared" si="15"/>
        <v/>
      </c>
      <c r="U497" t="str">
        <f t="shared" si="16"/>
        <v/>
      </c>
    </row>
    <row r="498" spans="14:21">
      <c r="N498">
        <v>494</v>
      </c>
      <c r="O498" t="str">
        <f>IF(収支報告書!U503="一部対象外","・No."&amp;収支報告書!B503&amp;"："&amp;TEXT(収支報告書!$S503+収支報告書!$AA503+収支報告書!$AC503,"\#,###"),IF(収支報告書!U503="一部確認","・No."&amp;収支報告書!B503&amp;"："&amp;TEXT(収支報告書!$AB503,"\#,###"),""))</f>
        <v/>
      </c>
      <c r="P498" t="str" cm="1">
        <f t="array" ref="P498">IF(Q498="","",_xlfn.TEXTJOIN(",",TRUE,IF(収支報告書!$W$10:$W$1011=Q498,収支報告書!$B$10:$B$1011,"")))</f>
        <v/>
      </c>
      <c r="R498" s="150">
        <f>SUMIFS(収支報告書!$P$10:$P$1011,収支報告書!$U$10:$U$1011,"対象外",収支報告書!$W$10:$W$1011,Q498)+SUMIFS(収支報告書!$S$10:$S$1011,収支報告書!$U$10:$U$1011,"一部*",収支報告書!$W$10:$W$1011,Q498)+SUMIFS(収支報告書!$AA$10:$AA$1011,収支報告書!$U$10:$U$1011,"一部*",収支報告書!$W$10:$W$1011,Q498)+SUMIFS(収支報告書!$AB$10:$AB$1011,収支報告書!$U$10:$U$1011,"一部*",収支報告書!$W$10:$W$1011,Q498)+SUMIFS(収支報告書!$P$10:$P$1011,収支報告書!$U$10:$U$1011,"確認",収支報告書!$W$10:$W$1011,Q498)+SUMIFS(収支報告書!$AC$10:$AC$1011,収支報告書!$U$10:$U$1011,"一部*",収支報告書!$W$10:$W$1011,Q498)</f>
        <v>0</v>
      </c>
      <c r="S498" t="str" cm="1">
        <f t="array" aca="1" ref="S498" ca="1">_xlfn.IFNA(INDIRECT(ADDRESS(MATCH(Q498,収支報告書!$W$10:$W$1011,0)+9,22,4,,"収支報告書")),"")</f>
        <v/>
      </c>
      <c r="T498" t="str">
        <f t="shared" si="15"/>
        <v/>
      </c>
      <c r="U498" t="str">
        <f t="shared" si="16"/>
        <v/>
      </c>
    </row>
    <row r="499" spans="14:21">
      <c r="N499">
        <v>495</v>
      </c>
      <c r="O499" t="str">
        <f>IF(収支報告書!U504="一部対象外","・No."&amp;収支報告書!B504&amp;"："&amp;TEXT(収支報告書!$S504+収支報告書!$AA504+収支報告書!$AC504,"\#,###"),IF(収支報告書!U504="一部確認","・No."&amp;収支報告書!B504&amp;"："&amp;TEXT(収支報告書!$AB504,"\#,###"),""))</f>
        <v/>
      </c>
      <c r="P499" t="str" cm="1">
        <f t="array" ref="P499">IF(Q499="","",_xlfn.TEXTJOIN(",",TRUE,IF(収支報告書!$W$10:$W$1011=Q499,収支報告書!$B$10:$B$1011,"")))</f>
        <v/>
      </c>
      <c r="R499" s="150">
        <f>SUMIFS(収支報告書!$P$10:$P$1011,収支報告書!$U$10:$U$1011,"対象外",収支報告書!$W$10:$W$1011,Q499)+SUMIFS(収支報告書!$S$10:$S$1011,収支報告書!$U$10:$U$1011,"一部*",収支報告書!$W$10:$W$1011,Q499)+SUMIFS(収支報告書!$AA$10:$AA$1011,収支報告書!$U$10:$U$1011,"一部*",収支報告書!$W$10:$W$1011,Q499)+SUMIFS(収支報告書!$AB$10:$AB$1011,収支報告書!$U$10:$U$1011,"一部*",収支報告書!$W$10:$W$1011,Q499)+SUMIFS(収支報告書!$P$10:$P$1011,収支報告書!$U$10:$U$1011,"確認",収支報告書!$W$10:$W$1011,Q499)+SUMIFS(収支報告書!$AC$10:$AC$1011,収支報告書!$U$10:$U$1011,"一部*",収支報告書!$W$10:$W$1011,Q499)</f>
        <v>0</v>
      </c>
      <c r="S499" t="str" cm="1">
        <f t="array" aca="1" ref="S499" ca="1">_xlfn.IFNA(INDIRECT(ADDRESS(MATCH(Q499,収支報告書!$W$10:$W$1011,0)+9,22,4,,"収支報告書")),"")</f>
        <v/>
      </c>
      <c r="T499" t="str">
        <f t="shared" si="15"/>
        <v/>
      </c>
      <c r="U499" t="str">
        <f t="shared" si="16"/>
        <v/>
      </c>
    </row>
    <row r="500" spans="14:21">
      <c r="N500">
        <v>496</v>
      </c>
      <c r="O500" t="str">
        <f>IF(収支報告書!U505="一部対象外","・No."&amp;収支報告書!B505&amp;"："&amp;TEXT(収支報告書!$S505+収支報告書!$AA505+収支報告書!$AC505,"\#,###"),IF(収支報告書!U505="一部確認","・No."&amp;収支報告書!B505&amp;"："&amp;TEXT(収支報告書!$AB505,"\#,###"),""))</f>
        <v/>
      </c>
      <c r="P500" t="str" cm="1">
        <f t="array" ref="P500">IF(Q500="","",_xlfn.TEXTJOIN(",",TRUE,IF(収支報告書!$W$10:$W$1011=Q500,収支報告書!$B$10:$B$1011,"")))</f>
        <v/>
      </c>
      <c r="R500" s="150">
        <f>SUMIFS(収支報告書!$P$10:$P$1011,収支報告書!$U$10:$U$1011,"対象外",収支報告書!$W$10:$W$1011,Q500)+SUMIFS(収支報告書!$S$10:$S$1011,収支報告書!$U$10:$U$1011,"一部*",収支報告書!$W$10:$W$1011,Q500)+SUMIFS(収支報告書!$AA$10:$AA$1011,収支報告書!$U$10:$U$1011,"一部*",収支報告書!$W$10:$W$1011,Q500)+SUMIFS(収支報告書!$AB$10:$AB$1011,収支報告書!$U$10:$U$1011,"一部*",収支報告書!$W$10:$W$1011,Q500)+SUMIFS(収支報告書!$P$10:$P$1011,収支報告書!$U$10:$U$1011,"確認",収支報告書!$W$10:$W$1011,Q500)+SUMIFS(収支報告書!$AC$10:$AC$1011,収支報告書!$U$10:$U$1011,"一部*",収支報告書!$W$10:$W$1011,Q500)</f>
        <v>0</v>
      </c>
      <c r="S500" t="str" cm="1">
        <f t="array" aca="1" ref="S500" ca="1">_xlfn.IFNA(INDIRECT(ADDRESS(MATCH(Q500,収支報告書!$W$10:$W$1011,0)+9,22,4,,"収支報告書")),"")</f>
        <v/>
      </c>
      <c r="T500" t="str">
        <f t="shared" si="15"/>
        <v/>
      </c>
      <c r="U500" t="str">
        <f t="shared" si="16"/>
        <v/>
      </c>
    </row>
    <row r="501" spans="14:21">
      <c r="N501">
        <v>497</v>
      </c>
      <c r="O501" t="str">
        <f>IF(収支報告書!U506="一部対象外","・No."&amp;収支報告書!B506&amp;"："&amp;TEXT(収支報告書!$S506+収支報告書!$AA506+収支報告書!$AC506,"\#,###"),IF(収支報告書!U506="一部確認","・No."&amp;収支報告書!B506&amp;"："&amp;TEXT(収支報告書!$AB506,"\#,###"),""))</f>
        <v/>
      </c>
      <c r="P501" t="str" cm="1">
        <f t="array" ref="P501">IF(Q501="","",_xlfn.TEXTJOIN(",",TRUE,IF(収支報告書!$W$10:$W$1011=Q501,収支報告書!$B$10:$B$1011,"")))</f>
        <v/>
      </c>
      <c r="R501" s="150">
        <f>SUMIFS(収支報告書!$P$10:$P$1011,収支報告書!$U$10:$U$1011,"対象外",収支報告書!$W$10:$W$1011,Q501)+SUMIFS(収支報告書!$S$10:$S$1011,収支報告書!$U$10:$U$1011,"一部*",収支報告書!$W$10:$W$1011,Q501)+SUMIFS(収支報告書!$AA$10:$AA$1011,収支報告書!$U$10:$U$1011,"一部*",収支報告書!$W$10:$W$1011,Q501)+SUMIFS(収支報告書!$AB$10:$AB$1011,収支報告書!$U$10:$U$1011,"一部*",収支報告書!$W$10:$W$1011,Q501)+SUMIFS(収支報告書!$P$10:$P$1011,収支報告書!$U$10:$U$1011,"確認",収支報告書!$W$10:$W$1011,Q501)+SUMIFS(収支報告書!$AC$10:$AC$1011,収支報告書!$U$10:$U$1011,"一部*",収支報告書!$W$10:$W$1011,Q501)</f>
        <v>0</v>
      </c>
      <c r="S501" t="str" cm="1">
        <f t="array" aca="1" ref="S501" ca="1">_xlfn.IFNA(INDIRECT(ADDRESS(MATCH(Q501,収支報告書!$W$10:$W$1011,0)+9,22,4,,"収支報告書")),"")</f>
        <v/>
      </c>
      <c r="T501" t="str">
        <f t="shared" si="15"/>
        <v/>
      </c>
      <c r="U501" t="str">
        <f t="shared" si="16"/>
        <v/>
      </c>
    </row>
    <row r="502" spans="14:21">
      <c r="N502">
        <v>498</v>
      </c>
      <c r="O502" t="str">
        <f>IF(収支報告書!U507="一部対象外","・No."&amp;収支報告書!B507&amp;"："&amp;TEXT(収支報告書!$S507+収支報告書!$AA507+収支報告書!$AC507,"\#,###"),IF(収支報告書!U507="一部確認","・No."&amp;収支報告書!B507&amp;"："&amp;TEXT(収支報告書!$AB507,"\#,###"),""))</f>
        <v/>
      </c>
      <c r="P502" t="str" cm="1">
        <f t="array" ref="P502">IF(Q502="","",_xlfn.TEXTJOIN(",",TRUE,IF(収支報告書!$W$10:$W$1011=Q502,収支報告書!$B$10:$B$1011,"")))</f>
        <v/>
      </c>
      <c r="R502" s="150">
        <f>SUMIFS(収支報告書!$P$10:$P$1011,収支報告書!$U$10:$U$1011,"対象外",収支報告書!$W$10:$W$1011,Q502)+SUMIFS(収支報告書!$S$10:$S$1011,収支報告書!$U$10:$U$1011,"一部*",収支報告書!$W$10:$W$1011,Q502)+SUMIFS(収支報告書!$AA$10:$AA$1011,収支報告書!$U$10:$U$1011,"一部*",収支報告書!$W$10:$W$1011,Q502)+SUMIFS(収支報告書!$AB$10:$AB$1011,収支報告書!$U$10:$U$1011,"一部*",収支報告書!$W$10:$W$1011,Q502)+SUMIFS(収支報告書!$P$10:$P$1011,収支報告書!$U$10:$U$1011,"確認",収支報告書!$W$10:$W$1011,Q502)+SUMIFS(収支報告書!$AC$10:$AC$1011,収支報告書!$U$10:$U$1011,"一部*",収支報告書!$W$10:$W$1011,Q502)</f>
        <v>0</v>
      </c>
      <c r="S502" t="str" cm="1">
        <f t="array" aca="1" ref="S502" ca="1">_xlfn.IFNA(INDIRECT(ADDRESS(MATCH(Q502,収支報告書!$W$10:$W$1011,0)+9,22,4,,"収支報告書")),"")</f>
        <v/>
      </c>
      <c r="T502" t="str">
        <f t="shared" si="15"/>
        <v/>
      </c>
      <c r="U502" t="str">
        <f t="shared" si="16"/>
        <v/>
      </c>
    </row>
    <row r="503" spans="14:21">
      <c r="N503">
        <v>499</v>
      </c>
      <c r="O503" t="str">
        <f>IF(収支報告書!U508="一部対象外","・No."&amp;収支報告書!B508&amp;"："&amp;TEXT(収支報告書!$S508+収支報告書!$AA508+収支報告書!$AC508,"\#,###"),IF(収支報告書!U508="一部確認","・No."&amp;収支報告書!B508&amp;"："&amp;TEXT(収支報告書!$AB508,"\#,###"),""))</f>
        <v/>
      </c>
      <c r="P503" t="str" cm="1">
        <f t="array" ref="P503">IF(Q503="","",_xlfn.TEXTJOIN(",",TRUE,IF(収支報告書!$W$10:$W$1011=Q503,収支報告書!$B$10:$B$1011,"")))</f>
        <v/>
      </c>
      <c r="R503" s="150">
        <f>SUMIFS(収支報告書!$P$10:$P$1011,収支報告書!$U$10:$U$1011,"対象外",収支報告書!$W$10:$W$1011,Q503)+SUMIFS(収支報告書!$S$10:$S$1011,収支報告書!$U$10:$U$1011,"一部*",収支報告書!$W$10:$W$1011,Q503)+SUMIFS(収支報告書!$AA$10:$AA$1011,収支報告書!$U$10:$U$1011,"一部*",収支報告書!$W$10:$W$1011,Q503)+SUMIFS(収支報告書!$AB$10:$AB$1011,収支報告書!$U$10:$U$1011,"一部*",収支報告書!$W$10:$W$1011,Q503)+SUMIFS(収支報告書!$P$10:$P$1011,収支報告書!$U$10:$U$1011,"確認",収支報告書!$W$10:$W$1011,Q503)+SUMIFS(収支報告書!$AC$10:$AC$1011,収支報告書!$U$10:$U$1011,"一部*",収支報告書!$W$10:$W$1011,Q503)</f>
        <v>0</v>
      </c>
      <c r="S503" t="str" cm="1">
        <f t="array" aca="1" ref="S503" ca="1">_xlfn.IFNA(INDIRECT(ADDRESS(MATCH(Q503,収支報告書!$W$10:$W$1011,0)+9,22,4,,"収支報告書")),"")</f>
        <v/>
      </c>
      <c r="T503" t="str">
        <f t="shared" si="15"/>
        <v/>
      </c>
      <c r="U503" t="str">
        <f t="shared" si="16"/>
        <v/>
      </c>
    </row>
    <row r="504" spans="14:21">
      <c r="N504">
        <v>500</v>
      </c>
      <c r="O504" t="str">
        <f>IF(収支報告書!U509="一部対象外","・No."&amp;収支報告書!B509&amp;"："&amp;TEXT(収支報告書!$S509+収支報告書!$AA509+収支報告書!$AC509,"\#,###"),IF(収支報告書!U509="一部確認","・No."&amp;収支報告書!B509&amp;"："&amp;TEXT(収支報告書!$AB509,"\#,###"),""))</f>
        <v/>
      </c>
      <c r="P504" t="str" cm="1">
        <f t="array" ref="P504">IF(Q504="","",_xlfn.TEXTJOIN(",",TRUE,IF(収支報告書!$W$10:$W$1011=Q504,収支報告書!$B$10:$B$1011,"")))</f>
        <v/>
      </c>
      <c r="R504" s="150">
        <f>SUMIFS(収支報告書!$P$10:$P$1011,収支報告書!$U$10:$U$1011,"対象外",収支報告書!$W$10:$W$1011,Q504)+SUMIFS(収支報告書!$S$10:$S$1011,収支報告書!$U$10:$U$1011,"一部*",収支報告書!$W$10:$W$1011,Q504)+SUMIFS(収支報告書!$AA$10:$AA$1011,収支報告書!$U$10:$U$1011,"一部*",収支報告書!$W$10:$W$1011,Q504)+SUMIFS(収支報告書!$AB$10:$AB$1011,収支報告書!$U$10:$U$1011,"一部*",収支報告書!$W$10:$W$1011,Q504)+SUMIFS(収支報告書!$P$10:$P$1011,収支報告書!$U$10:$U$1011,"確認",収支報告書!$W$10:$W$1011,Q504)+SUMIFS(収支報告書!$AC$10:$AC$1011,収支報告書!$U$10:$U$1011,"一部*",収支報告書!$W$10:$W$1011,Q504)</f>
        <v>0</v>
      </c>
      <c r="S504" t="str" cm="1">
        <f t="array" aca="1" ref="S504" ca="1">_xlfn.IFNA(INDIRECT(ADDRESS(MATCH(Q504,収支報告書!$W$10:$W$1011,0)+9,22,4,,"収支報告書")),"")</f>
        <v/>
      </c>
      <c r="T504" t="str">
        <f t="shared" si="15"/>
        <v/>
      </c>
      <c r="U504" t="str">
        <f t="shared" si="16"/>
        <v/>
      </c>
    </row>
    <row r="505" spans="14:21">
      <c r="N505">
        <v>501</v>
      </c>
      <c r="O505" t="str">
        <f>IF(収支報告書!U510="一部対象外","・No."&amp;収支報告書!B510&amp;"："&amp;TEXT(収支報告書!$S510+収支報告書!$AA510+収支報告書!$AC510,"\#,###"),IF(収支報告書!U510="一部確認","・No."&amp;収支報告書!B510&amp;"："&amp;TEXT(収支報告書!$AB510,"\#,###"),""))</f>
        <v/>
      </c>
      <c r="P505" t="str" cm="1">
        <f t="array" ref="P505">IF(Q505="","",_xlfn.TEXTJOIN(",",TRUE,IF(収支報告書!$W$10:$W$1011=Q505,収支報告書!$B$10:$B$1011,"")))</f>
        <v/>
      </c>
      <c r="R505" s="150">
        <f>SUMIFS(収支報告書!$P$10:$P$1011,収支報告書!$U$10:$U$1011,"対象外",収支報告書!$W$10:$W$1011,Q505)+SUMIFS(収支報告書!$S$10:$S$1011,収支報告書!$U$10:$U$1011,"一部*",収支報告書!$W$10:$W$1011,Q505)+SUMIFS(収支報告書!$AA$10:$AA$1011,収支報告書!$U$10:$U$1011,"一部*",収支報告書!$W$10:$W$1011,Q505)+SUMIFS(収支報告書!$AB$10:$AB$1011,収支報告書!$U$10:$U$1011,"一部*",収支報告書!$W$10:$W$1011,Q505)+SUMIFS(収支報告書!$P$10:$P$1011,収支報告書!$U$10:$U$1011,"確認",収支報告書!$W$10:$W$1011,Q505)+SUMIFS(収支報告書!$AC$10:$AC$1011,収支報告書!$U$10:$U$1011,"一部*",収支報告書!$W$10:$W$1011,Q505)</f>
        <v>0</v>
      </c>
      <c r="S505" t="str" cm="1">
        <f t="array" aca="1" ref="S505" ca="1">_xlfn.IFNA(INDIRECT(ADDRESS(MATCH(Q505,収支報告書!$W$10:$W$1011,0)+9,22,4,,"収支報告書")),"")</f>
        <v/>
      </c>
      <c r="T505" t="str">
        <f t="shared" si="15"/>
        <v/>
      </c>
      <c r="U505" t="str">
        <f t="shared" si="16"/>
        <v/>
      </c>
    </row>
    <row r="506" spans="14:21">
      <c r="N506">
        <v>502</v>
      </c>
      <c r="O506" t="str">
        <f>IF(収支報告書!U511="一部対象外","・No."&amp;収支報告書!B511&amp;"："&amp;TEXT(収支報告書!$S511+収支報告書!$AA511+収支報告書!$AC511,"\#,###"),IF(収支報告書!U511="一部確認","・No."&amp;収支報告書!B511&amp;"："&amp;TEXT(収支報告書!$AB511,"\#,###"),""))</f>
        <v/>
      </c>
      <c r="P506" t="str" cm="1">
        <f t="array" ref="P506">IF(Q506="","",_xlfn.TEXTJOIN(",",TRUE,IF(収支報告書!$W$10:$W$1011=Q506,収支報告書!$B$10:$B$1011,"")))</f>
        <v/>
      </c>
      <c r="R506" s="150">
        <f>SUMIFS(収支報告書!$P$10:$P$1011,収支報告書!$U$10:$U$1011,"対象外",収支報告書!$W$10:$W$1011,Q506)+SUMIFS(収支報告書!$S$10:$S$1011,収支報告書!$U$10:$U$1011,"一部*",収支報告書!$W$10:$W$1011,Q506)+SUMIFS(収支報告書!$AA$10:$AA$1011,収支報告書!$U$10:$U$1011,"一部*",収支報告書!$W$10:$W$1011,Q506)+SUMIFS(収支報告書!$AB$10:$AB$1011,収支報告書!$U$10:$U$1011,"一部*",収支報告書!$W$10:$W$1011,Q506)+SUMIFS(収支報告書!$P$10:$P$1011,収支報告書!$U$10:$U$1011,"確認",収支報告書!$W$10:$W$1011,Q506)+SUMIFS(収支報告書!$AC$10:$AC$1011,収支報告書!$U$10:$U$1011,"一部*",収支報告書!$W$10:$W$1011,Q506)</f>
        <v>0</v>
      </c>
      <c r="S506" t="str" cm="1">
        <f t="array" aca="1" ref="S506" ca="1">_xlfn.IFNA(INDIRECT(ADDRESS(MATCH(Q506,収支報告書!$W$10:$W$1011,0)+9,22,4,,"収支報告書")),"")</f>
        <v/>
      </c>
      <c r="T506" t="str">
        <f t="shared" si="15"/>
        <v/>
      </c>
      <c r="U506" t="str">
        <f t="shared" si="16"/>
        <v/>
      </c>
    </row>
    <row r="507" spans="14:21">
      <c r="N507">
        <v>503</v>
      </c>
      <c r="O507" t="str">
        <f>IF(収支報告書!U512="一部対象外","・No."&amp;収支報告書!B512&amp;"："&amp;TEXT(収支報告書!$S512+収支報告書!$AA512+収支報告書!$AC512,"\#,###"),IF(収支報告書!U512="一部確認","・No."&amp;収支報告書!B512&amp;"："&amp;TEXT(収支報告書!$AB512,"\#,###"),""))</f>
        <v/>
      </c>
      <c r="P507" t="str" cm="1">
        <f t="array" ref="P507">IF(Q507="","",_xlfn.TEXTJOIN(",",TRUE,IF(収支報告書!$W$10:$W$1011=Q507,収支報告書!$B$10:$B$1011,"")))</f>
        <v/>
      </c>
      <c r="R507" s="150">
        <f>SUMIFS(収支報告書!$P$10:$P$1011,収支報告書!$U$10:$U$1011,"対象外",収支報告書!$W$10:$W$1011,Q507)+SUMIFS(収支報告書!$S$10:$S$1011,収支報告書!$U$10:$U$1011,"一部*",収支報告書!$W$10:$W$1011,Q507)+SUMIFS(収支報告書!$AA$10:$AA$1011,収支報告書!$U$10:$U$1011,"一部*",収支報告書!$W$10:$W$1011,Q507)+SUMIFS(収支報告書!$AB$10:$AB$1011,収支報告書!$U$10:$U$1011,"一部*",収支報告書!$W$10:$W$1011,Q507)+SUMIFS(収支報告書!$P$10:$P$1011,収支報告書!$U$10:$U$1011,"確認",収支報告書!$W$10:$W$1011,Q507)+SUMIFS(収支報告書!$AC$10:$AC$1011,収支報告書!$U$10:$U$1011,"一部*",収支報告書!$W$10:$W$1011,Q507)</f>
        <v>0</v>
      </c>
      <c r="S507" t="str" cm="1">
        <f t="array" aca="1" ref="S507" ca="1">_xlfn.IFNA(INDIRECT(ADDRESS(MATCH(Q507,収支報告書!$W$10:$W$1011,0)+9,22,4,,"収支報告書")),"")</f>
        <v/>
      </c>
      <c r="T507" t="str">
        <f t="shared" si="15"/>
        <v/>
      </c>
      <c r="U507" t="str">
        <f t="shared" si="16"/>
        <v/>
      </c>
    </row>
    <row r="508" spans="14:21">
      <c r="N508">
        <v>504</v>
      </c>
      <c r="O508" t="str">
        <f>IF(収支報告書!U513="一部対象外","・No."&amp;収支報告書!B513&amp;"："&amp;TEXT(収支報告書!$S513+収支報告書!$AA513+収支報告書!$AC513,"\#,###"),IF(収支報告書!U513="一部確認","・No."&amp;収支報告書!B513&amp;"："&amp;TEXT(収支報告書!$AB513,"\#,###"),""))</f>
        <v/>
      </c>
      <c r="P508" t="str" cm="1">
        <f t="array" ref="P508">IF(Q508="","",_xlfn.TEXTJOIN(",",TRUE,IF(収支報告書!$W$10:$W$1011=Q508,収支報告書!$B$10:$B$1011,"")))</f>
        <v/>
      </c>
      <c r="R508" s="150">
        <f>SUMIFS(収支報告書!$P$10:$P$1011,収支報告書!$U$10:$U$1011,"対象外",収支報告書!$W$10:$W$1011,Q508)+SUMIFS(収支報告書!$S$10:$S$1011,収支報告書!$U$10:$U$1011,"一部*",収支報告書!$W$10:$W$1011,Q508)+SUMIFS(収支報告書!$AA$10:$AA$1011,収支報告書!$U$10:$U$1011,"一部*",収支報告書!$W$10:$W$1011,Q508)+SUMIFS(収支報告書!$AB$10:$AB$1011,収支報告書!$U$10:$U$1011,"一部*",収支報告書!$W$10:$W$1011,Q508)+SUMIFS(収支報告書!$P$10:$P$1011,収支報告書!$U$10:$U$1011,"確認",収支報告書!$W$10:$W$1011,Q508)+SUMIFS(収支報告書!$AC$10:$AC$1011,収支報告書!$U$10:$U$1011,"一部*",収支報告書!$W$10:$W$1011,Q508)</f>
        <v>0</v>
      </c>
      <c r="S508" t="str" cm="1">
        <f t="array" aca="1" ref="S508" ca="1">_xlfn.IFNA(INDIRECT(ADDRESS(MATCH(Q508,収支報告書!$W$10:$W$1011,0)+9,22,4,,"収支報告書")),"")</f>
        <v/>
      </c>
      <c r="T508" t="str">
        <f t="shared" si="15"/>
        <v/>
      </c>
      <c r="U508" t="str">
        <f t="shared" si="16"/>
        <v/>
      </c>
    </row>
    <row r="509" spans="14:21">
      <c r="N509">
        <v>505</v>
      </c>
      <c r="O509" t="str">
        <f>IF(収支報告書!U514="一部対象外","・No."&amp;収支報告書!B514&amp;"："&amp;TEXT(収支報告書!$S514+収支報告書!$AA514+収支報告書!$AC514,"\#,###"),IF(収支報告書!U514="一部確認","・No."&amp;収支報告書!B514&amp;"："&amp;TEXT(収支報告書!$AB514,"\#,###"),""))</f>
        <v/>
      </c>
      <c r="P509" t="str" cm="1">
        <f t="array" ref="P509">IF(Q509="","",_xlfn.TEXTJOIN(",",TRUE,IF(収支報告書!$W$10:$W$1011=Q509,収支報告書!$B$10:$B$1011,"")))</f>
        <v/>
      </c>
      <c r="R509" s="150">
        <f>SUMIFS(収支報告書!$P$10:$P$1011,収支報告書!$U$10:$U$1011,"対象外",収支報告書!$W$10:$W$1011,Q509)+SUMIFS(収支報告書!$S$10:$S$1011,収支報告書!$U$10:$U$1011,"一部*",収支報告書!$W$10:$W$1011,Q509)+SUMIFS(収支報告書!$AA$10:$AA$1011,収支報告書!$U$10:$U$1011,"一部*",収支報告書!$W$10:$W$1011,Q509)+SUMIFS(収支報告書!$AB$10:$AB$1011,収支報告書!$U$10:$U$1011,"一部*",収支報告書!$W$10:$W$1011,Q509)+SUMIFS(収支報告書!$P$10:$P$1011,収支報告書!$U$10:$U$1011,"確認",収支報告書!$W$10:$W$1011,Q509)+SUMIFS(収支報告書!$AC$10:$AC$1011,収支報告書!$U$10:$U$1011,"一部*",収支報告書!$W$10:$W$1011,Q509)</f>
        <v>0</v>
      </c>
      <c r="S509" t="str" cm="1">
        <f t="array" aca="1" ref="S509" ca="1">_xlfn.IFNA(INDIRECT(ADDRESS(MATCH(Q509,収支報告書!$W$10:$W$1011,0)+9,22,4,,"収支報告書")),"")</f>
        <v/>
      </c>
      <c r="T509" t="str">
        <f t="shared" si="15"/>
        <v/>
      </c>
      <c r="U509" t="str">
        <f t="shared" si="16"/>
        <v/>
      </c>
    </row>
    <row r="510" spans="14:21">
      <c r="N510">
        <v>506</v>
      </c>
      <c r="O510" t="str">
        <f>IF(収支報告書!U515="一部対象外","・No."&amp;収支報告書!B515&amp;"："&amp;TEXT(収支報告書!$S515+収支報告書!$AA515+収支報告書!$AC515,"\#,###"),IF(収支報告書!U515="一部確認","・No."&amp;収支報告書!B515&amp;"："&amp;TEXT(収支報告書!$AB515,"\#,###"),""))</f>
        <v/>
      </c>
      <c r="P510" t="str" cm="1">
        <f t="array" ref="P510">IF(Q510="","",_xlfn.TEXTJOIN(",",TRUE,IF(収支報告書!$W$10:$W$1011=Q510,収支報告書!$B$10:$B$1011,"")))</f>
        <v/>
      </c>
      <c r="R510" s="150">
        <f>SUMIFS(収支報告書!$P$10:$P$1011,収支報告書!$U$10:$U$1011,"対象外",収支報告書!$W$10:$W$1011,Q510)+SUMIFS(収支報告書!$S$10:$S$1011,収支報告書!$U$10:$U$1011,"一部*",収支報告書!$W$10:$W$1011,Q510)+SUMIFS(収支報告書!$AA$10:$AA$1011,収支報告書!$U$10:$U$1011,"一部*",収支報告書!$W$10:$W$1011,Q510)+SUMIFS(収支報告書!$AB$10:$AB$1011,収支報告書!$U$10:$U$1011,"一部*",収支報告書!$W$10:$W$1011,Q510)+SUMIFS(収支報告書!$P$10:$P$1011,収支報告書!$U$10:$U$1011,"確認",収支報告書!$W$10:$W$1011,Q510)+SUMIFS(収支報告書!$AC$10:$AC$1011,収支報告書!$U$10:$U$1011,"一部*",収支報告書!$W$10:$W$1011,Q510)</f>
        <v>0</v>
      </c>
      <c r="S510" t="str" cm="1">
        <f t="array" aca="1" ref="S510" ca="1">_xlfn.IFNA(INDIRECT(ADDRESS(MATCH(Q510,収支報告書!$W$10:$W$1011,0)+9,22,4,,"収支報告書")),"")</f>
        <v/>
      </c>
      <c r="T510" t="str">
        <f t="shared" si="15"/>
        <v/>
      </c>
      <c r="U510" t="str">
        <f t="shared" si="16"/>
        <v/>
      </c>
    </row>
    <row r="511" spans="14:21">
      <c r="N511">
        <v>507</v>
      </c>
      <c r="O511" t="str">
        <f>IF(収支報告書!U516="一部対象外","・No."&amp;収支報告書!B516&amp;"："&amp;TEXT(収支報告書!$S516+収支報告書!$AA516+収支報告書!$AC516,"\#,###"),IF(収支報告書!U516="一部確認","・No."&amp;収支報告書!B516&amp;"："&amp;TEXT(収支報告書!$AB516,"\#,###"),""))</f>
        <v/>
      </c>
      <c r="P511" t="str" cm="1">
        <f t="array" ref="P511">IF(Q511="","",_xlfn.TEXTJOIN(",",TRUE,IF(収支報告書!$W$10:$W$1011=Q511,収支報告書!$B$10:$B$1011,"")))</f>
        <v/>
      </c>
      <c r="R511" s="150">
        <f>SUMIFS(収支報告書!$P$10:$P$1011,収支報告書!$U$10:$U$1011,"対象外",収支報告書!$W$10:$W$1011,Q511)+SUMIFS(収支報告書!$S$10:$S$1011,収支報告書!$U$10:$U$1011,"一部*",収支報告書!$W$10:$W$1011,Q511)+SUMIFS(収支報告書!$AA$10:$AA$1011,収支報告書!$U$10:$U$1011,"一部*",収支報告書!$W$10:$W$1011,Q511)+SUMIFS(収支報告書!$AB$10:$AB$1011,収支報告書!$U$10:$U$1011,"一部*",収支報告書!$W$10:$W$1011,Q511)+SUMIFS(収支報告書!$P$10:$P$1011,収支報告書!$U$10:$U$1011,"確認",収支報告書!$W$10:$W$1011,Q511)+SUMIFS(収支報告書!$AC$10:$AC$1011,収支報告書!$U$10:$U$1011,"一部*",収支報告書!$W$10:$W$1011,Q511)</f>
        <v>0</v>
      </c>
      <c r="S511" t="str" cm="1">
        <f t="array" aca="1" ref="S511" ca="1">_xlfn.IFNA(INDIRECT(ADDRESS(MATCH(Q511,収支報告書!$W$10:$W$1011,0)+9,22,4,,"収支報告書")),"")</f>
        <v/>
      </c>
      <c r="T511" t="str">
        <f t="shared" si="15"/>
        <v/>
      </c>
      <c r="U511" t="str">
        <f t="shared" si="16"/>
        <v/>
      </c>
    </row>
    <row r="512" spans="14:21">
      <c r="N512">
        <v>508</v>
      </c>
      <c r="O512" t="str">
        <f>IF(収支報告書!U517="一部対象外","・No."&amp;収支報告書!B517&amp;"："&amp;TEXT(収支報告書!$S517+収支報告書!$AA517+収支報告書!$AC517,"\#,###"),IF(収支報告書!U517="一部確認","・No."&amp;収支報告書!B517&amp;"："&amp;TEXT(収支報告書!$AB517,"\#,###"),""))</f>
        <v/>
      </c>
      <c r="P512" t="str" cm="1">
        <f t="array" ref="P512">IF(Q512="","",_xlfn.TEXTJOIN(",",TRUE,IF(収支報告書!$W$10:$W$1011=Q512,収支報告書!$B$10:$B$1011,"")))</f>
        <v/>
      </c>
      <c r="R512" s="150">
        <f>SUMIFS(収支報告書!$P$10:$P$1011,収支報告書!$U$10:$U$1011,"対象外",収支報告書!$W$10:$W$1011,Q512)+SUMIFS(収支報告書!$S$10:$S$1011,収支報告書!$U$10:$U$1011,"一部*",収支報告書!$W$10:$W$1011,Q512)+SUMIFS(収支報告書!$AA$10:$AA$1011,収支報告書!$U$10:$U$1011,"一部*",収支報告書!$W$10:$W$1011,Q512)+SUMIFS(収支報告書!$AB$10:$AB$1011,収支報告書!$U$10:$U$1011,"一部*",収支報告書!$W$10:$W$1011,Q512)+SUMIFS(収支報告書!$P$10:$P$1011,収支報告書!$U$10:$U$1011,"確認",収支報告書!$W$10:$W$1011,Q512)+SUMIFS(収支報告書!$AC$10:$AC$1011,収支報告書!$U$10:$U$1011,"一部*",収支報告書!$W$10:$W$1011,Q512)</f>
        <v>0</v>
      </c>
      <c r="S512" t="str" cm="1">
        <f t="array" aca="1" ref="S512" ca="1">_xlfn.IFNA(INDIRECT(ADDRESS(MATCH(Q512,収支報告書!$W$10:$W$1011,0)+9,22,4,,"収支報告書")),"")</f>
        <v/>
      </c>
      <c r="T512" t="str">
        <f t="shared" si="15"/>
        <v/>
      </c>
      <c r="U512" t="str">
        <f t="shared" si="16"/>
        <v/>
      </c>
    </row>
    <row r="513" spans="14:21">
      <c r="N513">
        <v>509</v>
      </c>
      <c r="O513" t="str">
        <f>IF(収支報告書!U518="一部対象外","・No."&amp;収支報告書!B518&amp;"："&amp;TEXT(収支報告書!$S518+収支報告書!$AA518+収支報告書!$AC518,"\#,###"),IF(収支報告書!U518="一部確認","・No."&amp;収支報告書!B518&amp;"："&amp;TEXT(収支報告書!$AB518,"\#,###"),""))</f>
        <v/>
      </c>
      <c r="P513" t="str" cm="1">
        <f t="array" ref="P513">IF(Q513="","",_xlfn.TEXTJOIN(",",TRUE,IF(収支報告書!$W$10:$W$1011=Q513,収支報告書!$B$10:$B$1011,"")))</f>
        <v/>
      </c>
      <c r="R513" s="150">
        <f>SUMIFS(収支報告書!$P$10:$P$1011,収支報告書!$U$10:$U$1011,"対象外",収支報告書!$W$10:$W$1011,Q513)+SUMIFS(収支報告書!$S$10:$S$1011,収支報告書!$U$10:$U$1011,"一部*",収支報告書!$W$10:$W$1011,Q513)+SUMIFS(収支報告書!$AA$10:$AA$1011,収支報告書!$U$10:$U$1011,"一部*",収支報告書!$W$10:$W$1011,Q513)+SUMIFS(収支報告書!$AB$10:$AB$1011,収支報告書!$U$10:$U$1011,"一部*",収支報告書!$W$10:$W$1011,Q513)+SUMIFS(収支報告書!$P$10:$P$1011,収支報告書!$U$10:$U$1011,"確認",収支報告書!$W$10:$W$1011,Q513)+SUMIFS(収支報告書!$AC$10:$AC$1011,収支報告書!$U$10:$U$1011,"一部*",収支報告書!$W$10:$W$1011,Q513)</f>
        <v>0</v>
      </c>
      <c r="S513" t="str" cm="1">
        <f t="array" aca="1" ref="S513" ca="1">_xlfn.IFNA(INDIRECT(ADDRESS(MATCH(Q513,収支報告書!$W$10:$W$1011,0)+9,22,4,,"収支報告書")),"")</f>
        <v/>
      </c>
      <c r="T513" t="str">
        <f t="shared" si="15"/>
        <v/>
      </c>
      <c r="U513" t="str">
        <f t="shared" si="16"/>
        <v/>
      </c>
    </row>
    <row r="514" spans="14:21">
      <c r="N514">
        <v>510</v>
      </c>
      <c r="O514" t="str">
        <f>IF(収支報告書!U519="一部対象外","・No."&amp;収支報告書!B519&amp;"："&amp;TEXT(収支報告書!$S519+収支報告書!$AA519+収支報告書!$AC519,"\#,###"),IF(収支報告書!U519="一部確認","・No."&amp;収支報告書!B519&amp;"："&amp;TEXT(収支報告書!$AB519,"\#,###"),""))</f>
        <v/>
      </c>
      <c r="P514" t="str" cm="1">
        <f t="array" ref="P514">IF(Q514="","",_xlfn.TEXTJOIN(",",TRUE,IF(収支報告書!$W$10:$W$1011=Q514,収支報告書!$B$10:$B$1011,"")))</f>
        <v/>
      </c>
      <c r="R514" s="150">
        <f>SUMIFS(収支報告書!$P$10:$P$1011,収支報告書!$U$10:$U$1011,"対象外",収支報告書!$W$10:$W$1011,Q514)+SUMIFS(収支報告書!$S$10:$S$1011,収支報告書!$U$10:$U$1011,"一部*",収支報告書!$W$10:$W$1011,Q514)+SUMIFS(収支報告書!$AA$10:$AA$1011,収支報告書!$U$10:$U$1011,"一部*",収支報告書!$W$10:$W$1011,Q514)+SUMIFS(収支報告書!$AB$10:$AB$1011,収支報告書!$U$10:$U$1011,"一部*",収支報告書!$W$10:$W$1011,Q514)+SUMIFS(収支報告書!$P$10:$P$1011,収支報告書!$U$10:$U$1011,"確認",収支報告書!$W$10:$W$1011,Q514)+SUMIFS(収支報告書!$AC$10:$AC$1011,収支報告書!$U$10:$U$1011,"一部*",収支報告書!$W$10:$W$1011,Q514)</f>
        <v>0</v>
      </c>
      <c r="S514" t="str" cm="1">
        <f t="array" aca="1" ref="S514" ca="1">_xlfn.IFNA(INDIRECT(ADDRESS(MATCH(Q514,収支報告書!$W$10:$W$1011,0)+9,22,4,,"収支報告書")),"")</f>
        <v/>
      </c>
      <c r="T514" t="str">
        <f t="shared" si="15"/>
        <v/>
      </c>
      <c r="U514" t="str">
        <f t="shared" si="16"/>
        <v/>
      </c>
    </row>
    <row r="515" spans="14:21">
      <c r="N515">
        <v>511</v>
      </c>
      <c r="O515" t="str">
        <f>IF(収支報告書!U520="一部対象外","・No."&amp;収支報告書!B520&amp;"："&amp;TEXT(収支報告書!$S520+収支報告書!$AA520+収支報告書!$AC520,"\#,###"),IF(収支報告書!U520="一部確認","・No."&amp;収支報告書!B520&amp;"："&amp;TEXT(収支報告書!$AB520,"\#,###"),""))</f>
        <v/>
      </c>
      <c r="P515" t="str" cm="1">
        <f t="array" ref="P515">IF(Q515="","",_xlfn.TEXTJOIN(",",TRUE,IF(収支報告書!$W$10:$W$1011=Q515,収支報告書!$B$10:$B$1011,"")))</f>
        <v/>
      </c>
      <c r="R515" s="150">
        <f>SUMIFS(収支報告書!$P$10:$P$1011,収支報告書!$U$10:$U$1011,"対象外",収支報告書!$W$10:$W$1011,Q515)+SUMIFS(収支報告書!$S$10:$S$1011,収支報告書!$U$10:$U$1011,"一部*",収支報告書!$W$10:$W$1011,Q515)+SUMIFS(収支報告書!$AA$10:$AA$1011,収支報告書!$U$10:$U$1011,"一部*",収支報告書!$W$10:$W$1011,Q515)+SUMIFS(収支報告書!$AB$10:$AB$1011,収支報告書!$U$10:$U$1011,"一部*",収支報告書!$W$10:$W$1011,Q515)+SUMIFS(収支報告書!$P$10:$P$1011,収支報告書!$U$10:$U$1011,"確認",収支報告書!$W$10:$W$1011,Q515)+SUMIFS(収支報告書!$AC$10:$AC$1011,収支報告書!$U$10:$U$1011,"一部*",収支報告書!$W$10:$W$1011,Q515)</f>
        <v>0</v>
      </c>
      <c r="S515" t="str" cm="1">
        <f t="array" aca="1" ref="S515" ca="1">_xlfn.IFNA(INDIRECT(ADDRESS(MATCH(Q515,収支報告書!$W$10:$W$1011,0)+9,22,4,,"収支報告書")),"")</f>
        <v/>
      </c>
      <c r="T515" t="str">
        <f t="shared" si="15"/>
        <v/>
      </c>
      <c r="U515" t="str">
        <f t="shared" si="16"/>
        <v/>
      </c>
    </row>
    <row r="516" spans="14:21">
      <c r="N516">
        <v>512</v>
      </c>
      <c r="O516" t="str">
        <f>IF(収支報告書!U521="一部対象外","・No."&amp;収支報告書!B521&amp;"："&amp;TEXT(収支報告書!$S521+収支報告書!$AA521+収支報告書!$AC521,"\#,###"),IF(収支報告書!U521="一部確認","・No."&amp;収支報告書!B521&amp;"："&amp;TEXT(収支報告書!$AB521,"\#,###"),""))</f>
        <v/>
      </c>
      <c r="P516" t="str" cm="1">
        <f t="array" ref="P516">IF(Q516="","",_xlfn.TEXTJOIN(",",TRUE,IF(収支報告書!$W$10:$W$1011=Q516,収支報告書!$B$10:$B$1011,"")))</f>
        <v/>
      </c>
      <c r="R516" s="150">
        <f>SUMIFS(収支報告書!$P$10:$P$1011,収支報告書!$U$10:$U$1011,"対象外",収支報告書!$W$10:$W$1011,Q516)+SUMIFS(収支報告書!$S$10:$S$1011,収支報告書!$U$10:$U$1011,"一部*",収支報告書!$W$10:$W$1011,Q516)+SUMIFS(収支報告書!$AA$10:$AA$1011,収支報告書!$U$10:$U$1011,"一部*",収支報告書!$W$10:$W$1011,Q516)+SUMIFS(収支報告書!$AB$10:$AB$1011,収支報告書!$U$10:$U$1011,"一部*",収支報告書!$W$10:$W$1011,Q516)+SUMIFS(収支報告書!$P$10:$P$1011,収支報告書!$U$10:$U$1011,"確認",収支報告書!$W$10:$W$1011,Q516)+SUMIFS(収支報告書!$AC$10:$AC$1011,収支報告書!$U$10:$U$1011,"一部*",収支報告書!$W$10:$W$1011,Q516)</f>
        <v>0</v>
      </c>
      <c r="S516" t="str" cm="1">
        <f t="array" aca="1" ref="S516" ca="1">_xlfn.IFNA(INDIRECT(ADDRESS(MATCH(Q516,収支報告書!$W$10:$W$1011,0)+9,22,4,,"収支報告書")),"")</f>
        <v/>
      </c>
      <c r="T516" t="str">
        <f t="shared" si="15"/>
        <v/>
      </c>
      <c r="U516" t="str">
        <f t="shared" si="16"/>
        <v/>
      </c>
    </row>
    <row r="517" spans="14:21">
      <c r="N517">
        <v>513</v>
      </c>
      <c r="O517" t="str">
        <f>IF(収支報告書!U522="一部対象外","・No."&amp;収支報告書!B522&amp;"："&amp;TEXT(収支報告書!$S522+収支報告書!$AA522+収支報告書!$AC522,"\#,###"),IF(収支報告書!U522="一部確認","・No."&amp;収支報告書!B522&amp;"："&amp;TEXT(収支報告書!$AB522,"\#,###"),""))</f>
        <v/>
      </c>
      <c r="P517" t="str" cm="1">
        <f t="array" ref="P517">IF(Q517="","",_xlfn.TEXTJOIN(",",TRUE,IF(収支報告書!$W$10:$W$1011=Q517,収支報告書!$B$10:$B$1011,"")))</f>
        <v/>
      </c>
      <c r="R517" s="150">
        <f>SUMIFS(収支報告書!$P$10:$P$1011,収支報告書!$U$10:$U$1011,"対象外",収支報告書!$W$10:$W$1011,Q517)+SUMIFS(収支報告書!$S$10:$S$1011,収支報告書!$U$10:$U$1011,"一部*",収支報告書!$W$10:$W$1011,Q517)+SUMIFS(収支報告書!$AA$10:$AA$1011,収支報告書!$U$10:$U$1011,"一部*",収支報告書!$W$10:$W$1011,Q517)+SUMIFS(収支報告書!$AB$10:$AB$1011,収支報告書!$U$10:$U$1011,"一部*",収支報告書!$W$10:$W$1011,Q517)+SUMIFS(収支報告書!$P$10:$P$1011,収支報告書!$U$10:$U$1011,"確認",収支報告書!$W$10:$W$1011,Q517)+SUMIFS(収支報告書!$AC$10:$AC$1011,収支報告書!$U$10:$U$1011,"一部*",収支報告書!$W$10:$W$1011,Q517)</f>
        <v>0</v>
      </c>
      <c r="S517" t="str" cm="1">
        <f t="array" aca="1" ref="S517" ca="1">_xlfn.IFNA(INDIRECT(ADDRESS(MATCH(Q517,収支報告書!$W$10:$W$1011,0)+9,22,4,,"収支報告書")),"")</f>
        <v/>
      </c>
      <c r="T517" t="str">
        <f t="shared" si="15"/>
        <v/>
      </c>
      <c r="U517" t="str">
        <f t="shared" si="16"/>
        <v/>
      </c>
    </row>
    <row r="518" spans="14:21">
      <c r="N518">
        <v>514</v>
      </c>
      <c r="O518" t="str">
        <f>IF(収支報告書!U523="一部対象外","・No."&amp;収支報告書!B523&amp;"："&amp;TEXT(収支報告書!$S523+収支報告書!$AA523+収支報告書!$AC523,"\#,###"),IF(収支報告書!U523="一部確認","・No."&amp;収支報告書!B523&amp;"："&amp;TEXT(収支報告書!$AB523,"\#,###"),""))</f>
        <v/>
      </c>
      <c r="P518" t="str" cm="1">
        <f t="array" ref="P518">IF(Q518="","",_xlfn.TEXTJOIN(",",TRUE,IF(収支報告書!$W$10:$W$1011=Q518,収支報告書!$B$10:$B$1011,"")))</f>
        <v/>
      </c>
      <c r="R518" s="150">
        <f>SUMIFS(収支報告書!$P$10:$P$1011,収支報告書!$U$10:$U$1011,"対象外",収支報告書!$W$10:$W$1011,Q518)+SUMIFS(収支報告書!$S$10:$S$1011,収支報告書!$U$10:$U$1011,"一部*",収支報告書!$W$10:$W$1011,Q518)+SUMIFS(収支報告書!$AA$10:$AA$1011,収支報告書!$U$10:$U$1011,"一部*",収支報告書!$W$10:$W$1011,Q518)+SUMIFS(収支報告書!$AB$10:$AB$1011,収支報告書!$U$10:$U$1011,"一部*",収支報告書!$W$10:$W$1011,Q518)+SUMIFS(収支報告書!$P$10:$P$1011,収支報告書!$U$10:$U$1011,"確認",収支報告書!$W$10:$W$1011,Q518)+SUMIFS(収支報告書!$AC$10:$AC$1011,収支報告書!$U$10:$U$1011,"一部*",収支報告書!$W$10:$W$1011,Q518)</f>
        <v>0</v>
      </c>
      <c r="S518" t="str" cm="1">
        <f t="array" aca="1" ref="S518" ca="1">_xlfn.IFNA(INDIRECT(ADDRESS(MATCH(Q518,収支報告書!$W$10:$W$1011,0)+9,22,4,,"収支報告書")),"")</f>
        <v/>
      </c>
      <c r="T518" t="str">
        <f t="shared" ref="T518:T581" si="17">IF(Q518="","",IF(R518&lt;&gt;0,"・No."&amp;P518&amp;"："&amp;Q518&amp;"（"&amp;TEXT(R518,"\#,###")&amp;IF(S518=0,"","/"&amp;S518)&amp;"）"&amp;CHAR(10),""))</f>
        <v/>
      </c>
      <c r="U518" t="str">
        <f t="shared" si="16"/>
        <v/>
      </c>
    </row>
    <row r="519" spans="14:21">
      <c r="N519">
        <v>515</v>
      </c>
      <c r="O519" t="str">
        <f>IF(収支報告書!U524="一部対象外","・No."&amp;収支報告書!B524&amp;"："&amp;TEXT(収支報告書!$S524+収支報告書!$AA524+収支報告書!$AC524,"\#,###"),IF(収支報告書!U524="一部確認","・No."&amp;収支報告書!B524&amp;"："&amp;TEXT(収支報告書!$AB524,"\#,###"),""))</f>
        <v/>
      </c>
      <c r="P519" t="str" cm="1">
        <f t="array" ref="P519">IF(Q519="","",_xlfn.TEXTJOIN(",",TRUE,IF(収支報告書!$W$10:$W$1011=Q519,収支報告書!$B$10:$B$1011,"")))</f>
        <v/>
      </c>
      <c r="R519" s="150">
        <f>SUMIFS(収支報告書!$P$10:$P$1011,収支報告書!$U$10:$U$1011,"対象外",収支報告書!$W$10:$W$1011,Q519)+SUMIFS(収支報告書!$S$10:$S$1011,収支報告書!$U$10:$U$1011,"一部*",収支報告書!$W$10:$W$1011,Q519)+SUMIFS(収支報告書!$AA$10:$AA$1011,収支報告書!$U$10:$U$1011,"一部*",収支報告書!$W$10:$W$1011,Q519)+SUMIFS(収支報告書!$AB$10:$AB$1011,収支報告書!$U$10:$U$1011,"一部*",収支報告書!$W$10:$W$1011,Q519)+SUMIFS(収支報告書!$P$10:$P$1011,収支報告書!$U$10:$U$1011,"確認",収支報告書!$W$10:$W$1011,Q519)+SUMIFS(収支報告書!$AC$10:$AC$1011,収支報告書!$U$10:$U$1011,"一部*",収支報告書!$W$10:$W$1011,Q519)</f>
        <v>0</v>
      </c>
      <c r="S519" t="str" cm="1">
        <f t="array" aca="1" ref="S519" ca="1">_xlfn.IFNA(INDIRECT(ADDRESS(MATCH(Q519,収支報告書!$W$10:$W$1011,0)+9,22,4,,"収支報告書")),"")</f>
        <v/>
      </c>
      <c r="T519" t="str">
        <f t="shared" si="17"/>
        <v/>
      </c>
      <c r="U519" t="str">
        <f t="shared" si="16"/>
        <v/>
      </c>
    </row>
    <row r="520" spans="14:21">
      <c r="N520">
        <v>516</v>
      </c>
      <c r="O520" t="str">
        <f>IF(収支報告書!U525="一部対象外","・No."&amp;収支報告書!B525&amp;"："&amp;TEXT(収支報告書!$S525+収支報告書!$AA525+収支報告書!$AC525,"\#,###"),IF(収支報告書!U525="一部確認","・No."&amp;収支報告書!B525&amp;"："&amp;TEXT(収支報告書!$AB525,"\#,###"),""))</f>
        <v/>
      </c>
      <c r="P520" t="str" cm="1">
        <f t="array" ref="P520">IF(Q520="","",_xlfn.TEXTJOIN(",",TRUE,IF(収支報告書!$W$10:$W$1011=Q520,収支報告書!$B$10:$B$1011,"")))</f>
        <v/>
      </c>
      <c r="R520" s="150">
        <f>SUMIFS(収支報告書!$P$10:$P$1011,収支報告書!$U$10:$U$1011,"対象外",収支報告書!$W$10:$W$1011,Q520)+SUMIFS(収支報告書!$S$10:$S$1011,収支報告書!$U$10:$U$1011,"一部*",収支報告書!$W$10:$W$1011,Q520)+SUMIFS(収支報告書!$AA$10:$AA$1011,収支報告書!$U$10:$U$1011,"一部*",収支報告書!$W$10:$W$1011,Q520)+SUMIFS(収支報告書!$AB$10:$AB$1011,収支報告書!$U$10:$U$1011,"一部*",収支報告書!$W$10:$W$1011,Q520)+SUMIFS(収支報告書!$P$10:$P$1011,収支報告書!$U$10:$U$1011,"確認",収支報告書!$W$10:$W$1011,Q520)+SUMIFS(収支報告書!$AC$10:$AC$1011,収支報告書!$U$10:$U$1011,"一部*",収支報告書!$W$10:$W$1011,Q520)</f>
        <v>0</v>
      </c>
      <c r="S520" t="str" cm="1">
        <f t="array" aca="1" ref="S520" ca="1">_xlfn.IFNA(INDIRECT(ADDRESS(MATCH(Q520,収支報告書!$W$10:$W$1011,0)+9,22,4,,"収支報告書")),"")</f>
        <v/>
      </c>
      <c r="T520" t="str">
        <f t="shared" si="17"/>
        <v/>
      </c>
      <c r="U520" t="str">
        <f t="shared" si="16"/>
        <v/>
      </c>
    </row>
    <row r="521" spans="14:21">
      <c r="N521">
        <v>517</v>
      </c>
      <c r="O521" t="str">
        <f>IF(収支報告書!U526="一部対象外","・No."&amp;収支報告書!B526&amp;"："&amp;TEXT(収支報告書!$S526+収支報告書!$AA526+収支報告書!$AC526,"\#,###"),IF(収支報告書!U526="一部確認","・No."&amp;収支報告書!B526&amp;"："&amp;TEXT(収支報告書!$AB526,"\#,###"),""))</f>
        <v/>
      </c>
      <c r="P521" t="str" cm="1">
        <f t="array" ref="P521">IF(Q521="","",_xlfn.TEXTJOIN(",",TRUE,IF(収支報告書!$W$10:$W$1011=Q521,収支報告書!$B$10:$B$1011,"")))</f>
        <v/>
      </c>
      <c r="R521" s="150">
        <f>SUMIFS(収支報告書!$P$10:$P$1011,収支報告書!$U$10:$U$1011,"対象外",収支報告書!$W$10:$W$1011,Q521)+SUMIFS(収支報告書!$S$10:$S$1011,収支報告書!$U$10:$U$1011,"一部*",収支報告書!$W$10:$W$1011,Q521)+SUMIFS(収支報告書!$AA$10:$AA$1011,収支報告書!$U$10:$U$1011,"一部*",収支報告書!$W$10:$W$1011,Q521)+SUMIFS(収支報告書!$AB$10:$AB$1011,収支報告書!$U$10:$U$1011,"一部*",収支報告書!$W$10:$W$1011,Q521)+SUMIFS(収支報告書!$P$10:$P$1011,収支報告書!$U$10:$U$1011,"確認",収支報告書!$W$10:$W$1011,Q521)+SUMIFS(収支報告書!$AC$10:$AC$1011,収支報告書!$U$10:$U$1011,"一部*",収支報告書!$W$10:$W$1011,Q521)</f>
        <v>0</v>
      </c>
      <c r="S521" t="str" cm="1">
        <f t="array" aca="1" ref="S521" ca="1">_xlfn.IFNA(INDIRECT(ADDRESS(MATCH(Q521,収支報告書!$W$10:$W$1011,0)+9,22,4,,"収支報告書")),"")</f>
        <v/>
      </c>
      <c r="T521" t="str">
        <f t="shared" si="17"/>
        <v/>
      </c>
      <c r="U521" t="str">
        <f t="shared" ref="U521:U584" si="18">IF(Q521="","",IF(R521=0,"・No."&amp;P521&amp;"："&amp;Q521&amp;CHAR(10),""))</f>
        <v/>
      </c>
    </row>
    <row r="522" spans="14:21">
      <c r="N522">
        <v>518</v>
      </c>
      <c r="O522" t="str">
        <f>IF(収支報告書!U527="一部対象外","・No."&amp;収支報告書!B527&amp;"："&amp;TEXT(収支報告書!$S527+収支報告書!$AA527+収支報告書!$AC527,"\#,###"),IF(収支報告書!U527="一部確認","・No."&amp;収支報告書!B527&amp;"："&amp;TEXT(収支報告書!$AB527,"\#,###"),""))</f>
        <v/>
      </c>
      <c r="P522" t="str" cm="1">
        <f t="array" ref="P522">IF(Q522="","",_xlfn.TEXTJOIN(",",TRUE,IF(収支報告書!$W$10:$W$1011=Q522,収支報告書!$B$10:$B$1011,"")))</f>
        <v/>
      </c>
      <c r="R522" s="150">
        <f>SUMIFS(収支報告書!$P$10:$P$1011,収支報告書!$U$10:$U$1011,"対象外",収支報告書!$W$10:$W$1011,Q522)+SUMIFS(収支報告書!$S$10:$S$1011,収支報告書!$U$10:$U$1011,"一部*",収支報告書!$W$10:$W$1011,Q522)+SUMIFS(収支報告書!$AA$10:$AA$1011,収支報告書!$U$10:$U$1011,"一部*",収支報告書!$W$10:$W$1011,Q522)+SUMIFS(収支報告書!$AB$10:$AB$1011,収支報告書!$U$10:$U$1011,"一部*",収支報告書!$W$10:$W$1011,Q522)+SUMIFS(収支報告書!$P$10:$P$1011,収支報告書!$U$10:$U$1011,"確認",収支報告書!$W$10:$W$1011,Q522)+SUMIFS(収支報告書!$AC$10:$AC$1011,収支報告書!$U$10:$U$1011,"一部*",収支報告書!$W$10:$W$1011,Q522)</f>
        <v>0</v>
      </c>
      <c r="S522" t="str" cm="1">
        <f t="array" aca="1" ref="S522" ca="1">_xlfn.IFNA(INDIRECT(ADDRESS(MATCH(Q522,収支報告書!$W$10:$W$1011,0)+9,22,4,,"収支報告書")),"")</f>
        <v/>
      </c>
      <c r="T522" t="str">
        <f t="shared" si="17"/>
        <v/>
      </c>
      <c r="U522" t="str">
        <f t="shared" si="18"/>
        <v/>
      </c>
    </row>
    <row r="523" spans="14:21">
      <c r="N523">
        <v>519</v>
      </c>
      <c r="O523" t="str">
        <f>IF(収支報告書!U528="一部対象外","・No."&amp;収支報告書!B528&amp;"："&amp;TEXT(収支報告書!$S528+収支報告書!$AA528+収支報告書!$AC528,"\#,###"),IF(収支報告書!U528="一部確認","・No."&amp;収支報告書!B528&amp;"："&amp;TEXT(収支報告書!$AB528,"\#,###"),""))</f>
        <v/>
      </c>
      <c r="P523" t="str" cm="1">
        <f t="array" ref="P523">IF(Q523="","",_xlfn.TEXTJOIN(",",TRUE,IF(収支報告書!$W$10:$W$1011=Q523,収支報告書!$B$10:$B$1011,"")))</f>
        <v/>
      </c>
      <c r="R523" s="150">
        <f>SUMIFS(収支報告書!$P$10:$P$1011,収支報告書!$U$10:$U$1011,"対象外",収支報告書!$W$10:$W$1011,Q523)+SUMIFS(収支報告書!$S$10:$S$1011,収支報告書!$U$10:$U$1011,"一部*",収支報告書!$W$10:$W$1011,Q523)+SUMIFS(収支報告書!$AA$10:$AA$1011,収支報告書!$U$10:$U$1011,"一部*",収支報告書!$W$10:$W$1011,Q523)+SUMIFS(収支報告書!$AB$10:$AB$1011,収支報告書!$U$10:$U$1011,"一部*",収支報告書!$W$10:$W$1011,Q523)+SUMIFS(収支報告書!$P$10:$P$1011,収支報告書!$U$10:$U$1011,"確認",収支報告書!$W$10:$W$1011,Q523)+SUMIFS(収支報告書!$AC$10:$AC$1011,収支報告書!$U$10:$U$1011,"一部*",収支報告書!$W$10:$W$1011,Q523)</f>
        <v>0</v>
      </c>
      <c r="S523" t="str" cm="1">
        <f t="array" aca="1" ref="S523" ca="1">_xlfn.IFNA(INDIRECT(ADDRESS(MATCH(Q523,収支報告書!$W$10:$W$1011,0)+9,22,4,,"収支報告書")),"")</f>
        <v/>
      </c>
      <c r="T523" t="str">
        <f t="shared" si="17"/>
        <v/>
      </c>
      <c r="U523" t="str">
        <f t="shared" si="18"/>
        <v/>
      </c>
    </row>
    <row r="524" spans="14:21">
      <c r="N524">
        <v>520</v>
      </c>
      <c r="O524" t="str">
        <f>IF(収支報告書!U529="一部対象外","・No."&amp;収支報告書!B529&amp;"："&amp;TEXT(収支報告書!$S529+収支報告書!$AA529+収支報告書!$AC529,"\#,###"),IF(収支報告書!U529="一部確認","・No."&amp;収支報告書!B529&amp;"："&amp;TEXT(収支報告書!$AB529,"\#,###"),""))</f>
        <v/>
      </c>
      <c r="P524" t="str" cm="1">
        <f t="array" ref="P524">IF(Q524="","",_xlfn.TEXTJOIN(",",TRUE,IF(収支報告書!$W$10:$W$1011=Q524,収支報告書!$B$10:$B$1011,"")))</f>
        <v/>
      </c>
      <c r="R524" s="150">
        <f>SUMIFS(収支報告書!$P$10:$P$1011,収支報告書!$U$10:$U$1011,"対象外",収支報告書!$W$10:$W$1011,Q524)+SUMIFS(収支報告書!$S$10:$S$1011,収支報告書!$U$10:$U$1011,"一部*",収支報告書!$W$10:$W$1011,Q524)+SUMIFS(収支報告書!$AA$10:$AA$1011,収支報告書!$U$10:$U$1011,"一部*",収支報告書!$W$10:$W$1011,Q524)+SUMIFS(収支報告書!$AB$10:$AB$1011,収支報告書!$U$10:$U$1011,"一部*",収支報告書!$W$10:$W$1011,Q524)+SUMIFS(収支報告書!$P$10:$P$1011,収支報告書!$U$10:$U$1011,"確認",収支報告書!$W$10:$W$1011,Q524)+SUMIFS(収支報告書!$AC$10:$AC$1011,収支報告書!$U$10:$U$1011,"一部*",収支報告書!$W$10:$W$1011,Q524)</f>
        <v>0</v>
      </c>
      <c r="S524" t="str" cm="1">
        <f t="array" aca="1" ref="S524" ca="1">_xlfn.IFNA(INDIRECT(ADDRESS(MATCH(Q524,収支報告書!$W$10:$W$1011,0)+9,22,4,,"収支報告書")),"")</f>
        <v/>
      </c>
      <c r="T524" t="str">
        <f t="shared" si="17"/>
        <v/>
      </c>
      <c r="U524" t="str">
        <f t="shared" si="18"/>
        <v/>
      </c>
    </row>
    <row r="525" spans="14:21">
      <c r="N525">
        <v>521</v>
      </c>
      <c r="O525" t="str">
        <f>IF(収支報告書!U530="一部対象外","・No."&amp;収支報告書!B530&amp;"："&amp;TEXT(収支報告書!$S530+収支報告書!$AA530+収支報告書!$AC530,"\#,###"),IF(収支報告書!U530="一部確認","・No."&amp;収支報告書!B530&amp;"："&amp;TEXT(収支報告書!$AB530,"\#,###"),""))</f>
        <v/>
      </c>
      <c r="P525" t="str" cm="1">
        <f t="array" ref="P525">IF(Q525="","",_xlfn.TEXTJOIN(",",TRUE,IF(収支報告書!$W$10:$W$1011=Q525,収支報告書!$B$10:$B$1011,"")))</f>
        <v/>
      </c>
      <c r="R525" s="150">
        <f>SUMIFS(収支報告書!$P$10:$P$1011,収支報告書!$U$10:$U$1011,"対象外",収支報告書!$W$10:$W$1011,Q525)+SUMIFS(収支報告書!$S$10:$S$1011,収支報告書!$U$10:$U$1011,"一部*",収支報告書!$W$10:$W$1011,Q525)+SUMIFS(収支報告書!$AA$10:$AA$1011,収支報告書!$U$10:$U$1011,"一部*",収支報告書!$W$10:$W$1011,Q525)+SUMIFS(収支報告書!$AB$10:$AB$1011,収支報告書!$U$10:$U$1011,"一部*",収支報告書!$W$10:$W$1011,Q525)+SUMIFS(収支報告書!$P$10:$P$1011,収支報告書!$U$10:$U$1011,"確認",収支報告書!$W$10:$W$1011,Q525)+SUMIFS(収支報告書!$AC$10:$AC$1011,収支報告書!$U$10:$U$1011,"一部*",収支報告書!$W$10:$W$1011,Q525)</f>
        <v>0</v>
      </c>
      <c r="S525" t="str" cm="1">
        <f t="array" aca="1" ref="S525" ca="1">_xlfn.IFNA(INDIRECT(ADDRESS(MATCH(Q525,収支報告書!$W$10:$W$1011,0)+9,22,4,,"収支報告書")),"")</f>
        <v/>
      </c>
      <c r="T525" t="str">
        <f t="shared" si="17"/>
        <v/>
      </c>
      <c r="U525" t="str">
        <f t="shared" si="18"/>
        <v/>
      </c>
    </row>
    <row r="526" spans="14:21">
      <c r="N526">
        <v>522</v>
      </c>
      <c r="O526" t="str">
        <f>IF(収支報告書!U531="一部対象外","・No."&amp;収支報告書!B531&amp;"："&amp;TEXT(収支報告書!$S531+収支報告書!$AA531+収支報告書!$AC531,"\#,###"),IF(収支報告書!U531="一部確認","・No."&amp;収支報告書!B531&amp;"："&amp;TEXT(収支報告書!$AB531,"\#,###"),""))</f>
        <v/>
      </c>
      <c r="P526" t="str" cm="1">
        <f t="array" ref="P526">IF(Q526="","",_xlfn.TEXTJOIN(",",TRUE,IF(収支報告書!$W$10:$W$1011=Q526,収支報告書!$B$10:$B$1011,"")))</f>
        <v/>
      </c>
      <c r="R526" s="150">
        <f>SUMIFS(収支報告書!$P$10:$P$1011,収支報告書!$U$10:$U$1011,"対象外",収支報告書!$W$10:$W$1011,Q526)+SUMIFS(収支報告書!$S$10:$S$1011,収支報告書!$U$10:$U$1011,"一部*",収支報告書!$W$10:$W$1011,Q526)+SUMIFS(収支報告書!$AA$10:$AA$1011,収支報告書!$U$10:$U$1011,"一部*",収支報告書!$W$10:$W$1011,Q526)+SUMIFS(収支報告書!$AB$10:$AB$1011,収支報告書!$U$10:$U$1011,"一部*",収支報告書!$W$10:$W$1011,Q526)+SUMIFS(収支報告書!$P$10:$P$1011,収支報告書!$U$10:$U$1011,"確認",収支報告書!$W$10:$W$1011,Q526)+SUMIFS(収支報告書!$AC$10:$AC$1011,収支報告書!$U$10:$U$1011,"一部*",収支報告書!$W$10:$W$1011,Q526)</f>
        <v>0</v>
      </c>
      <c r="S526" t="str" cm="1">
        <f t="array" aca="1" ref="S526" ca="1">_xlfn.IFNA(INDIRECT(ADDRESS(MATCH(Q526,収支報告書!$W$10:$W$1011,0)+9,22,4,,"収支報告書")),"")</f>
        <v/>
      </c>
      <c r="T526" t="str">
        <f t="shared" si="17"/>
        <v/>
      </c>
      <c r="U526" t="str">
        <f t="shared" si="18"/>
        <v/>
      </c>
    </row>
    <row r="527" spans="14:21">
      <c r="N527">
        <v>523</v>
      </c>
      <c r="O527" t="str">
        <f>IF(収支報告書!U532="一部対象外","・No."&amp;収支報告書!B532&amp;"："&amp;TEXT(収支報告書!$S532+収支報告書!$AA532+収支報告書!$AC532,"\#,###"),IF(収支報告書!U532="一部確認","・No."&amp;収支報告書!B532&amp;"："&amp;TEXT(収支報告書!$AB532,"\#,###"),""))</f>
        <v/>
      </c>
      <c r="P527" t="str" cm="1">
        <f t="array" ref="P527">IF(Q527="","",_xlfn.TEXTJOIN(",",TRUE,IF(収支報告書!$W$10:$W$1011=Q527,収支報告書!$B$10:$B$1011,"")))</f>
        <v/>
      </c>
      <c r="R527" s="150">
        <f>SUMIFS(収支報告書!$P$10:$P$1011,収支報告書!$U$10:$U$1011,"対象外",収支報告書!$W$10:$W$1011,Q527)+SUMIFS(収支報告書!$S$10:$S$1011,収支報告書!$U$10:$U$1011,"一部*",収支報告書!$W$10:$W$1011,Q527)+SUMIFS(収支報告書!$AA$10:$AA$1011,収支報告書!$U$10:$U$1011,"一部*",収支報告書!$W$10:$W$1011,Q527)+SUMIFS(収支報告書!$AB$10:$AB$1011,収支報告書!$U$10:$U$1011,"一部*",収支報告書!$W$10:$W$1011,Q527)+SUMIFS(収支報告書!$P$10:$P$1011,収支報告書!$U$10:$U$1011,"確認",収支報告書!$W$10:$W$1011,Q527)+SUMIFS(収支報告書!$AC$10:$AC$1011,収支報告書!$U$10:$U$1011,"一部*",収支報告書!$W$10:$W$1011,Q527)</f>
        <v>0</v>
      </c>
      <c r="S527" t="str" cm="1">
        <f t="array" aca="1" ref="S527" ca="1">_xlfn.IFNA(INDIRECT(ADDRESS(MATCH(Q527,収支報告書!$W$10:$W$1011,0)+9,22,4,,"収支報告書")),"")</f>
        <v/>
      </c>
      <c r="T527" t="str">
        <f t="shared" si="17"/>
        <v/>
      </c>
      <c r="U527" t="str">
        <f t="shared" si="18"/>
        <v/>
      </c>
    </row>
    <row r="528" spans="14:21">
      <c r="N528">
        <v>524</v>
      </c>
      <c r="O528" t="str">
        <f>IF(収支報告書!U533="一部対象外","・No."&amp;収支報告書!B533&amp;"："&amp;TEXT(収支報告書!$S533+収支報告書!$AA533+収支報告書!$AC533,"\#,###"),IF(収支報告書!U533="一部確認","・No."&amp;収支報告書!B533&amp;"："&amp;TEXT(収支報告書!$AB533,"\#,###"),""))</f>
        <v/>
      </c>
      <c r="P528" t="str" cm="1">
        <f t="array" ref="P528">IF(Q528="","",_xlfn.TEXTJOIN(",",TRUE,IF(収支報告書!$W$10:$W$1011=Q528,収支報告書!$B$10:$B$1011,"")))</f>
        <v/>
      </c>
      <c r="R528" s="150">
        <f>SUMIFS(収支報告書!$P$10:$P$1011,収支報告書!$U$10:$U$1011,"対象外",収支報告書!$W$10:$W$1011,Q528)+SUMIFS(収支報告書!$S$10:$S$1011,収支報告書!$U$10:$U$1011,"一部*",収支報告書!$W$10:$W$1011,Q528)+SUMIFS(収支報告書!$AA$10:$AA$1011,収支報告書!$U$10:$U$1011,"一部*",収支報告書!$W$10:$W$1011,Q528)+SUMIFS(収支報告書!$AB$10:$AB$1011,収支報告書!$U$10:$U$1011,"一部*",収支報告書!$W$10:$W$1011,Q528)+SUMIFS(収支報告書!$P$10:$P$1011,収支報告書!$U$10:$U$1011,"確認",収支報告書!$W$10:$W$1011,Q528)+SUMIFS(収支報告書!$AC$10:$AC$1011,収支報告書!$U$10:$U$1011,"一部*",収支報告書!$W$10:$W$1011,Q528)</f>
        <v>0</v>
      </c>
      <c r="S528" t="str" cm="1">
        <f t="array" aca="1" ref="S528" ca="1">_xlfn.IFNA(INDIRECT(ADDRESS(MATCH(Q528,収支報告書!$W$10:$W$1011,0)+9,22,4,,"収支報告書")),"")</f>
        <v/>
      </c>
      <c r="T528" t="str">
        <f t="shared" si="17"/>
        <v/>
      </c>
      <c r="U528" t="str">
        <f t="shared" si="18"/>
        <v/>
      </c>
    </row>
    <row r="529" spans="14:21">
      <c r="N529">
        <v>525</v>
      </c>
      <c r="O529" t="str">
        <f>IF(収支報告書!U534="一部対象外","・No."&amp;収支報告書!B534&amp;"："&amp;TEXT(収支報告書!$S534+収支報告書!$AA534+収支報告書!$AC534,"\#,###"),IF(収支報告書!U534="一部確認","・No."&amp;収支報告書!B534&amp;"："&amp;TEXT(収支報告書!$AB534,"\#,###"),""))</f>
        <v/>
      </c>
      <c r="P529" t="str" cm="1">
        <f t="array" ref="P529">IF(Q529="","",_xlfn.TEXTJOIN(",",TRUE,IF(収支報告書!$W$10:$W$1011=Q529,収支報告書!$B$10:$B$1011,"")))</f>
        <v/>
      </c>
      <c r="R529" s="150">
        <f>SUMIFS(収支報告書!$P$10:$P$1011,収支報告書!$U$10:$U$1011,"対象外",収支報告書!$W$10:$W$1011,Q529)+SUMIFS(収支報告書!$S$10:$S$1011,収支報告書!$U$10:$U$1011,"一部*",収支報告書!$W$10:$W$1011,Q529)+SUMIFS(収支報告書!$AA$10:$AA$1011,収支報告書!$U$10:$U$1011,"一部*",収支報告書!$W$10:$W$1011,Q529)+SUMIFS(収支報告書!$AB$10:$AB$1011,収支報告書!$U$10:$U$1011,"一部*",収支報告書!$W$10:$W$1011,Q529)+SUMIFS(収支報告書!$P$10:$P$1011,収支報告書!$U$10:$U$1011,"確認",収支報告書!$W$10:$W$1011,Q529)+SUMIFS(収支報告書!$AC$10:$AC$1011,収支報告書!$U$10:$U$1011,"一部*",収支報告書!$W$10:$W$1011,Q529)</f>
        <v>0</v>
      </c>
      <c r="S529" t="str" cm="1">
        <f t="array" aca="1" ref="S529" ca="1">_xlfn.IFNA(INDIRECT(ADDRESS(MATCH(Q529,収支報告書!$W$10:$W$1011,0)+9,22,4,,"収支報告書")),"")</f>
        <v/>
      </c>
      <c r="T529" t="str">
        <f t="shared" si="17"/>
        <v/>
      </c>
      <c r="U529" t="str">
        <f t="shared" si="18"/>
        <v/>
      </c>
    </row>
    <row r="530" spans="14:21">
      <c r="N530">
        <v>526</v>
      </c>
      <c r="O530" t="str">
        <f>IF(収支報告書!U535="一部対象外","・No."&amp;収支報告書!B535&amp;"："&amp;TEXT(収支報告書!$S535+収支報告書!$AA535+収支報告書!$AC535,"\#,###"),IF(収支報告書!U535="一部確認","・No."&amp;収支報告書!B535&amp;"："&amp;TEXT(収支報告書!$AB535,"\#,###"),""))</f>
        <v/>
      </c>
      <c r="P530" t="str" cm="1">
        <f t="array" ref="P530">IF(Q530="","",_xlfn.TEXTJOIN(",",TRUE,IF(収支報告書!$W$10:$W$1011=Q530,収支報告書!$B$10:$B$1011,"")))</f>
        <v/>
      </c>
      <c r="R530" s="150">
        <f>SUMIFS(収支報告書!$P$10:$P$1011,収支報告書!$U$10:$U$1011,"対象外",収支報告書!$W$10:$W$1011,Q530)+SUMIFS(収支報告書!$S$10:$S$1011,収支報告書!$U$10:$U$1011,"一部*",収支報告書!$W$10:$W$1011,Q530)+SUMIFS(収支報告書!$AA$10:$AA$1011,収支報告書!$U$10:$U$1011,"一部*",収支報告書!$W$10:$W$1011,Q530)+SUMIFS(収支報告書!$AB$10:$AB$1011,収支報告書!$U$10:$U$1011,"一部*",収支報告書!$W$10:$W$1011,Q530)+SUMIFS(収支報告書!$P$10:$P$1011,収支報告書!$U$10:$U$1011,"確認",収支報告書!$W$10:$W$1011,Q530)+SUMIFS(収支報告書!$AC$10:$AC$1011,収支報告書!$U$10:$U$1011,"一部*",収支報告書!$W$10:$W$1011,Q530)</f>
        <v>0</v>
      </c>
      <c r="S530" t="str" cm="1">
        <f t="array" aca="1" ref="S530" ca="1">_xlfn.IFNA(INDIRECT(ADDRESS(MATCH(Q530,収支報告書!$W$10:$W$1011,0)+9,22,4,,"収支報告書")),"")</f>
        <v/>
      </c>
      <c r="T530" t="str">
        <f t="shared" si="17"/>
        <v/>
      </c>
      <c r="U530" t="str">
        <f t="shared" si="18"/>
        <v/>
      </c>
    </row>
    <row r="531" spans="14:21">
      <c r="N531">
        <v>527</v>
      </c>
      <c r="O531" t="str">
        <f>IF(収支報告書!U536="一部対象外","・No."&amp;収支報告書!B536&amp;"："&amp;TEXT(収支報告書!$S536+収支報告書!$AA536+収支報告書!$AC536,"\#,###"),IF(収支報告書!U536="一部確認","・No."&amp;収支報告書!B536&amp;"："&amp;TEXT(収支報告書!$AB536,"\#,###"),""))</f>
        <v/>
      </c>
      <c r="P531" t="str" cm="1">
        <f t="array" ref="P531">IF(Q531="","",_xlfn.TEXTJOIN(",",TRUE,IF(収支報告書!$W$10:$W$1011=Q531,収支報告書!$B$10:$B$1011,"")))</f>
        <v/>
      </c>
      <c r="R531" s="150">
        <f>SUMIFS(収支報告書!$P$10:$P$1011,収支報告書!$U$10:$U$1011,"対象外",収支報告書!$W$10:$W$1011,Q531)+SUMIFS(収支報告書!$S$10:$S$1011,収支報告書!$U$10:$U$1011,"一部*",収支報告書!$W$10:$W$1011,Q531)+SUMIFS(収支報告書!$AA$10:$AA$1011,収支報告書!$U$10:$U$1011,"一部*",収支報告書!$W$10:$W$1011,Q531)+SUMIFS(収支報告書!$AB$10:$AB$1011,収支報告書!$U$10:$U$1011,"一部*",収支報告書!$W$10:$W$1011,Q531)+SUMIFS(収支報告書!$P$10:$P$1011,収支報告書!$U$10:$U$1011,"確認",収支報告書!$W$10:$W$1011,Q531)+SUMIFS(収支報告書!$AC$10:$AC$1011,収支報告書!$U$10:$U$1011,"一部*",収支報告書!$W$10:$W$1011,Q531)</f>
        <v>0</v>
      </c>
      <c r="S531" t="str" cm="1">
        <f t="array" aca="1" ref="S531" ca="1">_xlfn.IFNA(INDIRECT(ADDRESS(MATCH(Q531,収支報告書!$W$10:$W$1011,0)+9,22,4,,"収支報告書")),"")</f>
        <v/>
      </c>
      <c r="T531" t="str">
        <f t="shared" si="17"/>
        <v/>
      </c>
      <c r="U531" t="str">
        <f t="shared" si="18"/>
        <v/>
      </c>
    </row>
    <row r="532" spans="14:21">
      <c r="N532">
        <v>528</v>
      </c>
      <c r="O532" t="str">
        <f>IF(収支報告書!U537="一部対象外","・No."&amp;収支報告書!B537&amp;"："&amp;TEXT(収支報告書!$S537+収支報告書!$AA537+収支報告書!$AC537,"\#,###"),IF(収支報告書!U537="一部確認","・No."&amp;収支報告書!B537&amp;"："&amp;TEXT(収支報告書!$AB537,"\#,###"),""))</f>
        <v/>
      </c>
      <c r="P532" t="str" cm="1">
        <f t="array" ref="P532">IF(Q532="","",_xlfn.TEXTJOIN(",",TRUE,IF(収支報告書!$W$10:$W$1011=Q532,収支報告書!$B$10:$B$1011,"")))</f>
        <v/>
      </c>
      <c r="R532" s="150">
        <f>SUMIFS(収支報告書!$P$10:$P$1011,収支報告書!$U$10:$U$1011,"対象外",収支報告書!$W$10:$W$1011,Q532)+SUMIFS(収支報告書!$S$10:$S$1011,収支報告書!$U$10:$U$1011,"一部*",収支報告書!$W$10:$W$1011,Q532)+SUMIFS(収支報告書!$AA$10:$AA$1011,収支報告書!$U$10:$U$1011,"一部*",収支報告書!$W$10:$W$1011,Q532)+SUMIFS(収支報告書!$AB$10:$AB$1011,収支報告書!$U$10:$U$1011,"一部*",収支報告書!$W$10:$W$1011,Q532)+SUMIFS(収支報告書!$P$10:$P$1011,収支報告書!$U$10:$U$1011,"確認",収支報告書!$W$10:$W$1011,Q532)+SUMIFS(収支報告書!$AC$10:$AC$1011,収支報告書!$U$10:$U$1011,"一部*",収支報告書!$W$10:$W$1011,Q532)</f>
        <v>0</v>
      </c>
      <c r="S532" t="str" cm="1">
        <f t="array" aca="1" ref="S532" ca="1">_xlfn.IFNA(INDIRECT(ADDRESS(MATCH(Q532,収支報告書!$W$10:$W$1011,0)+9,22,4,,"収支報告書")),"")</f>
        <v/>
      </c>
      <c r="T532" t="str">
        <f t="shared" si="17"/>
        <v/>
      </c>
      <c r="U532" t="str">
        <f t="shared" si="18"/>
        <v/>
      </c>
    </row>
    <row r="533" spans="14:21">
      <c r="N533">
        <v>529</v>
      </c>
      <c r="O533" t="str">
        <f>IF(収支報告書!U538="一部対象外","・No."&amp;収支報告書!B538&amp;"："&amp;TEXT(収支報告書!$S538+収支報告書!$AA538+収支報告書!$AC538,"\#,###"),IF(収支報告書!U538="一部確認","・No."&amp;収支報告書!B538&amp;"："&amp;TEXT(収支報告書!$AB538,"\#,###"),""))</f>
        <v/>
      </c>
      <c r="P533" t="str" cm="1">
        <f t="array" ref="P533">IF(Q533="","",_xlfn.TEXTJOIN(",",TRUE,IF(収支報告書!$W$10:$W$1011=Q533,収支報告書!$B$10:$B$1011,"")))</f>
        <v/>
      </c>
      <c r="R533" s="150">
        <f>SUMIFS(収支報告書!$P$10:$P$1011,収支報告書!$U$10:$U$1011,"対象外",収支報告書!$W$10:$W$1011,Q533)+SUMIFS(収支報告書!$S$10:$S$1011,収支報告書!$U$10:$U$1011,"一部*",収支報告書!$W$10:$W$1011,Q533)+SUMIFS(収支報告書!$AA$10:$AA$1011,収支報告書!$U$10:$U$1011,"一部*",収支報告書!$W$10:$W$1011,Q533)+SUMIFS(収支報告書!$AB$10:$AB$1011,収支報告書!$U$10:$U$1011,"一部*",収支報告書!$W$10:$W$1011,Q533)+SUMIFS(収支報告書!$P$10:$P$1011,収支報告書!$U$10:$U$1011,"確認",収支報告書!$W$10:$W$1011,Q533)+SUMIFS(収支報告書!$AC$10:$AC$1011,収支報告書!$U$10:$U$1011,"一部*",収支報告書!$W$10:$W$1011,Q533)</f>
        <v>0</v>
      </c>
      <c r="S533" t="str" cm="1">
        <f t="array" aca="1" ref="S533" ca="1">_xlfn.IFNA(INDIRECT(ADDRESS(MATCH(Q533,収支報告書!$W$10:$W$1011,0)+9,22,4,,"収支報告書")),"")</f>
        <v/>
      </c>
      <c r="T533" t="str">
        <f t="shared" si="17"/>
        <v/>
      </c>
      <c r="U533" t="str">
        <f t="shared" si="18"/>
        <v/>
      </c>
    </row>
    <row r="534" spans="14:21">
      <c r="N534">
        <v>530</v>
      </c>
      <c r="O534" t="str">
        <f>IF(収支報告書!U539="一部対象外","・No."&amp;収支報告書!B539&amp;"："&amp;TEXT(収支報告書!$S539+収支報告書!$AA539+収支報告書!$AC539,"\#,###"),IF(収支報告書!U539="一部確認","・No."&amp;収支報告書!B539&amp;"："&amp;TEXT(収支報告書!$AB539,"\#,###"),""))</f>
        <v/>
      </c>
      <c r="P534" t="str" cm="1">
        <f t="array" ref="P534">IF(Q534="","",_xlfn.TEXTJOIN(",",TRUE,IF(収支報告書!$W$10:$W$1011=Q534,収支報告書!$B$10:$B$1011,"")))</f>
        <v/>
      </c>
      <c r="R534" s="150">
        <f>SUMIFS(収支報告書!$P$10:$P$1011,収支報告書!$U$10:$U$1011,"対象外",収支報告書!$W$10:$W$1011,Q534)+SUMIFS(収支報告書!$S$10:$S$1011,収支報告書!$U$10:$U$1011,"一部*",収支報告書!$W$10:$W$1011,Q534)+SUMIFS(収支報告書!$AA$10:$AA$1011,収支報告書!$U$10:$U$1011,"一部*",収支報告書!$W$10:$W$1011,Q534)+SUMIFS(収支報告書!$AB$10:$AB$1011,収支報告書!$U$10:$U$1011,"一部*",収支報告書!$W$10:$W$1011,Q534)+SUMIFS(収支報告書!$P$10:$P$1011,収支報告書!$U$10:$U$1011,"確認",収支報告書!$W$10:$W$1011,Q534)+SUMIFS(収支報告書!$AC$10:$AC$1011,収支報告書!$U$10:$U$1011,"一部*",収支報告書!$W$10:$W$1011,Q534)</f>
        <v>0</v>
      </c>
      <c r="S534" t="str" cm="1">
        <f t="array" aca="1" ref="S534" ca="1">_xlfn.IFNA(INDIRECT(ADDRESS(MATCH(Q534,収支報告書!$W$10:$W$1011,0)+9,22,4,,"収支報告書")),"")</f>
        <v/>
      </c>
      <c r="T534" t="str">
        <f t="shared" si="17"/>
        <v/>
      </c>
      <c r="U534" t="str">
        <f t="shared" si="18"/>
        <v/>
      </c>
    </row>
    <row r="535" spans="14:21">
      <c r="N535">
        <v>531</v>
      </c>
      <c r="O535" t="str">
        <f>IF(収支報告書!U540="一部対象外","・No."&amp;収支報告書!B540&amp;"："&amp;TEXT(収支報告書!$S540+収支報告書!$AA540+収支報告書!$AC540,"\#,###"),IF(収支報告書!U540="一部確認","・No."&amp;収支報告書!B540&amp;"："&amp;TEXT(収支報告書!$AB540,"\#,###"),""))</f>
        <v/>
      </c>
      <c r="P535" t="str" cm="1">
        <f t="array" ref="P535">IF(Q535="","",_xlfn.TEXTJOIN(",",TRUE,IF(収支報告書!$W$10:$W$1011=Q535,収支報告書!$B$10:$B$1011,"")))</f>
        <v/>
      </c>
      <c r="R535" s="150">
        <f>SUMIFS(収支報告書!$P$10:$P$1011,収支報告書!$U$10:$U$1011,"対象外",収支報告書!$W$10:$W$1011,Q535)+SUMIFS(収支報告書!$S$10:$S$1011,収支報告書!$U$10:$U$1011,"一部*",収支報告書!$W$10:$W$1011,Q535)+SUMIFS(収支報告書!$AA$10:$AA$1011,収支報告書!$U$10:$U$1011,"一部*",収支報告書!$W$10:$W$1011,Q535)+SUMIFS(収支報告書!$AB$10:$AB$1011,収支報告書!$U$10:$U$1011,"一部*",収支報告書!$W$10:$W$1011,Q535)+SUMIFS(収支報告書!$P$10:$P$1011,収支報告書!$U$10:$U$1011,"確認",収支報告書!$W$10:$W$1011,Q535)+SUMIFS(収支報告書!$AC$10:$AC$1011,収支報告書!$U$10:$U$1011,"一部*",収支報告書!$W$10:$W$1011,Q535)</f>
        <v>0</v>
      </c>
      <c r="S535" t="str" cm="1">
        <f t="array" aca="1" ref="S535" ca="1">_xlfn.IFNA(INDIRECT(ADDRESS(MATCH(Q535,収支報告書!$W$10:$W$1011,0)+9,22,4,,"収支報告書")),"")</f>
        <v/>
      </c>
      <c r="T535" t="str">
        <f t="shared" si="17"/>
        <v/>
      </c>
      <c r="U535" t="str">
        <f t="shared" si="18"/>
        <v/>
      </c>
    </row>
    <row r="536" spans="14:21">
      <c r="N536">
        <v>532</v>
      </c>
      <c r="O536" t="str">
        <f>IF(収支報告書!U541="一部対象外","・No."&amp;収支報告書!B541&amp;"："&amp;TEXT(収支報告書!$S541+収支報告書!$AA541+収支報告書!$AC541,"\#,###"),IF(収支報告書!U541="一部確認","・No."&amp;収支報告書!B541&amp;"："&amp;TEXT(収支報告書!$AB541,"\#,###"),""))</f>
        <v/>
      </c>
      <c r="P536" t="str" cm="1">
        <f t="array" ref="P536">IF(Q536="","",_xlfn.TEXTJOIN(",",TRUE,IF(収支報告書!$W$10:$W$1011=Q536,収支報告書!$B$10:$B$1011,"")))</f>
        <v/>
      </c>
      <c r="R536" s="150">
        <f>SUMIFS(収支報告書!$P$10:$P$1011,収支報告書!$U$10:$U$1011,"対象外",収支報告書!$W$10:$W$1011,Q536)+SUMIFS(収支報告書!$S$10:$S$1011,収支報告書!$U$10:$U$1011,"一部*",収支報告書!$W$10:$W$1011,Q536)+SUMIFS(収支報告書!$AA$10:$AA$1011,収支報告書!$U$10:$U$1011,"一部*",収支報告書!$W$10:$W$1011,Q536)+SUMIFS(収支報告書!$AB$10:$AB$1011,収支報告書!$U$10:$U$1011,"一部*",収支報告書!$W$10:$W$1011,Q536)+SUMIFS(収支報告書!$P$10:$P$1011,収支報告書!$U$10:$U$1011,"確認",収支報告書!$W$10:$W$1011,Q536)+SUMIFS(収支報告書!$AC$10:$AC$1011,収支報告書!$U$10:$U$1011,"一部*",収支報告書!$W$10:$W$1011,Q536)</f>
        <v>0</v>
      </c>
      <c r="S536" t="str" cm="1">
        <f t="array" aca="1" ref="S536" ca="1">_xlfn.IFNA(INDIRECT(ADDRESS(MATCH(Q536,収支報告書!$W$10:$W$1011,0)+9,22,4,,"収支報告書")),"")</f>
        <v/>
      </c>
      <c r="T536" t="str">
        <f t="shared" si="17"/>
        <v/>
      </c>
      <c r="U536" t="str">
        <f t="shared" si="18"/>
        <v/>
      </c>
    </row>
    <row r="537" spans="14:21">
      <c r="N537">
        <v>533</v>
      </c>
      <c r="O537" t="str">
        <f>IF(収支報告書!U542="一部対象外","・No."&amp;収支報告書!B542&amp;"："&amp;TEXT(収支報告書!$S542+収支報告書!$AA542+収支報告書!$AC542,"\#,###"),IF(収支報告書!U542="一部確認","・No."&amp;収支報告書!B542&amp;"："&amp;TEXT(収支報告書!$AB542,"\#,###"),""))</f>
        <v/>
      </c>
      <c r="P537" t="str" cm="1">
        <f t="array" ref="P537">IF(Q537="","",_xlfn.TEXTJOIN(",",TRUE,IF(収支報告書!$W$10:$W$1011=Q537,収支報告書!$B$10:$B$1011,"")))</f>
        <v/>
      </c>
      <c r="R537" s="150">
        <f>SUMIFS(収支報告書!$P$10:$P$1011,収支報告書!$U$10:$U$1011,"対象外",収支報告書!$W$10:$W$1011,Q537)+SUMIFS(収支報告書!$S$10:$S$1011,収支報告書!$U$10:$U$1011,"一部*",収支報告書!$W$10:$W$1011,Q537)+SUMIFS(収支報告書!$AA$10:$AA$1011,収支報告書!$U$10:$U$1011,"一部*",収支報告書!$W$10:$W$1011,Q537)+SUMIFS(収支報告書!$AB$10:$AB$1011,収支報告書!$U$10:$U$1011,"一部*",収支報告書!$W$10:$W$1011,Q537)+SUMIFS(収支報告書!$P$10:$P$1011,収支報告書!$U$10:$U$1011,"確認",収支報告書!$W$10:$W$1011,Q537)+SUMIFS(収支報告書!$AC$10:$AC$1011,収支報告書!$U$10:$U$1011,"一部*",収支報告書!$W$10:$W$1011,Q537)</f>
        <v>0</v>
      </c>
      <c r="S537" t="str" cm="1">
        <f t="array" aca="1" ref="S537" ca="1">_xlfn.IFNA(INDIRECT(ADDRESS(MATCH(Q537,収支報告書!$W$10:$W$1011,0)+9,22,4,,"収支報告書")),"")</f>
        <v/>
      </c>
      <c r="T537" t="str">
        <f t="shared" si="17"/>
        <v/>
      </c>
      <c r="U537" t="str">
        <f t="shared" si="18"/>
        <v/>
      </c>
    </row>
    <row r="538" spans="14:21">
      <c r="N538">
        <v>534</v>
      </c>
      <c r="O538" t="str">
        <f>IF(収支報告書!U543="一部対象外","・No."&amp;収支報告書!B543&amp;"："&amp;TEXT(収支報告書!$S543+収支報告書!$AA543+収支報告書!$AC543,"\#,###"),IF(収支報告書!U543="一部確認","・No."&amp;収支報告書!B543&amp;"："&amp;TEXT(収支報告書!$AB543,"\#,###"),""))</f>
        <v/>
      </c>
      <c r="P538" t="str" cm="1">
        <f t="array" ref="P538">IF(Q538="","",_xlfn.TEXTJOIN(",",TRUE,IF(収支報告書!$W$10:$W$1011=Q538,収支報告書!$B$10:$B$1011,"")))</f>
        <v/>
      </c>
      <c r="R538" s="150">
        <f>SUMIFS(収支報告書!$P$10:$P$1011,収支報告書!$U$10:$U$1011,"対象外",収支報告書!$W$10:$W$1011,Q538)+SUMIFS(収支報告書!$S$10:$S$1011,収支報告書!$U$10:$U$1011,"一部*",収支報告書!$W$10:$W$1011,Q538)+SUMIFS(収支報告書!$AA$10:$AA$1011,収支報告書!$U$10:$U$1011,"一部*",収支報告書!$W$10:$W$1011,Q538)+SUMIFS(収支報告書!$AB$10:$AB$1011,収支報告書!$U$10:$U$1011,"一部*",収支報告書!$W$10:$W$1011,Q538)+SUMIFS(収支報告書!$P$10:$P$1011,収支報告書!$U$10:$U$1011,"確認",収支報告書!$W$10:$W$1011,Q538)+SUMIFS(収支報告書!$AC$10:$AC$1011,収支報告書!$U$10:$U$1011,"一部*",収支報告書!$W$10:$W$1011,Q538)</f>
        <v>0</v>
      </c>
      <c r="S538" t="str" cm="1">
        <f t="array" aca="1" ref="S538" ca="1">_xlfn.IFNA(INDIRECT(ADDRESS(MATCH(Q538,収支報告書!$W$10:$W$1011,0)+9,22,4,,"収支報告書")),"")</f>
        <v/>
      </c>
      <c r="T538" t="str">
        <f t="shared" si="17"/>
        <v/>
      </c>
      <c r="U538" t="str">
        <f t="shared" si="18"/>
        <v/>
      </c>
    </row>
    <row r="539" spans="14:21">
      <c r="N539">
        <v>535</v>
      </c>
      <c r="O539" t="str">
        <f>IF(収支報告書!U544="一部対象外","・No."&amp;収支報告書!B544&amp;"："&amp;TEXT(収支報告書!$S544+収支報告書!$AA544+収支報告書!$AC544,"\#,###"),IF(収支報告書!U544="一部確認","・No."&amp;収支報告書!B544&amp;"："&amp;TEXT(収支報告書!$AB544,"\#,###"),""))</f>
        <v/>
      </c>
      <c r="P539" t="str" cm="1">
        <f t="array" ref="P539">IF(Q539="","",_xlfn.TEXTJOIN(",",TRUE,IF(収支報告書!$W$10:$W$1011=Q539,収支報告書!$B$10:$B$1011,"")))</f>
        <v/>
      </c>
      <c r="R539" s="150">
        <f>SUMIFS(収支報告書!$P$10:$P$1011,収支報告書!$U$10:$U$1011,"対象外",収支報告書!$W$10:$W$1011,Q539)+SUMIFS(収支報告書!$S$10:$S$1011,収支報告書!$U$10:$U$1011,"一部*",収支報告書!$W$10:$W$1011,Q539)+SUMIFS(収支報告書!$AA$10:$AA$1011,収支報告書!$U$10:$U$1011,"一部*",収支報告書!$W$10:$W$1011,Q539)+SUMIFS(収支報告書!$AB$10:$AB$1011,収支報告書!$U$10:$U$1011,"一部*",収支報告書!$W$10:$W$1011,Q539)+SUMIFS(収支報告書!$P$10:$P$1011,収支報告書!$U$10:$U$1011,"確認",収支報告書!$W$10:$W$1011,Q539)+SUMIFS(収支報告書!$AC$10:$AC$1011,収支報告書!$U$10:$U$1011,"一部*",収支報告書!$W$10:$W$1011,Q539)</f>
        <v>0</v>
      </c>
      <c r="S539" t="str" cm="1">
        <f t="array" aca="1" ref="S539" ca="1">_xlfn.IFNA(INDIRECT(ADDRESS(MATCH(Q539,収支報告書!$W$10:$W$1011,0)+9,22,4,,"収支報告書")),"")</f>
        <v/>
      </c>
      <c r="T539" t="str">
        <f t="shared" si="17"/>
        <v/>
      </c>
      <c r="U539" t="str">
        <f t="shared" si="18"/>
        <v/>
      </c>
    </row>
    <row r="540" spans="14:21">
      <c r="N540">
        <v>536</v>
      </c>
      <c r="O540" t="str">
        <f>IF(収支報告書!U545="一部対象外","・No."&amp;収支報告書!B545&amp;"："&amp;TEXT(収支報告書!$S545+収支報告書!$AA545+収支報告書!$AC545,"\#,###"),IF(収支報告書!U545="一部確認","・No."&amp;収支報告書!B545&amp;"："&amp;TEXT(収支報告書!$AB545,"\#,###"),""))</f>
        <v/>
      </c>
      <c r="P540" t="str" cm="1">
        <f t="array" ref="P540">IF(Q540="","",_xlfn.TEXTJOIN(",",TRUE,IF(収支報告書!$W$10:$W$1011=Q540,収支報告書!$B$10:$B$1011,"")))</f>
        <v/>
      </c>
      <c r="R540" s="150">
        <f>SUMIFS(収支報告書!$P$10:$P$1011,収支報告書!$U$10:$U$1011,"対象外",収支報告書!$W$10:$W$1011,Q540)+SUMIFS(収支報告書!$S$10:$S$1011,収支報告書!$U$10:$U$1011,"一部*",収支報告書!$W$10:$W$1011,Q540)+SUMIFS(収支報告書!$AA$10:$AA$1011,収支報告書!$U$10:$U$1011,"一部*",収支報告書!$W$10:$W$1011,Q540)+SUMIFS(収支報告書!$AB$10:$AB$1011,収支報告書!$U$10:$U$1011,"一部*",収支報告書!$W$10:$W$1011,Q540)+SUMIFS(収支報告書!$P$10:$P$1011,収支報告書!$U$10:$U$1011,"確認",収支報告書!$W$10:$W$1011,Q540)+SUMIFS(収支報告書!$AC$10:$AC$1011,収支報告書!$U$10:$U$1011,"一部*",収支報告書!$W$10:$W$1011,Q540)</f>
        <v>0</v>
      </c>
      <c r="S540" t="str" cm="1">
        <f t="array" aca="1" ref="S540" ca="1">_xlfn.IFNA(INDIRECT(ADDRESS(MATCH(Q540,収支報告書!$W$10:$W$1011,0)+9,22,4,,"収支報告書")),"")</f>
        <v/>
      </c>
      <c r="T540" t="str">
        <f t="shared" si="17"/>
        <v/>
      </c>
      <c r="U540" t="str">
        <f t="shared" si="18"/>
        <v/>
      </c>
    </row>
    <row r="541" spans="14:21">
      <c r="N541">
        <v>537</v>
      </c>
      <c r="O541" t="str">
        <f>IF(収支報告書!U546="一部対象外","・No."&amp;収支報告書!B546&amp;"："&amp;TEXT(収支報告書!$S546+収支報告書!$AA546+収支報告書!$AC546,"\#,###"),IF(収支報告書!U546="一部確認","・No."&amp;収支報告書!B546&amp;"："&amp;TEXT(収支報告書!$AB546,"\#,###"),""))</f>
        <v/>
      </c>
      <c r="P541" t="str" cm="1">
        <f t="array" ref="P541">IF(Q541="","",_xlfn.TEXTJOIN(",",TRUE,IF(収支報告書!$W$10:$W$1011=Q541,収支報告書!$B$10:$B$1011,"")))</f>
        <v/>
      </c>
      <c r="R541" s="150">
        <f>SUMIFS(収支報告書!$P$10:$P$1011,収支報告書!$U$10:$U$1011,"対象外",収支報告書!$W$10:$W$1011,Q541)+SUMIFS(収支報告書!$S$10:$S$1011,収支報告書!$U$10:$U$1011,"一部*",収支報告書!$W$10:$W$1011,Q541)+SUMIFS(収支報告書!$AA$10:$AA$1011,収支報告書!$U$10:$U$1011,"一部*",収支報告書!$W$10:$W$1011,Q541)+SUMIFS(収支報告書!$AB$10:$AB$1011,収支報告書!$U$10:$U$1011,"一部*",収支報告書!$W$10:$W$1011,Q541)+SUMIFS(収支報告書!$P$10:$P$1011,収支報告書!$U$10:$U$1011,"確認",収支報告書!$W$10:$W$1011,Q541)+SUMIFS(収支報告書!$AC$10:$AC$1011,収支報告書!$U$10:$U$1011,"一部*",収支報告書!$W$10:$W$1011,Q541)</f>
        <v>0</v>
      </c>
      <c r="S541" t="str" cm="1">
        <f t="array" aca="1" ref="S541" ca="1">_xlfn.IFNA(INDIRECT(ADDRESS(MATCH(Q541,収支報告書!$W$10:$W$1011,0)+9,22,4,,"収支報告書")),"")</f>
        <v/>
      </c>
      <c r="T541" t="str">
        <f t="shared" si="17"/>
        <v/>
      </c>
      <c r="U541" t="str">
        <f t="shared" si="18"/>
        <v/>
      </c>
    </row>
    <row r="542" spans="14:21">
      <c r="N542">
        <v>538</v>
      </c>
      <c r="O542" t="str">
        <f>IF(収支報告書!U547="一部対象外","・No."&amp;収支報告書!B547&amp;"："&amp;TEXT(収支報告書!$S547+収支報告書!$AA547+収支報告書!$AC547,"\#,###"),IF(収支報告書!U547="一部確認","・No."&amp;収支報告書!B547&amp;"："&amp;TEXT(収支報告書!$AB547,"\#,###"),""))</f>
        <v/>
      </c>
      <c r="P542" t="str" cm="1">
        <f t="array" ref="P542">IF(Q542="","",_xlfn.TEXTJOIN(",",TRUE,IF(収支報告書!$W$10:$W$1011=Q542,収支報告書!$B$10:$B$1011,"")))</f>
        <v/>
      </c>
      <c r="R542" s="150">
        <f>SUMIFS(収支報告書!$P$10:$P$1011,収支報告書!$U$10:$U$1011,"対象外",収支報告書!$W$10:$W$1011,Q542)+SUMIFS(収支報告書!$S$10:$S$1011,収支報告書!$U$10:$U$1011,"一部*",収支報告書!$W$10:$W$1011,Q542)+SUMIFS(収支報告書!$AA$10:$AA$1011,収支報告書!$U$10:$U$1011,"一部*",収支報告書!$W$10:$W$1011,Q542)+SUMIFS(収支報告書!$AB$10:$AB$1011,収支報告書!$U$10:$U$1011,"一部*",収支報告書!$W$10:$W$1011,Q542)+SUMIFS(収支報告書!$P$10:$P$1011,収支報告書!$U$10:$U$1011,"確認",収支報告書!$W$10:$W$1011,Q542)+SUMIFS(収支報告書!$AC$10:$AC$1011,収支報告書!$U$10:$U$1011,"一部*",収支報告書!$W$10:$W$1011,Q542)</f>
        <v>0</v>
      </c>
      <c r="S542" t="str" cm="1">
        <f t="array" aca="1" ref="S542" ca="1">_xlfn.IFNA(INDIRECT(ADDRESS(MATCH(Q542,収支報告書!$W$10:$W$1011,0)+9,22,4,,"収支報告書")),"")</f>
        <v/>
      </c>
      <c r="T542" t="str">
        <f t="shared" si="17"/>
        <v/>
      </c>
      <c r="U542" t="str">
        <f t="shared" si="18"/>
        <v/>
      </c>
    </row>
    <row r="543" spans="14:21">
      <c r="N543">
        <v>539</v>
      </c>
      <c r="O543" t="str">
        <f>IF(収支報告書!U548="一部対象外","・No."&amp;収支報告書!B548&amp;"："&amp;TEXT(収支報告書!$S548+収支報告書!$AA548+収支報告書!$AC548,"\#,###"),IF(収支報告書!U548="一部確認","・No."&amp;収支報告書!B548&amp;"："&amp;TEXT(収支報告書!$AB548,"\#,###"),""))</f>
        <v/>
      </c>
      <c r="P543" t="str" cm="1">
        <f t="array" ref="P543">IF(Q543="","",_xlfn.TEXTJOIN(",",TRUE,IF(収支報告書!$W$10:$W$1011=Q543,収支報告書!$B$10:$B$1011,"")))</f>
        <v/>
      </c>
      <c r="R543" s="150">
        <f>SUMIFS(収支報告書!$P$10:$P$1011,収支報告書!$U$10:$U$1011,"対象外",収支報告書!$W$10:$W$1011,Q543)+SUMIFS(収支報告書!$S$10:$S$1011,収支報告書!$U$10:$U$1011,"一部*",収支報告書!$W$10:$W$1011,Q543)+SUMIFS(収支報告書!$AA$10:$AA$1011,収支報告書!$U$10:$U$1011,"一部*",収支報告書!$W$10:$W$1011,Q543)+SUMIFS(収支報告書!$AB$10:$AB$1011,収支報告書!$U$10:$U$1011,"一部*",収支報告書!$W$10:$W$1011,Q543)+SUMIFS(収支報告書!$P$10:$P$1011,収支報告書!$U$10:$U$1011,"確認",収支報告書!$W$10:$W$1011,Q543)+SUMIFS(収支報告書!$AC$10:$AC$1011,収支報告書!$U$10:$U$1011,"一部*",収支報告書!$W$10:$W$1011,Q543)</f>
        <v>0</v>
      </c>
      <c r="S543" t="str" cm="1">
        <f t="array" aca="1" ref="S543" ca="1">_xlfn.IFNA(INDIRECT(ADDRESS(MATCH(Q543,収支報告書!$W$10:$W$1011,0)+9,22,4,,"収支報告書")),"")</f>
        <v/>
      </c>
      <c r="T543" t="str">
        <f t="shared" si="17"/>
        <v/>
      </c>
      <c r="U543" t="str">
        <f t="shared" si="18"/>
        <v/>
      </c>
    </row>
    <row r="544" spans="14:21">
      <c r="N544">
        <v>540</v>
      </c>
      <c r="O544" t="str">
        <f>IF(収支報告書!U549="一部対象外","・No."&amp;収支報告書!B549&amp;"："&amp;TEXT(収支報告書!$S549+収支報告書!$AA549+収支報告書!$AC549,"\#,###"),IF(収支報告書!U549="一部確認","・No."&amp;収支報告書!B549&amp;"："&amp;TEXT(収支報告書!$AB549,"\#,###"),""))</f>
        <v/>
      </c>
      <c r="P544" t="str" cm="1">
        <f t="array" ref="P544">IF(Q544="","",_xlfn.TEXTJOIN(",",TRUE,IF(収支報告書!$W$10:$W$1011=Q544,収支報告書!$B$10:$B$1011,"")))</f>
        <v/>
      </c>
      <c r="R544" s="150">
        <f>SUMIFS(収支報告書!$P$10:$P$1011,収支報告書!$U$10:$U$1011,"対象外",収支報告書!$W$10:$W$1011,Q544)+SUMIFS(収支報告書!$S$10:$S$1011,収支報告書!$U$10:$U$1011,"一部*",収支報告書!$W$10:$W$1011,Q544)+SUMIFS(収支報告書!$AA$10:$AA$1011,収支報告書!$U$10:$U$1011,"一部*",収支報告書!$W$10:$W$1011,Q544)+SUMIFS(収支報告書!$AB$10:$AB$1011,収支報告書!$U$10:$U$1011,"一部*",収支報告書!$W$10:$W$1011,Q544)+SUMIFS(収支報告書!$P$10:$P$1011,収支報告書!$U$10:$U$1011,"確認",収支報告書!$W$10:$W$1011,Q544)+SUMIFS(収支報告書!$AC$10:$AC$1011,収支報告書!$U$10:$U$1011,"一部*",収支報告書!$W$10:$W$1011,Q544)</f>
        <v>0</v>
      </c>
      <c r="S544" t="str" cm="1">
        <f t="array" aca="1" ref="S544" ca="1">_xlfn.IFNA(INDIRECT(ADDRESS(MATCH(Q544,収支報告書!$W$10:$W$1011,0)+9,22,4,,"収支報告書")),"")</f>
        <v/>
      </c>
      <c r="T544" t="str">
        <f t="shared" si="17"/>
        <v/>
      </c>
      <c r="U544" t="str">
        <f t="shared" si="18"/>
        <v/>
      </c>
    </row>
    <row r="545" spans="14:21">
      <c r="N545">
        <v>541</v>
      </c>
      <c r="O545" t="str">
        <f>IF(収支報告書!U550="一部対象外","・No."&amp;収支報告書!B550&amp;"："&amp;TEXT(収支報告書!$S550+収支報告書!$AA550+収支報告書!$AC550,"\#,###"),IF(収支報告書!U550="一部確認","・No."&amp;収支報告書!B550&amp;"："&amp;TEXT(収支報告書!$AB550,"\#,###"),""))</f>
        <v/>
      </c>
      <c r="P545" t="str" cm="1">
        <f t="array" ref="P545">IF(Q545="","",_xlfn.TEXTJOIN(",",TRUE,IF(収支報告書!$W$10:$W$1011=Q545,収支報告書!$B$10:$B$1011,"")))</f>
        <v/>
      </c>
      <c r="R545" s="150">
        <f>SUMIFS(収支報告書!$P$10:$P$1011,収支報告書!$U$10:$U$1011,"対象外",収支報告書!$W$10:$W$1011,Q545)+SUMIFS(収支報告書!$S$10:$S$1011,収支報告書!$U$10:$U$1011,"一部*",収支報告書!$W$10:$W$1011,Q545)+SUMIFS(収支報告書!$AA$10:$AA$1011,収支報告書!$U$10:$U$1011,"一部*",収支報告書!$W$10:$W$1011,Q545)+SUMIFS(収支報告書!$AB$10:$AB$1011,収支報告書!$U$10:$U$1011,"一部*",収支報告書!$W$10:$W$1011,Q545)+SUMIFS(収支報告書!$P$10:$P$1011,収支報告書!$U$10:$U$1011,"確認",収支報告書!$W$10:$W$1011,Q545)+SUMIFS(収支報告書!$AC$10:$AC$1011,収支報告書!$U$10:$U$1011,"一部*",収支報告書!$W$10:$W$1011,Q545)</f>
        <v>0</v>
      </c>
      <c r="S545" t="str" cm="1">
        <f t="array" aca="1" ref="S545" ca="1">_xlfn.IFNA(INDIRECT(ADDRESS(MATCH(Q545,収支報告書!$W$10:$W$1011,0)+9,22,4,,"収支報告書")),"")</f>
        <v/>
      </c>
      <c r="T545" t="str">
        <f t="shared" si="17"/>
        <v/>
      </c>
      <c r="U545" t="str">
        <f t="shared" si="18"/>
        <v/>
      </c>
    </row>
    <row r="546" spans="14:21">
      <c r="N546">
        <v>542</v>
      </c>
      <c r="O546" t="str">
        <f>IF(収支報告書!U551="一部対象外","・No."&amp;収支報告書!B551&amp;"："&amp;TEXT(収支報告書!$S551+収支報告書!$AA551+収支報告書!$AC551,"\#,###"),IF(収支報告書!U551="一部確認","・No."&amp;収支報告書!B551&amp;"："&amp;TEXT(収支報告書!$AB551,"\#,###"),""))</f>
        <v/>
      </c>
      <c r="P546" t="str" cm="1">
        <f t="array" ref="P546">IF(Q546="","",_xlfn.TEXTJOIN(",",TRUE,IF(収支報告書!$W$10:$W$1011=Q546,収支報告書!$B$10:$B$1011,"")))</f>
        <v/>
      </c>
      <c r="R546" s="150">
        <f>SUMIFS(収支報告書!$P$10:$P$1011,収支報告書!$U$10:$U$1011,"対象外",収支報告書!$W$10:$W$1011,Q546)+SUMIFS(収支報告書!$S$10:$S$1011,収支報告書!$U$10:$U$1011,"一部*",収支報告書!$W$10:$W$1011,Q546)+SUMIFS(収支報告書!$AA$10:$AA$1011,収支報告書!$U$10:$U$1011,"一部*",収支報告書!$W$10:$W$1011,Q546)+SUMIFS(収支報告書!$AB$10:$AB$1011,収支報告書!$U$10:$U$1011,"一部*",収支報告書!$W$10:$W$1011,Q546)+SUMIFS(収支報告書!$P$10:$P$1011,収支報告書!$U$10:$U$1011,"確認",収支報告書!$W$10:$W$1011,Q546)+SUMIFS(収支報告書!$AC$10:$AC$1011,収支報告書!$U$10:$U$1011,"一部*",収支報告書!$W$10:$W$1011,Q546)</f>
        <v>0</v>
      </c>
      <c r="S546" t="str" cm="1">
        <f t="array" aca="1" ref="S546" ca="1">_xlfn.IFNA(INDIRECT(ADDRESS(MATCH(Q546,収支報告書!$W$10:$W$1011,0)+9,22,4,,"収支報告書")),"")</f>
        <v/>
      </c>
      <c r="T546" t="str">
        <f t="shared" si="17"/>
        <v/>
      </c>
      <c r="U546" t="str">
        <f t="shared" si="18"/>
        <v/>
      </c>
    </row>
    <row r="547" spans="14:21">
      <c r="N547">
        <v>543</v>
      </c>
      <c r="O547" t="str">
        <f>IF(収支報告書!U552="一部対象外","・No."&amp;収支報告書!B552&amp;"："&amp;TEXT(収支報告書!$S552+収支報告書!$AA552+収支報告書!$AC552,"\#,###"),IF(収支報告書!U552="一部確認","・No."&amp;収支報告書!B552&amp;"："&amp;TEXT(収支報告書!$AB552,"\#,###"),""))</f>
        <v/>
      </c>
      <c r="P547" t="str" cm="1">
        <f t="array" ref="P547">IF(Q547="","",_xlfn.TEXTJOIN(",",TRUE,IF(収支報告書!$W$10:$W$1011=Q547,収支報告書!$B$10:$B$1011,"")))</f>
        <v/>
      </c>
      <c r="R547" s="150">
        <f>SUMIFS(収支報告書!$P$10:$P$1011,収支報告書!$U$10:$U$1011,"対象外",収支報告書!$W$10:$W$1011,Q547)+SUMIFS(収支報告書!$S$10:$S$1011,収支報告書!$U$10:$U$1011,"一部*",収支報告書!$W$10:$W$1011,Q547)+SUMIFS(収支報告書!$AA$10:$AA$1011,収支報告書!$U$10:$U$1011,"一部*",収支報告書!$W$10:$W$1011,Q547)+SUMIFS(収支報告書!$AB$10:$AB$1011,収支報告書!$U$10:$U$1011,"一部*",収支報告書!$W$10:$W$1011,Q547)+SUMIFS(収支報告書!$P$10:$P$1011,収支報告書!$U$10:$U$1011,"確認",収支報告書!$W$10:$W$1011,Q547)+SUMIFS(収支報告書!$AC$10:$AC$1011,収支報告書!$U$10:$U$1011,"一部*",収支報告書!$W$10:$W$1011,Q547)</f>
        <v>0</v>
      </c>
      <c r="S547" t="str" cm="1">
        <f t="array" aca="1" ref="S547" ca="1">_xlfn.IFNA(INDIRECT(ADDRESS(MATCH(Q547,収支報告書!$W$10:$W$1011,0)+9,22,4,,"収支報告書")),"")</f>
        <v/>
      </c>
      <c r="T547" t="str">
        <f t="shared" si="17"/>
        <v/>
      </c>
      <c r="U547" t="str">
        <f t="shared" si="18"/>
        <v/>
      </c>
    </row>
    <row r="548" spans="14:21">
      <c r="N548">
        <v>544</v>
      </c>
      <c r="O548" t="str">
        <f>IF(収支報告書!U553="一部対象外","・No."&amp;収支報告書!B553&amp;"："&amp;TEXT(収支報告書!$S553+収支報告書!$AA553+収支報告書!$AC553,"\#,###"),IF(収支報告書!U553="一部確認","・No."&amp;収支報告書!B553&amp;"："&amp;TEXT(収支報告書!$AB553,"\#,###"),""))</f>
        <v/>
      </c>
      <c r="P548" t="str" cm="1">
        <f t="array" ref="P548">IF(Q548="","",_xlfn.TEXTJOIN(",",TRUE,IF(収支報告書!$W$10:$W$1011=Q548,収支報告書!$B$10:$B$1011,"")))</f>
        <v/>
      </c>
      <c r="R548" s="150">
        <f>SUMIFS(収支報告書!$P$10:$P$1011,収支報告書!$U$10:$U$1011,"対象外",収支報告書!$W$10:$W$1011,Q548)+SUMIFS(収支報告書!$S$10:$S$1011,収支報告書!$U$10:$U$1011,"一部*",収支報告書!$W$10:$W$1011,Q548)+SUMIFS(収支報告書!$AA$10:$AA$1011,収支報告書!$U$10:$U$1011,"一部*",収支報告書!$W$10:$W$1011,Q548)+SUMIFS(収支報告書!$AB$10:$AB$1011,収支報告書!$U$10:$U$1011,"一部*",収支報告書!$W$10:$W$1011,Q548)+SUMIFS(収支報告書!$P$10:$P$1011,収支報告書!$U$10:$U$1011,"確認",収支報告書!$W$10:$W$1011,Q548)+SUMIFS(収支報告書!$AC$10:$AC$1011,収支報告書!$U$10:$U$1011,"一部*",収支報告書!$W$10:$W$1011,Q548)</f>
        <v>0</v>
      </c>
      <c r="S548" t="str" cm="1">
        <f t="array" aca="1" ref="S548" ca="1">_xlfn.IFNA(INDIRECT(ADDRESS(MATCH(Q548,収支報告書!$W$10:$W$1011,0)+9,22,4,,"収支報告書")),"")</f>
        <v/>
      </c>
      <c r="T548" t="str">
        <f t="shared" si="17"/>
        <v/>
      </c>
      <c r="U548" t="str">
        <f t="shared" si="18"/>
        <v/>
      </c>
    </row>
    <row r="549" spans="14:21">
      <c r="N549">
        <v>545</v>
      </c>
      <c r="O549" t="str">
        <f>IF(収支報告書!U554="一部対象外","・No."&amp;収支報告書!B554&amp;"："&amp;TEXT(収支報告書!$S554+収支報告書!$AA554+収支報告書!$AC554,"\#,###"),IF(収支報告書!U554="一部確認","・No."&amp;収支報告書!B554&amp;"："&amp;TEXT(収支報告書!$AB554,"\#,###"),""))</f>
        <v/>
      </c>
      <c r="P549" t="str" cm="1">
        <f t="array" ref="P549">IF(Q549="","",_xlfn.TEXTJOIN(",",TRUE,IF(収支報告書!$W$10:$W$1011=Q549,収支報告書!$B$10:$B$1011,"")))</f>
        <v/>
      </c>
      <c r="R549" s="150">
        <f>SUMIFS(収支報告書!$P$10:$P$1011,収支報告書!$U$10:$U$1011,"対象外",収支報告書!$W$10:$W$1011,Q549)+SUMIFS(収支報告書!$S$10:$S$1011,収支報告書!$U$10:$U$1011,"一部*",収支報告書!$W$10:$W$1011,Q549)+SUMIFS(収支報告書!$AA$10:$AA$1011,収支報告書!$U$10:$U$1011,"一部*",収支報告書!$W$10:$W$1011,Q549)+SUMIFS(収支報告書!$AB$10:$AB$1011,収支報告書!$U$10:$U$1011,"一部*",収支報告書!$W$10:$W$1011,Q549)+SUMIFS(収支報告書!$P$10:$P$1011,収支報告書!$U$10:$U$1011,"確認",収支報告書!$W$10:$W$1011,Q549)+SUMIFS(収支報告書!$AC$10:$AC$1011,収支報告書!$U$10:$U$1011,"一部*",収支報告書!$W$10:$W$1011,Q549)</f>
        <v>0</v>
      </c>
      <c r="S549" t="str" cm="1">
        <f t="array" aca="1" ref="S549" ca="1">_xlfn.IFNA(INDIRECT(ADDRESS(MATCH(Q549,収支報告書!$W$10:$W$1011,0)+9,22,4,,"収支報告書")),"")</f>
        <v/>
      </c>
      <c r="T549" t="str">
        <f t="shared" si="17"/>
        <v/>
      </c>
      <c r="U549" t="str">
        <f t="shared" si="18"/>
        <v/>
      </c>
    </row>
    <row r="550" spans="14:21">
      <c r="N550">
        <v>546</v>
      </c>
      <c r="O550" t="str">
        <f>IF(収支報告書!U555="一部対象外","・No."&amp;収支報告書!B555&amp;"："&amp;TEXT(収支報告書!$S555+収支報告書!$AA555+収支報告書!$AC555,"\#,###"),IF(収支報告書!U555="一部確認","・No."&amp;収支報告書!B555&amp;"："&amp;TEXT(収支報告書!$AB555,"\#,###"),""))</f>
        <v/>
      </c>
      <c r="P550" t="str" cm="1">
        <f t="array" ref="P550">IF(Q550="","",_xlfn.TEXTJOIN(",",TRUE,IF(収支報告書!$W$10:$W$1011=Q550,収支報告書!$B$10:$B$1011,"")))</f>
        <v/>
      </c>
      <c r="R550" s="150">
        <f>SUMIFS(収支報告書!$P$10:$P$1011,収支報告書!$U$10:$U$1011,"対象外",収支報告書!$W$10:$W$1011,Q550)+SUMIFS(収支報告書!$S$10:$S$1011,収支報告書!$U$10:$U$1011,"一部*",収支報告書!$W$10:$W$1011,Q550)+SUMIFS(収支報告書!$AA$10:$AA$1011,収支報告書!$U$10:$U$1011,"一部*",収支報告書!$W$10:$W$1011,Q550)+SUMIFS(収支報告書!$AB$10:$AB$1011,収支報告書!$U$10:$U$1011,"一部*",収支報告書!$W$10:$W$1011,Q550)+SUMIFS(収支報告書!$P$10:$P$1011,収支報告書!$U$10:$U$1011,"確認",収支報告書!$W$10:$W$1011,Q550)+SUMIFS(収支報告書!$AC$10:$AC$1011,収支報告書!$U$10:$U$1011,"一部*",収支報告書!$W$10:$W$1011,Q550)</f>
        <v>0</v>
      </c>
      <c r="S550" t="str" cm="1">
        <f t="array" aca="1" ref="S550" ca="1">_xlfn.IFNA(INDIRECT(ADDRESS(MATCH(Q550,収支報告書!$W$10:$W$1011,0)+9,22,4,,"収支報告書")),"")</f>
        <v/>
      </c>
      <c r="T550" t="str">
        <f t="shared" si="17"/>
        <v/>
      </c>
      <c r="U550" t="str">
        <f t="shared" si="18"/>
        <v/>
      </c>
    </row>
    <row r="551" spans="14:21">
      <c r="N551">
        <v>547</v>
      </c>
      <c r="O551" t="str">
        <f>IF(収支報告書!U556="一部対象外","・No."&amp;収支報告書!B556&amp;"："&amp;TEXT(収支報告書!$S556+収支報告書!$AA556+収支報告書!$AC556,"\#,###"),IF(収支報告書!U556="一部確認","・No."&amp;収支報告書!B556&amp;"："&amp;TEXT(収支報告書!$AB556,"\#,###"),""))</f>
        <v/>
      </c>
      <c r="P551" t="str" cm="1">
        <f t="array" ref="P551">IF(Q551="","",_xlfn.TEXTJOIN(",",TRUE,IF(収支報告書!$W$10:$W$1011=Q551,収支報告書!$B$10:$B$1011,"")))</f>
        <v/>
      </c>
      <c r="R551" s="150">
        <f>SUMIFS(収支報告書!$P$10:$P$1011,収支報告書!$U$10:$U$1011,"対象外",収支報告書!$W$10:$W$1011,Q551)+SUMIFS(収支報告書!$S$10:$S$1011,収支報告書!$U$10:$U$1011,"一部*",収支報告書!$W$10:$W$1011,Q551)+SUMIFS(収支報告書!$AA$10:$AA$1011,収支報告書!$U$10:$U$1011,"一部*",収支報告書!$W$10:$W$1011,Q551)+SUMIFS(収支報告書!$AB$10:$AB$1011,収支報告書!$U$10:$U$1011,"一部*",収支報告書!$W$10:$W$1011,Q551)+SUMIFS(収支報告書!$P$10:$P$1011,収支報告書!$U$10:$U$1011,"確認",収支報告書!$W$10:$W$1011,Q551)+SUMIFS(収支報告書!$AC$10:$AC$1011,収支報告書!$U$10:$U$1011,"一部*",収支報告書!$W$10:$W$1011,Q551)</f>
        <v>0</v>
      </c>
      <c r="S551" t="str" cm="1">
        <f t="array" aca="1" ref="S551" ca="1">_xlfn.IFNA(INDIRECT(ADDRESS(MATCH(Q551,収支報告書!$W$10:$W$1011,0)+9,22,4,,"収支報告書")),"")</f>
        <v/>
      </c>
      <c r="T551" t="str">
        <f t="shared" si="17"/>
        <v/>
      </c>
      <c r="U551" t="str">
        <f t="shared" si="18"/>
        <v/>
      </c>
    </row>
    <row r="552" spans="14:21">
      <c r="N552">
        <v>548</v>
      </c>
      <c r="O552" t="str">
        <f>IF(収支報告書!U557="一部対象外","・No."&amp;収支報告書!B557&amp;"："&amp;TEXT(収支報告書!$S557+収支報告書!$AA557+収支報告書!$AC557,"\#,###"),IF(収支報告書!U557="一部確認","・No."&amp;収支報告書!B557&amp;"："&amp;TEXT(収支報告書!$AB557,"\#,###"),""))</f>
        <v/>
      </c>
      <c r="P552" t="str" cm="1">
        <f t="array" ref="P552">IF(Q552="","",_xlfn.TEXTJOIN(",",TRUE,IF(収支報告書!$W$10:$W$1011=Q552,収支報告書!$B$10:$B$1011,"")))</f>
        <v/>
      </c>
      <c r="R552" s="150">
        <f>SUMIFS(収支報告書!$P$10:$P$1011,収支報告書!$U$10:$U$1011,"対象外",収支報告書!$W$10:$W$1011,Q552)+SUMIFS(収支報告書!$S$10:$S$1011,収支報告書!$U$10:$U$1011,"一部*",収支報告書!$W$10:$W$1011,Q552)+SUMIFS(収支報告書!$AA$10:$AA$1011,収支報告書!$U$10:$U$1011,"一部*",収支報告書!$W$10:$W$1011,Q552)+SUMIFS(収支報告書!$AB$10:$AB$1011,収支報告書!$U$10:$U$1011,"一部*",収支報告書!$W$10:$W$1011,Q552)+SUMIFS(収支報告書!$P$10:$P$1011,収支報告書!$U$10:$U$1011,"確認",収支報告書!$W$10:$W$1011,Q552)+SUMIFS(収支報告書!$AC$10:$AC$1011,収支報告書!$U$10:$U$1011,"一部*",収支報告書!$W$10:$W$1011,Q552)</f>
        <v>0</v>
      </c>
      <c r="S552" t="str" cm="1">
        <f t="array" aca="1" ref="S552" ca="1">_xlfn.IFNA(INDIRECT(ADDRESS(MATCH(Q552,収支報告書!$W$10:$W$1011,0)+9,22,4,,"収支報告書")),"")</f>
        <v/>
      </c>
      <c r="T552" t="str">
        <f t="shared" si="17"/>
        <v/>
      </c>
      <c r="U552" t="str">
        <f t="shared" si="18"/>
        <v/>
      </c>
    </row>
    <row r="553" spans="14:21">
      <c r="N553">
        <v>549</v>
      </c>
      <c r="O553" t="str">
        <f>IF(収支報告書!U558="一部対象外","・No."&amp;収支報告書!B558&amp;"："&amp;TEXT(収支報告書!$S558+収支報告書!$AA558+収支報告書!$AC558,"\#,###"),IF(収支報告書!U558="一部確認","・No."&amp;収支報告書!B558&amp;"："&amp;TEXT(収支報告書!$AB558,"\#,###"),""))</f>
        <v/>
      </c>
      <c r="P553" t="str" cm="1">
        <f t="array" ref="P553">IF(Q553="","",_xlfn.TEXTJOIN(",",TRUE,IF(収支報告書!$W$10:$W$1011=Q553,収支報告書!$B$10:$B$1011,"")))</f>
        <v/>
      </c>
      <c r="R553" s="150">
        <f>SUMIFS(収支報告書!$P$10:$P$1011,収支報告書!$U$10:$U$1011,"対象外",収支報告書!$W$10:$W$1011,Q553)+SUMIFS(収支報告書!$S$10:$S$1011,収支報告書!$U$10:$U$1011,"一部*",収支報告書!$W$10:$W$1011,Q553)+SUMIFS(収支報告書!$AA$10:$AA$1011,収支報告書!$U$10:$U$1011,"一部*",収支報告書!$W$10:$W$1011,Q553)+SUMIFS(収支報告書!$AB$10:$AB$1011,収支報告書!$U$10:$U$1011,"一部*",収支報告書!$W$10:$W$1011,Q553)+SUMIFS(収支報告書!$P$10:$P$1011,収支報告書!$U$10:$U$1011,"確認",収支報告書!$W$10:$W$1011,Q553)+SUMIFS(収支報告書!$AC$10:$AC$1011,収支報告書!$U$10:$U$1011,"一部*",収支報告書!$W$10:$W$1011,Q553)</f>
        <v>0</v>
      </c>
      <c r="S553" t="str" cm="1">
        <f t="array" aca="1" ref="S553" ca="1">_xlfn.IFNA(INDIRECT(ADDRESS(MATCH(Q553,収支報告書!$W$10:$W$1011,0)+9,22,4,,"収支報告書")),"")</f>
        <v/>
      </c>
      <c r="T553" t="str">
        <f t="shared" si="17"/>
        <v/>
      </c>
      <c r="U553" t="str">
        <f t="shared" si="18"/>
        <v/>
      </c>
    </row>
    <row r="554" spans="14:21">
      <c r="N554">
        <v>550</v>
      </c>
      <c r="O554" t="str">
        <f>IF(収支報告書!U559="一部対象外","・No."&amp;収支報告書!B559&amp;"："&amp;TEXT(収支報告書!$S559+収支報告書!$AA559+収支報告書!$AC559,"\#,###"),IF(収支報告書!U559="一部確認","・No."&amp;収支報告書!B559&amp;"："&amp;TEXT(収支報告書!$AB559,"\#,###"),""))</f>
        <v/>
      </c>
      <c r="P554" t="str" cm="1">
        <f t="array" ref="P554">IF(Q554="","",_xlfn.TEXTJOIN(",",TRUE,IF(収支報告書!$W$10:$W$1011=Q554,収支報告書!$B$10:$B$1011,"")))</f>
        <v/>
      </c>
      <c r="R554" s="150">
        <f>SUMIFS(収支報告書!$P$10:$P$1011,収支報告書!$U$10:$U$1011,"対象外",収支報告書!$W$10:$W$1011,Q554)+SUMIFS(収支報告書!$S$10:$S$1011,収支報告書!$U$10:$U$1011,"一部*",収支報告書!$W$10:$W$1011,Q554)+SUMIFS(収支報告書!$AA$10:$AA$1011,収支報告書!$U$10:$U$1011,"一部*",収支報告書!$W$10:$W$1011,Q554)+SUMIFS(収支報告書!$AB$10:$AB$1011,収支報告書!$U$10:$U$1011,"一部*",収支報告書!$W$10:$W$1011,Q554)+SUMIFS(収支報告書!$P$10:$P$1011,収支報告書!$U$10:$U$1011,"確認",収支報告書!$W$10:$W$1011,Q554)+SUMIFS(収支報告書!$AC$10:$AC$1011,収支報告書!$U$10:$U$1011,"一部*",収支報告書!$W$10:$W$1011,Q554)</f>
        <v>0</v>
      </c>
      <c r="S554" t="str" cm="1">
        <f t="array" aca="1" ref="S554" ca="1">_xlfn.IFNA(INDIRECT(ADDRESS(MATCH(Q554,収支報告書!$W$10:$W$1011,0)+9,22,4,,"収支報告書")),"")</f>
        <v/>
      </c>
      <c r="T554" t="str">
        <f t="shared" si="17"/>
        <v/>
      </c>
      <c r="U554" t="str">
        <f t="shared" si="18"/>
        <v/>
      </c>
    </row>
    <row r="555" spans="14:21">
      <c r="N555">
        <v>551</v>
      </c>
      <c r="O555" t="str">
        <f>IF(収支報告書!U560="一部対象外","・No."&amp;収支報告書!B560&amp;"："&amp;TEXT(収支報告書!$S560+収支報告書!$AA560+収支報告書!$AC560,"\#,###"),IF(収支報告書!U560="一部確認","・No."&amp;収支報告書!B560&amp;"："&amp;TEXT(収支報告書!$AB560,"\#,###"),""))</f>
        <v/>
      </c>
      <c r="P555" t="str" cm="1">
        <f t="array" ref="P555">IF(Q555="","",_xlfn.TEXTJOIN(",",TRUE,IF(収支報告書!$W$10:$W$1011=Q555,収支報告書!$B$10:$B$1011,"")))</f>
        <v/>
      </c>
      <c r="R555" s="150">
        <f>SUMIFS(収支報告書!$P$10:$P$1011,収支報告書!$U$10:$U$1011,"対象外",収支報告書!$W$10:$W$1011,Q555)+SUMIFS(収支報告書!$S$10:$S$1011,収支報告書!$U$10:$U$1011,"一部*",収支報告書!$W$10:$W$1011,Q555)+SUMIFS(収支報告書!$AA$10:$AA$1011,収支報告書!$U$10:$U$1011,"一部*",収支報告書!$W$10:$W$1011,Q555)+SUMIFS(収支報告書!$AB$10:$AB$1011,収支報告書!$U$10:$U$1011,"一部*",収支報告書!$W$10:$W$1011,Q555)+SUMIFS(収支報告書!$P$10:$P$1011,収支報告書!$U$10:$U$1011,"確認",収支報告書!$W$10:$W$1011,Q555)+SUMIFS(収支報告書!$AC$10:$AC$1011,収支報告書!$U$10:$U$1011,"一部*",収支報告書!$W$10:$W$1011,Q555)</f>
        <v>0</v>
      </c>
      <c r="S555" t="str" cm="1">
        <f t="array" aca="1" ref="S555" ca="1">_xlfn.IFNA(INDIRECT(ADDRESS(MATCH(Q555,収支報告書!$W$10:$W$1011,0)+9,22,4,,"収支報告書")),"")</f>
        <v/>
      </c>
      <c r="T555" t="str">
        <f t="shared" si="17"/>
        <v/>
      </c>
      <c r="U555" t="str">
        <f t="shared" si="18"/>
        <v/>
      </c>
    </row>
    <row r="556" spans="14:21">
      <c r="N556">
        <v>552</v>
      </c>
      <c r="O556" t="str">
        <f>IF(収支報告書!U561="一部対象外","・No."&amp;収支報告書!B561&amp;"："&amp;TEXT(収支報告書!$S561+収支報告書!$AA561+収支報告書!$AC561,"\#,###"),IF(収支報告書!U561="一部確認","・No."&amp;収支報告書!B561&amp;"："&amp;TEXT(収支報告書!$AB561,"\#,###"),""))</f>
        <v/>
      </c>
      <c r="P556" t="str" cm="1">
        <f t="array" ref="P556">IF(Q556="","",_xlfn.TEXTJOIN(",",TRUE,IF(収支報告書!$W$10:$W$1011=Q556,収支報告書!$B$10:$B$1011,"")))</f>
        <v/>
      </c>
      <c r="R556" s="150">
        <f>SUMIFS(収支報告書!$P$10:$P$1011,収支報告書!$U$10:$U$1011,"対象外",収支報告書!$W$10:$W$1011,Q556)+SUMIFS(収支報告書!$S$10:$S$1011,収支報告書!$U$10:$U$1011,"一部*",収支報告書!$W$10:$W$1011,Q556)+SUMIFS(収支報告書!$AA$10:$AA$1011,収支報告書!$U$10:$U$1011,"一部*",収支報告書!$W$10:$W$1011,Q556)+SUMIFS(収支報告書!$AB$10:$AB$1011,収支報告書!$U$10:$U$1011,"一部*",収支報告書!$W$10:$W$1011,Q556)+SUMIFS(収支報告書!$P$10:$P$1011,収支報告書!$U$10:$U$1011,"確認",収支報告書!$W$10:$W$1011,Q556)+SUMIFS(収支報告書!$AC$10:$AC$1011,収支報告書!$U$10:$U$1011,"一部*",収支報告書!$W$10:$W$1011,Q556)</f>
        <v>0</v>
      </c>
      <c r="S556" t="str" cm="1">
        <f t="array" aca="1" ref="S556" ca="1">_xlfn.IFNA(INDIRECT(ADDRESS(MATCH(Q556,収支報告書!$W$10:$W$1011,0)+9,22,4,,"収支報告書")),"")</f>
        <v/>
      </c>
      <c r="T556" t="str">
        <f t="shared" si="17"/>
        <v/>
      </c>
      <c r="U556" t="str">
        <f t="shared" si="18"/>
        <v/>
      </c>
    </row>
    <row r="557" spans="14:21">
      <c r="N557">
        <v>553</v>
      </c>
      <c r="O557" t="str">
        <f>IF(収支報告書!U562="一部対象外","・No."&amp;収支報告書!B562&amp;"："&amp;TEXT(収支報告書!$S562+収支報告書!$AA562+収支報告書!$AC562,"\#,###"),IF(収支報告書!U562="一部確認","・No."&amp;収支報告書!B562&amp;"："&amp;TEXT(収支報告書!$AB562,"\#,###"),""))</f>
        <v/>
      </c>
      <c r="P557" t="str" cm="1">
        <f t="array" ref="P557">IF(Q557="","",_xlfn.TEXTJOIN(",",TRUE,IF(収支報告書!$W$10:$W$1011=Q557,収支報告書!$B$10:$B$1011,"")))</f>
        <v/>
      </c>
      <c r="R557" s="150">
        <f>SUMIFS(収支報告書!$P$10:$P$1011,収支報告書!$U$10:$U$1011,"対象外",収支報告書!$W$10:$W$1011,Q557)+SUMIFS(収支報告書!$S$10:$S$1011,収支報告書!$U$10:$U$1011,"一部*",収支報告書!$W$10:$W$1011,Q557)+SUMIFS(収支報告書!$AA$10:$AA$1011,収支報告書!$U$10:$U$1011,"一部*",収支報告書!$W$10:$W$1011,Q557)+SUMIFS(収支報告書!$AB$10:$AB$1011,収支報告書!$U$10:$U$1011,"一部*",収支報告書!$W$10:$W$1011,Q557)+SUMIFS(収支報告書!$P$10:$P$1011,収支報告書!$U$10:$U$1011,"確認",収支報告書!$W$10:$W$1011,Q557)+SUMIFS(収支報告書!$AC$10:$AC$1011,収支報告書!$U$10:$U$1011,"一部*",収支報告書!$W$10:$W$1011,Q557)</f>
        <v>0</v>
      </c>
      <c r="S557" t="str" cm="1">
        <f t="array" aca="1" ref="S557" ca="1">_xlfn.IFNA(INDIRECT(ADDRESS(MATCH(Q557,収支報告書!$W$10:$W$1011,0)+9,22,4,,"収支報告書")),"")</f>
        <v/>
      </c>
      <c r="T557" t="str">
        <f t="shared" si="17"/>
        <v/>
      </c>
      <c r="U557" t="str">
        <f t="shared" si="18"/>
        <v/>
      </c>
    </row>
    <row r="558" spans="14:21">
      <c r="N558">
        <v>554</v>
      </c>
      <c r="O558" t="str">
        <f>IF(収支報告書!U563="一部対象外","・No."&amp;収支報告書!B563&amp;"："&amp;TEXT(収支報告書!$S563+収支報告書!$AA563+収支報告書!$AC563,"\#,###"),IF(収支報告書!U563="一部確認","・No."&amp;収支報告書!B563&amp;"："&amp;TEXT(収支報告書!$AB563,"\#,###"),""))</f>
        <v/>
      </c>
      <c r="P558" t="str" cm="1">
        <f t="array" ref="P558">IF(Q558="","",_xlfn.TEXTJOIN(",",TRUE,IF(収支報告書!$W$10:$W$1011=Q558,収支報告書!$B$10:$B$1011,"")))</f>
        <v/>
      </c>
      <c r="R558" s="150">
        <f>SUMIFS(収支報告書!$P$10:$P$1011,収支報告書!$U$10:$U$1011,"対象外",収支報告書!$W$10:$W$1011,Q558)+SUMIFS(収支報告書!$S$10:$S$1011,収支報告書!$U$10:$U$1011,"一部*",収支報告書!$W$10:$W$1011,Q558)+SUMIFS(収支報告書!$AA$10:$AA$1011,収支報告書!$U$10:$U$1011,"一部*",収支報告書!$W$10:$W$1011,Q558)+SUMIFS(収支報告書!$AB$10:$AB$1011,収支報告書!$U$10:$U$1011,"一部*",収支報告書!$W$10:$W$1011,Q558)+SUMIFS(収支報告書!$P$10:$P$1011,収支報告書!$U$10:$U$1011,"確認",収支報告書!$W$10:$W$1011,Q558)+SUMIFS(収支報告書!$AC$10:$AC$1011,収支報告書!$U$10:$U$1011,"一部*",収支報告書!$W$10:$W$1011,Q558)</f>
        <v>0</v>
      </c>
      <c r="S558" t="str" cm="1">
        <f t="array" aca="1" ref="S558" ca="1">_xlfn.IFNA(INDIRECT(ADDRESS(MATCH(Q558,収支報告書!$W$10:$W$1011,0)+9,22,4,,"収支報告書")),"")</f>
        <v/>
      </c>
      <c r="T558" t="str">
        <f t="shared" si="17"/>
        <v/>
      </c>
      <c r="U558" t="str">
        <f t="shared" si="18"/>
        <v/>
      </c>
    </row>
    <row r="559" spans="14:21">
      <c r="N559">
        <v>555</v>
      </c>
      <c r="O559" t="str">
        <f>IF(収支報告書!U564="一部対象外","・No."&amp;収支報告書!B564&amp;"："&amp;TEXT(収支報告書!$S564+収支報告書!$AA564+収支報告書!$AC564,"\#,###"),IF(収支報告書!U564="一部確認","・No."&amp;収支報告書!B564&amp;"："&amp;TEXT(収支報告書!$AB564,"\#,###"),""))</f>
        <v/>
      </c>
      <c r="P559" t="str" cm="1">
        <f t="array" ref="P559">IF(Q559="","",_xlfn.TEXTJOIN(",",TRUE,IF(収支報告書!$W$10:$W$1011=Q559,収支報告書!$B$10:$B$1011,"")))</f>
        <v/>
      </c>
      <c r="R559" s="150">
        <f>SUMIFS(収支報告書!$P$10:$P$1011,収支報告書!$U$10:$U$1011,"対象外",収支報告書!$W$10:$W$1011,Q559)+SUMIFS(収支報告書!$S$10:$S$1011,収支報告書!$U$10:$U$1011,"一部*",収支報告書!$W$10:$W$1011,Q559)+SUMIFS(収支報告書!$AA$10:$AA$1011,収支報告書!$U$10:$U$1011,"一部*",収支報告書!$W$10:$W$1011,Q559)+SUMIFS(収支報告書!$AB$10:$AB$1011,収支報告書!$U$10:$U$1011,"一部*",収支報告書!$W$10:$W$1011,Q559)+SUMIFS(収支報告書!$P$10:$P$1011,収支報告書!$U$10:$U$1011,"確認",収支報告書!$W$10:$W$1011,Q559)+SUMIFS(収支報告書!$AC$10:$AC$1011,収支報告書!$U$10:$U$1011,"一部*",収支報告書!$W$10:$W$1011,Q559)</f>
        <v>0</v>
      </c>
      <c r="S559" t="str" cm="1">
        <f t="array" aca="1" ref="S559" ca="1">_xlfn.IFNA(INDIRECT(ADDRESS(MATCH(Q559,収支報告書!$W$10:$W$1011,0)+9,22,4,,"収支報告書")),"")</f>
        <v/>
      </c>
      <c r="T559" t="str">
        <f t="shared" si="17"/>
        <v/>
      </c>
      <c r="U559" t="str">
        <f t="shared" si="18"/>
        <v/>
      </c>
    </row>
    <row r="560" spans="14:21">
      <c r="N560">
        <v>556</v>
      </c>
      <c r="O560" t="str">
        <f>IF(収支報告書!U565="一部対象外","・No."&amp;収支報告書!B565&amp;"："&amp;TEXT(収支報告書!$S565+収支報告書!$AA565+収支報告書!$AC565,"\#,###"),IF(収支報告書!U565="一部確認","・No."&amp;収支報告書!B565&amp;"："&amp;TEXT(収支報告書!$AB565,"\#,###"),""))</f>
        <v/>
      </c>
      <c r="P560" t="str" cm="1">
        <f t="array" ref="P560">IF(Q560="","",_xlfn.TEXTJOIN(",",TRUE,IF(収支報告書!$W$10:$W$1011=Q560,収支報告書!$B$10:$B$1011,"")))</f>
        <v/>
      </c>
      <c r="R560" s="150">
        <f>SUMIFS(収支報告書!$P$10:$P$1011,収支報告書!$U$10:$U$1011,"対象外",収支報告書!$W$10:$W$1011,Q560)+SUMIFS(収支報告書!$S$10:$S$1011,収支報告書!$U$10:$U$1011,"一部*",収支報告書!$W$10:$W$1011,Q560)+SUMIFS(収支報告書!$AA$10:$AA$1011,収支報告書!$U$10:$U$1011,"一部*",収支報告書!$W$10:$W$1011,Q560)+SUMIFS(収支報告書!$AB$10:$AB$1011,収支報告書!$U$10:$U$1011,"一部*",収支報告書!$W$10:$W$1011,Q560)+SUMIFS(収支報告書!$P$10:$P$1011,収支報告書!$U$10:$U$1011,"確認",収支報告書!$W$10:$W$1011,Q560)+SUMIFS(収支報告書!$AC$10:$AC$1011,収支報告書!$U$10:$U$1011,"一部*",収支報告書!$W$10:$W$1011,Q560)</f>
        <v>0</v>
      </c>
      <c r="S560" t="str" cm="1">
        <f t="array" aca="1" ref="S560" ca="1">_xlfn.IFNA(INDIRECT(ADDRESS(MATCH(Q560,収支報告書!$W$10:$W$1011,0)+9,22,4,,"収支報告書")),"")</f>
        <v/>
      </c>
      <c r="T560" t="str">
        <f t="shared" si="17"/>
        <v/>
      </c>
      <c r="U560" t="str">
        <f t="shared" si="18"/>
        <v/>
      </c>
    </row>
    <row r="561" spans="14:21">
      <c r="N561">
        <v>557</v>
      </c>
      <c r="O561" t="str">
        <f>IF(収支報告書!U566="一部対象外","・No."&amp;収支報告書!B566&amp;"："&amp;TEXT(収支報告書!$S566+収支報告書!$AA566+収支報告書!$AC566,"\#,###"),IF(収支報告書!U566="一部確認","・No."&amp;収支報告書!B566&amp;"："&amp;TEXT(収支報告書!$AB566,"\#,###"),""))</f>
        <v/>
      </c>
      <c r="P561" t="str" cm="1">
        <f t="array" ref="P561">IF(Q561="","",_xlfn.TEXTJOIN(",",TRUE,IF(収支報告書!$W$10:$W$1011=Q561,収支報告書!$B$10:$B$1011,"")))</f>
        <v/>
      </c>
      <c r="R561" s="150">
        <f>SUMIFS(収支報告書!$P$10:$P$1011,収支報告書!$U$10:$U$1011,"対象外",収支報告書!$W$10:$W$1011,Q561)+SUMIFS(収支報告書!$S$10:$S$1011,収支報告書!$U$10:$U$1011,"一部*",収支報告書!$W$10:$W$1011,Q561)+SUMIFS(収支報告書!$AA$10:$AA$1011,収支報告書!$U$10:$U$1011,"一部*",収支報告書!$W$10:$W$1011,Q561)+SUMIFS(収支報告書!$AB$10:$AB$1011,収支報告書!$U$10:$U$1011,"一部*",収支報告書!$W$10:$W$1011,Q561)+SUMIFS(収支報告書!$P$10:$P$1011,収支報告書!$U$10:$U$1011,"確認",収支報告書!$W$10:$W$1011,Q561)+SUMIFS(収支報告書!$AC$10:$AC$1011,収支報告書!$U$10:$U$1011,"一部*",収支報告書!$W$10:$W$1011,Q561)</f>
        <v>0</v>
      </c>
      <c r="S561" t="str" cm="1">
        <f t="array" aca="1" ref="S561" ca="1">_xlfn.IFNA(INDIRECT(ADDRESS(MATCH(Q561,収支報告書!$W$10:$W$1011,0)+9,22,4,,"収支報告書")),"")</f>
        <v/>
      </c>
      <c r="T561" t="str">
        <f t="shared" si="17"/>
        <v/>
      </c>
      <c r="U561" t="str">
        <f t="shared" si="18"/>
        <v/>
      </c>
    </row>
    <row r="562" spans="14:21">
      <c r="N562">
        <v>558</v>
      </c>
      <c r="O562" t="str">
        <f>IF(収支報告書!U567="一部対象外","・No."&amp;収支報告書!B567&amp;"："&amp;TEXT(収支報告書!$S567+収支報告書!$AA567+収支報告書!$AC567,"\#,###"),IF(収支報告書!U567="一部確認","・No."&amp;収支報告書!B567&amp;"："&amp;TEXT(収支報告書!$AB567,"\#,###"),""))</f>
        <v/>
      </c>
      <c r="P562" t="str" cm="1">
        <f t="array" ref="P562">IF(Q562="","",_xlfn.TEXTJOIN(",",TRUE,IF(収支報告書!$W$10:$W$1011=Q562,収支報告書!$B$10:$B$1011,"")))</f>
        <v/>
      </c>
      <c r="R562" s="150">
        <f>SUMIFS(収支報告書!$P$10:$P$1011,収支報告書!$U$10:$U$1011,"対象外",収支報告書!$W$10:$W$1011,Q562)+SUMIFS(収支報告書!$S$10:$S$1011,収支報告書!$U$10:$U$1011,"一部*",収支報告書!$W$10:$W$1011,Q562)+SUMIFS(収支報告書!$AA$10:$AA$1011,収支報告書!$U$10:$U$1011,"一部*",収支報告書!$W$10:$W$1011,Q562)+SUMIFS(収支報告書!$AB$10:$AB$1011,収支報告書!$U$10:$U$1011,"一部*",収支報告書!$W$10:$W$1011,Q562)+SUMIFS(収支報告書!$P$10:$P$1011,収支報告書!$U$10:$U$1011,"確認",収支報告書!$W$10:$W$1011,Q562)+SUMIFS(収支報告書!$AC$10:$AC$1011,収支報告書!$U$10:$U$1011,"一部*",収支報告書!$W$10:$W$1011,Q562)</f>
        <v>0</v>
      </c>
      <c r="S562" t="str" cm="1">
        <f t="array" aca="1" ref="S562" ca="1">_xlfn.IFNA(INDIRECT(ADDRESS(MATCH(Q562,収支報告書!$W$10:$W$1011,0)+9,22,4,,"収支報告書")),"")</f>
        <v/>
      </c>
      <c r="T562" t="str">
        <f t="shared" si="17"/>
        <v/>
      </c>
      <c r="U562" t="str">
        <f t="shared" si="18"/>
        <v/>
      </c>
    </row>
    <row r="563" spans="14:21">
      <c r="N563">
        <v>559</v>
      </c>
      <c r="O563" t="str">
        <f>IF(収支報告書!U568="一部対象外","・No."&amp;収支報告書!B568&amp;"："&amp;TEXT(収支報告書!$S568+収支報告書!$AA568+収支報告書!$AC568,"\#,###"),IF(収支報告書!U568="一部確認","・No."&amp;収支報告書!B568&amp;"："&amp;TEXT(収支報告書!$AB568,"\#,###"),""))</f>
        <v/>
      </c>
      <c r="P563" t="str" cm="1">
        <f t="array" ref="P563">IF(Q563="","",_xlfn.TEXTJOIN(",",TRUE,IF(収支報告書!$W$10:$W$1011=Q563,収支報告書!$B$10:$B$1011,"")))</f>
        <v/>
      </c>
      <c r="R563" s="150">
        <f>SUMIFS(収支報告書!$P$10:$P$1011,収支報告書!$U$10:$U$1011,"対象外",収支報告書!$W$10:$W$1011,Q563)+SUMIFS(収支報告書!$S$10:$S$1011,収支報告書!$U$10:$U$1011,"一部*",収支報告書!$W$10:$W$1011,Q563)+SUMIFS(収支報告書!$AA$10:$AA$1011,収支報告書!$U$10:$U$1011,"一部*",収支報告書!$W$10:$W$1011,Q563)+SUMIFS(収支報告書!$AB$10:$AB$1011,収支報告書!$U$10:$U$1011,"一部*",収支報告書!$W$10:$W$1011,Q563)+SUMIFS(収支報告書!$P$10:$P$1011,収支報告書!$U$10:$U$1011,"確認",収支報告書!$W$10:$W$1011,Q563)+SUMIFS(収支報告書!$AC$10:$AC$1011,収支報告書!$U$10:$U$1011,"一部*",収支報告書!$W$10:$W$1011,Q563)</f>
        <v>0</v>
      </c>
      <c r="S563" t="str" cm="1">
        <f t="array" aca="1" ref="S563" ca="1">_xlfn.IFNA(INDIRECT(ADDRESS(MATCH(Q563,収支報告書!$W$10:$W$1011,0)+9,22,4,,"収支報告書")),"")</f>
        <v/>
      </c>
      <c r="T563" t="str">
        <f t="shared" si="17"/>
        <v/>
      </c>
      <c r="U563" t="str">
        <f t="shared" si="18"/>
        <v/>
      </c>
    </row>
    <row r="564" spans="14:21">
      <c r="N564">
        <v>560</v>
      </c>
      <c r="O564" t="str">
        <f>IF(収支報告書!U569="一部対象外","・No."&amp;収支報告書!B569&amp;"："&amp;TEXT(収支報告書!$S569+収支報告書!$AA569+収支報告書!$AC569,"\#,###"),IF(収支報告書!U569="一部確認","・No."&amp;収支報告書!B569&amp;"："&amp;TEXT(収支報告書!$AB569,"\#,###"),""))</f>
        <v/>
      </c>
      <c r="P564" t="str" cm="1">
        <f t="array" ref="P564">IF(Q564="","",_xlfn.TEXTJOIN(",",TRUE,IF(収支報告書!$W$10:$W$1011=Q564,収支報告書!$B$10:$B$1011,"")))</f>
        <v/>
      </c>
      <c r="R564" s="150">
        <f>SUMIFS(収支報告書!$P$10:$P$1011,収支報告書!$U$10:$U$1011,"対象外",収支報告書!$W$10:$W$1011,Q564)+SUMIFS(収支報告書!$S$10:$S$1011,収支報告書!$U$10:$U$1011,"一部*",収支報告書!$W$10:$W$1011,Q564)+SUMIFS(収支報告書!$AA$10:$AA$1011,収支報告書!$U$10:$U$1011,"一部*",収支報告書!$W$10:$W$1011,Q564)+SUMIFS(収支報告書!$AB$10:$AB$1011,収支報告書!$U$10:$U$1011,"一部*",収支報告書!$W$10:$W$1011,Q564)+SUMIFS(収支報告書!$P$10:$P$1011,収支報告書!$U$10:$U$1011,"確認",収支報告書!$W$10:$W$1011,Q564)+SUMIFS(収支報告書!$AC$10:$AC$1011,収支報告書!$U$10:$U$1011,"一部*",収支報告書!$W$10:$W$1011,Q564)</f>
        <v>0</v>
      </c>
      <c r="S564" t="str" cm="1">
        <f t="array" aca="1" ref="S564" ca="1">_xlfn.IFNA(INDIRECT(ADDRESS(MATCH(Q564,収支報告書!$W$10:$W$1011,0)+9,22,4,,"収支報告書")),"")</f>
        <v/>
      </c>
      <c r="T564" t="str">
        <f t="shared" si="17"/>
        <v/>
      </c>
      <c r="U564" t="str">
        <f t="shared" si="18"/>
        <v/>
      </c>
    </row>
    <row r="565" spans="14:21">
      <c r="N565">
        <v>561</v>
      </c>
      <c r="O565" t="str">
        <f>IF(収支報告書!U570="一部対象外","・No."&amp;収支報告書!B570&amp;"："&amp;TEXT(収支報告書!$S570+収支報告書!$AA570+収支報告書!$AC570,"\#,###"),IF(収支報告書!U570="一部確認","・No."&amp;収支報告書!B570&amp;"："&amp;TEXT(収支報告書!$AB570,"\#,###"),""))</f>
        <v/>
      </c>
      <c r="P565" t="str" cm="1">
        <f t="array" ref="P565">IF(Q565="","",_xlfn.TEXTJOIN(",",TRUE,IF(収支報告書!$W$10:$W$1011=Q565,収支報告書!$B$10:$B$1011,"")))</f>
        <v/>
      </c>
      <c r="R565" s="150">
        <f>SUMIFS(収支報告書!$P$10:$P$1011,収支報告書!$U$10:$U$1011,"対象外",収支報告書!$W$10:$W$1011,Q565)+SUMIFS(収支報告書!$S$10:$S$1011,収支報告書!$U$10:$U$1011,"一部*",収支報告書!$W$10:$W$1011,Q565)+SUMIFS(収支報告書!$AA$10:$AA$1011,収支報告書!$U$10:$U$1011,"一部*",収支報告書!$W$10:$W$1011,Q565)+SUMIFS(収支報告書!$AB$10:$AB$1011,収支報告書!$U$10:$U$1011,"一部*",収支報告書!$W$10:$W$1011,Q565)+SUMIFS(収支報告書!$P$10:$P$1011,収支報告書!$U$10:$U$1011,"確認",収支報告書!$W$10:$W$1011,Q565)+SUMIFS(収支報告書!$AC$10:$AC$1011,収支報告書!$U$10:$U$1011,"一部*",収支報告書!$W$10:$W$1011,Q565)</f>
        <v>0</v>
      </c>
      <c r="S565" t="str" cm="1">
        <f t="array" aca="1" ref="S565" ca="1">_xlfn.IFNA(INDIRECT(ADDRESS(MATCH(Q565,収支報告書!$W$10:$W$1011,0)+9,22,4,,"収支報告書")),"")</f>
        <v/>
      </c>
      <c r="T565" t="str">
        <f t="shared" si="17"/>
        <v/>
      </c>
      <c r="U565" t="str">
        <f t="shared" si="18"/>
        <v/>
      </c>
    </row>
    <row r="566" spans="14:21">
      <c r="N566">
        <v>562</v>
      </c>
      <c r="O566" t="str">
        <f>IF(収支報告書!U571="一部対象外","・No."&amp;収支報告書!B571&amp;"："&amp;TEXT(収支報告書!$S571+収支報告書!$AA571+収支報告書!$AC571,"\#,###"),IF(収支報告書!U571="一部確認","・No."&amp;収支報告書!B571&amp;"："&amp;TEXT(収支報告書!$AB571,"\#,###"),""))</f>
        <v/>
      </c>
      <c r="P566" t="str" cm="1">
        <f t="array" ref="P566">IF(Q566="","",_xlfn.TEXTJOIN(",",TRUE,IF(収支報告書!$W$10:$W$1011=Q566,収支報告書!$B$10:$B$1011,"")))</f>
        <v/>
      </c>
      <c r="R566" s="150">
        <f>SUMIFS(収支報告書!$P$10:$P$1011,収支報告書!$U$10:$U$1011,"対象外",収支報告書!$W$10:$W$1011,Q566)+SUMIFS(収支報告書!$S$10:$S$1011,収支報告書!$U$10:$U$1011,"一部*",収支報告書!$W$10:$W$1011,Q566)+SUMIFS(収支報告書!$AA$10:$AA$1011,収支報告書!$U$10:$U$1011,"一部*",収支報告書!$W$10:$W$1011,Q566)+SUMIFS(収支報告書!$AB$10:$AB$1011,収支報告書!$U$10:$U$1011,"一部*",収支報告書!$W$10:$W$1011,Q566)+SUMIFS(収支報告書!$P$10:$P$1011,収支報告書!$U$10:$U$1011,"確認",収支報告書!$W$10:$W$1011,Q566)+SUMIFS(収支報告書!$AC$10:$AC$1011,収支報告書!$U$10:$U$1011,"一部*",収支報告書!$W$10:$W$1011,Q566)</f>
        <v>0</v>
      </c>
      <c r="S566" t="str" cm="1">
        <f t="array" aca="1" ref="S566" ca="1">_xlfn.IFNA(INDIRECT(ADDRESS(MATCH(Q566,収支報告書!$W$10:$W$1011,0)+9,22,4,,"収支報告書")),"")</f>
        <v/>
      </c>
      <c r="T566" t="str">
        <f t="shared" si="17"/>
        <v/>
      </c>
      <c r="U566" t="str">
        <f t="shared" si="18"/>
        <v/>
      </c>
    </row>
    <row r="567" spans="14:21">
      <c r="N567">
        <v>563</v>
      </c>
      <c r="O567" t="str">
        <f>IF(収支報告書!U572="一部対象外","・No."&amp;収支報告書!B572&amp;"："&amp;TEXT(収支報告書!$S572+収支報告書!$AA572+収支報告書!$AC572,"\#,###"),IF(収支報告書!U572="一部確認","・No."&amp;収支報告書!B572&amp;"："&amp;TEXT(収支報告書!$AB572,"\#,###"),""))</f>
        <v/>
      </c>
      <c r="P567" t="str" cm="1">
        <f t="array" ref="P567">IF(Q567="","",_xlfn.TEXTJOIN(",",TRUE,IF(収支報告書!$W$10:$W$1011=Q567,収支報告書!$B$10:$B$1011,"")))</f>
        <v/>
      </c>
      <c r="R567" s="150">
        <f>SUMIFS(収支報告書!$P$10:$P$1011,収支報告書!$U$10:$U$1011,"対象外",収支報告書!$W$10:$W$1011,Q567)+SUMIFS(収支報告書!$S$10:$S$1011,収支報告書!$U$10:$U$1011,"一部*",収支報告書!$W$10:$W$1011,Q567)+SUMIFS(収支報告書!$AA$10:$AA$1011,収支報告書!$U$10:$U$1011,"一部*",収支報告書!$W$10:$W$1011,Q567)+SUMIFS(収支報告書!$AB$10:$AB$1011,収支報告書!$U$10:$U$1011,"一部*",収支報告書!$W$10:$W$1011,Q567)+SUMIFS(収支報告書!$P$10:$P$1011,収支報告書!$U$10:$U$1011,"確認",収支報告書!$W$10:$W$1011,Q567)+SUMIFS(収支報告書!$AC$10:$AC$1011,収支報告書!$U$10:$U$1011,"一部*",収支報告書!$W$10:$W$1011,Q567)</f>
        <v>0</v>
      </c>
      <c r="S567" t="str" cm="1">
        <f t="array" aca="1" ref="S567" ca="1">_xlfn.IFNA(INDIRECT(ADDRESS(MATCH(Q567,収支報告書!$W$10:$W$1011,0)+9,22,4,,"収支報告書")),"")</f>
        <v/>
      </c>
      <c r="T567" t="str">
        <f t="shared" si="17"/>
        <v/>
      </c>
      <c r="U567" t="str">
        <f t="shared" si="18"/>
        <v/>
      </c>
    </row>
    <row r="568" spans="14:21">
      <c r="N568">
        <v>564</v>
      </c>
      <c r="O568" t="str">
        <f>IF(収支報告書!U573="一部対象外","・No."&amp;収支報告書!B573&amp;"："&amp;TEXT(収支報告書!$S573+収支報告書!$AA573+収支報告書!$AC573,"\#,###"),IF(収支報告書!U573="一部確認","・No."&amp;収支報告書!B573&amp;"："&amp;TEXT(収支報告書!$AB573,"\#,###"),""))</f>
        <v/>
      </c>
      <c r="P568" t="str" cm="1">
        <f t="array" ref="P568">IF(Q568="","",_xlfn.TEXTJOIN(",",TRUE,IF(収支報告書!$W$10:$W$1011=Q568,収支報告書!$B$10:$B$1011,"")))</f>
        <v/>
      </c>
      <c r="R568" s="150">
        <f>SUMIFS(収支報告書!$P$10:$P$1011,収支報告書!$U$10:$U$1011,"対象外",収支報告書!$W$10:$W$1011,Q568)+SUMIFS(収支報告書!$S$10:$S$1011,収支報告書!$U$10:$U$1011,"一部*",収支報告書!$W$10:$W$1011,Q568)+SUMIFS(収支報告書!$AA$10:$AA$1011,収支報告書!$U$10:$U$1011,"一部*",収支報告書!$W$10:$W$1011,Q568)+SUMIFS(収支報告書!$AB$10:$AB$1011,収支報告書!$U$10:$U$1011,"一部*",収支報告書!$W$10:$W$1011,Q568)+SUMIFS(収支報告書!$P$10:$P$1011,収支報告書!$U$10:$U$1011,"確認",収支報告書!$W$10:$W$1011,Q568)+SUMIFS(収支報告書!$AC$10:$AC$1011,収支報告書!$U$10:$U$1011,"一部*",収支報告書!$W$10:$W$1011,Q568)</f>
        <v>0</v>
      </c>
      <c r="S568" t="str" cm="1">
        <f t="array" aca="1" ref="S568" ca="1">_xlfn.IFNA(INDIRECT(ADDRESS(MATCH(Q568,収支報告書!$W$10:$W$1011,0)+9,22,4,,"収支報告書")),"")</f>
        <v/>
      </c>
      <c r="T568" t="str">
        <f t="shared" si="17"/>
        <v/>
      </c>
      <c r="U568" t="str">
        <f t="shared" si="18"/>
        <v/>
      </c>
    </row>
    <row r="569" spans="14:21">
      <c r="N569">
        <v>565</v>
      </c>
      <c r="O569" t="str">
        <f>IF(収支報告書!U574="一部対象外","・No."&amp;収支報告書!B574&amp;"："&amp;TEXT(収支報告書!$S574+収支報告書!$AA574+収支報告書!$AC574,"\#,###"),IF(収支報告書!U574="一部確認","・No."&amp;収支報告書!B574&amp;"："&amp;TEXT(収支報告書!$AB574,"\#,###"),""))</f>
        <v/>
      </c>
      <c r="P569" t="str" cm="1">
        <f t="array" ref="P569">IF(Q569="","",_xlfn.TEXTJOIN(",",TRUE,IF(収支報告書!$W$10:$W$1011=Q569,収支報告書!$B$10:$B$1011,"")))</f>
        <v/>
      </c>
      <c r="R569" s="150">
        <f>SUMIFS(収支報告書!$P$10:$P$1011,収支報告書!$U$10:$U$1011,"対象外",収支報告書!$W$10:$W$1011,Q569)+SUMIFS(収支報告書!$S$10:$S$1011,収支報告書!$U$10:$U$1011,"一部*",収支報告書!$W$10:$W$1011,Q569)+SUMIFS(収支報告書!$AA$10:$AA$1011,収支報告書!$U$10:$U$1011,"一部*",収支報告書!$W$10:$W$1011,Q569)+SUMIFS(収支報告書!$AB$10:$AB$1011,収支報告書!$U$10:$U$1011,"一部*",収支報告書!$W$10:$W$1011,Q569)+SUMIFS(収支報告書!$P$10:$P$1011,収支報告書!$U$10:$U$1011,"確認",収支報告書!$W$10:$W$1011,Q569)+SUMIFS(収支報告書!$AC$10:$AC$1011,収支報告書!$U$10:$U$1011,"一部*",収支報告書!$W$10:$W$1011,Q569)</f>
        <v>0</v>
      </c>
      <c r="S569" t="str" cm="1">
        <f t="array" aca="1" ref="S569" ca="1">_xlfn.IFNA(INDIRECT(ADDRESS(MATCH(Q569,収支報告書!$W$10:$W$1011,0)+9,22,4,,"収支報告書")),"")</f>
        <v/>
      </c>
      <c r="T569" t="str">
        <f t="shared" si="17"/>
        <v/>
      </c>
      <c r="U569" t="str">
        <f t="shared" si="18"/>
        <v/>
      </c>
    </row>
    <row r="570" spans="14:21">
      <c r="N570">
        <v>566</v>
      </c>
      <c r="O570" t="str">
        <f>IF(収支報告書!U575="一部対象外","・No."&amp;収支報告書!B575&amp;"："&amp;TEXT(収支報告書!$S575+収支報告書!$AA575+収支報告書!$AC575,"\#,###"),IF(収支報告書!U575="一部確認","・No."&amp;収支報告書!B575&amp;"："&amp;TEXT(収支報告書!$AB575,"\#,###"),""))</f>
        <v/>
      </c>
      <c r="P570" t="str" cm="1">
        <f t="array" ref="P570">IF(Q570="","",_xlfn.TEXTJOIN(",",TRUE,IF(収支報告書!$W$10:$W$1011=Q570,収支報告書!$B$10:$B$1011,"")))</f>
        <v/>
      </c>
      <c r="R570" s="150">
        <f>SUMIFS(収支報告書!$P$10:$P$1011,収支報告書!$U$10:$U$1011,"対象外",収支報告書!$W$10:$W$1011,Q570)+SUMIFS(収支報告書!$S$10:$S$1011,収支報告書!$U$10:$U$1011,"一部*",収支報告書!$W$10:$W$1011,Q570)+SUMIFS(収支報告書!$AA$10:$AA$1011,収支報告書!$U$10:$U$1011,"一部*",収支報告書!$W$10:$W$1011,Q570)+SUMIFS(収支報告書!$AB$10:$AB$1011,収支報告書!$U$10:$U$1011,"一部*",収支報告書!$W$10:$W$1011,Q570)+SUMIFS(収支報告書!$P$10:$P$1011,収支報告書!$U$10:$U$1011,"確認",収支報告書!$W$10:$W$1011,Q570)+SUMIFS(収支報告書!$AC$10:$AC$1011,収支報告書!$U$10:$U$1011,"一部*",収支報告書!$W$10:$W$1011,Q570)</f>
        <v>0</v>
      </c>
      <c r="S570" t="str" cm="1">
        <f t="array" aca="1" ref="S570" ca="1">_xlfn.IFNA(INDIRECT(ADDRESS(MATCH(Q570,収支報告書!$W$10:$W$1011,0)+9,22,4,,"収支報告書")),"")</f>
        <v/>
      </c>
      <c r="T570" t="str">
        <f t="shared" si="17"/>
        <v/>
      </c>
      <c r="U570" t="str">
        <f t="shared" si="18"/>
        <v/>
      </c>
    </row>
    <row r="571" spans="14:21">
      <c r="N571">
        <v>567</v>
      </c>
      <c r="O571" t="str">
        <f>IF(収支報告書!U576="一部対象外","・No."&amp;収支報告書!B576&amp;"："&amp;TEXT(収支報告書!$S576+収支報告書!$AA576+収支報告書!$AC576,"\#,###"),IF(収支報告書!U576="一部確認","・No."&amp;収支報告書!B576&amp;"："&amp;TEXT(収支報告書!$AB576,"\#,###"),""))</f>
        <v/>
      </c>
      <c r="P571" t="str" cm="1">
        <f t="array" ref="P571">IF(Q571="","",_xlfn.TEXTJOIN(",",TRUE,IF(収支報告書!$W$10:$W$1011=Q571,収支報告書!$B$10:$B$1011,"")))</f>
        <v/>
      </c>
      <c r="R571" s="150">
        <f>SUMIFS(収支報告書!$P$10:$P$1011,収支報告書!$U$10:$U$1011,"対象外",収支報告書!$W$10:$W$1011,Q571)+SUMIFS(収支報告書!$S$10:$S$1011,収支報告書!$U$10:$U$1011,"一部*",収支報告書!$W$10:$W$1011,Q571)+SUMIFS(収支報告書!$AA$10:$AA$1011,収支報告書!$U$10:$U$1011,"一部*",収支報告書!$W$10:$W$1011,Q571)+SUMIFS(収支報告書!$AB$10:$AB$1011,収支報告書!$U$10:$U$1011,"一部*",収支報告書!$W$10:$W$1011,Q571)+SUMIFS(収支報告書!$P$10:$P$1011,収支報告書!$U$10:$U$1011,"確認",収支報告書!$W$10:$W$1011,Q571)+SUMIFS(収支報告書!$AC$10:$AC$1011,収支報告書!$U$10:$U$1011,"一部*",収支報告書!$W$10:$W$1011,Q571)</f>
        <v>0</v>
      </c>
      <c r="S571" t="str" cm="1">
        <f t="array" aca="1" ref="S571" ca="1">_xlfn.IFNA(INDIRECT(ADDRESS(MATCH(Q571,収支報告書!$W$10:$W$1011,0)+9,22,4,,"収支報告書")),"")</f>
        <v/>
      </c>
      <c r="T571" t="str">
        <f t="shared" si="17"/>
        <v/>
      </c>
      <c r="U571" t="str">
        <f t="shared" si="18"/>
        <v/>
      </c>
    </row>
    <row r="572" spans="14:21">
      <c r="N572">
        <v>568</v>
      </c>
      <c r="O572" t="str">
        <f>IF(収支報告書!U577="一部対象外","・No."&amp;収支報告書!B577&amp;"："&amp;TEXT(収支報告書!$S577+収支報告書!$AA577+収支報告書!$AC577,"\#,###"),IF(収支報告書!U577="一部確認","・No."&amp;収支報告書!B577&amp;"："&amp;TEXT(収支報告書!$AB577,"\#,###"),""))</f>
        <v/>
      </c>
      <c r="P572" t="str" cm="1">
        <f t="array" ref="P572">IF(Q572="","",_xlfn.TEXTJOIN(",",TRUE,IF(収支報告書!$W$10:$W$1011=Q572,収支報告書!$B$10:$B$1011,"")))</f>
        <v/>
      </c>
      <c r="R572" s="150">
        <f>SUMIFS(収支報告書!$P$10:$P$1011,収支報告書!$U$10:$U$1011,"対象外",収支報告書!$W$10:$W$1011,Q572)+SUMIFS(収支報告書!$S$10:$S$1011,収支報告書!$U$10:$U$1011,"一部*",収支報告書!$W$10:$W$1011,Q572)+SUMIFS(収支報告書!$AA$10:$AA$1011,収支報告書!$U$10:$U$1011,"一部*",収支報告書!$W$10:$W$1011,Q572)+SUMIFS(収支報告書!$AB$10:$AB$1011,収支報告書!$U$10:$U$1011,"一部*",収支報告書!$W$10:$W$1011,Q572)+SUMIFS(収支報告書!$P$10:$P$1011,収支報告書!$U$10:$U$1011,"確認",収支報告書!$W$10:$W$1011,Q572)+SUMIFS(収支報告書!$AC$10:$AC$1011,収支報告書!$U$10:$U$1011,"一部*",収支報告書!$W$10:$W$1011,Q572)</f>
        <v>0</v>
      </c>
      <c r="S572" t="str" cm="1">
        <f t="array" aca="1" ref="S572" ca="1">_xlfn.IFNA(INDIRECT(ADDRESS(MATCH(Q572,収支報告書!$W$10:$W$1011,0)+9,22,4,,"収支報告書")),"")</f>
        <v/>
      </c>
      <c r="T572" t="str">
        <f t="shared" si="17"/>
        <v/>
      </c>
      <c r="U572" t="str">
        <f t="shared" si="18"/>
        <v/>
      </c>
    </row>
    <row r="573" spans="14:21">
      <c r="N573">
        <v>569</v>
      </c>
      <c r="O573" t="str">
        <f>IF(収支報告書!U578="一部対象外","・No."&amp;収支報告書!B578&amp;"："&amp;TEXT(収支報告書!$S578+収支報告書!$AA578+収支報告書!$AC578,"\#,###"),IF(収支報告書!U578="一部確認","・No."&amp;収支報告書!B578&amp;"："&amp;TEXT(収支報告書!$AB578,"\#,###"),""))</f>
        <v/>
      </c>
      <c r="P573" t="str" cm="1">
        <f t="array" ref="P573">IF(Q573="","",_xlfn.TEXTJOIN(",",TRUE,IF(収支報告書!$W$10:$W$1011=Q573,収支報告書!$B$10:$B$1011,"")))</f>
        <v/>
      </c>
      <c r="R573" s="150">
        <f>SUMIFS(収支報告書!$P$10:$P$1011,収支報告書!$U$10:$U$1011,"対象外",収支報告書!$W$10:$W$1011,Q573)+SUMIFS(収支報告書!$S$10:$S$1011,収支報告書!$U$10:$U$1011,"一部*",収支報告書!$W$10:$W$1011,Q573)+SUMIFS(収支報告書!$AA$10:$AA$1011,収支報告書!$U$10:$U$1011,"一部*",収支報告書!$W$10:$W$1011,Q573)+SUMIFS(収支報告書!$AB$10:$AB$1011,収支報告書!$U$10:$U$1011,"一部*",収支報告書!$W$10:$W$1011,Q573)+SUMIFS(収支報告書!$P$10:$P$1011,収支報告書!$U$10:$U$1011,"確認",収支報告書!$W$10:$W$1011,Q573)+SUMIFS(収支報告書!$AC$10:$AC$1011,収支報告書!$U$10:$U$1011,"一部*",収支報告書!$W$10:$W$1011,Q573)</f>
        <v>0</v>
      </c>
      <c r="S573" t="str" cm="1">
        <f t="array" aca="1" ref="S573" ca="1">_xlfn.IFNA(INDIRECT(ADDRESS(MATCH(Q573,収支報告書!$W$10:$W$1011,0)+9,22,4,,"収支報告書")),"")</f>
        <v/>
      </c>
      <c r="T573" t="str">
        <f t="shared" si="17"/>
        <v/>
      </c>
      <c r="U573" t="str">
        <f t="shared" si="18"/>
        <v/>
      </c>
    </row>
    <row r="574" spans="14:21">
      <c r="N574">
        <v>570</v>
      </c>
      <c r="O574" t="str">
        <f>IF(収支報告書!U579="一部対象外","・No."&amp;収支報告書!B579&amp;"："&amp;TEXT(収支報告書!$S579+収支報告書!$AA579+収支報告書!$AC579,"\#,###"),IF(収支報告書!U579="一部確認","・No."&amp;収支報告書!B579&amp;"："&amp;TEXT(収支報告書!$AB579,"\#,###"),""))</f>
        <v/>
      </c>
      <c r="P574" t="str" cm="1">
        <f t="array" ref="P574">IF(Q574="","",_xlfn.TEXTJOIN(",",TRUE,IF(収支報告書!$W$10:$W$1011=Q574,収支報告書!$B$10:$B$1011,"")))</f>
        <v/>
      </c>
      <c r="R574" s="150">
        <f>SUMIFS(収支報告書!$P$10:$P$1011,収支報告書!$U$10:$U$1011,"対象外",収支報告書!$W$10:$W$1011,Q574)+SUMIFS(収支報告書!$S$10:$S$1011,収支報告書!$U$10:$U$1011,"一部*",収支報告書!$W$10:$W$1011,Q574)+SUMIFS(収支報告書!$AA$10:$AA$1011,収支報告書!$U$10:$U$1011,"一部*",収支報告書!$W$10:$W$1011,Q574)+SUMIFS(収支報告書!$AB$10:$AB$1011,収支報告書!$U$10:$U$1011,"一部*",収支報告書!$W$10:$W$1011,Q574)+SUMIFS(収支報告書!$P$10:$P$1011,収支報告書!$U$10:$U$1011,"確認",収支報告書!$W$10:$W$1011,Q574)+SUMIFS(収支報告書!$AC$10:$AC$1011,収支報告書!$U$10:$U$1011,"一部*",収支報告書!$W$10:$W$1011,Q574)</f>
        <v>0</v>
      </c>
      <c r="S574" t="str" cm="1">
        <f t="array" aca="1" ref="S574" ca="1">_xlfn.IFNA(INDIRECT(ADDRESS(MATCH(Q574,収支報告書!$W$10:$W$1011,0)+9,22,4,,"収支報告書")),"")</f>
        <v/>
      </c>
      <c r="T574" t="str">
        <f t="shared" si="17"/>
        <v/>
      </c>
      <c r="U574" t="str">
        <f t="shared" si="18"/>
        <v/>
      </c>
    </row>
    <row r="575" spans="14:21">
      <c r="N575">
        <v>571</v>
      </c>
      <c r="O575" t="str">
        <f>IF(収支報告書!U580="一部対象外","・No."&amp;収支報告書!B580&amp;"："&amp;TEXT(収支報告書!$S580+収支報告書!$AA580+収支報告書!$AC580,"\#,###"),IF(収支報告書!U580="一部確認","・No."&amp;収支報告書!B580&amp;"："&amp;TEXT(収支報告書!$AB580,"\#,###"),""))</f>
        <v/>
      </c>
      <c r="P575" t="str" cm="1">
        <f t="array" ref="P575">IF(Q575="","",_xlfn.TEXTJOIN(",",TRUE,IF(収支報告書!$W$10:$W$1011=Q575,収支報告書!$B$10:$B$1011,"")))</f>
        <v/>
      </c>
      <c r="R575" s="150">
        <f>SUMIFS(収支報告書!$P$10:$P$1011,収支報告書!$U$10:$U$1011,"対象外",収支報告書!$W$10:$W$1011,Q575)+SUMIFS(収支報告書!$S$10:$S$1011,収支報告書!$U$10:$U$1011,"一部*",収支報告書!$W$10:$W$1011,Q575)+SUMIFS(収支報告書!$AA$10:$AA$1011,収支報告書!$U$10:$U$1011,"一部*",収支報告書!$W$10:$W$1011,Q575)+SUMIFS(収支報告書!$AB$10:$AB$1011,収支報告書!$U$10:$U$1011,"一部*",収支報告書!$W$10:$W$1011,Q575)+SUMIFS(収支報告書!$P$10:$P$1011,収支報告書!$U$10:$U$1011,"確認",収支報告書!$W$10:$W$1011,Q575)+SUMIFS(収支報告書!$AC$10:$AC$1011,収支報告書!$U$10:$U$1011,"一部*",収支報告書!$W$10:$W$1011,Q575)</f>
        <v>0</v>
      </c>
      <c r="S575" t="str" cm="1">
        <f t="array" aca="1" ref="S575" ca="1">_xlfn.IFNA(INDIRECT(ADDRESS(MATCH(Q575,収支報告書!$W$10:$W$1011,0)+9,22,4,,"収支報告書")),"")</f>
        <v/>
      </c>
      <c r="T575" t="str">
        <f t="shared" si="17"/>
        <v/>
      </c>
      <c r="U575" t="str">
        <f t="shared" si="18"/>
        <v/>
      </c>
    </row>
    <row r="576" spans="14:21">
      <c r="N576">
        <v>572</v>
      </c>
      <c r="O576" t="str">
        <f>IF(収支報告書!U581="一部対象外","・No."&amp;収支報告書!B581&amp;"："&amp;TEXT(収支報告書!$S581+収支報告書!$AA581+収支報告書!$AC581,"\#,###"),IF(収支報告書!U581="一部確認","・No."&amp;収支報告書!B581&amp;"："&amp;TEXT(収支報告書!$AB581,"\#,###"),""))</f>
        <v/>
      </c>
      <c r="P576" t="str" cm="1">
        <f t="array" ref="P576">IF(Q576="","",_xlfn.TEXTJOIN(",",TRUE,IF(収支報告書!$W$10:$W$1011=Q576,収支報告書!$B$10:$B$1011,"")))</f>
        <v/>
      </c>
      <c r="R576" s="150">
        <f>SUMIFS(収支報告書!$P$10:$P$1011,収支報告書!$U$10:$U$1011,"対象外",収支報告書!$W$10:$W$1011,Q576)+SUMIFS(収支報告書!$S$10:$S$1011,収支報告書!$U$10:$U$1011,"一部*",収支報告書!$W$10:$W$1011,Q576)+SUMIFS(収支報告書!$AA$10:$AA$1011,収支報告書!$U$10:$U$1011,"一部*",収支報告書!$W$10:$W$1011,Q576)+SUMIFS(収支報告書!$AB$10:$AB$1011,収支報告書!$U$10:$U$1011,"一部*",収支報告書!$W$10:$W$1011,Q576)+SUMIFS(収支報告書!$P$10:$P$1011,収支報告書!$U$10:$U$1011,"確認",収支報告書!$W$10:$W$1011,Q576)+SUMIFS(収支報告書!$AC$10:$AC$1011,収支報告書!$U$10:$U$1011,"一部*",収支報告書!$W$10:$W$1011,Q576)</f>
        <v>0</v>
      </c>
      <c r="S576" t="str" cm="1">
        <f t="array" aca="1" ref="S576" ca="1">_xlfn.IFNA(INDIRECT(ADDRESS(MATCH(Q576,収支報告書!$W$10:$W$1011,0)+9,22,4,,"収支報告書")),"")</f>
        <v/>
      </c>
      <c r="T576" t="str">
        <f t="shared" si="17"/>
        <v/>
      </c>
      <c r="U576" t="str">
        <f t="shared" si="18"/>
        <v/>
      </c>
    </row>
    <row r="577" spans="14:21">
      <c r="N577">
        <v>573</v>
      </c>
      <c r="O577" t="str">
        <f>IF(収支報告書!U582="一部対象外","・No."&amp;収支報告書!B582&amp;"："&amp;TEXT(収支報告書!$S582+収支報告書!$AA582+収支報告書!$AC582,"\#,###"),IF(収支報告書!U582="一部確認","・No."&amp;収支報告書!B582&amp;"："&amp;TEXT(収支報告書!$AB582,"\#,###"),""))</f>
        <v/>
      </c>
      <c r="P577" t="str" cm="1">
        <f t="array" ref="P577">IF(Q577="","",_xlfn.TEXTJOIN(",",TRUE,IF(収支報告書!$W$10:$W$1011=Q577,収支報告書!$B$10:$B$1011,"")))</f>
        <v/>
      </c>
      <c r="R577" s="150">
        <f>SUMIFS(収支報告書!$P$10:$P$1011,収支報告書!$U$10:$U$1011,"対象外",収支報告書!$W$10:$W$1011,Q577)+SUMIFS(収支報告書!$S$10:$S$1011,収支報告書!$U$10:$U$1011,"一部*",収支報告書!$W$10:$W$1011,Q577)+SUMIFS(収支報告書!$AA$10:$AA$1011,収支報告書!$U$10:$U$1011,"一部*",収支報告書!$W$10:$W$1011,Q577)+SUMIFS(収支報告書!$AB$10:$AB$1011,収支報告書!$U$10:$U$1011,"一部*",収支報告書!$W$10:$W$1011,Q577)+SUMIFS(収支報告書!$P$10:$P$1011,収支報告書!$U$10:$U$1011,"確認",収支報告書!$W$10:$W$1011,Q577)+SUMIFS(収支報告書!$AC$10:$AC$1011,収支報告書!$U$10:$U$1011,"一部*",収支報告書!$W$10:$W$1011,Q577)</f>
        <v>0</v>
      </c>
      <c r="S577" t="str" cm="1">
        <f t="array" aca="1" ref="S577" ca="1">_xlfn.IFNA(INDIRECT(ADDRESS(MATCH(Q577,収支報告書!$W$10:$W$1011,0)+9,22,4,,"収支報告書")),"")</f>
        <v/>
      </c>
      <c r="T577" t="str">
        <f t="shared" si="17"/>
        <v/>
      </c>
      <c r="U577" t="str">
        <f t="shared" si="18"/>
        <v/>
      </c>
    </row>
    <row r="578" spans="14:21">
      <c r="N578">
        <v>574</v>
      </c>
      <c r="O578" t="str">
        <f>IF(収支報告書!U583="一部対象外","・No."&amp;収支報告書!B583&amp;"："&amp;TEXT(収支報告書!$S583+収支報告書!$AA583+収支報告書!$AC583,"\#,###"),IF(収支報告書!U583="一部確認","・No."&amp;収支報告書!B583&amp;"："&amp;TEXT(収支報告書!$AB583,"\#,###"),""))</f>
        <v/>
      </c>
      <c r="P578" t="str" cm="1">
        <f t="array" ref="P578">IF(Q578="","",_xlfn.TEXTJOIN(",",TRUE,IF(収支報告書!$W$10:$W$1011=Q578,収支報告書!$B$10:$B$1011,"")))</f>
        <v/>
      </c>
      <c r="R578" s="150">
        <f>SUMIFS(収支報告書!$P$10:$P$1011,収支報告書!$U$10:$U$1011,"対象外",収支報告書!$W$10:$W$1011,Q578)+SUMIFS(収支報告書!$S$10:$S$1011,収支報告書!$U$10:$U$1011,"一部*",収支報告書!$W$10:$W$1011,Q578)+SUMIFS(収支報告書!$AA$10:$AA$1011,収支報告書!$U$10:$U$1011,"一部*",収支報告書!$W$10:$W$1011,Q578)+SUMIFS(収支報告書!$AB$10:$AB$1011,収支報告書!$U$10:$U$1011,"一部*",収支報告書!$W$10:$W$1011,Q578)+SUMIFS(収支報告書!$P$10:$P$1011,収支報告書!$U$10:$U$1011,"確認",収支報告書!$W$10:$W$1011,Q578)+SUMIFS(収支報告書!$AC$10:$AC$1011,収支報告書!$U$10:$U$1011,"一部*",収支報告書!$W$10:$W$1011,Q578)</f>
        <v>0</v>
      </c>
      <c r="S578" t="str" cm="1">
        <f t="array" aca="1" ref="S578" ca="1">_xlfn.IFNA(INDIRECT(ADDRESS(MATCH(Q578,収支報告書!$W$10:$W$1011,0)+9,22,4,,"収支報告書")),"")</f>
        <v/>
      </c>
      <c r="T578" t="str">
        <f t="shared" si="17"/>
        <v/>
      </c>
      <c r="U578" t="str">
        <f t="shared" si="18"/>
        <v/>
      </c>
    </row>
    <row r="579" spans="14:21">
      <c r="N579">
        <v>575</v>
      </c>
      <c r="O579" t="str">
        <f>IF(収支報告書!U584="一部対象外","・No."&amp;収支報告書!B584&amp;"："&amp;TEXT(収支報告書!$S584+収支報告書!$AA584+収支報告書!$AC584,"\#,###"),IF(収支報告書!U584="一部確認","・No."&amp;収支報告書!B584&amp;"："&amp;TEXT(収支報告書!$AB584,"\#,###"),""))</f>
        <v/>
      </c>
      <c r="P579" t="str" cm="1">
        <f t="array" ref="P579">IF(Q579="","",_xlfn.TEXTJOIN(",",TRUE,IF(収支報告書!$W$10:$W$1011=Q579,収支報告書!$B$10:$B$1011,"")))</f>
        <v/>
      </c>
      <c r="R579" s="150">
        <f>SUMIFS(収支報告書!$P$10:$P$1011,収支報告書!$U$10:$U$1011,"対象外",収支報告書!$W$10:$W$1011,Q579)+SUMIFS(収支報告書!$S$10:$S$1011,収支報告書!$U$10:$U$1011,"一部*",収支報告書!$W$10:$W$1011,Q579)+SUMIFS(収支報告書!$AA$10:$AA$1011,収支報告書!$U$10:$U$1011,"一部*",収支報告書!$W$10:$W$1011,Q579)+SUMIFS(収支報告書!$AB$10:$AB$1011,収支報告書!$U$10:$U$1011,"一部*",収支報告書!$W$10:$W$1011,Q579)+SUMIFS(収支報告書!$P$10:$P$1011,収支報告書!$U$10:$U$1011,"確認",収支報告書!$W$10:$W$1011,Q579)+SUMIFS(収支報告書!$AC$10:$AC$1011,収支報告書!$U$10:$U$1011,"一部*",収支報告書!$W$10:$W$1011,Q579)</f>
        <v>0</v>
      </c>
      <c r="S579" t="str" cm="1">
        <f t="array" aca="1" ref="S579" ca="1">_xlfn.IFNA(INDIRECT(ADDRESS(MATCH(Q579,収支報告書!$W$10:$W$1011,0)+9,22,4,,"収支報告書")),"")</f>
        <v/>
      </c>
      <c r="T579" t="str">
        <f t="shared" si="17"/>
        <v/>
      </c>
      <c r="U579" t="str">
        <f t="shared" si="18"/>
        <v/>
      </c>
    </row>
    <row r="580" spans="14:21">
      <c r="N580">
        <v>576</v>
      </c>
      <c r="O580" t="str">
        <f>IF(収支報告書!U585="一部対象外","・No."&amp;収支報告書!B585&amp;"："&amp;TEXT(収支報告書!$S585+収支報告書!$AA585+収支報告書!$AC585,"\#,###"),IF(収支報告書!U585="一部確認","・No."&amp;収支報告書!B585&amp;"："&amp;TEXT(収支報告書!$AB585,"\#,###"),""))</f>
        <v/>
      </c>
      <c r="P580" t="str" cm="1">
        <f t="array" ref="P580">IF(Q580="","",_xlfn.TEXTJOIN(",",TRUE,IF(収支報告書!$W$10:$W$1011=Q580,収支報告書!$B$10:$B$1011,"")))</f>
        <v/>
      </c>
      <c r="R580" s="150">
        <f>SUMIFS(収支報告書!$P$10:$P$1011,収支報告書!$U$10:$U$1011,"対象外",収支報告書!$W$10:$W$1011,Q580)+SUMIFS(収支報告書!$S$10:$S$1011,収支報告書!$U$10:$U$1011,"一部*",収支報告書!$W$10:$W$1011,Q580)+SUMIFS(収支報告書!$AA$10:$AA$1011,収支報告書!$U$10:$U$1011,"一部*",収支報告書!$W$10:$W$1011,Q580)+SUMIFS(収支報告書!$AB$10:$AB$1011,収支報告書!$U$10:$U$1011,"一部*",収支報告書!$W$10:$W$1011,Q580)+SUMIFS(収支報告書!$P$10:$P$1011,収支報告書!$U$10:$U$1011,"確認",収支報告書!$W$10:$W$1011,Q580)+SUMIFS(収支報告書!$AC$10:$AC$1011,収支報告書!$U$10:$U$1011,"一部*",収支報告書!$W$10:$W$1011,Q580)</f>
        <v>0</v>
      </c>
      <c r="S580" t="str" cm="1">
        <f t="array" aca="1" ref="S580" ca="1">_xlfn.IFNA(INDIRECT(ADDRESS(MATCH(Q580,収支報告書!$W$10:$W$1011,0)+9,22,4,,"収支報告書")),"")</f>
        <v/>
      </c>
      <c r="T580" t="str">
        <f t="shared" si="17"/>
        <v/>
      </c>
      <c r="U580" t="str">
        <f t="shared" si="18"/>
        <v/>
      </c>
    </row>
    <row r="581" spans="14:21">
      <c r="N581">
        <v>577</v>
      </c>
      <c r="O581" t="str">
        <f>IF(収支報告書!U586="一部対象外","・No."&amp;収支報告書!B586&amp;"："&amp;TEXT(収支報告書!$S586+収支報告書!$AA586+収支報告書!$AC586,"\#,###"),IF(収支報告書!U586="一部確認","・No."&amp;収支報告書!B586&amp;"："&amp;TEXT(収支報告書!$AB586,"\#,###"),""))</f>
        <v/>
      </c>
      <c r="P581" t="str" cm="1">
        <f t="array" ref="P581">IF(Q581="","",_xlfn.TEXTJOIN(",",TRUE,IF(収支報告書!$W$10:$W$1011=Q581,収支報告書!$B$10:$B$1011,"")))</f>
        <v/>
      </c>
      <c r="R581" s="150">
        <f>SUMIFS(収支報告書!$P$10:$P$1011,収支報告書!$U$10:$U$1011,"対象外",収支報告書!$W$10:$W$1011,Q581)+SUMIFS(収支報告書!$S$10:$S$1011,収支報告書!$U$10:$U$1011,"一部*",収支報告書!$W$10:$W$1011,Q581)+SUMIFS(収支報告書!$AA$10:$AA$1011,収支報告書!$U$10:$U$1011,"一部*",収支報告書!$W$10:$W$1011,Q581)+SUMIFS(収支報告書!$AB$10:$AB$1011,収支報告書!$U$10:$U$1011,"一部*",収支報告書!$W$10:$W$1011,Q581)+SUMIFS(収支報告書!$P$10:$P$1011,収支報告書!$U$10:$U$1011,"確認",収支報告書!$W$10:$W$1011,Q581)+SUMIFS(収支報告書!$AC$10:$AC$1011,収支報告書!$U$10:$U$1011,"一部*",収支報告書!$W$10:$W$1011,Q581)</f>
        <v>0</v>
      </c>
      <c r="S581" t="str" cm="1">
        <f t="array" aca="1" ref="S581" ca="1">_xlfn.IFNA(INDIRECT(ADDRESS(MATCH(Q581,収支報告書!$W$10:$W$1011,0)+9,22,4,,"収支報告書")),"")</f>
        <v/>
      </c>
      <c r="T581" t="str">
        <f t="shared" si="17"/>
        <v/>
      </c>
      <c r="U581" t="str">
        <f t="shared" si="18"/>
        <v/>
      </c>
    </row>
    <row r="582" spans="14:21">
      <c r="N582">
        <v>578</v>
      </c>
      <c r="O582" t="str">
        <f>IF(収支報告書!U587="一部対象外","・No."&amp;収支報告書!B587&amp;"："&amp;TEXT(収支報告書!$S587+収支報告書!$AA587+収支報告書!$AC587,"\#,###"),IF(収支報告書!U587="一部確認","・No."&amp;収支報告書!B587&amp;"："&amp;TEXT(収支報告書!$AB587,"\#,###"),""))</f>
        <v/>
      </c>
      <c r="P582" t="str" cm="1">
        <f t="array" ref="P582">IF(Q582="","",_xlfn.TEXTJOIN(",",TRUE,IF(収支報告書!$W$10:$W$1011=Q582,収支報告書!$B$10:$B$1011,"")))</f>
        <v/>
      </c>
      <c r="R582" s="150">
        <f>SUMIFS(収支報告書!$P$10:$P$1011,収支報告書!$U$10:$U$1011,"対象外",収支報告書!$W$10:$W$1011,Q582)+SUMIFS(収支報告書!$S$10:$S$1011,収支報告書!$U$10:$U$1011,"一部*",収支報告書!$W$10:$W$1011,Q582)+SUMIFS(収支報告書!$AA$10:$AA$1011,収支報告書!$U$10:$U$1011,"一部*",収支報告書!$W$10:$W$1011,Q582)+SUMIFS(収支報告書!$AB$10:$AB$1011,収支報告書!$U$10:$U$1011,"一部*",収支報告書!$W$10:$W$1011,Q582)+SUMIFS(収支報告書!$P$10:$P$1011,収支報告書!$U$10:$U$1011,"確認",収支報告書!$W$10:$W$1011,Q582)+SUMIFS(収支報告書!$AC$10:$AC$1011,収支報告書!$U$10:$U$1011,"一部*",収支報告書!$W$10:$W$1011,Q582)</f>
        <v>0</v>
      </c>
      <c r="S582" t="str" cm="1">
        <f t="array" aca="1" ref="S582" ca="1">_xlfn.IFNA(INDIRECT(ADDRESS(MATCH(Q582,収支報告書!$W$10:$W$1011,0)+9,22,4,,"収支報告書")),"")</f>
        <v/>
      </c>
      <c r="T582" t="str">
        <f t="shared" ref="T582:T645" si="19">IF(Q582="","",IF(R582&lt;&gt;0,"・No."&amp;P582&amp;"："&amp;Q582&amp;"（"&amp;TEXT(R582,"\#,###")&amp;IF(S582=0,"","/"&amp;S582)&amp;"）"&amp;CHAR(10),""))</f>
        <v/>
      </c>
      <c r="U582" t="str">
        <f t="shared" si="18"/>
        <v/>
      </c>
    </row>
    <row r="583" spans="14:21">
      <c r="N583">
        <v>579</v>
      </c>
      <c r="O583" t="str">
        <f>IF(収支報告書!U588="一部対象外","・No."&amp;収支報告書!B588&amp;"："&amp;TEXT(収支報告書!$S588+収支報告書!$AA588+収支報告書!$AC588,"\#,###"),IF(収支報告書!U588="一部確認","・No."&amp;収支報告書!B588&amp;"："&amp;TEXT(収支報告書!$AB588,"\#,###"),""))</f>
        <v/>
      </c>
      <c r="P583" t="str" cm="1">
        <f t="array" ref="P583">IF(Q583="","",_xlfn.TEXTJOIN(",",TRUE,IF(収支報告書!$W$10:$W$1011=Q583,収支報告書!$B$10:$B$1011,"")))</f>
        <v/>
      </c>
      <c r="R583" s="150">
        <f>SUMIFS(収支報告書!$P$10:$P$1011,収支報告書!$U$10:$U$1011,"対象外",収支報告書!$W$10:$W$1011,Q583)+SUMIFS(収支報告書!$S$10:$S$1011,収支報告書!$U$10:$U$1011,"一部*",収支報告書!$W$10:$W$1011,Q583)+SUMIFS(収支報告書!$AA$10:$AA$1011,収支報告書!$U$10:$U$1011,"一部*",収支報告書!$W$10:$W$1011,Q583)+SUMIFS(収支報告書!$AB$10:$AB$1011,収支報告書!$U$10:$U$1011,"一部*",収支報告書!$W$10:$W$1011,Q583)+SUMIFS(収支報告書!$P$10:$P$1011,収支報告書!$U$10:$U$1011,"確認",収支報告書!$W$10:$W$1011,Q583)+SUMIFS(収支報告書!$AC$10:$AC$1011,収支報告書!$U$10:$U$1011,"一部*",収支報告書!$W$10:$W$1011,Q583)</f>
        <v>0</v>
      </c>
      <c r="S583" t="str" cm="1">
        <f t="array" aca="1" ref="S583" ca="1">_xlfn.IFNA(INDIRECT(ADDRESS(MATCH(Q583,収支報告書!$W$10:$W$1011,0)+9,22,4,,"収支報告書")),"")</f>
        <v/>
      </c>
      <c r="T583" t="str">
        <f t="shared" si="19"/>
        <v/>
      </c>
      <c r="U583" t="str">
        <f t="shared" si="18"/>
        <v/>
      </c>
    </row>
    <row r="584" spans="14:21">
      <c r="N584">
        <v>580</v>
      </c>
      <c r="O584" t="str">
        <f>IF(収支報告書!U589="一部対象外","・No."&amp;収支報告書!B589&amp;"："&amp;TEXT(収支報告書!$S589+収支報告書!$AA589+収支報告書!$AC589,"\#,###"),IF(収支報告書!U589="一部確認","・No."&amp;収支報告書!B589&amp;"："&amp;TEXT(収支報告書!$AB589,"\#,###"),""))</f>
        <v/>
      </c>
      <c r="P584" t="str" cm="1">
        <f t="array" ref="P584">IF(Q584="","",_xlfn.TEXTJOIN(",",TRUE,IF(収支報告書!$W$10:$W$1011=Q584,収支報告書!$B$10:$B$1011,"")))</f>
        <v/>
      </c>
      <c r="R584" s="150">
        <f>SUMIFS(収支報告書!$P$10:$P$1011,収支報告書!$U$10:$U$1011,"対象外",収支報告書!$W$10:$W$1011,Q584)+SUMIFS(収支報告書!$S$10:$S$1011,収支報告書!$U$10:$U$1011,"一部*",収支報告書!$W$10:$W$1011,Q584)+SUMIFS(収支報告書!$AA$10:$AA$1011,収支報告書!$U$10:$U$1011,"一部*",収支報告書!$W$10:$W$1011,Q584)+SUMIFS(収支報告書!$AB$10:$AB$1011,収支報告書!$U$10:$U$1011,"一部*",収支報告書!$W$10:$W$1011,Q584)+SUMIFS(収支報告書!$P$10:$P$1011,収支報告書!$U$10:$U$1011,"確認",収支報告書!$W$10:$W$1011,Q584)+SUMIFS(収支報告書!$AC$10:$AC$1011,収支報告書!$U$10:$U$1011,"一部*",収支報告書!$W$10:$W$1011,Q584)</f>
        <v>0</v>
      </c>
      <c r="S584" t="str" cm="1">
        <f t="array" aca="1" ref="S584" ca="1">_xlfn.IFNA(INDIRECT(ADDRESS(MATCH(Q584,収支報告書!$W$10:$W$1011,0)+9,22,4,,"収支報告書")),"")</f>
        <v/>
      </c>
      <c r="T584" t="str">
        <f t="shared" si="19"/>
        <v/>
      </c>
      <c r="U584" t="str">
        <f t="shared" si="18"/>
        <v/>
      </c>
    </row>
    <row r="585" spans="14:21">
      <c r="N585">
        <v>581</v>
      </c>
      <c r="O585" t="str">
        <f>IF(収支報告書!U590="一部対象外","・No."&amp;収支報告書!B590&amp;"："&amp;TEXT(収支報告書!$S590+収支報告書!$AA590+収支報告書!$AC590,"\#,###"),IF(収支報告書!U590="一部確認","・No."&amp;収支報告書!B590&amp;"："&amp;TEXT(収支報告書!$AB590,"\#,###"),""))</f>
        <v/>
      </c>
      <c r="P585" t="str" cm="1">
        <f t="array" ref="P585">IF(Q585="","",_xlfn.TEXTJOIN(",",TRUE,IF(収支報告書!$W$10:$W$1011=Q585,収支報告書!$B$10:$B$1011,"")))</f>
        <v/>
      </c>
      <c r="R585" s="150">
        <f>SUMIFS(収支報告書!$P$10:$P$1011,収支報告書!$U$10:$U$1011,"対象外",収支報告書!$W$10:$W$1011,Q585)+SUMIFS(収支報告書!$S$10:$S$1011,収支報告書!$U$10:$U$1011,"一部*",収支報告書!$W$10:$W$1011,Q585)+SUMIFS(収支報告書!$AA$10:$AA$1011,収支報告書!$U$10:$U$1011,"一部*",収支報告書!$W$10:$W$1011,Q585)+SUMIFS(収支報告書!$AB$10:$AB$1011,収支報告書!$U$10:$U$1011,"一部*",収支報告書!$W$10:$W$1011,Q585)+SUMIFS(収支報告書!$P$10:$P$1011,収支報告書!$U$10:$U$1011,"確認",収支報告書!$W$10:$W$1011,Q585)+SUMIFS(収支報告書!$AC$10:$AC$1011,収支報告書!$U$10:$U$1011,"一部*",収支報告書!$W$10:$W$1011,Q585)</f>
        <v>0</v>
      </c>
      <c r="S585" t="str" cm="1">
        <f t="array" aca="1" ref="S585" ca="1">_xlfn.IFNA(INDIRECT(ADDRESS(MATCH(Q585,収支報告書!$W$10:$W$1011,0)+9,22,4,,"収支報告書")),"")</f>
        <v/>
      </c>
      <c r="T585" t="str">
        <f t="shared" si="19"/>
        <v/>
      </c>
      <c r="U585" t="str">
        <f t="shared" ref="U585:U648" si="20">IF(Q585="","",IF(R585=0,"・No."&amp;P585&amp;"："&amp;Q585&amp;CHAR(10),""))</f>
        <v/>
      </c>
    </row>
    <row r="586" spans="14:21">
      <c r="N586">
        <v>582</v>
      </c>
      <c r="O586" t="str">
        <f>IF(収支報告書!U591="一部対象外","・No."&amp;収支報告書!B591&amp;"："&amp;TEXT(収支報告書!$S591+収支報告書!$AA591+収支報告書!$AC591,"\#,###"),IF(収支報告書!U591="一部確認","・No."&amp;収支報告書!B591&amp;"："&amp;TEXT(収支報告書!$AB591,"\#,###"),""))</f>
        <v/>
      </c>
      <c r="P586" t="str" cm="1">
        <f t="array" ref="P586">IF(Q586="","",_xlfn.TEXTJOIN(",",TRUE,IF(収支報告書!$W$10:$W$1011=Q586,収支報告書!$B$10:$B$1011,"")))</f>
        <v/>
      </c>
      <c r="R586" s="150">
        <f>SUMIFS(収支報告書!$P$10:$P$1011,収支報告書!$U$10:$U$1011,"対象外",収支報告書!$W$10:$W$1011,Q586)+SUMIFS(収支報告書!$S$10:$S$1011,収支報告書!$U$10:$U$1011,"一部*",収支報告書!$W$10:$W$1011,Q586)+SUMIFS(収支報告書!$AA$10:$AA$1011,収支報告書!$U$10:$U$1011,"一部*",収支報告書!$W$10:$W$1011,Q586)+SUMIFS(収支報告書!$AB$10:$AB$1011,収支報告書!$U$10:$U$1011,"一部*",収支報告書!$W$10:$W$1011,Q586)+SUMIFS(収支報告書!$P$10:$P$1011,収支報告書!$U$10:$U$1011,"確認",収支報告書!$W$10:$W$1011,Q586)+SUMIFS(収支報告書!$AC$10:$AC$1011,収支報告書!$U$10:$U$1011,"一部*",収支報告書!$W$10:$W$1011,Q586)</f>
        <v>0</v>
      </c>
      <c r="S586" t="str" cm="1">
        <f t="array" aca="1" ref="S586" ca="1">_xlfn.IFNA(INDIRECT(ADDRESS(MATCH(Q586,収支報告書!$W$10:$W$1011,0)+9,22,4,,"収支報告書")),"")</f>
        <v/>
      </c>
      <c r="T586" t="str">
        <f t="shared" si="19"/>
        <v/>
      </c>
      <c r="U586" t="str">
        <f t="shared" si="20"/>
        <v/>
      </c>
    </row>
    <row r="587" spans="14:21">
      <c r="N587">
        <v>583</v>
      </c>
      <c r="O587" t="str">
        <f>IF(収支報告書!U592="一部対象外","・No."&amp;収支報告書!B592&amp;"："&amp;TEXT(収支報告書!$S592+収支報告書!$AA592+収支報告書!$AC592,"\#,###"),IF(収支報告書!U592="一部確認","・No."&amp;収支報告書!B592&amp;"："&amp;TEXT(収支報告書!$AB592,"\#,###"),""))</f>
        <v/>
      </c>
      <c r="P587" t="str" cm="1">
        <f t="array" ref="P587">IF(Q587="","",_xlfn.TEXTJOIN(",",TRUE,IF(収支報告書!$W$10:$W$1011=Q587,収支報告書!$B$10:$B$1011,"")))</f>
        <v/>
      </c>
      <c r="R587" s="150">
        <f>SUMIFS(収支報告書!$P$10:$P$1011,収支報告書!$U$10:$U$1011,"対象外",収支報告書!$W$10:$W$1011,Q587)+SUMIFS(収支報告書!$S$10:$S$1011,収支報告書!$U$10:$U$1011,"一部*",収支報告書!$W$10:$W$1011,Q587)+SUMIFS(収支報告書!$AA$10:$AA$1011,収支報告書!$U$10:$U$1011,"一部*",収支報告書!$W$10:$W$1011,Q587)+SUMIFS(収支報告書!$AB$10:$AB$1011,収支報告書!$U$10:$U$1011,"一部*",収支報告書!$W$10:$W$1011,Q587)+SUMIFS(収支報告書!$P$10:$P$1011,収支報告書!$U$10:$U$1011,"確認",収支報告書!$W$10:$W$1011,Q587)+SUMIFS(収支報告書!$AC$10:$AC$1011,収支報告書!$U$10:$U$1011,"一部*",収支報告書!$W$10:$W$1011,Q587)</f>
        <v>0</v>
      </c>
      <c r="S587" t="str" cm="1">
        <f t="array" aca="1" ref="S587" ca="1">_xlfn.IFNA(INDIRECT(ADDRESS(MATCH(Q587,収支報告書!$W$10:$W$1011,0)+9,22,4,,"収支報告書")),"")</f>
        <v/>
      </c>
      <c r="T587" t="str">
        <f t="shared" si="19"/>
        <v/>
      </c>
      <c r="U587" t="str">
        <f t="shared" si="20"/>
        <v/>
      </c>
    </row>
    <row r="588" spans="14:21">
      <c r="N588">
        <v>584</v>
      </c>
      <c r="O588" t="str">
        <f>IF(収支報告書!U593="一部対象外","・No."&amp;収支報告書!B593&amp;"："&amp;TEXT(収支報告書!$S593+収支報告書!$AA593+収支報告書!$AC593,"\#,###"),IF(収支報告書!U593="一部確認","・No."&amp;収支報告書!B593&amp;"："&amp;TEXT(収支報告書!$AB593,"\#,###"),""))</f>
        <v/>
      </c>
      <c r="P588" t="str" cm="1">
        <f t="array" ref="P588">IF(Q588="","",_xlfn.TEXTJOIN(",",TRUE,IF(収支報告書!$W$10:$W$1011=Q588,収支報告書!$B$10:$B$1011,"")))</f>
        <v/>
      </c>
      <c r="R588" s="150">
        <f>SUMIFS(収支報告書!$P$10:$P$1011,収支報告書!$U$10:$U$1011,"対象外",収支報告書!$W$10:$W$1011,Q588)+SUMIFS(収支報告書!$S$10:$S$1011,収支報告書!$U$10:$U$1011,"一部*",収支報告書!$W$10:$W$1011,Q588)+SUMIFS(収支報告書!$AA$10:$AA$1011,収支報告書!$U$10:$U$1011,"一部*",収支報告書!$W$10:$W$1011,Q588)+SUMIFS(収支報告書!$AB$10:$AB$1011,収支報告書!$U$10:$U$1011,"一部*",収支報告書!$W$10:$W$1011,Q588)+SUMIFS(収支報告書!$P$10:$P$1011,収支報告書!$U$10:$U$1011,"確認",収支報告書!$W$10:$W$1011,Q588)+SUMIFS(収支報告書!$AC$10:$AC$1011,収支報告書!$U$10:$U$1011,"一部*",収支報告書!$W$10:$W$1011,Q588)</f>
        <v>0</v>
      </c>
      <c r="S588" t="str" cm="1">
        <f t="array" aca="1" ref="S588" ca="1">_xlfn.IFNA(INDIRECT(ADDRESS(MATCH(Q588,収支報告書!$W$10:$W$1011,0)+9,22,4,,"収支報告書")),"")</f>
        <v/>
      </c>
      <c r="T588" t="str">
        <f t="shared" si="19"/>
        <v/>
      </c>
      <c r="U588" t="str">
        <f t="shared" si="20"/>
        <v/>
      </c>
    </row>
    <row r="589" spans="14:21">
      <c r="N589">
        <v>585</v>
      </c>
      <c r="O589" t="str">
        <f>IF(収支報告書!U594="一部対象外","・No."&amp;収支報告書!B594&amp;"："&amp;TEXT(収支報告書!$S594+収支報告書!$AA594+収支報告書!$AC594,"\#,###"),IF(収支報告書!U594="一部確認","・No."&amp;収支報告書!B594&amp;"："&amp;TEXT(収支報告書!$AB594,"\#,###"),""))</f>
        <v/>
      </c>
      <c r="P589" t="str" cm="1">
        <f t="array" ref="P589">IF(Q589="","",_xlfn.TEXTJOIN(",",TRUE,IF(収支報告書!$W$10:$W$1011=Q589,収支報告書!$B$10:$B$1011,"")))</f>
        <v/>
      </c>
      <c r="R589" s="150">
        <f>SUMIFS(収支報告書!$P$10:$P$1011,収支報告書!$U$10:$U$1011,"対象外",収支報告書!$W$10:$W$1011,Q589)+SUMIFS(収支報告書!$S$10:$S$1011,収支報告書!$U$10:$U$1011,"一部*",収支報告書!$W$10:$W$1011,Q589)+SUMIFS(収支報告書!$AA$10:$AA$1011,収支報告書!$U$10:$U$1011,"一部*",収支報告書!$W$10:$W$1011,Q589)+SUMIFS(収支報告書!$AB$10:$AB$1011,収支報告書!$U$10:$U$1011,"一部*",収支報告書!$W$10:$W$1011,Q589)+SUMIFS(収支報告書!$P$10:$P$1011,収支報告書!$U$10:$U$1011,"確認",収支報告書!$W$10:$W$1011,Q589)+SUMIFS(収支報告書!$AC$10:$AC$1011,収支報告書!$U$10:$U$1011,"一部*",収支報告書!$W$10:$W$1011,Q589)</f>
        <v>0</v>
      </c>
      <c r="S589" t="str" cm="1">
        <f t="array" aca="1" ref="S589" ca="1">_xlfn.IFNA(INDIRECT(ADDRESS(MATCH(Q589,収支報告書!$W$10:$W$1011,0)+9,22,4,,"収支報告書")),"")</f>
        <v/>
      </c>
      <c r="T589" t="str">
        <f t="shared" si="19"/>
        <v/>
      </c>
      <c r="U589" t="str">
        <f t="shared" si="20"/>
        <v/>
      </c>
    </row>
    <row r="590" spans="14:21">
      <c r="N590">
        <v>586</v>
      </c>
      <c r="O590" t="str">
        <f>IF(収支報告書!U595="一部対象外","・No."&amp;収支報告書!B595&amp;"："&amp;TEXT(収支報告書!$S595+収支報告書!$AA595+収支報告書!$AC595,"\#,###"),IF(収支報告書!U595="一部確認","・No."&amp;収支報告書!B595&amp;"："&amp;TEXT(収支報告書!$AB595,"\#,###"),""))</f>
        <v/>
      </c>
      <c r="P590" t="str" cm="1">
        <f t="array" ref="P590">IF(Q590="","",_xlfn.TEXTJOIN(",",TRUE,IF(収支報告書!$W$10:$W$1011=Q590,収支報告書!$B$10:$B$1011,"")))</f>
        <v/>
      </c>
      <c r="R590" s="150">
        <f>SUMIFS(収支報告書!$P$10:$P$1011,収支報告書!$U$10:$U$1011,"対象外",収支報告書!$W$10:$W$1011,Q590)+SUMIFS(収支報告書!$S$10:$S$1011,収支報告書!$U$10:$U$1011,"一部*",収支報告書!$W$10:$W$1011,Q590)+SUMIFS(収支報告書!$AA$10:$AA$1011,収支報告書!$U$10:$U$1011,"一部*",収支報告書!$W$10:$W$1011,Q590)+SUMIFS(収支報告書!$AB$10:$AB$1011,収支報告書!$U$10:$U$1011,"一部*",収支報告書!$W$10:$W$1011,Q590)+SUMIFS(収支報告書!$P$10:$P$1011,収支報告書!$U$10:$U$1011,"確認",収支報告書!$W$10:$W$1011,Q590)+SUMIFS(収支報告書!$AC$10:$AC$1011,収支報告書!$U$10:$U$1011,"一部*",収支報告書!$W$10:$W$1011,Q590)</f>
        <v>0</v>
      </c>
      <c r="S590" t="str" cm="1">
        <f t="array" aca="1" ref="S590" ca="1">_xlfn.IFNA(INDIRECT(ADDRESS(MATCH(Q590,収支報告書!$W$10:$W$1011,0)+9,22,4,,"収支報告書")),"")</f>
        <v/>
      </c>
      <c r="T590" t="str">
        <f t="shared" si="19"/>
        <v/>
      </c>
      <c r="U590" t="str">
        <f t="shared" si="20"/>
        <v/>
      </c>
    </row>
    <row r="591" spans="14:21">
      <c r="N591">
        <v>587</v>
      </c>
      <c r="O591" t="str">
        <f>IF(収支報告書!U596="一部対象外","・No."&amp;収支報告書!B596&amp;"："&amp;TEXT(収支報告書!$S596+収支報告書!$AA596+収支報告書!$AC596,"\#,###"),IF(収支報告書!U596="一部確認","・No."&amp;収支報告書!B596&amp;"："&amp;TEXT(収支報告書!$AB596,"\#,###"),""))</f>
        <v/>
      </c>
      <c r="P591" t="str" cm="1">
        <f t="array" ref="P591">IF(Q591="","",_xlfn.TEXTJOIN(",",TRUE,IF(収支報告書!$W$10:$W$1011=Q591,収支報告書!$B$10:$B$1011,"")))</f>
        <v/>
      </c>
      <c r="R591" s="150">
        <f>SUMIFS(収支報告書!$P$10:$P$1011,収支報告書!$U$10:$U$1011,"対象外",収支報告書!$W$10:$W$1011,Q591)+SUMIFS(収支報告書!$S$10:$S$1011,収支報告書!$U$10:$U$1011,"一部*",収支報告書!$W$10:$W$1011,Q591)+SUMIFS(収支報告書!$AA$10:$AA$1011,収支報告書!$U$10:$U$1011,"一部*",収支報告書!$W$10:$W$1011,Q591)+SUMIFS(収支報告書!$AB$10:$AB$1011,収支報告書!$U$10:$U$1011,"一部*",収支報告書!$W$10:$W$1011,Q591)+SUMIFS(収支報告書!$P$10:$P$1011,収支報告書!$U$10:$U$1011,"確認",収支報告書!$W$10:$W$1011,Q591)+SUMIFS(収支報告書!$AC$10:$AC$1011,収支報告書!$U$10:$U$1011,"一部*",収支報告書!$W$10:$W$1011,Q591)</f>
        <v>0</v>
      </c>
      <c r="S591" t="str" cm="1">
        <f t="array" aca="1" ref="S591" ca="1">_xlfn.IFNA(INDIRECT(ADDRESS(MATCH(Q591,収支報告書!$W$10:$W$1011,0)+9,22,4,,"収支報告書")),"")</f>
        <v/>
      </c>
      <c r="T591" t="str">
        <f t="shared" si="19"/>
        <v/>
      </c>
      <c r="U591" t="str">
        <f t="shared" si="20"/>
        <v/>
      </c>
    </row>
    <row r="592" spans="14:21">
      <c r="N592">
        <v>588</v>
      </c>
      <c r="O592" t="str">
        <f>IF(収支報告書!U597="一部対象外","・No."&amp;収支報告書!B597&amp;"："&amp;TEXT(収支報告書!$S597+収支報告書!$AA597+収支報告書!$AC597,"\#,###"),IF(収支報告書!U597="一部確認","・No."&amp;収支報告書!B597&amp;"："&amp;TEXT(収支報告書!$AB597,"\#,###"),""))</f>
        <v/>
      </c>
      <c r="P592" t="str" cm="1">
        <f t="array" ref="P592">IF(Q592="","",_xlfn.TEXTJOIN(",",TRUE,IF(収支報告書!$W$10:$W$1011=Q592,収支報告書!$B$10:$B$1011,"")))</f>
        <v/>
      </c>
      <c r="R592" s="150">
        <f>SUMIFS(収支報告書!$P$10:$P$1011,収支報告書!$U$10:$U$1011,"対象外",収支報告書!$W$10:$W$1011,Q592)+SUMIFS(収支報告書!$S$10:$S$1011,収支報告書!$U$10:$U$1011,"一部*",収支報告書!$W$10:$W$1011,Q592)+SUMIFS(収支報告書!$AA$10:$AA$1011,収支報告書!$U$10:$U$1011,"一部*",収支報告書!$W$10:$W$1011,Q592)+SUMIFS(収支報告書!$AB$10:$AB$1011,収支報告書!$U$10:$U$1011,"一部*",収支報告書!$W$10:$W$1011,Q592)+SUMIFS(収支報告書!$P$10:$P$1011,収支報告書!$U$10:$U$1011,"確認",収支報告書!$W$10:$W$1011,Q592)+SUMIFS(収支報告書!$AC$10:$AC$1011,収支報告書!$U$10:$U$1011,"一部*",収支報告書!$W$10:$W$1011,Q592)</f>
        <v>0</v>
      </c>
      <c r="S592" t="str" cm="1">
        <f t="array" aca="1" ref="S592" ca="1">_xlfn.IFNA(INDIRECT(ADDRESS(MATCH(Q592,収支報告書!$W$10:$W$1011,0)+9,22,4,,"収支報告書")),"")</f>
        <v/>
      </c>
      <c r="T592" t="str">
        <f t="shared" si="19"/>
        <v/>
      </c>
      <c r="U592" t="str">
        <f t="shared" si="20"/>
        <v/>
      </c>
    </row>
    <row r="593" spans="14:21">
      <c r="N593">
        <v>589</v>
      </c>
      <c r="O593" t="str">
        <f>IF(収支報告書!U598="一部対象外","・No."&amp;収支報告書!B598&amp;"："&amp;TEXT(収支報告書!$S598+収支報告書!$AA598+収支報告書!$AC598,"\#,###"),IF(収支報告書!U598="一部確認","・No."&amp;収支報告書!B598&amp;"："&amp;TEXT(収支報告書!$AB598,"\#,###"),""))</f>
        <v/>
      </c>
      <c r="P593" t="str" cm="1">
        <f t="array" ref="P593">IF(Q593="","",_xlfn.TEXTJOIN(",",TRUE,IF(収支報告書!$W$10:$W$1011=Q593,収支報告書!$B$10:$B$1011,"")))</f>
        <v/>
      </c>
      <c r="R593" s="150">
        <f>SUMIFS(収支報告書!$P$10:$P$1011,収支報告書!$U$10:$U$1011,"対象外",収支報告書!$W$10:$W$1011,Q593)+SUMIFS(収支報告書!$S$10:$S$1011,収支報告書!$U$10:$U$1011,"一部*",収支報告書!$W$10:$W$1011,Q593)+SUMIFS(収支報告書!$AA$10:$AA$1011,収支報告書!$U$10:$U$1011,"一部*",収支報告書!$W$10:$W$1011,Q593)+SUMIFS(収支報告書!$AB$10:$AB$1011,収支報告書!$U$10:$U$1011,"一部*",収支報告書!$W$10:$W$1011,Q593)+SUMIFS(収支報告書!$P$10:$P$1011,収支報告書!$U$10:$U$1011,"確認",収支報告書!$W$10:$W$1011,Q593)+SUMIFS(収支報告書!$AC$10:$AC$1011,収支報告書!$U$10:$U$1011,"一部*",収支報告書!$W$10:$W$1011,Q593)</f>
        <v>0</v>
      </c>
      <c r="S593" t="str" cm="1">
        <f t="array" aca="1" ref="S593" ca="1">_xlfn.IFNA(INDIRECT(ADDRESS(MATCH(Q593,収支報告書!$W$10:$W$1011,0)+9,22,4,,"収支報告書")),"")</f>
        <v/>
      </c>
      <c r="T593" t="str">
        <f t="shared" si="19"/>
        <v/>
      </c>
      <c r="U593" t="str">
        <f t="shared" si="20"/>
        <v/>
      </c>
    </row>
    <row r="594" spans="14:21">
      <c r="N594">
        <v>590</v>
      </c>
      <c r="O594" t="str">
        <f>IF(収支報告書!U599="一部対象外","・No."&amp;収支報告書!B599&amp;"："&amp;TEXT(収支報告書!$S599+収支報告書!$AA599+収支報告書!$AC599,"\#,###"),IF(収支報告書!U599="一部確認","・No."&amp;収支報告書!B599&amp;"："&amp;TEXT(収支報告書!$AB599,"\#,###"),""))</f>
        <v/>
      </c>
      <c r="P594" t="str" cm="1">
        <f t="array" ref="P594">IF(Q594="","",_xlfn.TEXTJOIN(",",TRUE,IF(収支報告書!$W$10:$W$1011=Q594,収支報告書!$B$10:$B$1011,"")))</f>
        <v/>
      </c>
      <c r="R594" s="150">
        <f>SUMIFS(収支報告書!$P$10:$P$1011,収支報告書!$U$10:$U$1011,"対象外",収支報告書!$W$10:$W$1011,Q594)+SUMIFS(収支報告書!$S$10:$S$1011,収支報告書!$U$10:$U$1011,"一部*",収支報告書!$W$10:$W$1011,Q594)+SUMIFS(収支報告書!$AA$10:$AA$1011,収支報告書!$U$10:$U$1011,"一部*",収支報告書!$W$10:$W$1011,Q594)+SUMIFS(収支報告書!$AB$10:$AB$1011,収支報告書!$U$10:$U$1011,"一部*",収支報告書!$W$10:$W$1011,Q594)+SUMIFS(収支報告書!$P$10:$P$1011,収支報告書!$U$10:$U$1011,"確認",収支報告書!$W$10:$W$1011,Q594)+SUMIFS(収支報告書!$AC$10:$AC$1011,収支報告書!$U$10:$U$1011,"一部*",収支報告書!$W$10:$W$1011,Q594)</f>
        <v>0</v>
      </c>
      <c r="S594" t="str" cm="1">
        <f t="array" aca="1" ref="S594" ca="1">_xlfn.IFNA(INDIRECT(ADDRESS(MATCH(Q594,収支報告書!$W$10:$W$1011,0)+9,22,4,,"収支報告書")),"")</f>
        <v/>
      </c>
      <c r="T594" t="str">
        <f t="shared" si="19"/>
        <v/>
      </c>
      <c r="U594" t="str">
        <f t="shared" si="20"/>
        <v/>
      </c>
    </row>
    <row r="595" spans="14:21">
      <c r="N595">
        <v>591</v>
      </c>
      <c r="O595" t="str">
        <f>IF(収支報告書!U600="一部対象外","・No."&amp;収支報告書!B600&amp;"："&amp;TEXT(収支報告書!$S600+収支報告書!$AA600+収支報告書!$AC600,"\#,###"),IF(収支報告書!U600="一部確認","・No."&amp;収支報告書!B600&amp;"："&amp;TEXT(収支報告書!$AB600,"\#,###"),""))</f>
        <v/>
      </c>
      <c r="P595" t="str" cm="1">
        <f t="array" ref="P595">IF(Q595="","",_xlfn.TEXTJOIN(",",TRUE,IF(収支報告書!$W$10:$W$1011=Q595,収支報告書!$B$10:$B$1011,"")))</f>
        <v/>
      </c>
      <c r="R595" s="150">
        <f>SUMIFS(収支報告書!$P$10:$P$1011,収支報告書!$U$10:$U$1011,"対象外",収支報告書!$W$10:$W$1011,Q595)+SUMIFS(収支報告書!$S$10:$S$1011,収支報告書!$U$10:$U$1011,"一部*",収支報告書!$W$10:$W$1011,Q595)+SUMIFS(収支報告書!$AA$10:$AA$1011,収支報告書!$U$10:$U$1011,"一部*",収支報告書!$W$10:$W$1011,Q595)+SUMIFS(収支報告書!$AB$10:$AB$1011,収支報告書!$U$10:$U$1011,"一部*",収支報告書!$W$10:$W$1011,Q595)+SUMIFS(収支報告書!$P$10:$P$1011,収支報告書!$U$10:$U$1011,"確認",収支報告書!$W$10:$W$1011,Q595)+SUMIFS(収支報告書!$AC$10:$AC$1011,収支報告書!$U$10:$U$1011,"一部*",収支報告書!$W$10:$W$1011,Q595)</f>
        <v>0</v>
      </c>
      <c r="S595" t="str" cm="1">
        <f t="array" aca="1" ref="S595" ca="1">_xlfn.IFNA(INDIRECT(ADDRESS(MATCH(Q595,収支報告書!$W$10:$W$1011,0)+9,22,4,,"収支報告書")),"")</f>
        <v/>
      </c>
      <c r="T595" t="str">
        <f t="shared" si="19"/>
        <v/>
      </c>
      <c r="U595" t="str">
        <f t="shared" si="20"/>
        <v/>
      </c>
    </row>
    <row r="596" spans="14:21">
      <c r="N596">
        <v>592</v>
      </c>
      <c r="O596" t="str">
        <f>IF(収支報告書!U601="一部対象外","・No."&amp;収支報告書!B601&amp;"："&amp;TEXT(収支報告書!$S601+収支報告書!$AA601+収支報告書!$AC601,"\#,###"),IF(収支報告書!U601="一部確認","・No."&amp;収支報告書!B601&amp;"："&amp;TEXT(収支報告書!$AB601,"\#,###"),""))</f>
        <v/>
      </c>
      <c r="P596" t="str" cm="1">
        <f t="array" ref="P596">IF(Q596="","",_xlfn.TEXTJOIN(",",TRUE,IF(収支報告書!$W$10:$W$1011=Q596,収支報告書!$B$10:$B$1011,"")))</f>
        <v/>
      </c>
      <c r="R596" s="150">
        <f>SUMIFS(収支報告書!$P$10:$P$1011,収支報告書!$U$10:$U$1011,"対象外",収支報告書!$W$10:$W$1011,Q596)+SUMIFS(収支報告書!$S$10:$S$1011,収支報告書!$U$10:$U$1011,"一部*",収支報告書!$W$10:$W$1011,Q596)+SUMIFS(収支報告書!$AA$10:$AA$1011,収支報告書!$U$10:$U$1011,"一部*",収支報告書!$W$10:$W$1011,Q596)+SUMIFS(収支報告書!$AB$10:$AB$1011,収支報告書!$U$10:$U$1011,"一部*",収支報告書!$W$10:$W$1011,Q596)+SUMIFS(収支報告書!$P$10:$P$1011,収支報告書!$U$10:$U$1011,"確認",収支報告書!$W$10:$W$1011,Q596)+SUMIFS(収支報告書!$AC$10:$AC$1011,収支報告書!$U$10:$U$1011,"一部*",収支報告書!$W$10:$W$1011,Q596)</f>
        <v>0</v>
      </c>
      <c r="S596" t="str" cm="1">
        <f t="array" aca="1" ref="S596" ca="1">_xlfn.IFNA(INDIRECT(ADDRESS(MATCH(Q596,収支報告書!$W$10:$W$1011,0)+9,22,4,,"収支報告書")),"")</f>
        <v/>
      </c>
      <c r="T596" t="str">
        <f t="shared" si="19"/>
        <v/>
      </c>
      <c r="U596" t="str">
        <f t="shared" si="20"/>
        <v/>
      </c>
    </row>
    <row r="597" spans="14:21">
      <c r="N597">
        <v>593</v>
      </c>
      <c r="O597" t="str">
        <f>IF(収支報告書!U602="一部対象外","・No."&amp;収支報告書!B602&amp;"："&amp;TEXT(収支報告書!$S602+収支報告書!$AA602+収支報告書!$AC602,"\#,###"),IF(収支報告書!U602="一部確認","・No."&amp;収支報告書!B602&amp;"："&amp;TEXT(収支報告書!$AB602,"\#,###"),""))</f>
        <v/>
      </c>
      <c r="P597" t="str" cm="1">
        <f t="array" ref="P597">IF(Q597="","",_xlfn.TEXTJOIN(",",TRUE,IF(収支報告書!$W$10:$W$1011=Q597,収支報告書!$B$10:$B$1011,"")))</f>
        <v/>
      </c>
      <c r="R597" s="150">
        <f>SUMIFS(収支報告書!$P$10:$P$1011,収支報告書!$U$10:$U$1011,"対象外",収支報告書!$W$10:$W$1011,Q597)+SUMIFS(収支報告書!$S$10:$S$1011,収支報告書!$U$10:$U$1011,"一部*",収支報告書!$W$10:$W$1011,Q597)+SUMIFS(収支報告書!$AA$10:$AA$1011,収支報告書!$U$10:$U$1011,"一部*",収支報告書!$W$10:$W$1011,Q597)+SUMIFS(収支報告書!$AB$10:$AB$1011,収支報告書!$U$10:$U$1011,"一部*",収支報告書!$W$10:$W$1011,Q597)+SUMIFS(収支報告書!$P$10:$P$1011,収支報告書!$U$10:$U$1011,"確認",収支報告書!$W$10:$W$1011,Q597)+SUMIFS(収支報告書!$AC$10:$AC$1011,収支報告書!$U$10:$U$1011,"一部*",収支報告書!$W$10:$W$1011,Q597)</f>
        <v>0</v>
      </c>
      <c r="S597" t="str" cm="1">
        <f t="array" aca="1" ref="S597" ca="1">_xlfn.IFNA(INDIRECT(ADDRESS(MATCH(Q597,収支報告書!$W$10:$W$1011,0)+9,22,4,,"収支報告書")),"")</f>
        <v/>
      </c>
      <c r="T597" t="str">
        <f t="shared" si="19"/>
        <v/>
      </c>
      <c r="U597" t="str">
        <f t="shared" si="20"/>
        <v/>
      </c>
    </row>
    <row r="598" spans="14:21">
      <c r="N598">
        <v>594</v>
      </c>
      <c r="O598" t="str">
        <f>IF(収支報告書!U603="一部対象外","・No."&amp;収支報告書!B603&amp;"："&amp;TEXT(収支報告書!$S603+収支報告書!$AA603+収支報告書!$AC603,"\#,###"),IF(収支報告書!U603="一部確認","・No."&amp;収支報告書!B603&amp;"："&amp;TEXT(収支報告書!$AB603,"\#,###"),""))</f>
        <v/>
      </c>
      <c r="P598" t="str" cm="1">
        <f t="array" ref="P598">IF(Q598="","",_xlfn.TEXTJOIN(",",TRUE,IF(収支報告書!$W$10:$W$1011=Q598,収支報告書!$B$10:$B$1011,"")))</f>
        <v/>
      </c>
      <c r="R598" s="150">
        <f>SUMIFS(収支報告書!$P$10:$P$1011,収支報告書!$U$10:$U$1011,"対象外",収支報告書!$W$10:$W$1011,Q598)+SUMIFS(収支報告書!$S$10:$S$1011,収支報告書!$U$10:$U$1011,"一部*",収支報告書!$W$10:$W$1011,Q598)+SUMIFS(収支報告書!$AA$10:$AA$1011,収支報告書!$U$10:$U$1011,"一部*",収支報告書!$W$10:$W$1011,Q598)+SUMIFS(収支報告書!$AB$10:$AB$1011,収支報告書!$U$10:$U$1011,"一部*",収支報告書!$W$10:$W$1011,Q598)+SUMIFS(収支報告書!$P$10:$P$1011,収支報告書!$U$10:$U$1011,"確認",収支報告書!$W$10:$W$1011,Q598)+SUMIFS(収支報告書!$AC$10:$AC$1011,収支報告書!$U$10:$U$1011,"一部*",収支報告書!$W$10:$W$1011,Q598)</f>
        <v>0</v>
      </c>
      <c r="S598" t="str" cm="1">
        <f t="array" aca="1" ref="S598" ca="1">_xlfn.IFNA(INDIRECT(ADDRESS(MATCH(Q598,収支報告書!$W$10:$W$1011,0)+9,22,4,,"収支報告書")),"")</f>
        <v/>
      </c>
      <c r="T598" t="str">
        <f t="shared" si="19"/>
        <v/>
      </c>
      <c r="U598" t="str">
        <f t="shared" si="20"/>
        <v/>
      </c>
    </row>
    <row r="599" spans="14:21">
      <c r="N599">
        <v>595</v>
      </c>
      <c r="O599" t="str">
        <f>IF(収支報告書!U604="一部対象外","・No."&amp;収支報告書!B604&amp;"："&amp;TEXT(収支報告書!$S604+収支報告書!$AA604+収支報告書!$AC604,"\#,###"),IF(収支報告書!U604="一部確認","・No."&amp;収支報告書!B604&amp;"："&amp;TEXT(収支報告書!$AB604,"\#,###"),""))</f>
        <v/>
      </c>
      <c r="P599" t="str" cm="1">
        <f t="array" ref="P599">IF(Q599="","",_xlfn.TEXTJOIN(",",TRUE,IF(収支報告書!$W$10:$W$1011=Q599,収支報告書!$B$10:$B$1011,"")))</f>
        <v/>
      </c>
      <c r="R599" s="150">
        <f>SUMIFS(収支報告書!$P$10:$P$1011,収支報告書!$U$10:$U$1011,"対象外",収支報告書!$W$10:$W$1011,Q599)+SUMIFS(収支報告書!$S$10:$S$1011,収支報告書!$U$10:$U$1011,"一部*",収支報告書!$W$10:$W$1011,Q599)+SUMIFS(収支報告書!$AA$10:$AA$1011,収支報告書!$U$10:$U$1011,"一部*",収支報告書!$W$10:$W$1011,Q599)+SUMIFS(収支報告書!$AB$10:$AB$1011,収支報告書!$U$10:$U$1011,"一部*",収支報告書!$W$10:$W$1011,Q599)+SUMIFS(収支報告書!$P$10:$P$1011,収支報告書!$U$10:$U$1011,"確認",収支報告書!$W$10:$W$1011,Q599)+SUMIFS(収支報告書!$AC$10:$AC$1011,収支報告書!$U$10:$U$1011,"一部*",収支報告書!$W$10:$W$1011,Q599)</f>
        <v>0</v>
      </c>
      <c r="S599" t="str" cm="1">
        <f t="array" aca="1" ref="S599" ca="1">_xlfn.IFNA(INDIRECT(ADDRESS(MATCH(Q599,収支報告書!$W$10:$W$1011,0)+9,22,4,,"収支報告書")),"")</f>
        <v/>
      </c>
      <c r="T599" t="str">
        <f t="shared" si="19"/>
        <v/>
      </c>
      <c r="U599" t="str">
        <f t="shared" si="20"/>
        <v/>
      </c>
    </row>
    <row r="600" spans="14:21">
      <c r="N600">
        <v>596</v>
      </c>
      <c r="O600" t="str">
        <f>IF(収支報告書!U605="一部対象外","・No."&amp;収支報告書!B605&amp;"："&amp;TEXT(収支報告書!$S605+収支報告書!$AA605+収支報告書!$AC605,"\#,###"),IF(収支報告書!U605="一部確認","・No."&amp;収支報告書!B605&amp;"："&amp;TEXT(収支報告書!$AB605,"\#,###"),""))</f>
        <v/>
      </c>
      <c r="P600" t="str" cm="1">
        <f t="array" ref="P600">IF(Q600="","",_xlfn.TEXTJOIN(",",TRUE,IF(収支報告書!$W$10:$W$1011=Q600,収支報告書!$B$10:$B$1011,"")))</f>
        <v/>
      </c>
      <c r="R600" s="150">
        <f>SUMIFS(収支報告書!$P$10:$P$1011,収支報告書!$U$10:$U$1011,"対象外",収支報告書!$W$10:$W$1011,Q600)+SUMIFS(収支報告書!$S$10:$S$1011,収支報告書!$U$10:$U$1011,"一部*",収支報告書!$W$10:$W$1011,Q600)+SUMIFS(収支報告書!$AA$10:$AA$1011,収支報告書!$U$10:$U$1011,"一部*",収支報告書!$W$10:$W$1011,Q600)+SUMIFS(収支報告書!$AB$10:$AB$1011,収支報告書!$U$10:$U$1011,"一部*",収支報告書!$W$10:$W$1011,Q600)+SUMIFS(収支報告書!$P$10:$P$1011,収支報告書!$U$10:$U$1011,"確認",収支報告書!$W$10:$W$1011,Q600)+SUMIFS(収支報告書!$AC$10:$AC$1011,収支報告書!$U$10:$U$1011,"一部*",収支報告書!$W$10:$W$1011,Q600)</f>
        <v>0</v>
      </c>
      <c r="S600" t="str" cm="1">
        <f t="array" aca="1" ref="S600" ca="1">_xlfn.IFNA(INDIRECT(ADDRESS(MATCH(Q600,収支報告書!$W$10:$W$1011,0)+9,22,4,,"収支報告書")),"")</f>
        <v/>
      </c>
      <c r="T600" t="str">
        <f t="shared" si="19"/>
        <v/>
      </c>
      <c r="U600" t="str">
        <f t="shared" si="20"/>
        <v/>
      </c>
    </row>
    <row r="601" spans="14:21">
      <c r="N601">
        <v>597</v>
      </c>
      <c r="O601" t="str">
        <f>IF(収支報告書!U606="一部対象外","・No."&amp;収支報告書!B606&amp;"："&amp;TEXT(収支報告書!$S606+収支報告書!$AA606+収支報告書!$AC606,"\#,###"),IF(収支報告書!U606="一部確認","・No."&amp;収支報告書!B606&amp;"："&amp;TEXT(収支報告書!$AB606,"\#,###"),""))</f>
        <v/>
      </c>
      <c r="P601" t="str" cm="1">
        <f t="array" ref="P601">IF(Q601="","",_xlfn.TEXTJOIN(",",TRUE,IF(収支報告書!$W$10:$W$1011=Q601,収支報告書!$B$10:$B$1011,"")))</f>
        <v/>
      </c>
      <c r="R601" s="150">
        <f>SUMIFS(収支報告書!$P$10:$P$1011,収支報告書!$U$10:$U$1011,"対象外",収支報告書!$W$10:$W$1011,Q601)+SUMIFS(収支報告書!$S$10:$S$1011,収支報告書!$U$10:$U$1011,"一部*",収支報告書!$W$10:$W$1011,Q601)+SUMIFS(収支報告書!$AA$10:$AA$1011,収支報告書!$U$10:$U$1011,"一部*",収支報告書!$W$10:$W$1011,Q601)+SUMIFS(収支報告書!$AB$10:$AB$1011,収支報告書!$U$10:$U$1011,"一部*",収支報告書!$W$10:$W$1011,Q601)+SUMIFS(収支報告書!$P$10:$P$1011,収支報告書!$U$10:$U$1011,"確認",収支報告書!$W$10:$W$1011,Q601)+SUMIFS(収支報告書!$AC$10:$AC$1011,収支報告書!$U$10:$U$1011,"一部*",収支報告書!$W$10:$W$1011,Q601)</f>
        <v>0</v>
      </c>
      <c r="S601" t="str" cm="1">
        <f t="array" aca="1" ref="S601" ca="1">_xlfn.IFNA(INDIRECT(ADDRESS(MATCH(Q601,収支報告書!$W$10:$W$1011,0)+9,22,4,,"収支報告書")),"")</f>
        <v/>
      </c>
      <c r="T601" t="str">
        <f t="shared" si="19"/>
        <v/>
      </c>
      <c r="U601" t="str">
        <f t="shared" si="20"/>
        <v/>
      </c>
    </row>
    <row r="602" spans="14:21">
      <c r="N602">
        <v>598</v>
      </c>
      <c r="O602" t="str">
        <f>IF(収支報告書!U607="一部対象外","・No."&amp;収支報告書!B607&amp;"："&amp;TEXT(収支報告書!$S607+収支報告書!$AA607+収支報告書!$AC607,"\#,###"),IF(収支報告書!U607="一部確認","・No."&amp;収支報告書!B607&amp;"："&amp;TEXT(収支報告書!$AB607,"\#,###"),""))</f>
        <v/>
      </c>
      <c r="P602" t="str" cm="1">
        <f t="array" ref="P602">IF(Q602="","",_xlfn.TEXTJOIN(",",TRUE,IF(収支報告書!$W$10:$W$1011=Q602,収支報告書!$B$10:$B$1011,"")))</f>
        <v/>
      </c>
      <c r="R602" s="150">
        <f>SUMIFS(収支報告書!$P$10:$P$1011,収支報告書!$U$10:$U$1011,"対象外",収支報告書!$W$10:$W$1011,Q602)+SUMIFS(収支報告書!$S$10:$S$1011,収支報告書!$U$10:$U$1011,"一部*",収支報告書!$W$10:$W$1011,Q602)+SUMIFS(収支報告書!$AA$10:$AA$1011,収支報告書!$U$10:$U$1011,"一部*",収支報告書!$W$10:$W$1011,Q602)+SUMIFS(収支報告書!$AB$10:$AB$1011,収支報告書!$U$10:$U$1011,"一部*",収支報告書!$W$10:$W$1011,Q602)+SUMIFS(収支報告書!$P$10:$P$1011,収支報告書!$U$10:$U$1011,"確認",収支報告書!$W$10:$W$1011,Q602)+SUMIFS(収支報告書!$AC$10:$AC$1011,収支報告書!$U$10:$U$1011,"一部*",収支報告書!$W$10:$W$1011,Q602)</f>
        <v>0</v>
      </c>
      <c r="S602" t="str" cm="1">
        <f t="array" aca="1" ref="S602" ca="1">_xlfn.IFNA(INDIRECT(ADDRESS(MATCH(Q602,収支報告書!$W$10:$W$1011,0)+9,22,4,,"収支報告書")),"")</f>
        <v/>
      </c>
      <c r="T602" t="str">
        <f t="shared" si="19"/>
        <v/>
      </c>
      <c r="U602" t="str">
        <f t="shared" si="20"/>
        <v/>
      </c>
    </row>
    <row r="603" spans="14:21">
      <c r="N603">
        <v>599</v>
      </c>
      <c r="O603" t="str">
        <f>IF(収支報告書!U608="一部対象外","・No."&amp;収支報告書!B608&amp;"："&amp;TEXT(収支報告書!$S608+収支報告書!$AA608+収支報告書!$AC608,"\#,###"),IF(収支報告書!U608="一部確認","・No."&amp;収支報告書!B608&amp;"："&amp;TEXT(収支報告書!$AB608,"\#,###"),""))</f>
        <v/>
      </c>
      <c r="P603" t="str" cm="1">
        <f t="array" ref="P603">IF(Q603="","",_xlfn.TEXTJOIN(",",TRUE,IF(収支報告書!$W$10:$W$1011=Q603,収支報告書!$B$10:$B$1011,"")))</f>
        <v/>
      </c>
      <c r="R603" s="150">
        <f>SUMIFS(収支報告書!$P$10:$P$1011,収支報告書!$U$10:$U$1011,"対象外",収支報告書!$W$10:$W$1011,Q603)+SUMIFS(収支報告書!$S$10:$S$1011,収支報告書!$U$10:$U$1011,"一部*",収支報告書!$W$10:$W$1011,Q603)+SUMIFS(収支報告書!$AA$10:$AA$1011,収支報告書!$U$10:$U$1011,"一部*",収支報告書!$W$10:$W$1011,Q603)+SUMIFS(収支報告書!$AB$10:$AB$1011,収支報告書!$U$10:$U$1011,"一部*",収支報告書!$W$10:$W$1011,Q603)+SUMIFS(収支報告書!$P$10:$P$1011,収支報告書!$U$10:$U$1011,"確認",収支報告書!$W$10:$W$1011,Q603)+SUMIFS(収支報告書!$AC$10:$AC$1011,収支報告書!$U$10:$U$1011,"一部*",収支報告書!$W$10:$W$1011,Q603)</f>
        <v>0</v>
      </c>
      <c r="S603" t="str" cm="1">
        <f t="array" aca="1" ref="S603" ca="1">_xlfn.IFNA(INDIRECT(ADDRESS(MATCH(Q603,収支報告書!$W$10:$W$1011,0)+9,22,4,,"収支報告書")),"")</f>
        <v/>
      </c>
      <c r="T603" t="str">
        <f t="shared" si="19"/>
        <v/>
      </c>
      <c r="U603" t="str">
        <f t="shared" si="20"/>
        <v/>
      </c>
    </row>
    <row r="604" spans="14:21">
      <c r="N604">
        <v>600</v>
      </c>
      <c r="O604" t="str">
        <f>IF(収支報告書!U609="一部対象外","・No."&amp;収支報告書!B609&amp;"："&amp;TEXT(収支報告書!$S609+収支報告書!$AA609+収支報告書!$AC609,"\#,###"),IF(収支報告書!U609="一部確認","・No."&amp;収支報告書!B609&amp;"："&amp;TEXT(収支報告書!$AB609,"\#,###"),""))</f>
        <v/>
      </c>
      <c r="P604" t="str" cm="1">
        <f t="array" ref="P604">IF(Q604="","",_xlfn.TEXTJOIN(",",TRUE,IF(収支報告書!$W$10:$W$1011=Q604,収支報告書!$B$10:$B$1011,"")))</f>
        <v/>
      </c>
      <c r="R604" s="150">
        <f>SUMIFS(収支報告書!$P$10:$P$1011,収支報告書!$U$10:$U$1011,"対象外",収支報告書!$W$10:$W$1011,Q604)+SUMIFS(収支報告書!$S$10:$S$1011,収支報告書!$U$10:$U$1011,"一部*",収支報告書!$W$10:$W$1011,Q604)+SUMIFS(収支報告書!$AA$10:$AA$1011,収支報告書!$U$10:$U$1011,"一部*",収支報告書!$W$10:$W$1011,Q604)+SUMIFS(収支報告書!$AB$10:$AB$1011,収支報告書!$U$10:$U$1011,"一部*",収支報告書!$W$10:$W$1011,Q604)+SUMIFS(収支報告書!$P$10:$P$1011,収支報告書!$U$10:$U$1011,"確認",収支報告書!$W$10:$W$1011,Q604)+SUMIFS(収支報告書!$AC$10:$AC$1011,収支報告書!$U$10:$U$1011,"一部*",収支報告書!$W$10:$W$1011,Q604)</f>
        <v>0</v>
      </c>
      <c r="S604" t="str" cm="1">
        <f t="array" aca="1" ref="S604" ca="1">_xlfn.IFNA(INDIRECT(ADDRESS(MATCH(Q604,収支報告書!$W$10:$W$1011,0)+9,22,4,,"収支報告書")),"")</f>
        <v/>
      </c>
      <c r="T604" t="str">
        <f t="shared" si="19"/>
        <v/>
      </c>
      <c r="U604" t="str">
        <f t="shared" si="20"/>
        <v/>
      </c>
    </row>
    <row r="605" spans="14:21">
      <c r="N605">
        <v>601</v>
      </c>
      <c r="O605" t="str">
        <f>IF(収支報告書!U610="一部対象外","・No."&amp;収支報告書!B610&amp;"："&amp;TEXT(収支報告書!$S610+収支報告書!$AA610+収支報告書!$AC610,"\#,###"),IF(収支報告書!U610="一部確認","・No."&amp;収支報告書!B610&amp;"："&amp;TEXT(収支報告書!$AB610,"\#,###"),""))</f>
        <v/>
      </c>
      <c r="P605" t="str" cm="1">
        <f t="array" ref="P605">IF(Q605="","",_xlfn.TEXTJOIN(",",TRUE,IF(収支報告書!$W$10:$W$1011=Q605,収支報告書!$B$10:$B$1011,"")))</f>
        <v/>
      </c>
      <c r="R605" s="150">
        <f>SUMIFS(収支報告書!$P$10:$P$1011,収支報告書!$U$10:$U$1011,"対象外",収支報告書!$W$10:$W$1011,Q605)+SUMIFS(収支報告書!$S$10:$S$1011,収支報告書!$U$10:$U$1011,"一部*",収支報告書!$W$10:$W$1011,Q605)+SUMIFS(収支報告書!$AA$10:$AA$1011,収支報告書!$U$10:$U$1011,"一部*",収支報告書!$W$10:$W$1011,Q605)+SUMIFS(収支報告書!$AB$10:$AB$1011,収支報告書!$U$10:$U$1011,"一部*",収支報告書!$W$10:$W$1011,Q605)+SUMIFS(収支報告書!$P$10:$P$1011,収支報告書!$U$10:$U$1011,"確認",収支報告書!$W$10:$W$1011,Q605)+SUMIFS(収支報告書!$AC$10:$AC$1011,収支報告書!$U$10:$U$1011,"一部*",収支報告書!$W$10:$W$1011,Q605)</f>
        <v>0</v>
      </c>
      <c r="S605" t="str" cm="1">
        <f t="array" aca="1" ref="S605" ca="1">_xlfn.IFNA(INDIRECT(ADDRESS(MATCH(Q605,収支報告書!$W$10:$W$1011,0)+9,22,4,,"収支報告書")),"")</f>
        <v/>
      </c>
      <c r="T605" t="str">
        <f t="shared" si="19"/>
        <v/>
      </c>
      <c r="U605" t="str">
        <f t="shared" si="20"/>
        <v/>
      </c>
    </row>
    <row r="606" spans="14:21">
      <c r="N606">
        <v>602</v>
      </c>
      <c r="O606" t="str">
        <f>IF(収支報告書!U611="一部対象外","・No."&amp;収支報告書!B611&amp;"："&amp;TEXT(収支報告書!$S611+収支報告書!$AA611+収支報告書!$AC611,"\#,###"),IF(収支報告書!U611="一部確認","・No."&amp;収支報告書!B611&amp;"："&amp;TEXT(収支報告書!$AB611,"\#,###"),""))</f>
        <v/>
      </c>
      <c r="P606" t="str" cm="1">
        <f t="array" ref="P606">IF(Q606="","",_xlfn.TEXTJOIN(",",TRUE,IF(収支報告書!$W$10:$W$1011=Q606,収支報告書!$B$10:$B$1011,"")))</f>
        <v/>
      </c>
      <c r="R606" s="150">
        <f>SUMIFS(収支報告書!$P$10:$P$1011,収支報告書!$U$10:$U$1011,"対象外",収支報告書!$W$10:$W$1011,Q606)+SUMIFS(収支報告書!$S$10:$S$1011,収支報告書!$U$10:$U$1011,"一部*",収支報告書!$W$10:$W$1011,Q606)+SUMIFS(収支報告書!$AA$10:$AA$1011,収支報告書!$U$10:$U$1011,"一部*",収支報告書!$W$10:$W$1011,Q606)+SUMIFS(収支報告書!$AB$10:$AB$1011,収支報告書!$U$10:$U$1011,"一部*",収支報告書!$W$10:$W$1011,Q606)+SUMIFS(収支報告書!$P$10:$P$1011,収支報告書!$U$10:$U$1011,"確認",収支報告書!$W$10:$W$1011,Q606)+SUMIFS(収支報告書!$AC$10:$AC$1011,収支報告書!$U$10:$U$1011,"一部*",収支報告書!$W$10:$W$1011,Q606)</f>
        <v>0</v>
      </c>
      <c r="S606" t="str" cm="1">
        <f t="array" aca="1" ref="S606" ca="1">_xlfn.IFNA(INDIRECT(ADDRESS(MATCH(Q606,収支報告書!$W$10:$W$1011,0)+9,22,4,,"収支報告書")),"")</f>
        <v/>
      </c>
      <c r="T606" t="str">
        <f t="shared" si="19"/>
        <v/>
      </c>
      <c r="U606" t="str">
        <f t="shared" si="20"/>
        <v/>
      </c>
    </row>
    <row r="607" spans="14:21">
      <c r="N607">
        <v>603</v>
      </c>
      <c r="O607" t="str">
        <f>IF(収支報告書!U612="一部対象外","・No."&amp;収支報告書!B612&amp;"："&amp;TEXT(収支報告書!$S612+収支報告書!$AA612+収支報告書!$AC612,"\#,###"),IF(収支報告書!U612="一部確認","・No."&amp;収支報告書!B612&amp;"："&amp;TEXT(収支報告書!$AB612,"\#,###"),""))</f>
        <v/>
      </c>
      <c r="P607" t="str" cm="1">
        <f t="array" ref="P607">IF(Q607="","",_xlfn.TEXTJOIN(",",TRUE,IF(収支報告書!$W$10:$W$1011=Q607,収支報告書!$B$10:$B$1011,"")))</f>
        <v/>
      </c>
      <c r="R607" s="150">
        <f>SUMIFS(収支報告書!$P$10:$P$1011,収支報告書!$U$10:$U$1011,"対象外",収支報告書!$W$10:$W$1011,Q607)+SUMIFS(収支報告書!$S$10:$S$1011,収支報告書!$U$10:$U$1011,"一部*",収支報告書!$W$10:$W$1011,Q607)+SUMIFS(収支報告書!$AA$10:$AA$1011,収支報告書!$U$10:$U$1011,"一部*",収支報告書!$W$10:$W$1011,Q607)+SUMIFS(収支報告書!$AB$10:$AB$1011,収支報告書!$U$10:$U$1011,"一部*",収支報告書!$W$10:$W$1011,Q607)+SUMIFS(収支報告書!$P$10:$P$1011,収支報告書!$U$10:$U$1011,"確認",収支報告書!$W$10:$W$1011,Q607)+SUMIFS(収支報告書!$AC$10:$AC$1011,収支報告書!$U$10:$U$1011,"一部*",収支報告書!$W$10:$W$1011,Q607)</f>
        <v>0</v>
      </c>
      <c r="S607" t="str" cm="1">
        <f t="array" aca="1" ref="S607" ca="1">_xlfn.IFNA(INDIRECT(ADDRESS(MATCH(Q607,収支報告書!$W$10:$W$1011,0)+9,22,4,,"収支報告書")),"")</f>
        <v/>
      </c>
      <c r="T607" t="str">
        <f t="shared" si="19"/>
        <v/>
      </c>
      <c r="U607" t="str">
        <f t="shared" si="20"/>
        <v/>
      </c>
    </row>
    <row r="608" spans="14:21">
      <c r="N608">
        <v>604</v>
      </c>
      <c r="O608" t="str">
        <f>IF(収支報告書!U613="一部対象外","・No."&amp;収支報告書!B613&amp;"："&amp;TEXT(収支報告書!$S613+収支報告書!$AA613+収支報告書!$AC613,"\#,###"),IF(収支報告書!U613="一部確認","・No."&amp;収支報告書!B613&amp;"："&amp;TEXT(収支報告書!$AB613,"\#,###"),""))</f>
        <v/>
      </c>
      <c r="P608" t="str" cm="1">
        <f t="array" ref="P608">IF(Q608="","",_xlfn.TEXTJOIN(",",TRUE,IF(収支報告書!$W$10:$W$1011=Q608,収支報告書!$B$10:$B$1011,"")))</f>
        <v/>
      </c>
      <c r="R608" s="150">
        <f>SUMIFS(収支報告書!$P$10:$P$1011,収支報告書!$U$10:$U$1011,"対象外",収支報告書!$W$10:$W$1011,Q608)+SUMIFS(収支報告書!$S$10:$S$1011,収支報告書!$U$10:$U$1011,"一部*",収支報告書!$W$10:$W$1011,Q608)+SUMIFS(収支報告書!$AA$10:$AA$1011,収支報告書!$U$10:$U$1011,"一部*",収支報告書!$W$10:$W$1011,Q608)+SUMIFS(収支報告書!$AB$10:$AB$1011,収支報告書!$U$10:$U$1011,"一部*",収支報告書!$W$10:$W$1011,Q608)+SUMIFS(収支報告書!$P$10:$P$1011,収支報告書!$U$10:$U$1011,"確認",収支報告書!$W$10:$W$1011,Q608)+SUMIFS(収支報告書!$AC$10:$AC$1011,収支報告書!$U$10:$U$1011,"一部*",収支報告書!$W$10:$W$1011,Q608)</f>
        <v>0</v>
      </c>
      <c r="S608" t="str" cm="1">
        <f t="array" aca="1" ref="S608" ca="1">_xlfn.IFNA(INDIRECT(ADDRESS(MATCH(Q608,収支報告書!$W$10:$W$1011,0)+9,22,4,,"収支報告書")),"")</f>
        <v/>
      </c>
      <c r="T608" t="str">
        <f t="shared" si="19"/>
        <v/>
      </c>
      <c r="U608" t="str">
        <f t="shared" si="20"/>
        <v/>
      </c>
    </row>
    <row r="609" spans="14:21">
      <c r="N609">
        <v>605</v>
      </c>
      <c r="O609" t="str">
        <f>IF(収支報告書!U614="一部対象外","・No."&amp;収支報告書!B614&amp;"："&amp;TEXT(収支報告書!$S614+収支報告書!$AA614+収支報告書!$AC614,"\#,###"),IF(収支報告書!U614="一部確認","・No."&amp;収支報告書!B614&amp;"："&amp;TEXT(収支報告書!$AB614,"\#,###"),""))</f>
        <v/>
      </c>
      <c r="P609" t="str" cm="1">
        <f t="array" ref="P609">IF(Q609="","",_xlfn.TEXTJOIN(",",TRUE,IF(収支報告書!$W$10:$W$1011=Q609,収支報告書!$B$10:$B$1011,"")))</f>
        <v/>
      </c>
      <c r="R609" s="150">
        <f>SUMIFS(収支報告書!$P$10:$P$1011,収支報告書!$U$10:$U$1011,"対象外",収支報告書!$W$10:$W$1011,Q609)+SUMIFS(収支報告書!$S$10:$S$1011,収支報告書!$U$10:$U$1011,"一部*",収支報告書!$W$10:$W$1011,Q609)+SUMIFS(収支報告書!$AA$10:$AA$1011,収支報告書!$U$10:$U$1011,"一部*",収支報告書!$W$10:$W$1011,Q609)+SUMIFS(収支報告書!$AB$10:$AB$1011,収支報告書!$U$10:$U$1011,"一部*",収支報告書!$W$10:$W$1011,Q609)+SUMIFS(収支報告書!$P$10:$P$1011,収支報告書!$U$10:$U$1011,"確認",収支報告書!$W$10:$W$1011,Q609)+SUMIFS(収支報告書!$AC$10:$AC$1011,収支報告書!$U$10:$U$1011,"一部*",収支報告書!$W$10:$W$1011,Q609)</f>
        <v>0</v>
      </c>
      <c r="S609" t="str" cm="1">
        <f t="array" aca="1" ref="S609" ca="1">_xlfn.IFNA(INDIRECT(ADDRESS(MATCH(Q609,収支報告書!$W$10:$W$1011,0)+9,22,4,,"収支報告書")),"")</f>
        <v/>
      </c>
      <c r="T609" t="str">
        <f t="shared" si="19"/>
        <v/>
      </c>
      <c r="U609" t="str">
        <f t="shared" si="20"/>
        <v/>
      </c>
    </row>
    <row r="610" spans="14:21">
      <c r="N610">
        <v>606</v>
      </c>
      <c r="O610" t="str">
        <f>IF(収支報告書!U615="一部対象外","・No."&amp;収支報告書!B615&amp;"："&amp;TEXT(収支報告書!$S615+収支報告書!$AA615+収支報告書!$AC615,"\#,###"),IF(収支報告書!U615="一部確認","・No."&amp;収支報告書!B615&amp;"："&amp;TEXT(収支報告書!$AB615,"\#,###"),""))</f>
        <v/>
      </c>
      <c r="P610" t="str" cm="1">
        <f t="array" ref="P610">IF(Q610="","",_xlfn.TEXTJOIN(",",TRUE,IF(収支報告書!$W$10:$W$1011=Q610,収支報告書!$B$10:$B$1011,"")))</f>
        <v/>
      </c>
      <c r="R610" s="150">
        <f>SUMIFS(収支報告書!$P$10:$P$1011,収支報告書!$U$10:$U$1011,"対象外",収支報告書!$W$10:$W$1011,Q610)+SUMIFS(収支報告書!$S$10:$S$1011,収支報告書!$U$10:$U$1011,"一部*",収支報告書!$W$10:$W$1011,Q610)+SUMIFS(収支報告書!$AA$10:$AA$1011,収支報告書!$U$10:$U$1011,"一部*",収支報告書!$W$10:$W$1011,Q610)+SUMIFS(収支報告書!$AB$10:$AB$1011,収支報告書!$U$10:$U$1011,"一部*",収支報告書!$W$10:$W$1011,Q610)+SUMIFS(収支報告書!$P$10:$P$1011,収支報告書!$U$10:$U$1011,"確認",収支報告書!$W$10:$W$1011,Q610)+SUMIFS(収支報告書!$AC$10:$AC$1011,収支報告書!$U$10:$U$1011,"一部*",収支報告書!$W$10:$W$1011,Q610)</f>
        <v>0</v>
      </c>
      <c r="S610" t="str" cm="1">
        <f t="array" aca="1" ref="S610" ca="1">_xlfn.IFNA(INDIRECT(ADDRESS(MATCH(Q610,収支報告書!$W$10:$W$1011,0)+9,22,4,,"収支報告書")),"")</f>
        <v/>
      </c>
      <c r="T610" t="str">
        <f t="shared" si="19"/>
        <v/>
      </c>
      <c r="U610" t="str">
        <f t="shared" si="20"/>
        <v/>
      </c>
    </row>
    <row r="611" spans="14:21">
      <c r="N611">
        <v>607</v>
      </c>
      <c r="O611" t="str">
        <f>IF(収支報告書!U616="一部対象外","・No."&amp;収支報告書!B616&amp;"："&amp;TEXT(収支報告書!$S616+収支報告書!$AA616+収支報告書!$AC616,"\#,###"),IF(収支報告書!U616="一部確認","・No."&amp;収支報告書!B616&amp;"："&amp;TEXT(収支報告書!$AB616,"\#,###"),""))</f>
        <v/>
      </c>
      <c r="P611" t="str" cm="1">
        <f t="array" ref="P611">IF(Q611="","",_xlfn.TEXTJOIN(",",TRUE,IF(収支報告書!$W$10:$W$1011=Q611,収支報告書!$B$10:$B$1011,"")))</f>
        <v/>
      </c>
      <c r="R611" s="150">
        <f>SUMIFS(収支報告書!$P$10:$P$1011,収支報告書!$U$10:$U$1011,"対象外",収支報告書!$W$10:$W$1011,Q611)+SUMIFS(収支報告書!$S$10:$S$1011,収支報告書!$U$10:$U$1011,"一部*",収支報告書!$W$10:$W$1011,Q611)+SUMIFS(収支報告書!$AA$10:$AA$1011,収支報告書!$U$10:$U$1011,"一部*",収支報告書!$W$10:$W$1011,Q611)+SUMIFS(収支報告書!$AB$10:$AB$1011,収支報告書!$U$10:$U$1011,"一部*",収支報告書!$W$10:$W$1011,Q611)+SUMIFS(収支報告書!$P$10:$P$1011,収支報告書!$U$10:$U$1011,"確認",収支報告書!$W$10:$W$1011,Q611)+SUMIFS(収支報告書!$AC$10:$AC$1011,収支報告書!$U$10:$U$1011,"一部*",収支報告書!$W$10:$W$1011,Q611)</f>
        <v>0</v>
      </c>
      <c r="S611" t="str" cm="1">
        <f t="array" aca="1" ref="S611" ca="1">_xlfn.IFNA(INDIRECT(ADDRESS(MATCH(Q611,収支報告書!$W$10:$W$1011,0)+9,22,4,,"収支報告書")),"")</f>
        <v/>
      </c>
      <c r="T611" t="str">
        <f t="shared" si="19"/>
        <v/>
      </c>
      <c r="U611" t="str">
        <f t="shared" si="20"/>
        <v/>
      </c>
    </row>
    <row r="612" spans="14:21">
      <c r="N612">
        <v>608</v>
      </c>
      <c r="O612" t="str">
        <f>IF(収支報告書!U617="一部対象外","・No."&amp;収支報告書!B617&amp;"："&amp;TEXT(収支報告書!$S617+収支報告書!$AA617+収支報告書!$AC617,"\#,###"),IF(収支報告書!U617="一部確認","・No."&amp;収支報告書!B617&amp;"："&amp;TEXT(収支報告書!$AB617,"\#,###"),""))</f>
        <v/>
      </c>
      <c r="P612" t="str" cm="1">
        <f t="array" ref="P612">IF(Q612="","",_xlfn.TEXTJOIN(",",TRUE,IF(収支報告書!$W$10:$W$1011=Q612,収支報告書!$B$10:$B$1011,"")))</f>
        <v/>
      </c>
      <c r="R612" s="150">
        <f>SUMIFS(収支報告書!$P$10:$P$1011,収支報告書!$U$10:$U$1011,"対象外",収支報告書!$W$10:$W$1011,Q612)+SUMIFS(収支報告書!$S$10:$S$1011,収支報告書!$U$10:$U$1011,"一部*",収支報告書!$W$10:$W$1011,Q612)+SUMIFS(収支報告書!$AA$10:$AA$1011,収支報告書!$U$10:$U$1011,"一部*",収支報告書!$W$10:$W$1011,Q612)+SUMIFS(収支報告書!$AB$10:$AB$1011,収支報告書!$U$10:$U$1011,"一部*",収支報告書!$W$10:$W$1011,Q612)+SUMIFS(収支報告書!$P$10:$P$1011,収支報告書!$U$10:$U$1011,"確認",収支報告書!$W$10:$W$1011,Q612)+SUMIFS(収支報告書!$AC$10:$AC$1011,収支報告書!$U$10:$U$1011,"一部*",収支報告書!$W$10:$W$1011,Q612)</f>
        <v>0</v>
      </c>
      <c r="S612" t="str" cm="1">
        <f t="array" aca="1" ref="S612" ca="1">_xlfn.IFNA(INDIRECT(ADDRESS(MATCH(Q612,収支報告書!$W$10:$W$1011,0)+9,22,4,,"収支報告書")),"")</f>
        <v/>
      </c>
      <c r="T612" t="str">
        <f t="shared" si="19"/>
        <v/>
      </c>
      <c r="U612" t="str">
        <f t="shared" si="20"/>
        <v/>
      </c>
    </row>
    <row r="613" spans="14:21">
      <c r="N613">
        <v>609</v>
      </c>
      <c r="O613" t="str">
        <f>IF(収支報告書!U618="一部対象外","・No."&amp;収支報告書!B618&amp;"："&amp;TEXT(収支報告書!$S618+収支報告書!$AA618+収支報告書!$AC618,"\#,###"),IF(収支報告書!U618="一部確認","・No."&amp;収支報告書!B618&amp;"："&amp;TEXT(収支報告書!$AB618,"\#,###"),""))</f>
        <v/>
      </c>
      <c r="P613" t="str" cm="1">
        <f t="array" ref="P613">IF(Q613="","",_xlfn.TEXTJOIN(",",TRUE,IF(収支報告書!$W$10:$W$1011=Q613,収支報告書!$B$10:$B$1011,"")))</f>
        <v/>
      </c>
      <c r="R613" s="150">
        <f>SUMIFS(収支報告書!$P$10:$P$1011,収支報告書!$U$10:$U$1011,"対象外",収支報告書!$W$10:$W$1011,Q613)+SUMIFS(収支報告書!$S$10:$S$1011,収支報告書!$U$10:$U$1011,"一部*",収支報告書!$W$10:$W$1011,Q613)+SUMIFS(収支報告書!$AA$10:$AA$1011,収支報告書!$U$10:$U$1011,"一部*",収支報告書!$W$10:$W$1011,Q613)+SUMIFS(収支報告書!$AB$10:$AB$1011,収支報告書!$U$10:$U$1011,"一部*",収支報告書!$W$10:$W$1011,Q613)+SUMIFS(収支報告書!$P$10:$P$1011,収支報告書!$U$10:$U$1011,"確認",収支報告書!$W$10:$W$1011,Q613)+SUMIFS(収支報告書!$AC$10:$AC$1011,収支報告書!$U$10:$U$1011,"一部*",収支報告書!$W$10:$W$1011,Q613)</f>
        <v>0</v>
      </c>
      <c r="S613" t="str" cm="1">
        <f t="array" aca="1" ref="S613" ca="1">_xlfn.IFNA(INDIRECT(ADDRESS(MATCH(Q613,収支報告書!$W$10:$W$1011,0)+9,22,4,,"収支報告書")),"")</f>
        <v/>
      </c>
      <c r="T613" t="str">
        <f t="shared" si="19"/>
        <v/>
      </c>
      <c r="U613" t="str">
        <f t="shared" si="20"/>
        <v/>
      </c>
    </row>
    <row r="614" spans="14:21">
      <c r="N614">
        <v>610</v>
      </c>
      <c r="O614" t="str">
        <f>IF(収支報告書!U619="一部対象外","・No."&amp;収支報告書!B619&amp;"："&amp;TEXT(収支報告書!$S619+収支報告書!$AA619+収支報告書!$AC619,"\#,###"),IF(収支報告書!U619="一部確認","・No."&amp;収支報告書!B619&amp;"："&amp;TEXT(収支報告書!$AB619,"\#,###"),""))</f>
        <v/>
      </c>
      <c r="P614" t="str" cm="1">
        <f t="array" ref="P614">IF(Q614="","",_xlfn.TEXTJOIN(",",TRUE,IF(収支報告書!$W$10:$W$1011=Q614,収支報告書!$B$10:$B$1011,"")))</f>
        <v/>
      </c>
      <c r="R614" s="150">
        <f>SUMIFS(収支報告書!$P$10:$P$1011,収支報告書!$U$10:$U$1011,"対象外",収支報告書!$W$10:$W$1011,Q614)+SUMIFS(収支報告書!$S$10:$S$1011,収支報告書!$U$10:$U$1011,"一部*",収支報告書!$W$10:$W$1011,Q614)+SUMIFS(収支報告書!$AA$10:$AA$1011,収支報告書!$U$10:$U$1011,"一部*",収支報告書!$W$10:$W$1011,Q614)+SUMIFS(収支報告書!$AB$10:$AB$1011,収支報告書!$U$10:$U$1011,"一部*",収支報告書!$W$10:$W$1011,Q614)+SUMIFS(収支報告書!$P$10:$P$1011,収支報告書!$U$10:$U$1011,"確認",収支報告書!$W$10:$W$1011,Q614)+SUMIFS(収支報告書!$AC$10:$AC$1011,収支報告書!$U$10:$U$1011,"一部*",収支報告書!$W$10:$W$1011,Q614)</f>
        <v>0</v>
      </c>
      <c r="S614" t="str" cm="1">
        <f t="array" aca="1" ref="S614" ca="1">_xlfn.IFNA(INDIRECT(ADDRESS(MATCH(Q614,収支報告書!$W$10:$W$1011,0)+9,22,4,,"収支報告書")),"")</f>
        <v/>
      </c>
      <c r="T614" t="str">
        <f t="shared" si="19"/>
        <v/>
      </c>
      <c r="U614" t="str">
        <f t="shared" si="20"/>
        <v/>
      </c>
    </row>
    <row r="615" spans="14:21">
      <c r="N615">
        <v>611</v>
      </c>
      <c r="O615" t="str">
        <f>IF(収支報告書!U620="一部対象外","・No."&amp;収支報告書!B620&amp;"："&amp;TEXT(収支報告書!$S620+収支報告書!$AA620+収支報告書!$AC620,"\#,###"),IF(収支報告書!U620="一部確認","・No."&amp;収支報告書!B620&amp;"："&amp;TEXT(収支報告書!$AB620,"\#,###"),""))</f>
        <v/>
      </c>
      <c r="P615" t="str" cm="1">
        <f t="array" ref="P615">IF(Q615="","",_xlfn.TEXTJOIN(",",TRUE,IF(収支報告書!$W$10:$W$1011=Q615,収支報告書!$B$10:$B$1011,"")))</f>
        <v/>
      </c>
      <c r="R615" s="150">
        <f>SUMIFS(収支報告書!$P$10:$P$1011,収支報告書!$U$10:$U$1011,"対象外",収支報告書!$W$10:$W$1011,Q615)+SUMIFS(収支報告書!$S$10:$S$1011,収支報告書!$U$10:$U$1011,"一部*",収支報告書!$W$10:$W$1011,Q615)+SUMIFS(収支報告書!$AA$10:$AA$1011,収支報告書!$U$10:$U$1011,"一部*",収支報告書!$W$10:$W$1011,Q615)+SUMIFS(収支報告書!$AB$10:$AB$1011,収支報告書!$U$10:$U$1011,"一部*",収支報告書!$W$10:$W$1011,Q615)+SUMIFS(収支報告書!$P$10:$P$1011,収支報告書!$U$10:$U$1011,"確認",収支報告書!$W$10:$W$1011,Q615)+SUMIFS(収支報告書!$AC$10:$AC$1011,収支報告書!$U$10:$U$1011,"一部*",収支報告書!$W$10:$W$1011,Q615)</f>
        <v>0</v>
      </c>
      <c r="S615" t="str" cm="1">
        <f t="array" aca="1" ref="S615" ca="1">_xlfn.IFNA(INDIRECT(ADDRESS(MATCH(Q615,収支報告書!$W$10:$W$1011,0)+9,22,4,,"収支報告書")),"")</f>
        <v/>
      </c>
      <c r="T615" t="str">
        <f t="shared" si="19"/>
        <v/>
      </c>
      <c r="U615" t="str">
        <f t="shared" si="20"/>
        <v/>
      </c>
    </row>
    <row r="616" spans="14:21">
      <c r="N616">
        <v>612</v>
      </c>
      <c r="O616" t="str">
        <f>IF(収支報告書!U621="一部対象外","・No."&amp;収支報告書!B621&amp;"："&amp;TEXT(収支報告書!$S621+収支報告書!$AA621+収支報告書!$AC621,"\#,###"),IF(収支報告書!U621="一部確認","・No."&amp;収支報告書!B621&amp;"："&amp;TEXT(収支報告書!$AB621,"\#,###"),""))</f>
        <v/>
      </c>
      <c r="P616" t="str" cm="1">
        <f t="array" ref="P616">IF(Q616="","",_xlfn.TEXTJOIN(",",TRUE,IF(収支報告書!$W$10:$W$1011=Q616,収支報告書!$B$10:$B$1011,"")))</f>
        <v/>
      </c>
      <c r="R616" s="150">
        <f>SUMIFS(収支報告書!$P$10:$P$1011,収支報告書!$U$10:$U$1011,"対象外",収支報告書!$W$10:$W$1011,Q616)+SUMIFS(収支報告書!$S$10:$S$1011,収支報告書!$U$10:$U$1011,"一部*",収支報告書!$W$10:$W$1011,Q616)+SUMIFS(収支報告書!$AA$10:$AA$1011,収支報告書!$U$10:$U$1011,"一部*",収支報告書!$W$10:$W$1011,Q616)+SUMIFS(収支報告書!$AB$10:$AB$1011,収支報告書!$U$10:$U$1011,"一部*",収支報告書!$W$10:$W$1011,Q616)+SUMIFS(収支報告書!$P$10:$P$1011,収支報告書!$U$10:$U$1011,"確認",収支報告書!$W$10:$W$1011,Q616)+SUMIFS(収支報告書!$AC$10:$AC$1011,収支報告書!$U$10:$U$1011,"一部*",収支報告書!$W$10:$W$1011,Q616)</f>
        <v>0</v>
      </c>
      <c r="S616" t="str" cm="1">
        <f t="array" aca="1" ref="S616" ca="1">_xlfn.IFNA(INDIRECT(ADDRESS(MATCH(Q616,収支報告書!$W$10:$W$1011,0)+9,22,4,,"収支報告書")),"")</f>
        <v/>
      </c>
      <c r="T616" t="str">
        <f t="shared" si="19"/>
        <v/>
      </c>
      <c r="U616" t="str">
        <f t="shared" si="20"/>
        <v/>
      </c>
    </row>
    <row r="617" spans="14:21">
      <c r="N617">
        <v>613</v>
      </c>
      <c r="O617" t="str">
        <f>IF(収支報告書!U622="一部対象外","・No."&amp;収支報告書!B622&amp;"："&amp;TEXT(収支報告書!$S622+収支報告書!$AA622+収支報告書!$AC622,"\#,###"),IF(収支報告書!U622="一部確認","・No."&amp;収支報告書!B622&amp;"："&amp;TEXT(収支報告書!$AB622,"\#,###"),""))</f>
        <v/>
      </c>
      <c r="P617" t="str" cm="1">
        <f t="array" ref="P617">IF(Q617="","",_xlfn.TEXTJOIN(",",TRUE,IF(収支報告書!$W$10:$W$1011=Q617,収支報告書!$B$10:$B$1011,"")))</f>
        <v/>
      </c>
      <c r="R617" s="150">
        <f>SUMIFS(収支報告書!$P$10:$P$1011,収支報告書!$U$10:$U$1011,"対象外",収支報告書!$W$10:$W$1011,Q617)+SUMIFS(収支報告書!$S$10:$S$1011,収支報告書!$U$10:$U$1011,"一部*",収支報告書!$W$10:$W$1011,Q617)+SUMIFS(収支報告書!$AA$10:$AA$1011,収支報告書!$U$10:$U$1011,"一部*",収支報告書!$W$10:$W$1011,Q617)+SUMIFS(収支報告書!$AB$10:$AB$1011,収支報告書!$U$10:$U$1011,"一部*",収支報告書!$W$10:$W$1011,Q617)+SUMIFS(収支報告書!$P$10:$P$1011,収支報告書!$U$10:$U$1011,"確認",収支報告書!$W$10:$W$1011,Q617)+SUMIFS(収支報告書!$AC$10:$AC$1011,収支報告書!$U$10:$U$1011,"一部*",収支報告書!$W$10:$W$1011,Q617)</f>
        <v>0</v>
      </c>
      <c r="S617" t="str" cm="1">
        <f t="array" aca="1" ref="S617" ca="1">_xlfn.IFNA(INDIRECT(ADDRESS(MATCH(Q617,収支報告書!$W$10:$W$1011,0)+9,22,4,,"収支報告書")),"")</f>
        <v/>
      </c>
      <c r="T617" t="str">
        <f t="shared" si="19"/>
        <v/>
      </c>
      <c r="U617" t="str">
        <f t="shared" si="20"/>
        <v/>
      </c>
    </row>
    <row r="618" spans="14:21">
      <c r="N618">
        <v>614</v>
      </c>
      <c r="O618" t="str">
        <f>IF(収支報告書!U623="一部対象外","・No."&amp;収支報告書!B623&amp;"："&amp;TEXT(収支報告書!$S623+収支報告書!$AA623+収支報告書!$AC623,"\#,###"),IF(収支報告書!U623="一部確認","・No."&amp;収支報告書!B623&amp;"："&amp;TEXT(収支報告書!$AB623,"\#,###"),""))</f>
        <v/>
      </c>
      <c r="P618" t="str" cm="1">
        <f t="array" ref="P618">IF(Q618="","",_xlfn.TEXTJOIN(",",TRUE,IF(収支報告書!$W$10:$W$1011=Q618,収支報告書!$B$10:$B$1011,"")))</f>
        <v/>
      </c>
      <c r="R618" s="150">
        <f>SUMIFS(収支報告書!$P$10:$P$1011,収支報告書!$U$10:$U$1011,"対象外",収支報告書!$W$10:$W$1011,Q618)+SUMIFS(収支報告書!$S$10:$S$1011,収支報告書!$U$10:$U$1011,"一部*",収支報告書!$W$10:$W$1011,Q618)+SUMIFS(収支報告書!$AA$10:$AA$1011,収支報告書!$U$10:$U$1011,"一部*",収支報告書!$W$10:$W$1011,Q618)+SUMIFS(収支報告書!$AB$10:$AB$1011,収支報告書!$U$10:$U$1011,"一部*",収支報告書!$W$10:$W$1011,Q618)+SUMIFS(収支報告書!$P$10:$P$1011,収支報告書!$U$10:$U$1011,"確認",収支報告書!$W$10:$W$1011,Q618)+SUMIFS(収支報告書!$AC$10:$AC$1011,収支報告書!$U$10:$U$1011,"一部*",収支報告書!$W$10:$W$1011,Q618)</f>
        <v>0</v>
      </c>
      <c r="S618" t="str" cm="1">
        <f t="array" aca="1" ref="S618" ca="1">_xlfn.IFNA(INDIRECT(ADDRESS(MATCH(Q618,収支報告書!$W$10:$W$1011,0)+9,22,4,,"収支報告書")),"")</f>
        <v/>
      </c>
      <c r="T618" t="str">
        <f t="shared" si="19"/>
        <v/>
      </c>
      <c r="U618" t="str">
        <f t="shared" si="20"/>
        <v/>
      </c>
    </row>
    <row r="619" spans="14:21">
      <c r="N619">
        <v>615</v>
      </c>
      <c r="O619" t="str">
        <f>IF(収支報告書!U624="一部対象外","・No."&amp;収支報告書!B624&amp;"："&amp;TEXT(収支報告書!$S624+収支報告書!$AA624+収支報告書!$AC624,"\#,###"),IF(収支報告書!U624="一部確認","・No."&amp;収支報告書!B624&amp;"："&amp;TEXT(収支報告書!$AB624,"\#,###"),""))</f>
        <v/>
      </c>
      <c r="P619" t="str" cm="1">
        <f t="array" ref="P619">IF(Q619="","",_xlfn.TEXTJOIN(",",TRUE,IF(収支報告書!$W$10:$W$1011=Q619,収支報告書!$B$10:$B$1011,"")))</f>
        <v/>
      </c>
      <c r="R619" s="150">
        <f>SUMIFS(収支報告書!$P$10:$P$1011,収支報告書!$U$10:$U$1011,"対象外",収支報告書!$W$10:$W$1011,Q619)+SUMIFS(収支報告書!$S$10:$S$1011,収支報告書!$U$10:$U$1011,"一部*",収支報告書!$W$10:$W$1011,Q619)+SUMIFS(収支報告書!$AA$10:$AA$1011,収支報告書!$U$10:$U$1011,"一部*",収支報告書!$W$10:$W$1011,Q619)+SUMIFS(収支報告書!$AB$10:$AB$1011,収支報告書!$U$10:$U$1011,"一部*",収支報告書!$W$10:$W$1011,Q619)+SUMIFS(収支報告書!$P$10:$P$1011,収支報告書!$U$10:$U$1011,"確認",収支報告書!$W$10:$W$1011,Q619)+SUMIFS(収支報告書!$AC$10:$AC$1011,収支報告書!$U$10:$U$1011,"一部*",収支報告書!$W$10:$W$1011,Q619)</f>
        <v>0</v>
      </c>
      <c r="S619" t="str" cm="1">
        <f t="array" aca="1" ref="S619" ca="1">_xlfn.IFNA(INDIRECT(ADDRESS(MATCH(Q619,収支報告書!$W$10:$W$1011,0)+9,22,4,,"収支報告書")),"")</f>
        <v/>
      </c>
      <c r="T619" t="str">
        <f t="shared" si="19"/>
        <v/>
      </c>
      <c r="U619" t="str">
        <f t="shared" si="20"/>
        <v/>
      </c>
    </row>
    <row r="620" spans="14:21">
      <c r="N620">
        <v>616</v>
      </c>
      <c r="O620" t="str">
        <f>IF(収支報告書!U625="一部対象外","・No."&amp;収支報告書!B625&amp;"："&amp;TEXT(収支報告書!$S625+収支報告書!$AA625+収支報告書!$AC625,"\#,###"),IF(収支報告書!U625="一部確認","・No."&amp;収支報告書!B625&amp;"："&amp;TEXT(収支報告書!$AB625,"\#,###"),""))</f>
        <v/>
      </c>
      <c r="P620" t="str" cm="1">
        <f t="array" ref="P620">IF(Q620="","",_xlfn.TEXTJOIN(",",TRUE,IF(収支報告書!$W$10:$W$1011=Q620,収支報告書!$B$10:$B$1011,"")))</f>
        <v/>
      </c>
      <c r="R620" s="150">
        <f>SUMIFS(収支報告書!$P$10:$P$1011,収支報告書!$U$10:$U$1011,"対象外",収支報告書!$W$10:$W$1011,Q620)+SUMIFS(収支報告書!$S$10:$S$1011,収支報告書!$U$10:$U$1011,"一部*",収支報告書!$W$10:$W$1011,Q620)+SUMIFS(収支報告書!$AA$10:$AA$1011,収支報告書!$U$10:$U$1011,"一部*",収支報告書!$W$10:$W$1011,Q620)+SUMIFS(収支報告書!$AB$10:$AB$1011,収支報告書!$U$10:$U$1011,"一部*",収支報告書!$W$10:$W$1011,Q620)+SUMIFS(収支報告書!$P$10:$P$1011,収支報告書!$U$10:$U$1011,"確認",収支報告書!$W$10:$W$1011,Q620)+SUMIFS(収支報告書!$AC$10:$AC$1011,収支報告書!$U$10:$U$1011,"一部*",収支報告書!$W$10:$W$1011,Q620)</f>
        <v>0</v>
      </c>
      <c r="S620" t="str" cm="1">
        <f t="array" aca="1" ref="S620" ca="1">_xlfn.IFNA(INDIRECT(ADDRESS(MATCH(Q620,収支報告書!$W$10:$W$1011,0)+9,22,4,,"収支報告書")),"")</f>
        <v/>
      </c>
      <c r="T620" t="str">
        <f t="shared" si="19"/>
        <v/>
      </c>
      <c r="U620" t="str">
        <f t="shared" si="20"/>
        <v/>
      </c>
    </row>
    <row r="621" spans="14:21">
      <c r="N621">
        <v>617</v>
      </c>
      <c r="O621" t="str">
        <f>IF(収支報告書!U626="一部対象外","・No."&amp;収支報告書!B626&amp;"："&amp;TEXT(収支報告書!$S626+収支報告書!$AA626+収支報告書!$AC626,"\#,###"),IF(収支報告書!U626="一部確認","・No."&amp;収支報告書!B626&amp;"："&amp;TEXT(収支報告書!$AB626,"\#,###"),""))</f>
        <v/>
      </c>
      <c r="P621" t="str" cm="1">
        <f t="array" ref="P621">IF(Q621="","",_xlfn.TEXTJOIN(",",TRUE,IF(収支報告書!$W$10:$W$1011=Q621,収支報告書!$B$10:$B$1011,"")))</f>
        <v/>
      </c>
      <c r="R621" s="150">
        <f>SUMIFS(収支報告書!$P$10:$P$1011,収支報告書!$U$10:$U$1011,"対象外",収支報告書!$W$10:$W$1011,Q621)+SUMIFS(収支報告書!$S$10:$S$1011,収支報告書!$U$10:$U$1011,"一部*",収支報告書!$W$10:$W$1011,Q621)+SUMIFS(収支報告書!$AA$10:$AA$1011,収支報告書!$U$10:$U$1011,"一部*",収支報告書!$W$10:$W$1011,Q621)+SUMIFS(収支報告書!$AB$10:$AB$1011,収支報告書!$U$10:$U$1011,"一部*",収支報告書!$W$10:$W$1011,Q621)+SUMIFS(収支報告書!$P$10:$P$1011,収支報告書!$U$10:$U$1011,"確認",収支報告書!$W$10:$W$1011,Q621)+SUMIFS(収支報告書!$AC$10:$AC$1011,収支報告書!$U$10:$U$1011,"一部*",収支報告書!$W$10:$W$1011,Q621)</f>
        <v>0</v>
      </c>
      <c r="S621" t="str" cm="1">
        <f t="array" aca="1" ref="S621" ca="1">_xlfn.IFNA(INDIRECT(ADDRESS(MATCH(Q621,収支報告書!$W$10:$W$1011,0)+9,22,4,,"収支報告書")),"")</f>
        <v/>
      </c>
      <c r="T621" t="str">
        <f t="shared" si="19"/>
        <v/>
      </c>
      <c r="U621" t="str">
        <f t="shared" si="20"/>
        <v/>
      </c>
    </row>
    <row r="622" spans="14:21">
      <c r="N622">
        <v>618</v>
      </c>
      <c r="O622" t="str">
        <f>IF(収支報告書!U627="一部対象外","・No."&amp;収支報告書!B627&amp;"："&amp;TEXT(収支報告書!$S627+収支報告書!$AA627+収支報告書!$AC627,"\#,###"),IF(収支報告書!U627="一部確認","・No."&amp;収支報告書!B627&amp;"："&amp;TEXT(収支報告書!$AB627,"\#,###"),""))</f>
        <v/>
      </c>
      <c r="P622" t="str" cm="1">
        <f t="array" ref="P622">IF(Q622="","",_xlfn.TEXTJOIN(",",TRUE,IF(収支報告書!$W$10:$W$1011=Q622,収支報告書!$B$10:$B$1011,"")))</f>
        <v/>
      </c>
      <c r="R622" s="150">
        <f>SUMIFS(収支報告書!$P$10:$P$1011,収支報告書!$U$10:$U$1011,"対象外",収支報告書!$W$10:$W$1011,Q622)+SUMIFS(収支報告書!$S$10:$S$1011,収支報告書!$U$10:$U$1011,"一部*",収支報告書!$W$10:$W$1011,Q622)+SUMIFS(収支報告書!$AA$10:$AA$1011,収支報告書!$U$10:$U$1011,"一部*",収支報告書!$W$10:$W$1011,Q622)+SUMIFS(収支報告書!$AB$10:$AB$1011,収支報告書!$U$10:$U$1011,"一部*",収支報告書!$W$10:$W$1011,Q622)+SUMIFS(収支報告書!$P$10:$P$1011,収支報告書!$U$10:$U$1011,"確認",収支報告書!$W$10:$W$1011,Q622)+SUMIFS(収支報告書!$AC$10:$AC$1011,収支報告書!$U$10:$U$1011,"一部*",収支報告書!$W$10:$W$1011,Q622)</f>
        <v>0</v>
      </c>
      <c r="S622" t="str" cm="1">
        <f t="array" aca="1" ref="S622" ca="1">_xlfn.IFNA(INDIRECT(ADDRESS(MATCH(Q622,収支報告書!$W$10:$W$1011,0)+9,22,4,,"収支報告書")),"")</f>
        <v/>
      </c>
      <c r="T622" t="str">
        <f t="shared" si="19"/>
        <v/>
      </c>
      <c r="U622" t="str">
        <f t="shared" si="20"/>
        <v/>
      </c>
    </row>
    <row r="623" spans="14:21">
      <c r="N623">
        <v>619</v>
      </c>
      <c r="O623" t="str">
        <f>IF(収支報告書!U628="一部対象外","・No."&amp;収支報告書!B628&amp;"："&amp;TEXT(収支報告書!$S628+収支報告書!$AA628+収支報告書!$AC628,"\#,###"),IF(収支報告書!U628="一部確認","・No."&amp;収支報告書!B628&amp;"："&amp;TEXT(収支報告書!$AB628,"\#,###"),""))</f>
        <v/>
      </c>
      <c r="P623" t="str" cm="1">
        <f t="array" ref="P623">IF(Q623="","",_xlfn.TEXTJOIN(",",TRUE,IF(収支報告書!$W$10:$W$1011=Q623,収支報告書!$B$10:$B$1011,"")))</f>
        <v/>
      </c>
      <c r="R623" s="150">
        <f>SUMIFS(収支報告書!$P$10:$P$1011,収支報告書!$U$10:$U$1011,"対象外",収支報告書!$W$10:$W$1011,Q623)+SUMIFS(収支報告書!$S$10:$S$1011,収支報告書!$U$10:$U$1011,"一部*",収支報告書!$W$10:$W$1011,Q623)+SUMIFS(収支報告書!$AA$10:$AA$1011,収支報告書!$U$10:$U$1011,"一部*",収支報告書!$W$10:$W$1011,Q623)+SUMIFS(収支報告書!$AB$10:$AB$1011,収支報告書!$U$10:$U$1011,"一部*",収支報告書!$W$10:$W$1011,Q623)+SUMIFS(収支報告書!$P$10:$P$1011,収支報告書!$U$10:$U$1011,"確認",収支報告書!$W$10:$W$1011,Q623)+SUMIFS(収支報告書!$AC$10:$AC$1011,収支報告書!$U$10:$U$1011,"一部*",収支報告書!$W$10:$W$1011,Q623)</f>
        <v>0</v>
      </c>
      <c r="S623" t="str" cm="1">
        <f t="array" aca="1" ref="S623" ca="1">_xlfn.IFNA(INDIRECT(ADDRESS(MATCH(Q623,収支報告書!$W$10:$W$1011,0)+9,22,4,,"収支報告書")),"")</f>
        <v/>
      </c>
      <c r="T623" t="str">
        <f t="shared" si="19"/>
        <v/>
      </c>
      <c r="U623" t="str">
        <f t="shared" si="20"/>
        <v/>
      </c>
    </row>
    <row r="624" spans="14:21">
      <c r="N624">
        <v>620</v>
      </c>
      <c r="O624" t="str">
        <f>IF(収支報告書!U629="一部対象外","・No."&amp;収支報告書!B629&amp;"："&amp;TEXT(収支報告書!$S629+収支報告書!$AA629+収支報告書!$AC629,"\#,###"),IF(収支報告書!U629="一部確認","・No."&amp;収支報告書!B629&amp;"："&amp;TEXT(収支報告書!$AB629,"\#,###"),""))</f>
        <v/>
      </c>
      <c r="P624" t="str" cm="1">
        <f t="array" ref="P624">IF(Q624="","",_xlfn.TEXTJOIN(",",TRUE,IF(収支報告書!$W$10:$W$1011=Q624,収支報告書!$B$10:$B$1011,"")))</f>
        <v/>
      </c>
      <c r="R624" s="150">
        <f>SUMIFS(収支報告書!$P$10:$P$1011,収支報告書!$U$10:$U$1011,"対象外",収支報告書!$W$10:$W$1011,Q624)+SUMIFS(収支報告書!$S$10:$S$1011,収支報告書!$U$10:$U$1011,"一部*",収支報告書!$W$10:$W$1011,Q624)+SUMIFS(収支報告書!$AA$10:$AA$1011,収支報告書!$U$10:$U$1011,"一部*",収支報告書!$W$10:$W$1011,Q624)+SUMIFS(収支報告書!$AB$10:$AB$1011,収支報告書!$U$10:$U$1011,"一部*",収支報告書!$W$10:$W$1011,Q624)+SUMIFS(収支報告書!$P$10:$P$1011,収支報告書!$U$10:$U$1011,"確認",収支報告書!$W$10:$W$1011,Q624)+SUMIFS(収支報告書!$AC$10:$AC$1011,収支報告書!$U$10:$U$1011,"一部*",収支報告書!$W$10:$W$1011,Q624)</f>
        <v>0</v>
      </c>
      <c r="S624" t="str" cm="1">
        <f t="array" aca="1" ref="S624" ca="1">_xlfn.IFNA(INDIRECT(ADDRESS(MATCH(Q624,収支報告書!$W$10:$W$1011,0)+9,22,4,,"収支報告書")),"")</f>
        <v/>
      </c>
      <c r="T624" t="str">
        <f t="shared" si="19"/>
        <v/>
      </c>
      <c r="U624" t="str">
        <f t="shared" si="20"/>
        <v/>
      </c>
    </row>
    <row r="625" spans="14:21">
      <c r="N625">
        <v>621</v>
      </c>
      <c r="O625" t="str">
        <f>IF(収支報告書!U630="一部対象外","・No."&amp;収支報告書!B630&amp;"："&amp;TEXT(収支報告書!$S630+収支報告書!$AA630+収支報告書!$AC630,"\#,###"),IF(収支報告書!U630="一部確認","・No."&amp;収支報告書!B630&amp;"："&amp;TEXT(収支報告書!$AB630,"\#,###"),""))</f>
        <v/>
      </c>
      <c r="P625" t="str" cm="1">
        <f t="array" ref="P625">IF(Q625="","",_xlfn.TEXTJOIN(",",TRUE,IF(収支報告書!$W$10:$W$1011=Q625,収支報告書!$B$10:$B$1011,"")))</f>
        <v/>
      </c>
      <c r="R625" s="150">
        <f>SUMIFS(収支報告書!$P$10:$P$1011,収支報告書!$U$10:$U$1011,"対象外",収支報告書!$W$10:$W$1011,Q625)+SUMIFS(収支報告書!$S$10:$S$1011,収支報告書!$U$10:$U$1011,"一部*",収支報告書!$W$10:$W$1011,Q625)+SUMIFS(収支報告書!$AA$10:$AA$1011,収支報告書!$U$10:$U$1011,"一部*",収支報告書!$W$10:$W$1011,Q625)+SUMIFS(収支報告書!$AB$10:$AB$1011,収支報告書!$U$10:$U$1011,"一部*",収支報告書!$W$10:$W$1011,Q625)+SUMIFS(収支報告書!$P$10:$P$1011,収支報告書!$U$10:$U$1011,"確認",収支報告書!$W$10:$W$1011,Q625)+SUMIFS(収支報告書!$AC$10:$AC$1011,収支報告書!$U$10:$U$1011,"一部*",収支報告書!$W$10:$W$1011,Q625)</f>
        <v>0</v>
      </c>
      <c r="S625" t="str" cm="1">
        <f t="array" aca="1" ref="S625" ca="1">_xlfn.IFNA(INDIRECT(ADDRESS(MATCH(Q625,収支報告書!$W$10:$W$1011,0)+9,22,4,,"収支報告書")),"")</f>
        <v/>
      </c>
      <c r="T625" t="str">
        <f t="shared" si="19"/>
        <v/>
      </c>
      <c r="U625" t="str">
        <f t="shared" si="20"/>
        <v/>
      </c>
    </row>
    <row r="626" spans="14:21">
      <c r="N626">
        <v>622</v>
      </c>
      <c r="O626" t="str">
        <f>IF(収支報告書!U631="一部対象外","・No."&amp;収支報告書!B631&amp;"："&amp;TEXT(収支報告書!$S631+収支報告書!$AA631+収支報告書!$AC631,"\#,###"),IF(収支報告書!U631="一部確認","・No."&amp;収支報告書!B631&amp;"："&amp;TEXT(収支報告書!$AB631,"\#,###"),""))</f>
        <v/>
      </c>
      <c r="P626" t="str" cm="1">
        <f t="array" ref="P626">IF(Q626="","",_xlfn.TEXTJOIN(",",TRUE,IF(収支報告書!$W$10:$W$1011=Q626,収支報告書!$B$10:$B$1011,"")))</f>
        <v/>
      </c>
      <c r="R626" s="150">
        <f>SUMIFS(収支報告書!$P$10:$P$1011,収支報告書!$U$10:$U$1011,"対象外",収支報告書!$W$10:$W$1011,Q626)+SUMIFS(収支報告書!$S$10:$S$1011,収支報告書!$U$10:$U$1011,"一部*",収支報告書!$W$10:$W$1011,Q626)+SUMIFS(収支報告書!$AA$10:$AA$1011,収支報告書!$U$10:$U$1011,"一部*",収支報告書!$W$10:$W$1011,Q626)+SUMIFS(収支報告書!$AB$10:$AB$1011,収支報告書!$U$10:$U$1011,"一部*",収支報告書!$W$10:$W$1011,Q626)+SUMIFS(収支報告書!$P$10:$P$1011,収支報告書!$U$10:$U$1011,"確認",収支報告書!$W$10:$W$1011,Q626)+SUMIFS(収支報告書!$AC$10:$AC$1011,収支報告書!$U$10:$U$1011,"一部*",収支報告書!$W$10:$W$1011,Q626)</f>
        <v>0</v>
      </c>
      <c r="S626" t="str" cm="1">
        <f t="array" aca="1" ref="S626" ca="1">_xlfn.IFNA(INDIRECT(ADDRESS(MATCH(Q626,収支報告書!$W$10:$W$1011,0)+9,22,4,,"収支報告書")),"")</f>
        <v/>
      </c>
      <c r="T626" t="str">
        <f t="shared" si="19"/>
        <v/>
      </c>
      <c r="U626" t="str">
        <f t="shared" si="20"/>
        <v/>
      </c>
    </row>
    <row r="627" spans="14:21">
      <c r="N627">
        <v>623</v>
      </c>
      <c r="O627" t="str">
        <f>IF(収支報告書!U632="一部対象外","・No."&amp;収支報告書!B632&amp;"："&amp;TEXT(収支報告書!$S632+収支報告書!$AA632+収支報告書!$AC632,"\#,###"),IF(収支報告書!U632="一部確認","・No."&amp;収支報告書!B632&amp;"："&amp;TEXT(収支報告書!$AB632,"\#,###"),""))</f>
        <v/>
      </c>
      <c r="P627" t="str" cm="1">
        <f t="array" ref="P627">IF(Q627="","",_xlfn.TEXTJOIN(",",TRUE,IF(収支報告書!$W$10:$W$1011=Q627,収支報告書!$B$10:$B$1011,"")))</f>
        <v/>
      </c>
      <c r="R627" s="150">
        <f>SUMIFS(収支報告書!$P$10:$P$1011,収支報告書!$U$10:$U$1011,"対象外",収支報告書!$W$10:$W$1011,Q627)+SUMIFS(収支報告書!$S$10:$S$1011,収支報告書!$U$10:$U$1011,"一部*",収支報告書!$W$10:$W$1011,Q627)+SUMIFS(収支報告書!$AA$10:$AA$1011,収支報告書!$U$10:$U$1011,"一部*",収支報告書!$W$10:$W$1011,Q627)+SUMIFS(収支報告書!$AB$10:$AB$1011,収支報告書!$U$10:$U$1011,"一部*",収支報告書!$W$10:$W$1011,Q627)+SUMIFS(収支報告書!$P$10:$P$1011,収支報告書!$U$10:$U$1011,"確認",収支報告書!$W$10:$W$1011,Q627)+SUMIFS(収支報告書!$AC$10:$AC$1011,収支報告書!$U$10:$U$1011,"一部*",収支報告書!$W$10:$W$1011,Q627)</f>
        <v>0</v>
      </c>
      <c r="S627" t="str" cm="1">
        <f t="array" aca="1" ref="S627" ca="1">_xlfn.IFNA(INDIRECT(ADDRESS(MATCH(Q627,収支報告書!$W$10:$W$1011,0)+9,22,4,,"収支報告書")),"")</f>
        <v/>
      </c>
      <c r="T627" t="str">
        <f t="shared" si="19"/>
        <v/>
      </c>
      <c r="U627" t="str">
        <f t="shared" si="20"/>
        <v/>
      </c>
    </row>
    <row r="628" spans="14:21">
      <c r="N628">
        <v>624</v>
      </c>
      <c r="O628" t="str">
        <f>IF(収支報告書!U633="一部対象外","・No."&amp;収支報告書!B633&amp;"："&amp;TEXT(収支報告書!$S633+収支報告書!$AA633+収支報告書!$AC633,"\#,###"),IF(収支報告書!U633="一部確認","・No."&amp;収支報告書!B633&amp;"："&amp;TEXT(収支報告書!$AB633,"\#,###"),""))</f>
        <v/>
      </c>
      <c r="P628" t="str" cm="1">
        <f t="array" ref="P628">IF(Q628="","",_xlfn.TEXTJOIN(",",TRUE,IF(収支報告書!$W$10:$W$1011=Q628,収支報告書!$B$10:$B$1011,"")))</f>
        <v/>
      </c>
      <c r="R628" s="150">
        <f>SUMIFS(収支報告書!$P$10:$P$1011,収支報告書!$U$10:$U$1011,"対象外",収支報告書!$W$10:$W$1011,Q628)+SUMIFS(収支報告書!$S$10:$S$1011,収支報告書!$U$10:$U$1011,"一部*",収支報告書!$W$10:$W$1011,Q628)+SUMIFS(収支報告書!$AA$10:$AA$1011,収支報告書!$U$10:$U$1011,"一部*",収支報告書!$W$10:$W$1011,Q628)+SUMIFS(収支報告書!$AB$10:$AB$1011,収支報告書!$U$10:$U$1011,"一部*",収支報告書!$W$10:$W$1011,Q628)+SUMIFS(収支報告書!$P$10:$P$1011,収支報告書!$U$10:$U$1011,"確認",収支報告書!$W$10:$W$1011,Q628)+SUMIFS(収支報告書!$AC$10:$AC$1011,収支報告書!$U$10:$U$1011,"一部*",収支報告書!$W$10:$W$1011,Q628)</f>
        <v>0</v>
      </c>
      <c r="S628" t="str" cm="1">
        <f t="array" aca="1" ref="S628" ca="1">_xlfn.IFNA(INDIRECT(ADDRESS(MATCH(Q628,収支報告書!$W$10:$W$1011,0)+9,22,4,,"収支報告書")),"")</f>
        <v/>
      </c>
      <c r="T628" t="str">
        <f t="shared" si="19"/>
        <v/>
      </c>
      <c r="U628" t="str">
        <f t="shared" si="20"/>
        <v/>
      </c>
    </row>
    <row r="629" spans="14:21">
      <c r="N629">
        <v>625</v>
      </c>
      <c r="O629" t="str">
        <f>IF(収支報告書!U634="一部対象外","・No."&amp;収支報告書!B634&amp;"："&amp;TEXT(収支報告書!$S634+収支報告書!$AA634+収支報告書!$AC634,"\#,###"),IF(収支報告書!U634="一部確認","・No."&amp;収支報告書!B634&amp;"："&amp;TEXT(収支報告書!$AB634,"\#,###"),""))</f>
        <v/>
      </c>
      <c r="P629" t="str" cm="1">
        <f t="array" ref="P629">IF(Q629="","",_xlfn.TEXTJOIN(",",TRUE,IF(収支報告書!$W$10:$W$1011=Q629,収支報告書!$B$10:$B$1011,"")))</f>
        <v/>
      </c>
      <c r="R629" s="150">
        <f>SUMIFS(収支報告書!$P$10:$P$1011,収支報告書!$U$10:$U$1011,"対象外",収支報告書!$W$10:$W$1011,Q629)+SUMIFS(収支報告書!$S$10:$S$1011,収支報告書!$U$10:$U$1011,"一部*",収支報告書!$W$10:$W$1011,Q629)+SUMIFS(収支報告書!$AA$10:$AA$1011,収支報告書!$U$10:$U$1011,"一部*",収支報告書!$W$10:$W$1011,Q629)+SUMIFS(収支報告書!$AB$10:$AB$1011,収支報告書!$U$10:$U$1011,"一部*",収支報告書!$W$10:$W$1011,Q629)+SUMIFS(収支報告書!$P$10:$P$1011,収支報告書!$U$10:$U$1011,"確認",収支報告書!$W$10:$W$1011,Q629)+SUMIFS(収支報告書!$AC$10:$AC$1011,収支報告書!$U$10:$U$1011,"一部*",収支報告書!$W$10:$W$1011,Q629)</f>
        <v>0</v>
      </c>
      <c r="S629" t="str" cm="1">
        <f t="array" aca="1" ref="S629" ca="1">_xlfn.IFNA(INDIRECT(ADDRESS(MATCH(Q629,収支報告書!$W$10:$W$1011,0)+9,22,4,,"収支報告書")),"")</f>
        <v/>
      </c>
      <c r="T629" t="str">
        <f t="shared" si="19"/>
        <v/>
      </c>
      <c r="U629" t="str">
        <f t="shared" si="20"/>
        <v/>
      </c>
    </row>
    <row r="630" spans="14:21">
      <c r="N630">
        <v>626</v>
      </c>
      <c r="O630" t="str">
        <f>IF(収支報告書!U635="一部対象外","・No."&amp;収支報告書!B635&amp;"："&amp;TEXT(収支報告書!$S635+収支報告書!$AA635+収支報告書!$AC635,"\#,###"),IF(収支報告書!U635="一部確認","・No."&amp;収支報告書!B635&amp;"："&amp;TEXT(収支報告書!$AB635,"\#,###"),""))</f>
        <v/>
      </c>
      <c r="P630" t="str" cm="1">
        <f t="array" ref="P630">IF(Q630="","",_xlfn.TEXTJOIN(",",TRUE,IF(収支報告書!$W$10:$W$1011=Q630,収支報告書!$B$10:$B$1011,"")))</f>
        <v/>
      </c>
      <c r="R630" s="150">
        <f>SUMIFS(収支報告書!$P$10:$P$1011,収支報告書!$U$10:$U$1011,"対象外",収支報告書!$W$10:$W$1011,Q630)+SUMIFS(収支報告書!$S$10:$S$1011,収支報告書!$U$10:$U$1011,"一部*",収支報告書!$W$10:$W$1011,Q630)+SUMIFS(収支報告書!$AA$10:$AA$1011,収支報告書!$U$10:$U$1011,"一部*",収支報告書!$W$10:$W$1011,Q630)+SUMIFS(収支報告書!$AB$10:$AB$1011,収支報告書!$U$10:$U$1011,"一部*",収支報告書!$W$10:$W$1011,Q630)+SUMIFS(収支報告書!$P$10:$P$1011,収支報告書!$U$10:$U$1011,"確認",収支報告書!$W$10:$W$1011,Q630)+SUMIFS(収支報告書!$AC$10:$AC$1011,収支報告書!$U$10:$U$1011,"一部*",収支報告書!$W$10:$W$1011,Q630)</f>
        <v>0</v>
      </c>
      <c r="S630" t="str" cm="1">
        <f t="array" aca="1" ref="S630" ca="1">_xlfn.IFNA(INDIRECT(ADDRESS(MATCH(Q630,収支報告書!$W$10:$W$1011,0)+9,22,4,,"収支報告書")),"")</f>
        <v/>
      </c>
      <c r="T630" t="str">
        <f t="shared" si="19"/>
        <v/>
      </c>
      <c r="U630" t="str">
        <f t="shared" si="20"/>
        <v/>
      </c>
    </row>
    <row r="631" spans="14:21">
      <c r="N631">
        <v>627</v>
      </c>
      <c r="O631" t="str">
        <f>IF(収支報告書!U636="一部対象外","・No."&amp;収支報告書!B636&amp;"："&amp;TEXT(収支報告書!$S636+収支報告書!$AA636+収支報告書!$AC636,"\#,###"),IF(収支報告書!U636="一部確認","・No."&amp;収支報告書!B636&amp;"："&amp;TEXT(収支報告書!$AB636,"\#,###"),""))</f>
        <v/>
      </c>
      <c r="P631" t="str" cm="1">
        <f t="array" ref="P631">IF(Q631="","",_xlfn.TEXTJOIN(",",TRUE,IF(収支報告書!$W$10:$W$1011=Q631,収支報告書!$B$10:$B$1011,"")))</f>
        <v/>
      </c>
      <c r="R631" s="150">
        <f>SUMIFS(収支報告書!$P$10:$P$1011,収支報告書!$U$10:$U$1011,"対象外",収支報告書!$W$10:$W$1011,Q631)+SUMIFS(収支報告書!$S$10:$S$1011,収支報告書!$U$10:$U$1011,"一部*",収支報告書!$W$10:$W$1011,Q631)+SUMIFS(収支報告書!$AA$10:$AA$1011,収支報告書!$U$10:$U$1011,"一部*",収支報告書!$W$10:$W$1011,Q631)+SUMIFS(収支報告書!$AB$10:$AB$1011,収支報告書!$U$10:$U$1011,"一部*",収支報告書!$W$10:$W$1011,Q631)+SUMIFS(収支報告書!$P$10:$P$1011,収支報告書!$U$10:$U$1011,"確認",収支報告書!$W$10:$W$1011,Q631)+SUMIFS(収支報告書!$AC$10:$AC$1011,収支報告書!$U$10:$U$1011,"一部*",収支報告書!$W$10:$W$1011,Q631)</f>
        <v>0</v>
      </c>
      <c r="S631" t="str" cm="1">
        <f t="array" aca="1" ref="S631" ca="1">_xlfn.IFNA(INDIRECT(ADDRESS(MATCH(Q631,収支報告書!$W$10:$W$1011,0)+9,22,4,,"収支報告書")),"")</f>
        <v/>
      </c>
      <c r="T631" t="str">
        <f t="shared" si="19"/>
        <v/>
      </c>
      <c r="U631" t="str">
        <f t="shared" si="20"/>
        <v/>
      </c>
    </row>
    <row r="632" spans="14:21">
      <c r="N632">
        <v>628</v>
      </c>
      <c r="O632" t="str">
        <f>IF(収支報告書!U637="一部対象外","・No."&amp;収支報告書!B637&amp;"："&amp;TEXT(収支報告書!$S637+収支報告書!$AA637+収支報告書!$AC637,"\#,###"),IF(収支報告書!U637="一部確認","・No."&amp;収支報告書!B637&amp;"："&amp;TEXT(収支報告書!$AB637,"\#,###"),""))</f>
        <v/>
      </c>
      <c r="P632" t="str" cm="1">
        <f t="array" ref="P632">IF(Q632="","",_xlfn.TEXTJOIN(",",TRUE,IF(収支報告書!$W$10:$W$1011=Q632,収支報告書!$B$10:$B$1011,"")))</f>
        <v/>
      </c>
      <c r="R632" s="150">
        <f>SUMIFS(収支報告書!$P$10:$P$1011,収支報告書!$U$10:$U$1011,"対象外",収支報告書!$W$10:$W$1011,Q632)+SUMIFS(収支報告書!$S$10:$S$1011,収支報告書!$U$10:$U$1011,"一部*",収支報告書!$W$10:$W$1011,Q632)+SUMIFS(収支報告書!$AA$10:$AA$1011,収支報告書!$U$10:$U$1011,"一部*",収支報告書!$W$10:$W$1011,Q632)+SUMIFS(収支報告書!$AB$10:$AB$1011,収支報告書!$U$10:$U$1011,"一部*",収支報告書!$W$10:$W$1011,Q632)+SUMIFS(収支報告書!$P$10:$P$1011,収支報告書!$U$10:$U$1011,"確認",収支報告書!$W$10:$W$1011,Q632)+SUMIFS(収支報告書!$AC$10:$AC$1011,収支報告書!$U$10:$U$1011,"一部*",収支報告書!$W$10:$W$1011,Q632)</f>
        <v>0</v>
      </c>
      <c r="S632" t="str" cm="1">
        <f t="array" aca="1" ref="S632" ca="1">_xlfn.IFNA(INDIRECT(ADDRESS(MATCH(Q632,収支報告書!$W$10:$W$1011,0)+9,22,4,,"収支報告書")),"")</f>
        <v/>
      </c>
      <c r="T632" t="str">
        <f t="shared" si="19"/>
        <v/>
      </c>
      <c r="U632" t="str">
        <f t="shared" si="20"/>
        <v/>
      </c>
    </row>
    <row r="633" spans="14:21">
      <c r="N633">
        <v>629</v>
      </c>
      <c r="O633" t="str">
        <f>IF(収支報告書!U638="一部対象外","・No."&amp;収支報告書!B638&amp;"："&amp;TEXT(収支報告書!$S638+収支報告書!$AA638+収支報告書!$AC638,"\#,###"),IF(収支報告書!U638="一部確認","・No."&amp;収支報告書!B638&amp;"："&amp;TEXT(収支報告書!$AB638,"\#,###"),""))</f>
        <v/>
      </c>
      <c r="P633" t="str" cm="1">
        <f t="array" ref="P633">IF(Q633="","",_xlfn.TEXTJOIN(",",TRUE,IF(収支報告書!$W$10:$W$1011=Q633,収支報告書!$B$10:$B$1011,"")))</f>
        <v/>
      </c>
      <c r="R633" s="150">
        <f>SUMIFS(収支報告書!$P$10:$P$1011,収支報告書!$U$10:$U$1011,"対象外",収支報告書!$W$10:$W$1011,Q633)+SUMIFS(収支報告書!$S$10:$S$1011,収支報告書!$U$10:$U$1011,"一部*",収支報告書!$W$10:$W$1011,Q633)+SUMIFS(収支報告書!$AA$10:$AA$1011,収支報告書!$U$10:$U$1011,"一部*",収支報告書!$W$10:$W$1011,Q633)+SUMIFS(収支報告書!$AB$10:$AB$1011,収支報告書!$U$10:$U$1011,"一部*",収支報告書!$W$10:$W$1011,Q633)+SUMIFS(収支報告書!$P$10:$P$1011,収支報告書!$U$10:$U$1011,"確認",収支報告書!$W$10:$W$1011,Q633)+SUMIFS(収支報告書!$AC$10:$AC$1011,収支報告書!$U$10:$U$1011,"一部*",収支報告書!$W$10:$W$1011,Q633)</f>
        <v>0</v>
      </c>
      <c r="S633" t="str" cm="1">
        <f t="array" aca="1" ref="S633" ca="1">_xlfn.IFNA(INDIRECT(ADDRESS(MATCH(Q633,収支報告書!$W$10:$W$1011,0)+9,22,4,,"収支報告書")),"")</f>
        <v/>
      </c>
      <c r="T633" t="str">
        <f t="shared" si="19"/>
        <v/>
      </c>
      <c r="U633" t="str">
        <f t="shared" si="20"/>
        <v/>
      </c>
    </row>
    <row r="634" spans="14:21">
      <c r="N634">
        <v>630</v>
      </c>
      <c r="O634" t="str">
        <f>IF(収支報告書!U639="一部対象外","・No."&amp;収支報告書!B639&amp;"："&amp;TEXT(収支報告書!$S639+収支報告書!$AA639+収支報告書!$AC639,"\#,###"),IF(収支報告書!U639="一部確認","・No."&amp;収支報告書!B639&amp;"："&amp;TEXT(収支報告書!$AB639,"\#,###"),""))</f>
        <v/>
      </c>
      <c r="P634" t="str" cm="1">
        <f t="array" ref="P634">IF(Q634="","",_xlfn.TEXTJOIN(",",TRUE,IF(収支報告書!$W$10:$W$1011=Q634,収支報告書!$B$10:$B$1011,"")))</f>
        <v/>
      </c>
      <c r="R634" s="150">
        <f>SUMIFS(収支報告書!$P$10:$P$1011,収支報告書!$U$10:$U$1011,"対象外",収支報告書!$W$10:$W$1011,Q634)+SUMIFS(収支報告書!$S$10:$S$1011,収支報告書!$U$10:$U$1011,"一部*",収支報告書!$W$10:$W$1011,Q634)+SUMIFS(収支報告書!$AA$10:$AA$1011,収支報告書!$U$10:$U$1011,"一部*",収支報告書!$W$10:$W$1011,Q634)+SUMIFS(収支報告書!$AB$10:$AB$1011,収支報告書!$U$10:$U$1011,"一部*",収支報告書!$W$10:$W$1011,Q634)+SUMIFS(収支報告書!$P$10:$P$1011,収支報告書!$U$10:$U$1011,"確認",収支報告書!$W$10:$W$1011,Q634)+SUMIFS(収支報告書!$AC$10:$AC$1011,収支報告書!$U$10:$U$1011,"一部*",収支報告書!$W$10:$W$1011,Q634)</f>
        <v>0</v>
      </c>
      <c r="S634" t="str" cm="1">
        <f t="array" aca="1" ref="S634" ca="1">_xlfn.IFNA(INDIRECT(ADDRESS(MATCH(Q634,収支報告書!$W$10:$W$1011,0)+9,22,4,,"収支報告書")),"")</f>
        <v/>
      </c>
      <c r="T634" t="str">
        <f t="shared" si="19"/>
        <v/>
      </c>
      <c r="U634" t="str">
        <f t="shared" si="20"/>
        <v/>
      </c>
    </row>
    <row r="635" spans="14:21">
      <c r="N635">
        <v>631</v>
      </c>
      <c r="O635" t="str">
        <f>IF(収支報告書!U640="一部対象外","・No."&amp;収支報告書!B640&amp;"："&amp;TEXT(収支報告書!$S640+収支報告書!$AA640+収支報告書!$AC640,"\#,###"),IF(収支報告書!U640="一部確認","・No."&amp;収支報告書!B640&amp;"："&amp;TEXT(収支報告書!$AB640,"\#,###"),""))</f>
        <v/>
      </c>
      <c r="P635" t="str" cm="1">
        <f t="array" ref="P635">IF(Q635="","",_xlfn.TEXTJOIN(",",TRUE,IF(収支報告書!$W$10:$W$1011=Q635,収支報告書!$B$10:$B$1011,"")))</f>
        <v/>
      </c>
      <c r="R635" s="150">
        <f>SUMIFS(収支報告書!$P$10:$P$1011,収支報告書!$U$10:$U$1011,"対象外",収支報告書!$W$10:$W$1011,Q635)+SUMIFS(収支報告書!$S$10:$S$1011,収支報告書!$U$10:$U$1011,"一部*",収支報告書!$W$10:$W$1011,Q635)+SUMIFS(収支報告書!$AA$10:$AA$1011,収支報告書!$U$10:$U$1011,"一部*",収支報告書!$W$10:$W$1011,Q635)+SUMIFS(収支報告書!$AB$10:$AB$1011,収支報告書!$U$10:$U$1011,"一部*",収支報告書!$W$10:$W$1011,Q635)+SUMIFS(収支報告書!$P$10:$P$1011,収支報告書!$U$10:$U$1011,"確認",収支報告書!$W$10:$W$1011,Q635)+SUMIFS(収支報告書!$AC$10:$AC$1011,収支報告書!$U$10:$U$1011,"一部*",収支報告書!$W$10:$W$1011,Q635)</f>
        <v>0</v>
      </c>
      <c r="S635" t="str" cm="1">
        <f t="array" aca="1" ref="S635" ca="1">_xlfn.IFNA(INDIRECT(ADDRESS(MATCH(Q635,収支報告書!$W$10:$W$1011,0)+9,22,4,,"収支報告書")),"")</f>
        <v/>
      </c>
      <c r="T635" t="str">
        <f t="shared" si="19"/>
        <v/>
      </c>
      <c r="U635" t="str">
        <f t="shared" si="20"/>
        <v/>
      </c>
    </row>
    <row r="636" spans="14:21">
      <c r="N636">
        <v>632</v>
      </c>
      <c r="O636" t="str">
        <f>IF(収支報告書!U641="一部対象外","・No."&amp;収支報告書!B641&amp;"："&amp;TEXT(収支報告書!$S641+収支報告書!$AA641+収支報告書!$AC641,"\#,###"),IF(収支報告書!U641="一部確認","・No."&amp;収支報告書!B641&amp;"："&amp;TEXT(収支報告書!$AB641,"\#,###"),""))</f>
        <v/>
      </c>
      <c r="P636" t="str" cm="1">
        <f t="array" ref="P636">IF(Q636="","",_xlfn.TEXTJOIN(",",TRUE,IF(収支報告書!$W$10:$W$1011=Q636,収支報告書!$B$10:$B$1011,"")))</f>
        <v/>
      </c>
      <c r="R636" s="150">
        <f>SUMIFS(収支報告書!$P$10:$P$1011,収支報告書!$U$10:$U$1011,"対象外",収支報告書!$W$10:$W$1011,Q636)+SUMIFS(収支報告書!$S$10:$S$1011,収支報告書!$U$10:$U$1011,"一部*",収支報告書!$W$10:$W$1011,Q636)+SUMIFS(収支報告書!$AA$10:$AA$1011,収支報告書!$U$10:$U$1011,"一部*",収支報告書!$W$10:$W$1011,Q636)+SUMIFS(収支報告書!$AB$10:$AB$1011,収支報告書!$U$10:$U$1011,"一部*",収支報告書!$W$10:$W$1011,Q636)+SUMIFS(収支報告書!$P$10:$P$1011,収支報告書!$U$10:$U$1011,"確認",収支報告書!$W$10:$W$1011,Q636)+SUMIFS(収支報告書!$AC$10:$AC$1011,収支報告書!$U$10:$U$1011,"一部*",収支報告書!$W$10:$W$1011,Q636)</f>
        <v>0</v>
      </c>
      <c r="S636" t="str" cm="1">
        <f t="array" aca="1" ref="S636" ca="1">_xlfn.IFNA(INDIRECT(ADDRESS(MATCH(Q636,収支報告書!$W$10:$W$1011,0)+9,22,4,,"収支報告書")),"")</f>
        <v/>
      </c>
      <c r="T636" t="str">
        <f t="shared" si="19"/>
        <v/>
      </c>
      <c r="U636" t="str">
        <f t="shared" si="20"/>
        <v/>
      </c>
    </row>
    <row r="637" spans="14:21">
      <c r="N637">
        <v>633</v>
      </c>
      <c r="O637" t="str">
        <f>IF(収支報告書!U642="一部対象外","・No."&amp;収支報告書!B642&amp;"："&amp;TEXT(収支報告書!$S642+収支報告書!$AA642+収支報告書!$AC642,"\#,###"),IF(収支報告書!U642="一部確認","・No."&amp;収支報告書!B642&amp;"："&amp;TEXT(収支報告書!$AB642,"\#,###"),""))</f>
        <v/>
      </c>
      <c r="P637" t="str" cm="1">
        <f t="array" ref="P637">IF(Q637="","",_xlfn.TEXTJOIN(",",TRUE,IF(収支報告書!$W$10:$W$1011=Q637,収支報告書!$B$10:$B$1011,"")))</f>
        <v/>
      </c>
      <c r="R637" s="150">
        <f>SUMIFS(収支報告書!$P$10:$P$1011,収支報告書!$U$10:$U$1011,"対象外",収支報告書!$W$10:$W$1011,Q637)+SUMIFS(収支報告書!$S$10:$S$1011,収支報告書!$U$10:$U$1011,"一部*",収支報告書!$W$10:$W$1011,Q637)+SUMIFS(収支報告書!$AA$10:$AA$1011,収支報告書!$U$10:$U$1011,"一部*",収支報告書!$W$10:$W$1011,Q637)+SUMIFS(収支報告書!$AB$10:$AB$1011,収支報告書!$U$10:$U$1011,"一部*",収支報告書!$W$10:$W$1011,Q637)+SUMIFS(収支報告書!$P$10:$P$1011,収支報告書!$U$10:$U$1011,"確認",収支報告書!$W$10:$W$1011,Q637)+SUMIFS(収支報告書!$AC$10:$AC$1011,収支報告書!$U$10:$U$1011,"一部*",収支報告書!$W$10:$W$1011,Q637)</f>
        <v>0</v>
      </c>
      <c r="S637" t="str" cm="1">
        <f t="array" aca="1" ref="S637" ca="1">_xlfn.IFNA(INDIRECT(ADDRESS(MATCH(Q637,収支報告書!$W$10:$W$1011,0)+9,22,4,,"収支報告書")),"")</f>
        <v/>
      </c>
      <c r="T637" t="str">
        <f t="shared" si="19"/>
        <v/>
      </c>
      <c r="U637" t="str">
        <f t="shared" si="20"/>
        <v/>
      </c>
    </row>
    <row r="638" spans="14:21">
      <c r="N638">
        <v>634</v>
      </c>
      <c r="O638" t="str">
        <f>IF(収支報告書!U643="一部対象外","・No."&amp;収支報告書!B643&amp;"："&amp;TEXT(収支報告書!$S643+収支報告書!$AA643+収支報告書!$AC643,"\#,###"),IF(収支報告書!U643="一部確認","・No."&amp;収支報告書!B643&amp;"："&amp;TEXT(収支報告書!$AB643,"\#,###"),""))</f>
        <v/>
      </c>
      <c r="P638" t="str" cm="1">
        <f t="array" ref="P638">IF(Q638="","",_xlfn.TEXTJOIN(",",TRUE,IF(収支報告書!$W$10:$W$1011=Q638,収支報告書!$B$10:$B$1011,"")))</f>
        <v/>
      </c>
      <c r="R638" s="150">
        <f>SUMIFS(収支報告書!$P$10:$P$1011,収支報告書!$U$10:$U$1011,"対象外",収支報告書!$W$10:$W$1011,Q638)+SUMIFS(収支報告書!$S$10:$S$1011,収支報告書!$U$10:$U$1011,"一部*",収支報告書!$W$10:$W$1011,Q638)+SUMIFS(収支報告書!$AA$10:$AA$1011,収支報告書!$U$10:$U$1011,"一部*",収支報告書!$W$10:$W$1011,Q638)+SUMIFS(収支報告書!$AB$10:$AB$1011,収支報告書!$U$10:$U$1011,"一部*",収支報告書!$W$10:$W$1011,Q638)+SUMIFS(収支報告書!$P$10:$P$1011,収支報告書!$U$10:$U$1011,"確認",収支報告書!$W$10:$W$1011,Q638)+SUMIFS(収支報告書!$AC$10:$AC$1011,収支報告書!$U$10:$U$1011,"一部*",収支報告書!$W$10:$W$1011,Q638)</f>
        <v>0</v>
      </c>
      <c r="S638" t="str" cm="1">
        <f t="array" aca="1" ref="S638" ca="1">_xlfn.IFNA(INDIRECT(ADDRESS(MATCH(Q638,収支報告書!$W$10:$W$1011,0)+9,22,4,,"収支報告書")),"")</f>
        <v/>
      </c>
      <c r="T638" t="str">
        <f t="shared" si="19"/>
        <v/>
      </c>
      <c r="U638" t="str">
        <f t="shared" si="20"/>
        <v/>
      </c>
    </row>
    <row r="639" spans="14:21">
      <c r="N639">
        <v>635</v>
      </c>
      <c r="O639" t="str">
        <f>IF(収支報告書!U644="一部対象外","・No."&amp;収支報告書!B644&amp;"："&amp;TEXT(収支報告書!$S644+収支報告書!$AA644+収支報告書!$AC644,"\#,###"),IF(収支報告書!U644="一部確認","・No."&amp;収支報告書!B644&amp;"："&amp;TEXT(収支報告書!$AB644,"\#,###"),""))</f>
        <v/>
      </c>
      <c r="P639" t="str" cm="1">
        <f t="array" ref="P639">IF(Q639="","",_xlfn.TEXTJOIN(",",TRUE,IF(収支報告書!$W$10:$W$1011=Q639,収支報告書!$B$10:$B$1011,"")))</f>
        <v/>
      </c>
      <c r="R639" s="150">
        <f>SUMIFS(収支報告書!$P$10:$P$1011,収支報告書!$U$10:$U$1011,"対象外",収支報告書!$W$10:$W$1011,Q639)+SUMIFS(収支報告書!$S$10:$S$1011,収支報告書!$U$10:$U$1011,"一部*",収支報告書!$W$10:$W$1011,Q639)+SUMIFS(収支報告書!$AA$10:$AA$1011,収支報告書!$U$10:$U$1011,"一部*",収支報告書!$W$10:$W$1011,Q639)+SUMIFS(収支報告書!$AB$10:$AB$1011,収支報告書!$U$10:$U$1011,"一部*",収支報告書!$W$10:$W$1011,Q639)+SUMIFS(収支報告書!$P$10:$P$1011,収支報告書!$U$10:$U$1011,"確認",収支報告書!$W$10:$W$1011,Q639)+SUMIFS(収支報告書!$AC$10:$AC$1011,収支報告書!$U$10:$U$1011,"一部*",収支報告書!$W$10:$W$1011,Q639)</f>
        <v>0</v>
      </c>
      <c r="S639" t="str" cm="1">
        <f t="array" aca="1" ref="S639" ca="1">_xlfn.IFNA(INDIRECT(ADDRESS(MATCH(Q639,収支報告書!$W$10:$W$1011,0)+9,22,4,,"収支報告書")),"")</f>
        <v/>
      </c>
      <c r="T639" t="str">
        <f t="shared" si="19"/>
        <v/>
      </c>
      <c r="U639" t="str">
        <f t="shared" si="20"/>
        <v/>
      </c>
    </row>
    <row r="640" spans="14:21">
      <c r="N640">
        <v>636</v>
      </c>
      <c r="O640" t="str">
        <f>IF(収支報告書!U645="一部対象外","・No."&amp;収支報告書!B645&amp;"："&amp;TEXT(収支報告書!$S645+収支報告書!$AA645+収支報告書!$AC645,"\#,###"),IF(収支報告書!U645="一部確認","・No."&amp;収支報告書!B645&amp;"："&amp;TEXT(収支報告書!$AB645,"\#,###"),""))</f>
        <v/>
      </c>
      <c r="P640" t="str" cm="1">
        <f t="array" ref="P640">IF(Q640="","",_xlfn.TEXTJOIN(",",TRUE,IF(収支報告書!$W$10:$W$1011=Q640,収支報告書!$B$10:$B$1011,"")))</f>
        <v/>
      </c>
      <c r="R640" s="150">
        <f>SUMIFS(収支報告書!$P$10:$P$1011,収支報告書!$U$10:$U$1011,"対象外",収支報告書!$W$10:$W$1011,Q640)+SUMIFS(収支報告書!$S$10:$S$1011,収支報告書!$U$10:$U$1011,"一部*",収支報告書!$W$10:$W$1011,Q640)+SUMIFS(収支報告書!$AA$10:$AA$1011,収支報告書!$U$10:$U$1011,"一部*",収支報告書!$W$10:$W$1011,Q640)+SUMIFS(収支報告書!$AB$10:$AB$1011,収支報告書!$U$10:$U$1011,"一部*",収支報告書!$W$10:$W$1011,Q640)+SUMIFS(収支報告書!$P$10:$P$1011,収支報告書!$U$10:$U$1011,"確認",収支報告書!$W$10:$W$1011,Q640)+SUMIFS(収支報告書!$AC$10:$AC$1011,収支報告書!$U$10:$U$1011,"一部*",収支報告書!$W$10:$W$1011,Q640)</f>
        <v>0</v>
      </c>
      <c r="S640" t="str" cm="1">
        <f t="array" aca="1" ref="S640" ca="1">_xlfn.IFNA(INDIRECT(ADDRESS(MATCH(Q640,収支報告書!$W$10:$W$1011,0)+9,22,4,,"収支報告書")),"")</f>
        <v/>
      </c>
      <c r="T640" t="str">
        <f t="shared" si="19"/>
        <v/>
      </c>
      <c r="U640" t="str">
        <f t="shared" si="20"/>
        <v/>
      </c>
    </row>
    <row r="641" spans="14:21">
      <c r="N641">
        <v>637</v>
      </c>
      <c r="O641" t="str">
        <f>IF(収支報告書!U646="一部対象外","・No."&amp;収支報告書!B646&amp;"："&amp;TEXT(収支報告書!$S646+収支報告書!$AA646+収支報告書!$AC646,"\#,###"),IF(収支報告書!U646="一部確認","・No."&amp;収支報告書!B646&amp;"："&amp;TEXT(収支報告書!$AB646,"\#,###"),""))</f>
        <v/>
      </c>
      <c r="P641" t="str" cm="1">
        <f t="array" ref="P641">IF(Q641="","",_xlfn.TEXTJOIN(",",TRUE,IF(収支報告書!$W$10:$W$1011=Q641,収支報告書!$B$10:$B$1011,"")))</f>
        <v/>
      </c>
      <c r="R641" s="150">
        <f>SUMIFS(収支報告書!$P$10:$P$1011,収支報告書!$U$10:$U$1011,"対象外",収支報告書!$W$10:$W$1011,Q641)+SUMIFS(収支報告書!$S$10:$S$1011,収支報告書!$U$10:$U$1011,"一部*",収支報告書!$W$10:$W$1011,Q641)+SUMIFS(収支報告書!$AA$10:$AA$1011,収支報告書!$U$10:$U$1011,"一部*",収支報告書!$W$10:$W$1011,Q641)+SUMIFS(収支報告書!$AB$10:$AB$1011,収支報告書!$U$10:$U$1011,"一部*",収支報告書!$W$10:$W$1011,Q641)+SUMIFS(収支報告書!$P$10:$P$1011,収支報告書!$U$10:$U$1011,"確認",収支報告書!$W$10:$W$1011,Q641)+SUMIFS(収支報告書!$AC$10:$AC$1011,収支報告書!$U$10:$U$1011,"一部*",収支報告書!$W$10:$W$1011,Q641)</f>
        <v>0</v>
      </c>
      <c r="S641" t="str" cm="1">
        <f t="array" aca="1" ref="S641" ca="1">_xlfn.IFNA(INDIRECT(ADDRESS(MATCH(Q641,収支報告書!$W$10:$W$1011,0)+9,22,4,,"収支報告書")),"")</f>
        <v/>
      </c>
      <c r="T641" t="str">
        <f t="shared" si="19"/>
        <v/>
      </c>
      <c r="U641" t="str">
        <f t="shared" si="20"/>
        <v/>
      </c>
    </row>
    <row r="642" spans="14:21">
      <c r="N642">
        <v>638</v>
      </c>
      <c r="O642" t="str">
        <f>IF(収支報告書!U647="一部対象外","・No."&amp;収支報告書!B647&amp;"："&amp;TEXT(収支報告書!$S647+収支報告書!$AA647+収支報告書!$AC647,"\#,###"),IF(収支報告書!U647="一部確認","・No."&amp;収支報告書!B647&amp;"："&amp;TEXT(収支報告書!$AB647,"\#,###"),""))</f>
        <v/>
      </c>
      <c r="P642" t="str" cm="1">
        <f t="array" ref="P642">IF(Q642="","",_xlfn.TEXTJOIN(",",TRUE,IF(収支報告書!$W$10:$W$1011=Q642,収支報告書!$B$10:$B$1011,"")))</f>
        <v/>
      </c>
      <c r="R642" s="150">
        <f>SUMIFS(収支報告書!$P$10:$P$1011,収支報告書!$U$10:$U$1011,"対象外",収支報告書!$W$10:$W$1011,Q642)+SUMIFS(収支報告書!$S$10:$S$1011,収支報告書!$U$10:$U$1011,"一部*",収支報告書!$W$10:$W$1011,Q642)+SUMIFS(収支報告書!$AA$10:$AA$1011,収支報告書!$U$10:$U$1011,"一部*",収支報告書!$W$10:$W$1011,Q642)+SUMIFS(収支報告書!$AB$10:$AB$1011,収支報告書!$U$10:$U$1011,"一部*",収支報告書!$W$10:$W$1011,Q642)+SUMIFS(収支報告書!$P$10:$P$1011,収支報告書!$U$10:$U$1011,"確認",収支報告書!$W$10:$W$1011,Q642)+SUMIFS(収支報告書!$AC$10:$AC$1011,収支報告書!$U$10:$U$1011,"一部*",収支報告書!$W$10:$W$1011,Q642)</f>
        <v>0</v>
      </c>
      <c r="S642" t="str" cm="1">
        <f t="array" aca="1" ref="S642" ca="1">_xlfn.IFNA(INDIRECT(ADDRESS(MATCH(Q642,収支報告書!$W$10:$W$1011,0)+9,22,4,,"収支報告書")),"")</f>
        <v/>
      </c>
      <c r="T642" t="str">
        <f t="shared" si="19"/>
        <v/>
      </c>
      <c r="U642" t="str">
        <f t="shared" si="20"/>
        <v/>
      </c>
    </row>
    <row r="643" spans="14:21">
      <c r="N643">
        <v>639</v>
      </c>
      <c r="O643" t="str">
        <f>IF(収支報告書!U648="一部対象外","・No."&amp;収支報告書!B648&amp;"："&amp;TEXT(収支報告書!$S648+収支報告書!$AA648+収支報告書!$AC648,"\#,###"),IF(収支報告書!U648="一部確認","・No."&amp;収支報告書!B648&amp;"："&amp;TEXT(収支報告書!$AB648,"\#,###"),""))</f>
        <v/>
      </c>
      <c r="P643" t="str" cm="1">
        <f t="array" ref="P643">IF(Q643="","",_xlfn.TEXTJOIN(",",TRUE,IF(収支報告書!$W$10:$W$1011=Q643,収支報告書!$B$10:$B$1011,"")))</f>
        <v/>
      </c>
      <c r="R643" s="150">
        <f>SUMIFS(収支報告書!$P$10:$P$1011,収支報告書!$U$10:$U$1011,"対象外",収支報告書!$W$10:$W$1011,Q643)+SUMIFS(収支報告書!$S$10:$S$1011,収支報告書!$U$10:$U$1011,"一部*",収支報告書!$W$10:$W$1011,Q643)+SUMIFS(収支報告書!$AA$10:$AA$1011,収支報告書!$U$10:$U$1011,"一部*",収支報告書!$W$10:$W$1011,Q643)+SUMIFS(収支報告書!$AB$10:$AB$1011,収支報告書!$U$10:$U$1011,"一部*",収支報告書!$W$10:$W$1011,Q643)+SUMIFS(収支報告書!$P$10:$P$1011,収支報告書!$U$10:$U$1011,"確認",収支報告書!$W$10:$W$1011,Q643)+SUMIFS(収支報告書!$AC$10:$AC$1011,収支報告書!$U$10:$U$1011,"一部*",収支報告書!$W$10:$W$1011,Q643)</f>
        <v>0</v>
      </c>
      <c r="S643" t="str" cm="1">
        <f t="array" aca="1" ref="S643" ca="1">_xlfn.IFNA(INDIRECT(ADDRESS(MATCH(Q643,収支報告書!$W$10:$W$1011,0)+9,22,4,,"収支報告書")),"")</f>
        <v/>
      </c>
      <c r="T643" t="str">
        <f t="shared" si="19"/>
        <v/>
      </c>
      <c r="U643" t="str">
        <f t="shared" si="20"/>
        <v/>
      </c>
    </row>
    <row r="644" spans="14:21">
      <c r="N644">
        <v>640</v>
      </c>
      <c r="O644" t="str">
        <f>IF(収支報告書!U649="一部対象外","・No."&amp;収支報告書!B649&amp;"："&amp;TEXT(収支報告書!$S649+収支報告書!$AA649+収支報告書!$AC649,"\#,###"),IF(収支報告書!U649="一部確認","・No."&amp;収支報告書!B649&amp;"："&amp;TEXT(収支報告書!$AB649,"\#,###"),""))</f>
        <v/>
      </c>
      <c r="P644" t="str" cm="1">
        <f t="array" ref="P644">IF(Q644="","",_xlfn.TEXTJOIN(",",TRUE,IF(収支報告書!$W$10:$W$1011=Q644,収支報告書!$B$10:$B$1011,"")))</f>
        <v/>
      </c>
      <c r="R644" s="150">
        <f>SUMIFS(収支報告書!$P$10:$P$1011,収支報告書!$U$10:$U$1011,"対象外",収支報告書!$W$10:$W$1011,Q644)+SUMIFS(収支報告書!$S$10:$S$1011,収支報告書!$U$10:$U$1011,"一部*",収支報告書!$W$10:$W$1011,Q644)+SUMIFS(収支報告書!$AA$10:$AA$1011,収支報告書!$U$10:$U$1011,"一部*",収支報告書!$W$10:$W$1011,Q644)+SUMIFS(収支報告書!$AB$10:$AB$1011,収支報告書!$U$10:$U$1011,"一部*",収支報告書!$W$10:$W$1011,Q644)+SUMIFS(収支報告書!$P$10:$P$1011,収支報告書!$U$10:$U$1011,"確認",収支報告書!$W$10:$W$1011,Q644)+SUMIFS(収支報告書!$AC$10:$AC$1011,収支報告書!$U$10:$U$1011,"一部*",収支報告書!$W$10:$W$1011,Q644)</f>
        <v>0</v>
      </c>
      <c r="S644" t="str" cm="1">
        <f t="array" aca="1" ref="S644" ca="1">_xlfn.IFNA(INDIRECT(ADDRESS(MATCH(Q644,収支報告書!$W$10:$W$1011,0)+9,22,4,,"収支報告書")),"")</f>
        <v/>
      </c>
      <c r="T644" t="str">
        <f t="shared" si="19"/>
        <v/>
      </c>
      <c r="U644" t="str">
        <f t="shared" si="20"/>
        <v/>
      </c>
    </row>
    <row r="645" spans="14:21">
      <c r="N645">
        <v>641</v>
      </c>
      <c r="O645" t="str">
        <f>IF(収支報告書!U650="一部対象外","・No."&amp;収支報告書!B650&amp;"："&amp;TEXT(収支報告書!$S650+収支報告書!$AA650+収支報告書!$AC650,"\#,###"),IF(収支報告書!U650="一部確認","・No."&amp;収支報告書!B650&amp;"："&amp;TEXT(収支報告書!$AB650,"\#,###"),""))</f>
        <v/>
      </c>
      <c r="P645" t="str" cm="1">
        <f t="array" ref="P645">IF(Q645="","",_xlfn.TEXTJOIN(",",TRUE,IF(収支報告書!$W$10:$W$1011=Q645,収支報告書!$B$10:$B$1011,"")))</f>
        <v/>
      </c>
      <c r="R645" s="150">
        <f>SUMIFS(収支報告書!$P$10:$P$1011,収支報告書!$U$10:$U$1011,"対象外",収支報告書!$W$10:$W$1011,Q645)+SUMIFS(収支報告書!$S$10:$S$1011,収支報告書!$U$10:$U$1011,"一部*",収支報告書!$W$10:$W$1011,Q645)+SUMIFS(収支報告書!$AA$10:$AA$1011,収支報告書!$U$10:$U$1011,"一部*",収支報告書!$W$10:$W$1011,Q645)+SUMIFS(収支報告書!$AB$10:$AB$1011,収支報告書!$U$10:$U$1011,"一部*",収支報告書!$W$10:$W$1011,Q645)+SUMIFS(収支報告書!$P$10:$P$1011,収支報告書!$U$10:$U$1011,"確認",収支報告書!$W$10:$W$1011,Q645)+SUMIFS(収支報告書!$AC$10:$AC$1011,収支報告書!$U$10:$U$1011,"一部*",収支報告書!$W$10:$W$1011,Q645)</f>
        <v>0</v>
      </c>
      <c r="S645" t="str" cm="1">
        <f t="array" aca="1" ref="S645" ca="1">_xlfn.IFNA(INDIRECT(ADDRESS(MATCH(Q645,収支報告書!$W$10:$W$1011,0)+9,22,4,,"収支報告書")),"")</f>
        <v/>
      </c>
      <c r="T645" t="str">
        <f t="shared" si="19"/>
        <v/>
      </c>
      <c r="U645" t="str">
        <f t="shared" si="20"/>
        <v/>
      </c>
    </row>
    <row r="646" spans="14:21">
      <c r="N646">
        <v>642</v>
      </c>
      <c r="O646" t="str">
        <f>IF(収支報告書!U651="一部対象外","・No."&amp;収支報告書!B651&amp;"："&amp;TEXT(収支報告書!$S651+収支報告書!$AA651+収支報告書!$AC651,"\#,###"),IF(収支報告書!U651="一部確認","・No."&amp;収支報告書!B651&amp;"："&amp;TEXT(収支報告書!$AB651,"\#,###"),""))</f>
        <v/>
      </c>
      <c r="P646" t="str" cm="1">
        <f t="array" ref="P646">IF(Q646="","",_xlfn.TEXTJOIN(",",TRUE,IF(収支報告書!$W$10:$W$1011=Q646,収支報告書!$B$10:$B$1011,"")))</f>
        <v/>
      </c>
      <c r="R646" s="150">
        <f>SUMIFS(収支報告書!$P$10:$P$1011,収支報告書!$U$10:$U$1011,"対象外",収支報告書!$W$10:$W$1011,Q646)+SUMIFS(収支報告書!$S$10:$S$1011,収支報告書!$U$10:$U$1011,"一部*",収支報告書!$W$10:$W$1011,Q646)+SUMIFS(収支報告書!$AA$10:$AA$1011,収支報告書!$U$10:$U$1011,"一部*",収支報告書!$W$10:$W$1011,Q646)+SUMIFS(収支報告書!$AB$10:$AB$1011,収支報告書!$U$10:$U$1011,"一部*",収支報告書!$W$10:$W$1011,Q646)+SUMIFS(収支報告書!$P$10:$P$1011,収支報告書!$U$10:$U$1011,"確認",収支報告書!$W$10:$W$1011,Q646)+SUMIFS(収支報告書!$AC$10:$AC$1011,収支報告書!$U$10:$U$1011,"一部*",収支報告書!$W$10:$W$1011,Q646)</f>
        <v>0</v>
      </c>
      <c r="S646" t="str" cm="1">
        <f t="array" aca="1" ref="S646" ca="1">_xlfn.IFNA(INDIRECT(ADDRESS(MATCH(Q646,収支報告書!$W$10:$W$1011,0)+9,22,4,,"収支報告書")),"")</f>
        <v/>
      </c>
      <c r="T646" t="str">
        <f t="shared" ref="T646:T709" si="21">IF(Q646="","",IF(R646&lt;&gt;0,"・No."&amp;P646&amp;"："&amp;Q646&amp;"（"&amp;TEXT(R646,"\#,###")&amp;IF(S646=0,"","/"&amp;S646)&amp;"）"&amp;CHAR(10),""))</f>
        <v/>
      </c>
      <c r="U646" t="str">
        <f t="shared" si="20"/>
        <v/>
      </c>
    </row>
    <row r="647" spans="14:21">
      <c r="N647">
        <v>643</v>
      </c>
      <c r="O647" t="str">
        <f>IF(収支報告書!U652="一部対象外","・No."&amp;収支報告書!B652&amp;"："&amp;TEXT(収支報告書!$S652+収支報告書!$AA652+収支報告書!$AC652,"\#,###"),IF(収支報告書!U652="一部確認","・No."&amp;収支報告書!B652&amp;"："&amp;TEXT(収支報告書!$AB652,"\#,###"),""))</f>
        <v/>
      </c>
      <c r="P647" t="str" cm="1">
        <f t="array" ref="P647">IF(Q647="","",_xlfn.TEXTJOIN(",",TRUE,IF(収支報告書!$W$10:$W$1011=Q647,収支報告書!$B$10:$B$1011,"")))</f>
        <v/>
      </c>
      <c r="R647" s="150">
        <f>SUMIFS(収支報告書!$P$10:$P$1011,収支報告書!$U$10:$U$1011,"対象外",収支報告書!$W$10:$W$1011,Q647)+SUMIFS(収支報告書!$S$10:$S$1011,収支報告書!$U$10:$U$1011,"一部*",収支報告書!$W$10:$W$1011,Q647)+SUMIFS(収支報告書!$AA$10:$AA$1011,収支報告書!$U$10:$U$1011,"一部*",収支報告書!$W$10:$W$1011,Q647)+SUMIFS(収支報告書!$AB$10:$AB$1011,収支報告書!$U$10:$U$1011,"一部*",収支報告書!$W$10:$W$1011,Q647)+SUMIFS(収支報告書!$P$10:$P$1011,収支報告書!$U$10:$U$1011,"確認",収支報告書!$W$10:$W$1011,Q647)+SUMIFS(収支報告書!$AC$10:$AC$1011,収支報告書!$U$10:$U$1011,"一部*",収支報告書!$W$10:$W$1011,Q647)</f>
        <v>0</v>
      </c>
      <c r="S647" t="str" cm="1">
        <f t="array" aca="1" ref="S647" ca="1">_xlfn.IFNA(INDIRECT(ADDRESS(MATCH(Q647,収支報告書!$W$10:$W$1011,0)+9,22,4,,"収支報告書")),"")</f>
        <v/>
      </c>
      <c r="T647" t="str">
        <f t="shared" si="21"/>
        <v/>
      </c>
      <c r="U647" t="str">
        <f t="shared" si="20"/>
        <v/>
      </c>
    </row>
    <row r="648" spans="14:21">
      <c r="N648">
        <v>644</v>
      </c>
      <c r="O648" t="str">
        <f>IF(収支報告書!U653="一部対象外","・No."&amp;収支報告書!B653&amp;"："&amp;TEXT(収支報告書!$S653+収支報告書!$AA653+収支報告書!$AC653,"\#,###"),IF(収支報告書!U653="一部確認","・No."&amp;収支報告書!B653&amp;"："&amp;TEXT(収支報告書!$AB653,"\#,###"),""))</f>
        <v/>
      </c>
      <c r="P648" t="str" cm="1">
        <f t="array" ref="P648">IF(Q648="","",_xlfn.TEXTJOIN(",",TRUE,IF(収支報告書!$W$10:$W$1011=Q648,収支報告書!$B$10:$B$1011,"")))</f>
        <v/>
      </c>
      <c r="R648" s="150">
        <f>SUMIFS(収支報告書!$P$10:$P$1011,収支報告書!$U$10:$U$1011,"対象外",収支報告書!$W$10:$W$1011,Q648)+SUMIFS(収支報告書!$S$10:$S$1011,収支報告書!$U$10:$U$1011,"一部*",収支報告書!$W$10:$W$1011,Q648)+SUMIFS(収支報告書!$AA$10:$AA$1011,収支報告書!$U$10:$U$1011,"一部*",収支報告書!$W$10:$W$1011,Q648)+SUMIFS(収支報告書!$AB$10:$AB$1011,収支報告書!$U$10:$U$1011,"一部*",収支報告書!$W$10:$W$1011,Q648)+SUMIFS(収支報告書!$P$10:$P$1011,収支報告書!$U$10:$U$1011,"確認",収支報告書!$W$10:$W$1011,Q648)+SUMIFS(収支報告書!$AC$10:$AC$1011,収支報告書!$U$10:$U$1011,"一部*",収支報告書!$W$10:$W$1011,Q648)</f>
        <v>0</v>
      </c>
      <c r="S648" t="str" cm="1">
        <f t="array" aca="1" ref="S648" ca="1">_xlfn.IFNA(INDIRECT(ADDRESS(MATCH(Q648,収支報告書!$W$10:$W$1011,0)+9,22,4,,"収支報告書")),"")</f>
        <v/>
      </c>
      <c r="T648" t="str">
        <f t="shared" si="21"/>
        <v/>
      </c>
      <c r="U648" t="str">
        <f t="shared" si="20"/>
        <v/>
      </c>
    </row>
    <row r="649" spans="14:21">
      <c r="N649">
        <v>645</v>
      </c>
      <c r="O649" t="str">
        <f>IF(収支報告書!U654="一部対象外","・No."&amp;収支報告書!B654&amp;"："&amp;TEXT(収支報告書!$S654+収支報告書!$AA654+収支報告書!$AC654,"\#,###"),IF(収支報告書!U654="一部確認","・No."&amp;収支報告書!B654&amp;"："&amp;TEXT(収支報告書!$AB654,"\#,###"),""))</f>
        <v/>
      </c>
      <c r="P649" t="str" cm="1">
        <f t="array" ref="P649">IF(Q649="","",_xlfn.TEXTJOIN(",",TRUE,IF(収支報告書!$W$10:$W$1011=Q649,収支報告書!$B$10:$B$1011,"")))</f>
        <v/>
      </c>
      <c r="R649" s="150">
        <f>SUMIFS(収支報告書!$P$10:$P$1011,収支報告書!$U$10:$U$1011,"対象外",収支報告書!$W$10:$W$1011,Q649)+SUMIFS(収支報告書!$S$10:$S$1011,収支報告書!$U$10:$U$1011,"一部*",収支報告書!$W$10:$W$1011,Q649)+SUMIFS(収支報告書!$AA$10:$AA$1011,収支報告書!$U$10:$U$1011,"一部*",収支報告書!$W$10:$W$1011,Q649)+SUMIFS(収支報告書!$AB$10:$AB$1011,収支報告書!$U$10:$U$1011,"一部*",収支報告書!$W$10:$W$1011,Q649)+SUMIFS(収支報告書!$P$10:$P$1011,収支報告書!$U$10:$U$1011,"確認",収支報告書!$W$10:$W$1011,Q649)+SUMIFS(収支報告書!$AC$10:$AC$1011,収支報告書!$U$10:$U$1011,"一部*",収支報告書!$W$10:$W$1011,Q649)</f>
        <v>0</v>
      </c>
      <c r="S649" t="str" cm="1">
        <f t="array" aca="1" ref="S649" ca="1">_xlfn.IFNA(INDIRECT(ADDRESS(MATCH(Q649,収支報告書!$W$10:$W$1011,0)+9,22,4,,"収支報告書")),"")</f>
        <v/>
      </c>
      <c r="T649" t="str">
        <f t="shared" si="21"/>
        <v/>
      </c>
      <c r="U649" t="str">
        <f t="shared" ref="U649:U712" si="22">IF(Q649="","",IF(R649=0,"・No."&amp;P649&amp;"："&amp;Q649&amp;CHAR(10),""))</f>
        <v/>
      </c>
    </row>
    <row r="650" spans="14:21">
      <c r="N650">
        <v>646</v>
      </c>
      <c r="O650" t="str">
        <f>IF(収支報告書!U655="一部対象外","・No."&amp;収支報告書!B655&amp;"："&amp;TEXT(収支報告書!$S655+収支報告書!$AA655+収支報告書!$AC655,"\#,###"),IF(収支報告書!U655="一部確認","・No."&amp;収支報告書!B655&amp;"："&amp;TEXT(収支報告書!$AB655,"\#,###"),""))</f>
        <v/>
      </c>
      <c r="P650" t="str" cm="1">
        <f t="array" ref="P650">IF(Q650="","",_xlfn.TEXTJOIN(",",TRUE,IF(収支報告書!$W$10:$W$1011=Q650,収支報告書!$B$10:$B$1011,"")))</f>
        <v/>
      </c>
      <c r="R650" s="150">
        <f>SUMIFS(収支報告書!$P$10:$P$1011,収支報告書!$U$10:$U$1011,"対象外",収支報告書!$W$10:$W$1011,Q650)+SUMIFS(収支報告書!$S$10:$S$1011,収支報告書!$U$10:$U$1011,"一部*",収支報告書!$W$10:$W$1011,Q650)+SUMIFS(収支報告書!$AA$10:$AA$1011,収支報告書!$U$10:$U$1011,"一部*",収支報告書!$W$10:$W$1011,Q650)+SUMIFS(収支報告書!$AB$10:$AB$1011,収支報告書!$U$10:$U$1011,"一部*",収支報告書!$W$10:$W$1011,Q650)+SUMIFS(収支報告書!$P$10:$P$1011,収支報告書!$U$10:$U$1011,"確認",収支報告書!$W$10:$W$1011,Q650)+SUMIFS(収支報告書!$AC$10:$AC$1011,収支報告書!$U$10:$U$1011,"一部*",収支報告書!$W$10:$W$1011,Q650)</f>
        <v>0</v>
      </c>
      <c r="S650" t="str" cm="1">
        <f t="array" aca="1" ref="S650" ca="1">_xlfn.IFNA(INDIRECT(ADDRESS(MATCH(Q650,収支報告書!$W$10:$W$1011,0)+9,22,4,,"収支報告書")),"")</f>
        <v/>
      </c>
      <c r="T650" t="str">
        <f t="shared" si="21"/>
        <v/>
      </c>
      <c r="U650" t="str">
        <f t="shared" si="22"/>
        <v/>
      </c>
    </row>
    <row r="651" spans="14:21">
      <c r="N651">
        <v>647</v>
      </c>
      <c r="O651" t="str">
        <f>IF(収支報告書!U656="一部対象外","・No."&amp;収支報告書!B656&amp;"："&amp;TEXT(収支報告書!$S656+収支報告書!$AA656+収支報告書!$AC656,"\#,###"),IF(収支報告書!U656="一部確認","・No."&amp;収支報告書!B656&amp;"："&amp;TEXT(収支報告書!$AB656,"\#,###"),""))</f>
        <v/>
      </c>
      <c r="P651" t="str" cm="1">
        <f t="array" ref="P651">IF(Q651="","",_xlfn.TEXTJOIN(",",TRUE,IF(収支報告書!$W$10:$W$1011=Q651,収支報告書!$B$10:$B$1011,"")))</f>
        <v/>
      </c>
      <c r="R651" s="150">
        <f>SUMIFS(収支報告書!$P$10:$P$1011,収支報告書!$U$10:$U$1011,"対象外",収支報告書!$W$10:$W$1011,Q651)+SUMIFS(収支報告書!$S$10:$S$1011,収支報告書!$U$10:$U$1011,"一部*",収支報告書!$W$10:$W$1011,Q651)+SUMIFS(収支報告書!$AA$10:$AA$1011,収支報告書!$U$10:$U$1011,"一部*",収支報告書!$W$10:$W$1011,Q651)+SUMIFS(収支報告書!$AB$10:$AB$1011,収支報告書!$U$10:$U$1011,"一部*",収支報告書!$W$10:$W$1011,Q651)+SUMIFS(収支報告書!$P$10:$P$1011,収支報告書!$U$10:$U$1011,"確認",収支報告書!$W$10:$W$1011,Q651)+SUMIFS(収支報告書!$AC$10:$AC$1011,収支報告書!$U$10:$U$1011,"一部*",収支報告書!$W$10:$W$1011,Q651)</f>
        <v>0</v>
      </c>
      <c r="S651" t="str" cm="1">
        <f t="array" aca="1" ref="S651" ca="1">_xlfn.IFNA(INDIRECT(ADDRESS(MATCH(Q651,収支報告書!$W$10:$W$1011,0)+9,22,4,,"収支報告書")),"")</f>
        <v/>
      </c>
      <c r="T651" t="str">
        <f t="shared" si="21"/>
        <v/>
      </c>
      <c r="U651" t="str">
        <f t="shared" si="22"/>
        <v/>
      </c>
    </row>
    <row r="652" spans="14:21">
      <c r="N652">
        <v>648</v>
      </c>
      <c r="O652" t="str">
        <f>IF(収支報告書!U657="一部対象外","・No."&amp;収支報告書!B657&amp;"："&amp;TEXT(収支報告書!$S657+収支報告書!$AA657+収支報告書!$AC657,"\#,###"),IF(収支報告書!U657="一部確認","・No."&amp;収支報告書!B657&amp;"："&amp;TEXT(収支報告書!$AB657,"\#,###"),""))</f>
        <v/>
      </c>
      <c r="P652" t="str" cm="1">
        <f t="array" ref="P652">IF(Q652="","",_xlfn.TEXTJOIN(",",TRUE,IF(収支報告書!$W$10:$W$1011=Q652,収支報告書!$B$10:$B$1011,"")))</f>
        <v/>
      </c>
      <c r="R652" s="150">
        <f>SUMIFS(収支報告書!$P$10:$P$1011,収支報告書!$U$10:$U$1011,"対象外",収支報告書!$W$10:$W$1011,Q652)+SUMIFS(収支報告書!$S$10:$S$1011,収支報告書!$U$10:$U$1011,"一部*",収支報告書!$W$10:$W$1011,Q652)+SUMIFS(収支報告書!$AA$10:$AA$1011,収支報告書!$U$10:$U$1011,"一部*",収支報告書!$W$10:$W$1011,Q652)+SUMIFS(収支報告書!$AB$10:$AB$1011,収支報告書!$U$10:$U$1011,"一部*",収支報告書!$W$10:$W$1011,Q652)+SUMIFS(収支報告書!$P$10:$P$1011,収支報告書!$U$10:$U$1011,"確認",収支報告書!$W$10:$W$1011,Q652)+SUMIFS(収支報告書!$AC$10:$AC$1011,収支報告書!$U$10:$U$1011,"一部*",収支報告書!$W$10:$W$1011,Q652)</f>
        <v>0</v>
      </c>
      <c r="S652" t="str" cm="1">
        <f t="array" aca="1" ref="S652" ca="1">_xlfn.IFNA(INDIRECT(ADDRESS(MATCH(Q652,収支報告書!$W$10:$W$1011,0)+9,22,4,,"収支報告書")),"")</f>
        <v/>
      </c>
      <c r="T652" t="str">
        <f t="shared" si="21"/>
        <v/>
      </c>
      <c r="U652" t="str">
        <f t="shared" si="22"/>
        <v/>
      </c>
    </row>
    <row r="653" spans="14:21">
      <c r="N653">
        <v>649</v>
      </c>
      <c r="O653" t="str">
        <f>IF(収支報告書!U658="一部対象外","・No."&amp;収支報告書!B658&amp;"："&amp;TEXT(収支報告書!$S658+収支報告書!$AA658+収支報告書!$AC658,"\#,###"),IF(収支報告書!U658="一部確認","・No."&amp;収支報告書!B658&amp;"："&amp;TEXT(収支報告書!$AB658,"\#,###"),""))</f>
        <v/>
      </c>
      <c r="P653" t="str" cm="1">
        <f t="array" ref="P653">IF(Q653="","",_xlfn.TEXTJOIN(",",TRUE,IF(収支報告書!$W$10:$W$1011=Q653,収支報告書!$B$10:$B$1011,"")))</f>
        <v/>
      </c>
      <c r="R653" s="150">
        <f>SUMIFS(収支報告書!$P$10:$P$1011,収支報告書!$U$10:$U$1011,"対象外",収支報告書!$W$10:$W$1011,Q653)+SUMIFS(収支報告書!$S$10:$S$1011,収支報告書!$U$10:$U$1011,"一部*",収支報告書!$W$10:$W$1011,Q653)+SUMIFS(収支報告書!$AA$10:$AA$1011,収支報告書!$U$10:$U$1011,"一部*",収支報告書!$W$10:$W$1011,Q653)+SUMIFS(収支報告書!$AB$10:$AB$1011,収支報告書!$U$10:$U$1011,"一部*",収支報告書!$W$10:$W$1011,Q653)+SUMIFS(収支報告書!$P$10:$P$1011,収支報告書!$U$10:$U$1011,"確認",収支報告書!$W$10:$W$1011,Q653)+SUMIFS(収支報告書!$AC$10:$AC$1011,収支報告書!$U$10:$U$1011,"一部*",収支報告書!$W$10:$W$1011,Q653)</f>
        <v>0</v>
      </c>
      <c r="S653" t="str" cm="1">
        <f t="array" aca="1" ref="S653" ca="1">_xlfn.IFNA(INDIRECT(ADDRESS(MATCH(Q653,収支報告書!$W$10:$W$1011,0)+9,22,4,,"収支報告書")),"")</f>
        <v/>
      </c>
      <c r="T653" t="str">
        <f t="shared" si="21"/>
        <v/>
      </c>
      <c r="U653" t="str">
        <f t="shared" si="22"/>
        <v/>
      </c>
    </row>
    <row r="654" spans="14:21">
      <c r="N654">
        <v>650</v>
      </c>
      <c r="O654" t="str">
        <f>IF(収支報告書!U659="一部対象外","・No."&amp;収支報告書!B659&amp;"："&amp;TEXT(収支報告書!$S659+収支報告書!$AA659+収支報告書!$AC659,"\#,###"),IF(収支報告書!U659="一部確認","・No."&amp;収支報告書!B659&amp;"："&amp;TEXT(収支報告書!$AB659,"\#,###"),""))</f>
        <v/>
      </c>
      <c r="P654" t="str" cm="1">
        <f t="array" ref="P654">IF(Q654="","",_xlfn.TEXTJOIN(",",TRUE,IF(収支報告書!$W$10:$W$1011=Q654,収支報告書!$B$10:$B$1011,"")))</f>
        <v/>
      </c>
      <c r="R654" s="150">
        <f>SUMIFS(収支報告書!$P$10:$P$1011,収支報告書!$U$10:$U$1011,"対象外",収支報告書!$W$10:$W$1011,Q654)+SUMIFS(収支報告書!$S$10:$S$1011,収支報告書!$U$10:$U$1011,"一部*",収支報告書!$W$10:$W$1011,Q654)+SUMIFS(収支報告書!$AA$10:$AA$1011,収支報告書!$U$10:$U$1011,"一部*",収支報告書!$W$10:$W$1011,Q654)+SUMIFS(収支報告書!$AB$10:$AB$1011,収支報告書!$U$10:$U$1011,"一部*",収支報告書!$W$10:$W$1011,Q654)+SUMIFS(収支報告書!$P$10:$P$1011,収支報告書!$U$10:$U$1011,"確認",収支報告書!$W$10:$W$1011,Q654)+SUMIFS(収支報告書!$AC$10:$AC$1011,収支報告書!$U$10:$U$1011,"一部*",収支報告書!$W$10:$W$1011,Q654)</f>
        <v>0</v>
      </c>
      <c r="S654" t="str" cm="1">
        <f t="array" aca="1" ref="S654" ca="1">_xlfn.IFNA(INDIRECT(ADDRESS(MATCH(Q654,収支報告書!$W$10:$W$1011,0)+9,22,4,,"収支報告書")),"")</f>
        <v/>
      </c>
      <c r="T654" t="str">
        <f t="shared" si="21"/>
        <v/>
      </c>
      <c r="U654" t="str">
        <f t="shared" si="22"/>
        <v/>
      </c>
    </row>
    <row r="655" spans="14:21">
      <c r="N655">
        <v>651</v>
      </c>
      <c r="O655" t="str">
        <f>IF(収支報告書!U660="一部対象外","・No."&amp;収支報告書!B660&amp;"："&amp;TEXT(収支報告書!$S660+収支報告書!$AA660+収支報告書!$AC660,"\#,###"),IF(収支報告書!U660="一部確認","・No."&amp;収支報告書!B660&amp;"："&amp;TEXT(収支報告書!$AB660,"\#,###"),""))</f>
        <v/>
      </c>
      <c r="P655" t="str" cm="1">
        <f t="array" ref="P655">IF(Q655="","",_xlfn.TEXTJOIN(",",TRUE,IF(収支報告書!$W$10:$W$1011=Q655,収支報告書!$B$10:$B$1011,"")))</f>
        <v/>
      </c>
      <c r="R655" s="150">
        <f>SUMIFS(収支報告書!$P$10:$P$1011,収支報告書!$U$10:$U$1011,"対象外",収支報告書!$W$10:$W$1011,Q655)+SUMIFS(収支報告書!$S$10:$S$1011,収支報告書!$U$10:$U$1011,"一部*",収支報告書!$W$10:$W$1011,Q655)+SUMIFS(収支報告書!$AA$10:$AA$1011,収支報告書!$U$10:$U$1011,"一部*",収支報告書!$W$10:$W$1011,Q655)+SUMIFS(収支報告書!$AB$10:$AB$1011,収支報告書!$U$10:$U$1011,"一部*",収支報告書!$W$10:$W$1011,Q655)+SUMIFS(収支報告書!$P$10:$P$1011,収支報告書!$U$10:$U$1011,"確認",収支報告書!$W$10:$W$1011,Q655)+SUMIFS(収支報告書!$AC$10:$AC$1011,収支報告書!$U$10:$U$1011,"一部*",収支報告書!$W$10:$W$1011,Q655)</f>
        <v>0</v>
      </c>
      <c r="S655" t="str" cm="1">
        <f t="array" aca="1" ref="S655" ca="1">_xlfn.IFNA(INDIRECT(ADDRESS(MATCH(Q655,収支報告書!$W$10:$W$1011,0)+9,22,4,,"収支報告書")),"")</f>
        <v/>
      </c>
      <c r="T655" t="str">
        <f t="shared" si="21"/>
        <v/>
      </c>
      <c r="U655" t="str">
        <f t="shared" si="22"/>
        <v/>
      </c>
    </row>
    <row r="656" spans="14:21">
      <c r="N656">
        <v>652</v>
      </c>
      <c r="O656" t="str">
        <f>IF(収支報告書!U661="一部対象外","・No."&amp;収支報告書!B661&amp;"："&amp;TEXT(収支報告書!$S661+収支報告書!$AA661+収支報告書!$AC661,"\#,###"),IF(収支報告書!U661="一部確認","・No."&amp;収支報告書!B661&amp;"："&amp;TEXT(収支報告書!$AB661,"\#,###"),""))</f>
        <v/>
      </c>
      <c r="P656" t="str" cm="1">
        <f t="array" ref="P656">IF(Q656="","",_xlfn.TEXTJOIN(",",TRUE,IF(収支報告書!$W$10:$W$1011=Q656,収支報告書!$B$10:$B$1011,"")))</f>
        <v/>
      </c>
      <c r="R656" s="150">
        <f>SUMIFS(収支報告書!$P$10:$P$1011,収支報告書!$U$10:$U$1011,"対象外",収支報告書!$W$10:$W$1011,Q656)+SUMIFS(収支報告書!$S$10:$S$1011,収支報告書!$U$10:$U$1011,"一部*",収支報告書!$W$10:$W$1011,Q656)+SUMIFS(収支報告書!$AA$10:$AA$1011,収支報告書!$U$10:$U$1011,"一部*",収支報告書!$W$10:$W$1011,Q656)+SUMIFS(収支報告書!$AB$10:$AB$1011,収支報告書!$U$10:$U$1011,"一部*",収支報告書!$W$10:$W$1011,Q656)+SUMIFS(収支報告書!$P$10:$P$1011,収支報告書!$U$10:$U$1011,"確認",収支報告書!$W$10:$W$1011,Q656)+SUMIFS(収支報告書!$AC$10:$AC$1011,収支報告書!$U$10:$U$1011,"一部*",収支報告書!$W$10:$W$1011,Q656)</f>
        <v>0</v>
      </c>
      <c r="S656" t="str" cm="1">
        <f t="array" aca="1" ref="S656" ca="1">_xlfn.IFNA(INDIRECT(ADDRESS(MATCH(Q656,収支報告書!$W$10:$W$1011,0)+9,22,4,,"収支報告書")),"")</f>
        <v/>
      </c>
      <c r="T656" t="str">
        <f t="shared" si="21"/>
        <v/>
      </c>
      <c r="U656" t="str">
        <f t="shared" si="22"/>
        <v/>
      </c>
    </row>
    <row r="657" spans="14:21">
      <c r="N657">
        <v>653</v>
      </c>
      <c r="O657" t="str">
        <f>IF(収支報告書!U662="一部対象外","・No."&amp;収支報告書!B662&amp;"："&amp;TEXT(収支報告書!$S662+収支報告書!$AA662+収支報告書!$AC662,"\#,###"),IF(収支報告書!U662="一部確認","・No."&amp;収支報告書!B662&amp;"："&amp;TEXT(収支報告書!$AB662,"\#,###"),""))</f>
        <v/>
      </c>
      <c r="P657" t="str" cm="1">
        <f t="array" ref="P657">IF(Q657="","",_xlfn.TEXTJOIN(",",TRUE,IF(収支報告書!$W$10:$W$1011=Q657,収支報告書!$B$10:$B$1011,"")))</f>
        <v/>
      </c>
      <c r="R657" s="150">
        <f>SUMIFS(収支報告書!$P$10:$P$1011,収支報告書!$U$10:$U$1011,"対象外",収支報告書!$W$10:$W$1011,Q657)+SUMIFS(収支報告書!$S$10:$S$1011,収支報告書!$U$10:$U$1011,"一部*",収支報告書!$W$10:$W$1011,Q657)+SUMIFS(収支報告書!$AA$10:$AA$1011,収支報告書!$U$10:$U$1011,"一部*",収支報告書!$W$10:$W$1011,Q657)+SUMIFS(収支報告書!$AB$10:$AB$1011,収支報告書!$U$10:$U$1011,"一部*",収支報告書!$W$10:$W$1011,Q657)+SUMIFS(収支報告書!$P$10:$P$1011,収支報告書!$U$10:$U$1011,"確認",収支報告書!$W$10:$W$1011,Q657)+SUMIFS(収支報告書!$AC$10:$AC$1011,収支報告書!$U$10:$U$1011,"一部*",収支報告書!$W$10:$W$1011,Q657)</f>
        <v>0</v>
      </c>
      <c r="S657" t="str" cm="1">
        <f t="array" aca="1" ref="S657" ca="1">_xlfn.IFNA(INDIRECT(ADDRESS(MATCH(Q657,収支報告書!$W$10:$W$1011,0)+9,22,4,,"収支報告書")),"")</f>
        <v/>
      </c>
      <c r="T657" t="str">
        <f t="shared" si="21"/>
        <v/>
      </c>
      <c r="U657" t="str">
        <f t="shared" si="22"/>
        <v/>
      </c>
    </row>
    <row r="658" spans="14:21">
      <c r="N658">
        <v>654</v>
      </c>
      <c r="O658" t="str">
        <f>IF(収支報告書!U663="一部対象外","・No."&amp;収支報告書!B663&amp;"："&amp;TEXT(収支報告書!$S663+収支報告書!$AA663+収支報告書!$AC663,"\#,###"),IF(収支報告書!U663="一部確認","・No."&amp;収支報告書!B663&amp;"："&amp;TEXT(収支報告書!$AB663,"\#,###"),""))</f>
        <v/>
      </c>
      <c r="P658" t="str" cm="1">
        <f t="array" ref="P658">IF(Q658="","",_xlfn.TEXTJOIN(",",TRUE,IF(収支報告書!$W$10:$W$1011=Q658,収支報告書!$B$10:$B$1011,"")))</f>
        <v/>
      </c>
      <c r="R658" s="150">
        <f>SUMIFS(収支報告書!$P$10:$P$1011,収支報告書!$U$10:$U$1011,"対象外",収支報告書!$W$10:$W$1011,Q658)+SUMIFS(収支報告書!$S$10:$S$1011,収支報告書!$U$10:$U$1011,"一部*",収支報告書!$W$10:$W$1011,Q658)+SUMIFS(収支報告書!$AA$10:$AA$1011,収支報告書!$U$10:$U$1011,"一部*",収支報告書!$W$10:$W$1011,Q658)+SUMIFS(収支報告書!$AB$10:$AB$1011,収支報告書!$U$10:$U$1011,"一部*",収支報告書!$W$10:$W$1011,Q658)+SUMIFS(収支報告書!$P$10:$P$1011,収支報告書!$U$10:$U$1011,"確認",収支報告書!$W$10:$W$1011,Q658)+SUMIFS(収支報告書!$AC$10:$AC$1011,収支報告書!$U$10:$U$1011,"一部*",収支報告書!$W$10:$W$1011,Q658)</f>
        <v>0</v>
      </c>
      <c r="S658" t="str" cm="1">
        <f t="array" aca="1" ref="S658" ca="1">_xlfn.IFNA(INDIRECT(ADDRESS(MATCH(Q658,収支報告書!$W$10:$W$1011,0)+9,22,4,,"収支報告書")),"")</f>
        <v/>
      </c>
      <c r="T658" t="str">
        <f t="shared" si="21"/>
        <v/>
      </c>
      <c r="U658" t="str">
        <f t="shared" si="22"/>
        <v/>
      </c>
    </row>
    <row r="659" spans="14:21">
      <c r="N659">
        <v>655</v>
      </c>
      <c r="O659" t="str">
        <f>IF(収支報告書!U664="一部対象外","・No."&amp;収支報告書!B664&amp;"："&amp;TEXT(収支報告書!$S664+収支報告書!$AA664+収支報告書!$AC664,"\#,###"),IF(収支報告書!U664="一部確認","・No."&amp;収支報告書!B664&amp;"："&amp;TEXT(収支報告書!$AB664,"\#,###"),""))</f>
        <v/>
      </c>
      <c r="P659" t="str" cm="1">
        <f t="array" ref="P659">IF(Q659="","",_xlfn.TEXTJOIN(",",TRUE,IF(収支報告書!$W$10:$W$1011=Q659,収支報告書!$B$10:$B$1011,"")))</f>
        <v/>
      </c>
      <c r="R659" s="150">
        <f>SUMIFS(収支報告書!$P$10:$P$1011,収支報告書!$U$10:$U$1011,"対象外",収支報告書!$W$10:$W$1011,Q659)+SUMIFS(収支報告書!$S$10:$S$1011,収支報告書!$U$10:$U$1011,"一部*",収支報告書!$W$10:$W$1011,Q659)+SUMIFS(収支報告書!$AA$10:$AA$1011,収支報告書!$U$10:$U$1011,"一部*",収支報告書!$W$10:$W$1011,Q659)+SUMIFS(収支報告書!$AB$10:$AB$1011,収支報告書!$U$10:$U$1011,"一部*",収支報告書!$W$10:$W$1011,Q659)+SUMIFS(収支報告書!$P$10:$P$1011,収支報告書!$U$10:$U$1011,"確認",収支報告書!$W$10:$W$1011,Q659)+SUMIFS(収支報告書!$AC$10:$AC$1011,収支報告書!$U$10:$U$1011,"一部*",収支報告書!$W$10:$W$1011,Q659)</f>
        <v>0</v>
      </c>
      <c r="S659" t="str" cm="1">
        <f t="array" aca="1" ref="S659" ca="1">_xlfn.IFNA(INDIRECT(ADDRESS(MATCH(Q659,収支報告書!$W$10:$W$1011,0)+9,22,4,,"収支報告書")),"")</f>
        <v/>
      </c>
      <c r="T659" t="str">
        <f t="shared" si="21"/>
        <v/>
      </c>
      <c r="U659" t="str">
        <f t="shared" si="22"/>
        <v/>
      </c>
    </row>
    <row r="660" spans="14:21">
      <c r="N660">
        <v>656</v>
      </c>
      <c r="O660" t="str">
        <f>IF(収支報告書!U665="一部対象外","・No."&amp;収支報告書!B665&amp;"："&amp;TEXT(収支報告書!$S665+収支報告書!$AA665+収支報告書!$AC665,"\#,###"),IF(収支報告書!U665="一部確認","・No."&amp;収支報告書!B665&amp;"："&amp;TEXT(収支報告書!$AB665,"\#,###"),""))</f>
        <v/>
      </c>
      <c r="P660" t="str" cm="1">
        <f t="array" ref="P660">IF(Q660="","",_xlfn.TEXTJOIN(",",TRUE,IF(収支報告書!$W$10:$W$1011=Q660,収支報告書!$B$10:$B$1011,"")))</f>
        <v/>
      </c>
      <c r="R660" s="150">
        <f>SUMIFS(収支報告書!$P$10:$P$1011,収支報告書!$U$10:$U$1011,"対象外",収支報告書!$W$10:$W$1011,Q660)+SUMIFS(収支報告書!$S$10:$S$1011,収支報告書!$U$10:$U$1011,"一部*",収支報告書!$W$10:$W$1011,Q660)+SUMIFS(収支報告書!$AA$10:$AA$1011,収支報告書!$U$10:$U$1011,"一部*",収支報告書!$W$10:$W$1011,Q660)+SUMIFS(収支報告書!$AB$10:$AB$1011,収支報告書!$U$10:$U$1011,"一部*",収支報告書!$W$10:$W$1011,Q660)+SUMIFS(収支報告書!$P$10:$P$1011,収支報告書!$U$10:$U$1011,"確認",収支報告書!$W$10:$W$1011,Q660)+SUMIFS(収支報告書!$AC$10:$AC$1011,収支報告書!$U$10:$U$1011,"一部*",収支報告書!$W$10:$W$1011,Q660)</f>
        <v>0</v>
      </c>
      <c r="S660" t="str" cm="1">
        <f t="array" aca="1" ref="S660" ca="1">_xlfn.IFNA(INDIRECT(ADDRESS(MATCH(Q660,収支報告書!$W$10:$W$1011,0)+9,22,4,,"収支報告書")),"")</f>
        <v/>
      </c>
      <c r="T660" t="str">
        <f t="shared" si="21"/>
        <v/>
      </c>
      <c r="U660" t="str">
        <f t="shared" si="22"/>
        <v/>
      </c>
    </row>
    <row r="661" spans="14:21">
      <c r="N661">
        <v>657</v>
      </c>
      <c r="O661" t="str">
        <f>IF(収支報告書!U666="一部対象外","・No."&amp;収支報告書!B666&amp;"："&amp;TEXT(収支報告書!$S666+収支報告書!$AA666+収支報告書!$AC666,"\#,###"),IF(収支報告書!U666="一部確認","・No."&amp;収支報告書!B666&amp;"："&amp;TEXT(収支報告書!$AB666,"\#,###"),""))</f>
        <v/>
      </c>
      <c r="P661" t="str" cm="1">
        <f t="array" ref="P661">IF(Q661="","",_xlfn.TEXTJOIN(",",TRUE,IF(収支報告書!$W$10:$W$1011=Q661,収支報告書!$B$10:$B$1011,"")))</f>
        <v/>
      </c>
      <c r="R661" s="150">
        <f>SUMIFS(収支報告書!$P$10:$P$1011,収支報告書!$U$10:$U$1011,"対象外",収支報告書!$W$10:$W$1011,Q661)+SUMIFS(収支報告書!$S$10:$S$1011,収支報告書!$U$10:$U$1011,"一部*",収支報告書!$W$10:$W$1011,Q661)+SUMIFS(収支報告書!$AA$10:$AA$1011,収支報告書!$U$10:$U$1011,"一部*",収支報告書!$W$10:$W$1011,Q661)+SUMIFS(収支報告書!$AB$10:$AB$1011,収支報告書!$U$10:$U$1011,"一部*",収支報告書!$W$10:$W$1011,Q661)+SUMIFS(収支報告書!$P$10:$P$1011,収支報告書!$U$10:$U$1011,"確認",収支報告書!$W$10:$W$1011,Q661)+SUMIFS(収支報告書!$AC$10:$AC$1011,収支報告書!$U$10:$U$1011,"一部*",収支報告書!$W$10:$W$1011,Q661)</f>
        <v>0</v>
      </c>
      <c r="S661" t="str" cm="1">
        <f t="array" aca="1" ref="S661" ca="1">_xlfn.IFNA(INDIRECT(ADDRESS(MATCH(Q661,収支報告書!$W$10:$W$1011,0)+9,22,4,,"収支報告書")),"")</f>
        <v/>
      </c>
      <c r="T661" t="str">
        <f t="shared" si="21"/>
        <v/>
      </c>
      <c r="U661" t="str">
        <f t="shared" si="22"/>
        <v/>
      </c>
    </row>
    <row r="662" spans="14:21">
      <c r="N662">
        <v>658</v>
      </c>
      <c r="O662" t="str">
        <f>IF(収支報告書!U667="一部対象外","・No."&amp;収支報告書!B667&amp;"："&amp;TEXT(収支報告書!$S667+収支報告書!$AA667+収支報告書!$AC667,"\#,###"),IF(収支報告書!U667="一部確認","・No."&amp;収支報告書!B667&amp;"："&amp;TEXT(収支報告書!$AB667,"\#,###"),""))</f>
        <v/>
      </c>
      <c r="P662" t="str" cm="1">
        <f t="array" ref="P662">IF(Q662="","",_xlfn.TEXTJOIN(",",TRUE,IF(収支報告書!$W$10:$W$1011=Q662,収支報告書!$B$10:$B$1011,"")))</f>
        <v/>
      </c>
      <c r="R662" s="150">
        <f>SUMIFS(収支報告書!$P$10:$P$1011,収支報告書!$U$10:$U$1011,"対象外",収支報告書!$W$10:$W$1011,Q662)+SUMIFS(収支報告書!$S$10:$S$1011,収支報告書!$U$10:$U$1011,"一部*",収支報告書!$W$10:$W$1011,Q662)+SUMIFS(収支報告書!$AA$10:$AA$1011,収支報告書!$U$10:$U$1011,"一部*",収支報告書!$W$10:$W$1011,Q662)+SUMIFS(収支報告書!$AB$10:$AB$1011,収支報告書!$U$10:$U$1011,"一部*",収支報告書!$W$10:$W$1011,Q662)+SUMIFS(収支報告書!$P$10:$P$1011,収支報告書!$U$10:$U$1011,"確認",収支報告書!$W$10:$W$1011,Q662)+SUMIFS(収支報告書!$AC$10:$AC$1011,収支報告書!$U$10:$U$1011,"一部*",収支報告書!$W$10:$W$1011,Q662)</f>
        <v>0</v>
      </c>
      <c r="S662" t="str" cm="1">
        <f t="array" aca="1" ref="S662" ca="1">_xlfn.IFNA(INDIRECT(ADDRESS(MATCH(Q662,収支報告書!$W$10:$W$1011,0)+9,22,4,,"収支報告書")),"")</f>
        <v/>
      </c>
      <c r="T662" t="str">
        <f t="shared" si="21"/>
        <v/>
      </c>
      <c r="U662" t="str">
        <f t="shared" si="22"/>
        <v/>
      </c>
    </row>
    <row r="663" spans="14:21">
      <c r="N663">
        <v>659</v>
      </c>
      <c r="O663" t="str">
        <f>IF(収支報告書!U668="一部対象外","・No."&amp;収支報告書!B668&amp;"："&amp;TEXT(収支報告書!$S668+収支報告書!$AA668+収支報告書!$AC668,"\#,###"),IF(収支報告書!U668="一部確認","・No."&amp;収支報告書!B668&amp;"："&amp;TEXT(収支報告書!$AB668,"\#,###"),""))</f>
        <v/>
      </c>
      <c r="P663" t="str" cm="1">
        <f t="array" ref="P663">IF(Q663="","",_xlfn.TEXTJOIN(",",TRUE,IF(収支報告書!$W$10:$W$1011=Q663,収支報告書!$B$10:$B$1011,"")))</f>
        <v/>
      </c>
      <c r="R663" s="150">
        <f>SUMIFS(収支報告書!$P$10:$P$1011,収支報告書!$U$10:$U$1011,"対象外",収支報告書!$W$10:$W$1011,Q663)+SUMIFS(収支報告書!$S$10:$S$1011,収支報告書!$U$10:$U$1011,"一部*",収支報告書!$W$10:$W$1011,Q663)+SUMIFS(収支報告書!$AA$10:$AA$1011,収支報告書!$U$10:$U$1011,"一部*",収支報告書!$W$10:$W$1011,Q663)+SUMIFS(収支報告書!$AB$10:$AB$1011,収支報告書!$U$10:$U$1011,"一部*",収支報告書!$W$10:$W$1011,Q663)+SUMIFS(収支報告書!$P$10:$P$1011,収支報告書!$U$10:$U$1011,"確認",収支報告書!$W$10:$W$1011,Q663)+SUMIFS(収支報告書!$AC$10:$AC$1011,収支報告書!$U$10:$U$1011,"一部*",収支報告書!$W$10:$W$1011,Q663)</f>
        <v>0</v>
      </c>
      <c r="S663" t="str" cm="1">
        <f t="array" aca="1" ref="S663" ca="1">_xlfn.IFNA(INDIRECT(ADDRESS(MATCH(Q663,収支報告書!$W$10:$W$1011,0)+9,22,4,,"収支報告書")),"")</f>
        <v/>
      </c>
      <c r="T663" t="str">
        <f t="shared" si="21"/>
        <v/>
      </c>
      <c r="U663" t="str">
        <f t="shared" si="22"/>
        <v/>
      </c>
    </row>
    <row r="664" spans="14:21">
      <c r="N664">
        <v>660</v>
      </c>
      <c r="O664" t="str">
        <f>IF(収支報告書!U669="一部対象外","・No."&amp;収支報告書!B669&amp;"："&amp;TEXT(収支報告書!$S669+収支報告書!$AA669+収支報告書!$AC669,"\#,###"),IF(収支報告書!U669="一部確認","・No."&amp;収支報告書!B669&amp;"："&amp;TEXT(収支報告書!$AB669,"\#,###"),""))</f>
        <v/>
      </c>
      <c r="P664" t="str" cm="1">
        <f t="array" ref="P664">IF(Q664="","",_xlfn.TEXTJOIN(",",TRUE,IF(収支報告書!$W$10:$W$1011=Q664,収支報告書!$B$10:$B$1011,"")))</f>
        <v/>
      </c>
      <c r="R664" s="150">
        <f>SUMIFS(収支報告書!$P$10:$P$1011,収支報告書!$U$10:$U$1011,"対象外",収支報告書!$W$10:$W$1011,Q664)+SUMIFS(収支報告書!$S$10:$S$1011,収支報告書!$U$10:$U$1011,"一部*",収支報告書!$W$10:$W$1011,Q664)+SUMIFS(収支報告書!$AA$10:$AA$1011,収支報告書!$U$10:$U$1011,"一部*",収支報告書!$W$10:$W$1011,Q664)+SUMIFS(収支報告書!$AB$10:$AB$1011,収支報告書!$U$10:$U$1011,"一部*",収支報告書!$W$10:$W$1011,Q664)+SUMIFS(収支報告書!$P$10:$P$1011,収支報告書!$U$10:$U$1011,"確認",収支報告書!$W$10:$W$1011,Q664)+SUMIFS(収支報告書!$AC$10:$AC$1011,収支報告書!$U$10:$U$1011,"一部*",収支報告書!$W$10:$W$1011,Q664)</f>
        <v>0</v>
      </c>
      <c r="S664" t="str" cm="1">
        <f t="array" aca="1" ref="S664" ca="1">_xlfn.IFNA(INDIRECT(ADDRESS(MATCH(Q664,収支報告書!$W$10:$W$1011,0)+9,22,4,,"収支報告書")),"")</f>
        <v/>
      </c>
      <c r="T664" t="str">
        <f t="shared" si="21"/>
        <v/>
      </c>
      <c r="U664" t="str">
        <f t="shared" si="22"/>
        <v/>
      </c>
    </row>
    <row r="665" spans="14:21">
      <c r="N665">
        <v>661</v>
      </c>
      <c r="O665" t="str">
        <f>IF(収支報告書!U670="一部対象外","・No."&amp;収支報告書!B670&amp;"："&amp;TEXT(収支報告書!$S670+収支報告書!$AA670+収支報告書!$AC670,"\#,###"),IF(収支報告書!U670="一部確認","・No."&amp;収支報告書!B670&amp;"："&amp;TEXT(収支報告書!$AB670,"\#,###"),""))</f>
        <v/>
      </c>
      <c r="P665" t="str" cm="1">
        <f t="array" ref="P665">IF(Q665="","",_xlfn.TEXTJOIN(",",TRUE,IF(収支報告書!$W$10:$W$1011=Q665,収支報告書!$B$10:$B$1011,"")))</f>
        <v/>
      </c>
      <c r="R665" s="150">
        <f>SUMIFS(収支報告書!$P$10:$P$1011,収支報告書!$U$10:$U$1011,"対象外",収支報告書!$W$10:$W$1011,Q665)+SUMIFS(収支報告書!$S$10:$S$1011,収支報告書!$U$10:$U$1011,"一部*",収支報告書!$W$10:$W$1011,Q665)+SUMIFS(収支報告書!$AA$10:$AA$1011,収支報告書!$U$10:$U$1011,"一部*",収支報告書!$W$10:$W$1011,Q665)+SUMIFS(収支報告書!$AB$10:$AB$1011,収支報告書!$U$10:$U$1011,"一部*",収支報告書!$W$10:$W$1011,Q665)+SUMIFS(収支報告書!$P$10:$P$1011,収支報告書!$U$10:$U$1011,"確認",収支報告書!$W$10:$W$1011,Q665)+SUMIFS(収支報告書!$AC$10:$AC$1011,収支報告書!$U$10:$U$1011,"一部*",収支報告書!$W$10:$W$1011,Q665)</f>
        <v>0</v>
      </c>
      <c r="S665" t="str" cm="1">
        <f t="array" aca="1" ref="S665" ca="1">_xlfn.IFNA(INDIRECT(ADDRESS(MATCH(Q665,収支報告書!$W$10:$W$1011,0)+9,22,4,,"収支報告書")),"")</f>
        <v/>
      </c>
      <c r="T665" t="str">
        <f t="shared" si="21"/>
        <v/>
      </c>
      <c r="U665" t="str">
        <f t="shared" si="22"/>
        <v/>
      </c>
    </row>
    <row r="666" spans="14:21">
      <c r="N666">
        <v>662</v>
      </c>
      <c r="O666" t="str">
        <f>IF(収支報告書!U671="一部対象外","・No."&amp;収支報告書!B671&amp;"："&amp;TEXT(収支報告書!$S671+収支報告書!$AA671+収支報告書!$AC671,"\#,###"),IF(収支報告書!U671="一部確認","・No."&amp;収支報告書!B671&amp;"："&amp;TEXT(収支報告書!$AB671,"\#,###"),""))</f>
        <v/>
      </c>
      <c r="P666" t="str" cm="1">
        <f t="array" ref="P666">IF(Q666="","",_xlfn.TEXTJOIN(",",TRUE,IF(収支報告書!$W$10:$W$1011=Q666,収支報告書!$B$10:$B$1011,"")))</f>
        <v/>
      </c>
      <c r="R666" s="150">
        <f>SUMIFS(収支報告書!$P$10:$P$1011,収支報告書!$U$10:$U$1011,"対象外",収支報告書!$W$10:$W$1011,Q666)+SUMIFS(収支報告書!$S$10:$S$1011,収支報告書!$U$10:$U$1011,"一部*",収支報告書!$W$10:$W$1011,Q666)+SUMIFS(収支報告書!$AA$10:$AA$1011,収支報告書!$U$10:$U$1011,"一部*",収支報告書!$W$10:$W$1011,Q666)+SUMIFS(収支報告書!$AB$10:$AB$1011,収支報告書!$U$10:$U$1011,"一部*",収支報告書!$W$10:$W$1011,Q666)+SUMIFS(収支報告書!$P$10:$P$1011,収支報告書!$U$10:$U$1011,"確認",収支報告書!$W$10:$W$1011,Q666)+SUMIFS(収支報告書!$AC$10:$AC$1011,収支報告書!$U$10:$U$1011,"一部*",収支報告書!$W$10:$W$1011,Q666)</f>
        <v>0</v>
      </c>
      <c r="S666" t="str" cm="1">
        <f t="array" aca="1" ref="S666" ca="1">_xlfn.IFNA(INDIRECT(ADDRESS(MATCH(Q666,収支報告書!$W$10:$W$1011,0)+9,22,4,,"収支報告書")),"")</f>
        <v/>
      </c>
      <c r="T666" t="str">
        <f t="shared" si="21"/>
        <v/>
      </c>
      <c r="U666" t="str">
        <f t="shared" si="22"/>
        <v/>
      </c>
    </row>
    <row r="667" spans="14:21">
      <c r="N667">
        <v>663</v>
      </c>
      <c r="O667" t="str">
        <f>IF(収支報告書!U672="一部対象外","・No."&amp;収支報告書!B672&amp;"："&amp;TEXT(収支報告書!$S672+収支報告書!$AA672+収支報告書!$AC672,"\#,###"),IF(収支報告書!U672="一部確認","・No."&amp;収支報告書!B672&amp;"："&amp;TEXT(収支報告書!$AB672,"\#,###"),""))</f>
        <v/>
      </c>
      <c r="P667" t="str" cm="1">
        <f t="array" ref="P667">IF(Q667="","",_xlfn.TEXTJOIN(",",TRUE,IF(収支報告書!$W$10:$W$1011=Q667,収支報告書!$B$10:$B$1011,"")))</f>
        <v/>
      </c>
      <c r="R667" s="150">
        <f>SUMIFS(収支報告書!$P$10:$P$1011,収支報告書!$U$10:$U$1011,"対象外",収支報告書!$W$10:$W$1011,Q667)+SUMIFS(収支報告書!$S$10:$S$1011,収支報告書!$U$10:$U$1011,"一部*",収支報告書!$W$10:$W$1011,Q667)+SUMIFS(収支報告書!$AA$10:$AA$1011,収支報告書!$U$10:$U$1011,"一部*",収支報告書!$W$10:$W$1011,Q667)+SUMIFS(収支報告書!$AB$10:$AB$1011,収支報告書!$U$10:$U$1011,"一部*",収支報告書!$W$10:$W$1011,Q667)+SUMIFS(収支報告書!$P$10:$P$1011,収支報告書!$U$10:$U$1011,"確認",収支報告書!$W$10:$W$1011,Q667)+SUMIFS(収支報告書!$AC$10:$AC$1011,収支報告書!$U$10:$U$1011,"一部*",収支報告書!$W$10:$W$1011,Q667)</f>
        <v>0</v>
      </c>
      <c r="S667" t="str" cm="1">
        <f t="array" aca="1" ref="S667" ca="1">_xlfn.IFNA(INDIRECT(ADDRESS(MATCH(Q667,収支報告書!$W$10:$W$1011,0)+9,22,4,,"収支報告書")),"")</f>
        <v/>
      </c>
      <c r="T667" t="str">
        <f t="shared" si="21"/>
        <v/>
      </c>
      <c r="U667" t="str">
        <f t="shared" si="22"/>
        <v/>
      </c>
    </row>
    <row r="668" spans="14:21">
      <c r="N668">
        <v>664</v>
      </c>
      <c r="O668" t="str">
        <f>IF(収支報告書!U673="一部対象外","・No."&amp;収支報告書!B673&amp;"："&amp;TEXT(収支報告書!$S673+収支報告書!$AA673+収支報告書!$AC673,"\#,###"),IF(収支報告書!U673="一部確認","・No."&amp;収支報告書!B673&amp;"："&amp;TEXT(収支報告書!$AB673,"\#,###"),""))</f>
        <v/>
      </c>
      <c r="P668" t="str" cm="1">
        <f t="array" ref="P668">IF(Q668="","",_xlfn.TEXTJOIN(",",TRUE,IF(収支報告書!$W$10:$W$1011=Q668,収支報告書!$B$10:$B$1011,"")))</f>
        <v/>
      </c>
      <c r="R668" s="150">
        <f>SUMIFS(収支報告書!$P$10:$P$1011,収支報告書!$U$10:$U$1011,"対象外",収支報告書!$W$10:$W$1011,Q668)+SUMIFS(収支報告書!$S$10:$S$1011,収支報告書!$U$10:$U$1011,"一部*",収支報告書!$W$10:$W$1011,Q668)+SUMIFS(収支報告書!$AA$10:$AA$1011,収支報告書!$U$10:$U$1011,"一部*",収支報告書!$W$10:$W$1011,Q668)+SUMIFS(収支報告書!$AB$10:$AB$1011,収支報告書!$U$10:$U$1011,"一部*",収支報告書!$W$10:$W$1011,Q668)+SUMIFS(収支報告書!$P$10:$P$1011,収支報告書!$U$10:$U$1011,"確認",収支報告書!$W$10:$W$1011,Q668)+SUMIFS(収支報告書!$AC$10:$AC$1011,収支報告書!$U$10:$U$1011,"一部*",収支報告書!$W$10:$W$1011,Q668)</f>
        <v>0</v>
      </c>
      <c r="S668" t="str" cm="1">
        <f t="array" aca="1" ref="S668" ca="1">_xlfn.IFNA(INDIRECT(ADDRESS(MATCH(Q668,収支報告書!$W$10:$W$1011,0)+9,22,4,,"収支報告書")),"")</f>
        <v/>
      </c>
      <c r="T668" t="str">
        <f t="shared" si="21"/>
        <v/>
      </c>
      <c r="U668" t="str">
        <f t="shared" si="22"/>
        <v/>
      </c>
    </row>
    <row r="669" spans="14:21">
      <c r="N669">
        <v>665</v>
      </c>
      <c r="O669" t="str">
        <f>IF(収支報告書!U674="一部対象外","・No."&amp;収支報告書!B674&amp;"："&amp;TEXT(収支報告書!$S674+収支報告書!$AA674+収支報告書!$AC674,"\#,###"),IF(収支報告書!U674="一部確認","・No."&amp;収支報告書!B674&amp;"："&amp;TEXT(収支報告書!$AB674,"\#,###"),""))</f>
        <v/>
      </c>
      <c r="P669" t="str" cm="1">
        <f t="array" ref="P669">IF(Q669="","",_xlfn.TEXTJOIN(",",TRUE,IF(収支報告書!$W$10:$W$1011=Q669,収支報告書!$B$10:$B$1011,"")))</f>
        <v/>
      </c>
      <c r="R669" s="150">
        <f>SUMIFS(収支報告書!$P$10:$P$1011,収支報告書!$U$10:$U$1011,"対象外",収支報告書!$W$10:$W$1011,Q669)+SUMIFS(収支報告書!$S$10:$S$1011,収支報告書!$U$10:$U$1011,"一部*",収支報告書!$W$10:$W$1011,Q669)+SUMIFS(収支報告書!$AA$10:$AA$1011,収支報告書!$U$10:$U$1011,"一部*",収支報告書!$W$10:$W$1011,Q669)+SUMIFS(収支報告書!$AB$10:$AB$1011,収支報告書!$U$10:$U$1011,"一部*",収支報告書!$W$10:$W$1011,Q669)+SUMIFS(収支報告書!$P$10:$P$1011,収支報告書!$U$10:$U$1011,"確認",収支報告書!$W$10:$W$1011,Q669)+SUMIFS(収支報告書!$AC$10:$AC$1011,収支報告書!$U$10:$U$1011,"一部*",収支報告書!$W$10:$W$1011,Q669)</f>
        <v>0</v>
      </c>
      <c r="S669" t="str" cm="1">
        <f t="array" aca="1" ref="S669" ca="1">_xlfn.IFNA(INDIRECT(ADDRESS(MATCH(Q669,収支報告書!$W$10:$W$1011,0)+9,22,4,,"収支報告書")),"")</f>
        <v/>
      </c>
      <c r="T669" t="str">
        <f t="shared" si="21"/>
        <v/>
      </c>
      <c r="U669" t="str">
        <f t="shared" si="22"/>
        <v/>
      </c>
    </row>
    <row r="670" spans="14:21">
      <c r="N670">
        <v>666</v>
      </c>
      <c r="O670" t="str">
        <f>IF(収支報告書!U675="一部対象外","・No."&amp;収支報告書!B675&amp;"："&amp;TEXT(収支報告書!$S675+収支報告書!$AA675+収支報告書!$AC675,"\#,###"),IF(収支報告書!U675="一部確認","・No."&amp;収支報告書!B675&amp;"："&amp;TEXT(収支報告書!$AB675,"\#,###"),""))</f>
        <v/>
      </c>
      <c r="P670" t="str" cm="1">
        <f t="array" ref="P670">IF(Q670="","",_xlfn.TEXTJOIN(",",TRUE,IF(収支報告書!$W$10:$W$1011=Q670,収支報告書!$B$10:$B$1011,"")))</f>
        <v/>
      </c>
      <c r="R670" s="150">
        <f>SUMIFS(収支報告書!$P$10:$P$1011,収支報告書!$U$10:$U$1011,"対象外",収支報告書!$W$10:$W$1011,Q670)+SUMIFS(収支報告書!$S$10:$S$1011,収支報告書!$U$10:$U$1011,"一部*",収支報告書!$W$10:$W$1011,Q670)+SUMIFS(収支報告書!$AA$10:$AA$1011,収支報告書!$U$10:$U$1011,"一部*",収支報告書!$W$10:$W$1011,Q670)+SUMIFS(収支報告書!$AB$10:$AB$1011,収支報告書!$U$10:$U$1011,"一部*",収支報告書!$W$10:$W$1011,Q670)+SUMIFS(収支報告書!$P$10:$P$1011,収支報告書!$U$10:$U$1011,"確認",収支報告書!$W$10:$W$1011,Q670)+SUMIFS(収支報告書!$AC$10:$AC$1011,収支報告書!$U$10:$U$1011,"一部*",収支報告書!$W$10:$W$1011,Q670)</f>
        <v>0</v>
      </c>
      <c r="S670" t="str" cm="1">
        <f t="array" aca="1" ref="S670" ca="1">_xlfn.IFNA(INDIRECT(ADDRESS(MATCH(Q670,収支報告書!$W$10:$W$1011,0)+9,22,4,,"収支報告書")),"")</f>
        <v/>
      </c>
      <c r="T670" t="str">
        <f t="shared" si="21"/>
        <v/>
      </c>
      <c r="U670" t="str">
        <f t="shared" si="22"/>
        <v/>
      </c>
    </row>
    <row r="671" spans="14:21">
      <c r="N671">
        <v>667</v>
      </c>
      <c r="O671" t="str">
        <f>IF(収支報告書!U676="一部対象外","・No."&amp;収支報告書!B676&amp;"："&amp;TEXT(収支報告書!$S676+収支報告書!$AA676+収支報告書!$AC676,"\#,###"),IF(収支報告書!U676="一部確認","・No."&amp;収支報告書!B676&amp;"："&amp;TEXT(収支報告書!$AB676,"\#,###"),""))</f>
        <v/>
      </c>
      <c r="P671" t="str" cm="1">
        <f t="array" ref="P671">IF(Q671="","",_xlfn.TEXTJOIN(",",TRUE,IF(収支報告書!$W$10:$W$1011=Q671,収支報告書!$B$10:$B$1011,"")))</f>
        <v/>
      </c>
      <c r="R671" s="150">
        <f>SUMIFS(収支報告書!$P$10:$P$1011,収支報告書!$U$10:$U$1011,"対象外",収支報告書!$W$10:$W$1011,Q671)+SUMIFS(収支報告書!$S$10:$S$1011,収支報告書!$U$10:$U$1011,"一部*",収支報告書!$W$10:$W$1011,Q671)+SUMIFS(収支報告書!$AA$10:$AA$1011,収支報告書!$U$10:$U$1011,"一部*",収支報告書!$W$10:$W$1011,Q671)+SUMIFS(収支報告書!$AB$10:$AB$1011,収支報告書!$U$10:$U$1011,"一部*",収支報告書!$W$10:$W$1011,Q671)+SUMIFS(収支報告書!$P$10:$P$1011,収支報告書!$U$10:$U$1011,"確認",収支報告書!$W$10:$W$1011,Q671)+SUMIFS(収支報告書!$AC$10:$AC$1011,収支報告書!$U$10:$U$1011,"一部*",収支報告書!$W$10:$W$1011,Q671)</f>
        <v>0</v>
      </c>
      <c r="S671" t="str" cm="1">
        <f t="array" aca="1" ref="S671" ca="1">_xlfn.IFNA(INDIRECT(ADDRESS(MATCH(Q671,収支報告書!$W$10:$W$1011,0)+9,22,4,,"収支報告書")),"")</f>
        <v/>
      </c>
      <c r="T671" t="str">
        <f t="shared" si="21"/>
        <v/>
      </c>
      <c r="U671" t="str">
        <f t="shared" si="22"/>
        <v/>
      </c>
    </row>
    <row r="672" spans="14:21">
      <c r="N672">
        <v>668</v>
      </c>
      <c r="O672" t="str">
        <f>IF(収支報告書!U677="一部対象外","・No."&amp;収支報告書!B677&amp;"："&amp;TEXT(収支報告書!$S677+収支報告書!$AA677+収支報告書!$AC677,"\#,###"),IF(収支報告書!U677="一部確認","・No."&amp;収支報告書!B677&amp;"："&amp;TEXT(収支報告書!$AB677,"\#,###"),""))</f>
        <v/>
      </c>
      <c r="P672" t="str" cm="1">
        <f t="array" ref="P672">IF(Q672="","",_xlfn.TEXTJOIN(",",TRUE,IF(収支報告書!$W$10:$W$1011=Q672,収支報告書!$B$10:$B$1011,"")))</f>
        <v/>
      </c>
      <c r="R672" s="150">
        <f>SUMIFS(収支報告書!$P$10:$P$1011,収支報告書!$U$10:$U$1011,"対象外",収支報告書!$W$10:$W$1011,Q672)+SUMIFS(収支報告書!$S$10:$S$1011,収支報告書!$U$10:$U$1011,"一部*",収支報告書!$W$10:$W$1011,Q672)+SUMIFS(収支報告書!$AA$10:$AA$1011,収支報告書!$U$10:$U$1011,"一部*",収支報告書!$W$10:$W$1011,Q672)+SUMIFS(収支報告書!$AB$10:$AB$1011,収支報告書!$U$10:$U$1011,"一部*",収支報告書!$W$10:$W$1011,Q672)+SUMIFS(収支報告書!$P$10:$P$1011,収支報告書!$U$10:$U$1011,"確認",収支報告書!$W$10:$W$1011,Q672)+SUMIFS(収支報告書!$AC$10:$AC$1011,収支報告書!$U$10:$U$1011,"一部*",収支報告書!$W$10:$W$1011,Q672)</f>
        <v>0</v>
      </c>
      <c r="S672" t="str" cm="1">
        <f t="array" aca="1" ref="S672" ca="1">_xlfn.IFNA(INDIRECT(ADDRESS(MATCH(Q672,収支報告書!$W$10:$W$1011,0)+9,22,4,,"収支報告書")),"")</f>
        <v/>
      </c>
      <c r="T672" t="str">
        <f t="shared" si="21"/>
        <v/>
      </c>
      <c r="U672" t="str">
        <f t="shared" si="22"/>
        <v/>
      </c>
    </row>
    <row r="673" spans="14:21">
      <c r="N673">
        <v>669</v>
      </c>
      <c r="O673" t="str">
        <f>IF(収支報告書!U678="一部対象外","・No."&amp;収支報告書!B678&amp;"："&amp;TEXT(収支報告書!$S678+収支報告書!$AA678+収支報告書!$AC678,"\#,###"),IF(収支報告書!U678="一部確認","・No."&amp;収支報告書!B678&amp;"："&amp;TEXT(収支報告書!$AB678,"\#,###"),""))</f>
        <v/>
      </c>
      <c r="P673" t="str" cm="1">
        <f t="array" ref="P673">IF(Q673="","",_xlfn.TEXTJOIN(",",TRUE,IF(収支報告書!$W$10:$W$1011=Q673,収支報告書!$B$10:$B$1011,"")))</f>
        <v/>
      </c>
      <c r="R673" s="150">
        <f>SUMIFS(収支報告書!$P$10:$P$1011,収支報告書!$U$10:$U$1011,"対象外",収支報告書!$W$10:$W$1011,Q673)+SUMIFS(収支報告書!$S$10:$S$1011,収支報告書!$U$10:$U$1011,"一部*",収支報告書!$W$10:$W$1011,Q673)+SUMIFS(収支報告書!$AA$10:$AA$1011,収支報告書!$U$10:$U$1011,"一部*",収支報告書!$W$10:$W$1011,Q673)+SUMIFS(収支報告書!$AB$10:$AB$1011,収支報告書!$U$10:$U$1011,"一部*",収支報告書!$W$10:$W$1011,Q673)+SUMIFS(収支報告書!$P$10:$P$1011,収支報告書!$U$10:$U$1011,"確認",収支報告書!$W$10:$W$1011,Q673)+SUMIFS(収支報告書!$AC$10:$AC$1011,収支報告書!$U$10:$U$1011,"一部*",収支報告書!$W$10:$W$1011,Q673)</f>
        <v>0</v>
      </c>
      <c r="S673" t="str" cm="1">
        <f t="array" aca="1" ref="S673" ca="1">_xlfn.IFNA(INDIRECT(ADDRESS(MATCH(Q673,収支報告書!$W$10:$W$1011,0)+9,22,4,,"収支報告書")),"")</f>
        <v/>
      </c>
      <c r="T673" t="str">
        <f t="shared" si="21"/>
        <v/>
      </c>
      <c r="U673" t="str">
        <f t="shared" si="22"/>
        <v/>
      </c>
    </row>
    <row r="674" spans="14:21">
      <c r="N674">
        <v>670</v>
      </c>
      <c r="O674" t="str">
        <f>IF(収支報告書!U679="一部対象外","・No."&amp;収支報告書!B679&amp;"："&amp;TEXT(収支報告書!$S679+収支報告書!$AA679+収支報告書!$AC679,"\#,###"),IF(収支報告書!U679="一部確認","・No."&amp;収支報告書!B679&amp;"："&amp;TEXT(収支報告書!$AB679,"\#,###"),""))</f>
        <v/>
      </c>
      <c r="P674" t="str" cm="1">
        <f t="array" ref="P674">IF(Q674="","",_xlfn.TEXTJOIN(",",TRUE,IF(収支報告書!$W$10:$W$1011=Q674,収支報告書!$B$10:$B$1011,"")))</f>
        <v/>
      </c>
      <c r="R674" s="150">
        <f>SUMIFS(収支報告書!$P$10:$P$1011,収支報告書!$U$10:$U$1011,"対象外",収支報告書!$W$10:$W$1011,Q674)+SUMIFS(収支報告書!$S$10:$S$1011,収支報告書!$U$10:$U$1011,"一部*",収支報告書!$W$10:$W$1011,Q674)+SUMIFS(収支報告書!$AA$10:$AA$1011,収支報告書!$U$10:$U$1011,"一部*",収支報告書!$W$10:$W$1011,Q674)+SUMIFS(収支報告書!$AB$10:$AB$1011,収支報告書!$U$10:$U$1011,"一部*",収支報告書!$W$10:$W$1011,Q674)+SUMIFS(収支報告書!$P$10:$P$1011,収支報告書!$U$10:$U$1011,"確認",収支報告書!$W$10:$W$1011,Q674)+SUMIFS(収支報告書!$AC$10:$AC$1011,収支報告書!$U$10:$U$1011,"一部*",収支報告書!$W$10:$W$1011,Q674)</f>
        <v>0</v>
      </c>
      <c r="S674" t="str" cm="1">
        <f t="array" aca="1" ref="S674" ca="1">_xlfn.IFNA(INDIRECT(ADDRESS(MATCH(Q674,収支報告書!$W$10:$W$1011,0)+9,22,4,,"収支報告書")),"")</f>
        <v/>
      </c>
      <c r="T674" t="str">
        <f t="shared" si="21"/>
        <v/>
      </c>
      <c r="U674" t="str">
        <f t="shared" si="22"/>
        <v/>
      </c>
    </row>
    <row r="675" spans="14:21">
      <c r="N675">
        <v>671</v>
      </c>
      <c r="O675" t="str">
        <f>IF(収支報告書!U680="一部対象外","・No."&amp;収支報告書!B680&amp;"："&amp;TEXT(収支報告書!$S680+収支報告書!$AA680+収支報告書!$AC680,"\#,###"),IF(収支報告書!U680="一部確認","・No."&amp;収支報告書!B680&amp;"："&amp;TEXT(収支報告書!$AB680,"\#,###"),""))</f>
        <v/>
      </c>
      <c r="P675" t="str" cm="1">
        <f t="array" ref="P675">IF(Q675="","",_xlfn.TEXTJOIN(",",TRUE,IF(収支報告書!$W$10:$W$1011=Q675,収支報告書!$B$10:$B$1011,"")))</f>
        <v/>
      </c>
      <c r="R675" s="150">
        <f>SUMIFS(収支報告書!$P$10:$P$1011,収支報告書!$U$10:$U$1011,"対象外",収支報告書!$W$10:$W$1011,Q675)+SUMIFS(収支報告書!$S$10:$S$1011,収支報告書!$U$10:$U$1011,"一部*",収支報告書!$W$10:$W$1011,Q675)+SUMIFS(収支報告書!$AA$10:$AA$1011,収支報告書!$U$10:$U$1011,"一部*",収支報告書!$W$10:$W$1011,Q675)+SUMIFS(収支報告書!$AB$10:$AB$1011,収支報告書!$U$10:$U$1011,"一部*",収支報告書!$W$10:$W$1011,Q675)+SUMIFS(収支報告書!$P$10:$P$1011,収支報告書!$U$10:$U$1011,"確認",収支報告書!$W$10:$W$1011,Q675)+SUMIFS(収支報告書!$AC$10:$AC$1011,収支報告書!$U$10:$U$1011,"一部*",収支報告書!$W$10:$W$1011,Q675)</f>
        <v>0</v>
      </c>
      <c r="S675" t="str" cm="1">
        <f t="array" aca="1" ref="S675" ca="1">_xlfn.IFNA(INDIRECT(ADDRESS(MATCH(Q675,収支報告書!$W$10:$W$1011,0)+9,22,4,,"収支報告書")),"")</f>
        <v/>
      </c>
      <c r="T675" t="str">
        <f t="shared" si="21"/>
        <v/>
      </c>
      <c r="U675" t="str">
        <f t="shared" si="22"/>
        <v/>
      </c>
    </row>
    <row r="676" spans="14:21">
      <c r="N676">
        <v>672</v>
      </c>
      <c r="O676" t="str">
        <f>IF(収支報告書!U681="一部対象外","・No."&amp;収支報告書!B681&amp;"："&amp;TEXT(収支報告書!$S681+収支報告書!$AA681+収支報告書!$AC681,"\#,###"),IF(収支報告書!U681="一部確認","・No."&amp;収支報告書!B681&amp;"："&amp;TEXT(収支報告書!$AB681,"\#,###"),""))</f>
        <v/>
      </c>
      <c r="P676" t="str" cm="1">
        <f t="array" ref="P676">IF(Q676="","",_xlfn.TEXTJOIN(",",TRUE,IF(収支報告書!$W$10:$W$1011=Q676,収支報告書!$B$10:$B$1011,"")))</f>
        <v/>
      </c>
      <c r="R676" s="150">
        <f>SUMIFS(収支報告書!$P$10:$P$1011,収支報告書!$U$10:$U$1011,"対象外",収支報告書!$W$10:$W$1011,Q676)+SUMIFS(収支報告書!$S$10:$S$1011,収支報告書!$U$10:$U$1011,"一部*",収支報告書!$W$10:$W$1011,Q676)+SUMIFS(収支報告書!$AA$10:$AA$1011,収支報告書!$U$10:$U$1011,"一部*",収支報告書!$W$10:$W$1011,Q676)+SUMIFS(収支報告書!$AB$10:$AB$1011,収支報告書!$U$10:$U$1011,"一部*",収支報告書!$W$10:$W$1011,Q676)+SUMIFS(収支報告書!$P$10:$P$1011,収支報告書!$U$10:$U$1011,"確認",収支報告書!$W$10:$W$1011,Q676)+SUMIFS(収支報告書!$AC$10:$AC$1011,収支報告書!$U$10:$U$1011,"一部*",収支報告書!$W$10:$W$1011,Q676)</f>
        <v>0</v>
      </c>
      <c r="S676" t="str" cm="1">
        <f t="array" aca="1" ref="S676" ca="1">_xlfn.IFNA(INDIRECT(ADDRESS(MATCH(Q676,収支報告書!$W$10:$W$1011,0)+9,22,4,,"収支報告書")),"")</f>
        <v/>
      </c>
      <c r="T676" t="str">
        <f t="shared" si="21"/>
        <v/>
      </c>
      <c r="U676" t="str">
        <f t="shared" si="22"/>
        <v/>
      </c>
    </row>
    <row r="677" spans="14:21">
      <c r="N677">
        <v>673</v>
      </c>
      <c r="O677" t="str">
        <f>IF(収支報告書!U682="一部対象外","・No."&amp;収支報告書!B682&amp;"："&amp;TEXT(収支報告書!$S682+収支報告書!$AA682+収支報告書!$AC682,"\#,###"),IF(収支報告書!U682="一部確認","・No."&amp;収支報告書!B682&amp;"："&amp;TEXT(収支報告書!$AB682,"\#,###"),""))</f>
        <v/>
      </c>
      <c r="P677" t="str" cm="1">
        <f t="array" ref="P677">IF(Q677="","",_xlfn.TEXTJOIN(",",TRUE,IF(収支報告書!$W$10:$W$1011=Q677,収支報告書!$B$10:$B$1011,"")))</f>
        <v/>
      </c>
      <c r="R677" s="150">
        <f>SUMIFS(収支報告書!$P$10:$P$1011,収支報告書!$U$10:$U$1011,"対象外",収支報告書!$W$10:$W$1011,Q677)+SUMIFS(収支報告書!$S$10:$S$1011,収支報告書!$U$10:$U$1011,"一部*",収支報告書!$W$10:$W$1011,Q677)+SUMIFS(収支報告書!$AA$10:$AA$1011,収支報告書!$U$10:$U$1011,"一部*",収支報告書!$W$10:$W$1011,Q677)+SUMIFS(収支報告書!$AB$10:$AB$1011,収支報告書!$U$10:$U$1011,"一部*",収支報告書!$W$10:$W$1011,Q677)+SUMIFS(収支報告書!$P$10:$P$1011,収支報告書!$U$10:$U$1011,"確認",収支報告書!$W$10:$W$1011,Q677)+SUMIFS(収支報告書!$AC$10:$AC$1011,収支報告書!$U$10:$U$1011,"一部*",収支報告書!$W$10:$W$1011,Q677)</f>
        <v>0</v>
      </c>
      <c r="S677" t="str" cm="1">
        <f t="array" aca="1" ref="S677" ca="1">_xlfn.IFNA(INDIRECT(ADDRESS(MATCH(Q677,収支報告書!$W$10:$W$1011,0)+9,22,4,,"収支報告書")),"")</f>
        <v/>
      </c>
      <c r="T677" t="str">
        <f t="shared" si="21"/>
        <v/>
      </c>
      <c r="U677" t="str">
        <f t="shared" si="22"/>
        <v/>
      </c>
    </row>
    <row r="678" spans="14:21">
      <c r="N678">
        <v>674</v>
      </c>
      <c r="O678" t="str">
        <f>IF(収支報告書!U683="一部対象外","・No."&amp;収支報告書!B683&amp;"："&amp;TEXT(収支報告書!$S683+収支報告書!$AA683+収支報告書!$AC683,"\#,###"),IF(収支報告書!U683="一部確認","・No."&amp;収支報告書!B683&amp;"："&amp;TEXT(収支報告書!$AB683,"\#,###"),""))</f>
        <v/>
      </c>
      <c r="P678" t="str" cm="1">
        <f t="array" ref="P678">IF(Q678="","",_xlfn.TEXTJOIN(",",TRUE,IF(収支報告書!$W$10:$W$1011=Q678,収支報告書!$B$10:$B$1011,"")))</f>
        <v/>
      </c>
      <c r="R678" s="150">
        <f>SUMIFS(収支報告書!$P$10:$P$1011,収支報告書!$U$10:$U$1011,"対象外",収支報告書!$W$10:$W$1011,Q678)+SUMIFS(収支報告書!$S$10:$S$1011,収支報告書!$U$10:$U$1011,"一部*",収支報告書!$W$10:$W$1011,Q678)+SUMIFS(収支報告書!$AA$10:$AA$1011,収支報告書!$U$10:$U$1011,"一部*",収支報告書!$W$10:$W$1011,Q678)+SUMIFS(収支報告書!$AB$10:$AB$1011,収支報告書!$U$10:$U$1011,"一部*",収支報告書!$W$10:$W$1011,Q678)+SUMIFS(収支報告書!$P$10:$P$1011,収支報告書!$U$10:$U$1011,"確認",収支報告書!$W$10:$W$1011,Q678)+SUMIFS(収支報告書!$AC$10:$AC$1011,収支報告書!$U$10:$U$1011,"一部*",収支報告書!$W$10:$W$1011,Q678)</f>
        <v>0</v>
      </c>
      <c r="S678" t="str" cm="1">
        <f t="array" aca="1" ref="S678" ca="1">_xlfn.IFNA(INDIRECT(ADDRESS(MATCH(Q678,収支報告書!$W$10:$W$1011,0)+9,22,4,,"収支報告書")),"")</f>
        <v/>
      </c>
      <c r="T678" t="str">
        <f t="shared" si="21"/>
        <v/>
      </c>
      <c r="U678" t="str">
        <f t="shared" si="22"/>
        <v/>
      </c>
    </row>
    <row r="679" spans="14:21">
      <c r="N679">
        <v>675</v>
      </c>
      <c r="O679" t="str">
        <f>IF(収支報告書!U684="一部対象外","・No."&amp;収支報告書!B684&amp;"："&amp;TEXT(収支報告書!$S684+収支報告書!$AA684+収支報告書!$AC684,"\#,###"),IF(収支報告書!U684="一部確認","・No."&amp;収支報告書!B684&amp;"："&amp;TEXT(収支報告書!$AB684,"\#,###"),""))</f>
        <v/>
      </c>
      <c r="P679" t="str" cm="1">
        <f t="array" ref="P679">IF(Q679="","",_xlfn.TEXTJOIN(",",TRUE,IF(収支報告書!$W$10:$W$1011=Q679,収支報告書!$B$10:$B$1011,"")))</f>
        <v/>
      </c>
      <c r="R679" s="150">
        <f>SUMIFS(収支報告書!$P$10:$P$1011,収支報告書!$U$10:$U$1011,"対象外",収支報告書!$W$10:$W$1011,Q679)+SUMIFS(収支報告書!$S$10:$S$1011,収支報告書!$U$10:$U$1011,"一部*",収支報告書!$W$10:$W$1011,Q679)+SUMIFS(収支報告書!$AA$10:$AA$1011,収支報告書!$U$10:$U$1011,"一部*",収支報告書!$W$10:$W$1011,Q679)+SUMIFS(収支報告書!$AB$10:$AB$1011,収支報告書!$U$10:$U$1011,"一部*",収支報告書!$W$10:$W$1011,Q679)+SUMIFS(収支報告書!$P$10:$P$1011,収支報告書!$U$10:$U$1011,"確認",収支報告書!$W$10:$W$1011,Q679)+SUMIFS(収支報告書!$AC$10:$AC$1011,収支報告書!$U$10:$U$1011,"一部*",収支報告書!$W$10:$W$1011,Q679)</f>
        <v>0</v>
      </c>
      <c r="S679" t="str" cm="1">
        <f t="array" aca="1" ref="S679" ca="1">_xlfn.IFNA(INDIRECT(ADDRESS(MATCH(Q679,収支報告書!$W$10:$W$1011,0)+9,22,4,,"収支報告書")),"")</f>
        <v/>
      </c>
      <c r="T679" t="str">
        <f t="shared" si="21"/>
        <v/>
      </c>
      <c r="U679" t="str">
        <f t="shared" si="22"/>
        <v/>
      </c>
    </row>
    <row r="680" spans="14:21">
      <c r="N680">
        <v>676</v>
      </c>
      <c r="O680" t="str">
        <f>IF(収支報告書!U685="一部対象外","・No."&amp;収支報告書!B685&amp;"："&amp;TEXT(収支報告書!$S685+収支報告書!$AA685+収支報告書!$AC685,"\#,###"),IF(収支報告書!U685="一部確認","・No."&amp;収支報告書!B685&amp;"："&amp;TEXT(収支報告書!$AB685,"\#,###"),""))</f>
        <v/>
      </c>
      <c r="P680" t="str" cm="1">
        <f t="array" ref="P680">IF(Q680="","",_xlfn.TEXTJOIN(",",TRUE,IF(収支報告書!$W$10:$W$1011=Q680,収支報告書!$B$10:$B$1011,"")))</f>
        <v/>
      </c>
      <c r="R680" s="150">
        <f>SUMIFS(収支報告書!$P$10:$P$1011,収支報告書!$U$10:$U$1011,"対象外",収支報告書!$W$10:$W$1011,Q680)+SUMIFS(収支報告書!$S$10:$S$1011,収支報告書!$U$10:$U$1011,"一部*",収支報告書!$W$10:$W$1011,Q680)+SUMIFS(収支報告書!$AA$10:$AA$1011,収支報告書!$U$10:$U$1011,"一部*",収支報告書!$W$10:$W$1011,Q680)+SUMIFS(収支報告書!$AB$10:$AB$1011,収支報告書!$U$10:$U$1011,"一部*",収支報告書!$W$10:$W$1011,Q680)+SUMIFS(収支報告書!$P$10:$P$1011,収支報告書!$U$10:$U$1011,"確認",収支報告書!$W$10:$W$1011,Q680)+SUMIFS(収支報告書!$AC$10:$AC$1011,収支報告書!$U$10:$U$1011,"一部*",収支報告書!$W$10:$W$1011,Q680)</f>
        <v>0</v>
      </c>
      <c r="S680" t="str" cm="1">
        <f t="array" aca="1" ref="S680" ca="1">_xlfn.IFNA(INDIRECT(ADDRESS(MATCH(Q680,収支報告書!$W$10:$W$1011,0)+9,22,4,,"収支報告書")),"")</f>
        <v/>
      </c>
      <c r="T680" t="str">
        <f t="shared" si="21"/>
        <v/>
      </c>
      <c r="U680" t="str">
        <f t="shared" si="22"/>
        <v/>
      </c>
    </row>
    <row r="681" spans="14:21">
      <c r="N681">
        <v>677</v>
      </c>
      <c r="O681" t="str">
        <f>IF(収支報告書!U686="一部対象外","・No."&amp;収支報告書!B686&amp;"："&amp;TEXT(収支報告書!$S686+収支報告書!$AA686+収支報告書!$AC686,"\#,###"),IF(収支報告書!U686="一部確認","・No."&amp;収支報告書!B686&amp;"："&amp;TEXT(収支報告書!$AB686,"\#,###"),""))</f>
        <v/>
      </c>
      <c r="P681" t="str" cm="1">
        <f t="array" ref="P681">IF(Q681="","",_xlfn.TEXTJOIN(",",TRUE,IF(収支報告書!$W$10:$W$1011=Q681,収支報告書!$B$10:$B$1011,"")))</f>
        <v/>
      </c>
      <c r="R681" s="150">
        <f>SUMIFS(収支報告書!$P$10:$P$1011,収支報告書!$U$10:$U$1011,"対象外",収支報告書!$W$10:$W$1011,Q681)+SUMIFS(収支報告書!$S$10:$S$1011,収支報告書!$U$10:$U$1011,"一部*",収支報告書!$W$10:$W$1011,Q681)+SUMIFS(収支報告書!$AA$10:$AA$1011,収支報告書!$U$10:$U$1011,"一部*",収支報告書!$W$10:$W$1011,Q681)+SUMIFS(収支報告書!$AB$10:$AB$1011,収支報告書!$U$10:$U$1011,"一部*",収支報告書!$W$10:$W$1011,Q681)+SUMIFS(収支報告書!$P$10:$P$1011,収支報告書!$U$10:$U$1011,"確認",収支報告書!$W$10:$W$1011,Q681)+SUMIFS(収支報告書!$AC$10:$AC$1011,収支報告書!$U$10:$U$1011,"一部*",収支報告書!$W$10:$W$1011,Q681)</f>
        <v>0</v>
      </c>
      <c r="S681" t="str" cm="1">
        <f t="array" aca="1" ref="S681" ca="1">_xlfn.IFNA(INDIRECT(ADDRESS(MATCH(Q681,収支報告書!$W$10:$W$1011,0)+9,22,4,,"収支報告書")),"")</f>
        <v/>
      </c>
      <c r="T681" t="str">
        <f t="shared" si="21"/>
        <v/>
      </c>
      <c r="U681" t="str">
        <f t="shared" si="22"/>
        <v/>
      </c>
    </row>
    <row r="682" spans="14:21">
      <c r="N682">
        <v>678</v>
      </c>
      <c r="O682" t="str">
        <f>IF(収支報告書!U687="一部対象外","・No."&amp;収支報告書!B687&amp;"："&amp;TEXT(収支報告書!$S687+収支報告書!$AA687+収支報告書!$AC687,"\#,###"),IF(収支報告書!U687="一部確認","・No."&amp;収支報告書!B687&amp;"："&amp;TEXT(収支報告書!$AB687,"\#,###"),""))</f>
        <v/>
      </c>
      <c r="P682" t="str" cm="1">
        <f t="array" ref="P682">IF(Q682="","",_xlfn.TEXTJOIN(",",TRUE,IF(収支報告書!$W$10:$W$1011=Q682,収支報告書!$B$10:$B$1011,"")))</f>
        <v/>
      </c>
      <c r="R682" s="150">
        <f>SUMIFS(収支報告書!$P$10:$P$1011,収支報告書!$U$10:$U$1011,"対象外",収支報告書!$W$10:$W$1011,Q682)+SUMIFS(収支報告書!$S$10:$S$1011,収支報告書!$U$10:$U$1011,"一部*",収支報告書!$W$10:$W$1011,Q682)+SUMIFS(収支報告書!$AA$10:$AA$1011,収支報告書!$U$10:$U$1011,"一部*",収支報告書!$W$10:$W$1011,Q682)+SUMIFS(収支報告書!$AB$10:$AB$1011,収支報告書!$U$10:$U$1011,"一部*",収支報告書!$W$10:$W$1011,Q682)+SUMIFS(収支報告書!$P$10:$P$1011,収支報告書!$U$10:$U$1011,"確認",収支報告書!$W$10:$W$1011,Q682)+SUMIFS(収支報告書!$AC$10:$AC$1011,収支報告書!$U$10:$U$1011,"一部*",収支報告書!$W$10:$W$1011,Q682)</f>
        <v>0</v>
      </c>
      <c r="S682" t="str" cm="1">
        <f t="array" aca="1" ref="S682" ca="1">_xlfn.IFNA(INDIRECT(ADDRESS(MATCH(Q682,収支報告書!$W$10:$W$1011,0)+9,22,4,,"収支報告書")),"")</f>
        <v/>
      </c>
      <c r="T682" t="str">
        <f t="shared" si="21"/>
        <v/>
      </c>
      <c r="U682" t="str">
        <f t="shared" si="22"/>
        <v/>
      </c>
    </row>
    <row r="683" spans="14:21">
      <c r="N683">
        <v>679</v>
      </c>
      <c r="O683" t="str">
        <f>IF(収支報告書!U688="一部対象外","・No."&amp;収支報告書!B688&amp;"："&amp;TEXT(収支報告書!$S688+収支報告書!$AA688+収支報告書!$AC688,"\#,###"),IF(収支報告書!U688="一部確認","・No."&amp;収支報告書!B688&amp;"："&amp;TEXT(収支報告書!$AB688,"\#,###"),""))</f>
        <v/>
      </c>
      <c r="P683" t="str" cm="1">
        <f t="array" ref="P683">IF(Q683="","",_xlfn.TEXTJOIN(",",TRUE,IF(収支報告書!$W$10:$W$1011=Q683,収支報告書!$B$10:$B$1011,"")))</f>
        <v/>
      </c>
      <c r="R683" s="150">
        <f>SUMIFS(収支報告書!$P$10:$P$1011,収支報告書!$U$10:$U$1011,"対象外",収支報告書!$W$10:$W$1011,Q683)+SUMIFS(収支報告書!$S$10:$S$1011,収支報告書!$U$10:$U$1011,"一部*",収支報告書!$W$10:$W$1011,Q683)+SUMIFS(収支報告書!$AA$10:$AA$1011,収支報告書!$U$10:$U$1011,"一部*",収支報告書!$W$10:$W$1011,Q683)+SUMIFS(収支報告書!$AB$10:$AB$1011,収支報告書!$U$10:$U$1011,"一部*",収支報告書!$W$10:$W$1011,Q683)+SUMIFS(収支報告書!$P$10:$P$1011,収支報告書!$U$10:$U$1011,"確認",収支報告書!$W$10:$W$1011,Q683)+SUMIFS(収支報告書!$AC$10:$AC$1011,収支報告書!$U$10:$U$1011,"一部*",収支報告書!$W$10:$W$1011,Q683)</f>
        <v>0</v>
      </c>
      <c r="S683" t="str" cm="1">
        <f t="array" aca="1" ref="S683" ca="1">_xlfn.IFNA(INDIRECT(ADDRESS(MATCH(Q683,収支報告書!$W$10:$W$1011,0)+9,22,4,,"収支報告書")),"")</f>
        <v/>
      </c>
      <c r="T683" t="str">
        <f t="shared" si="21"/>
        <v/>
      </c>
      <c r="U683" t="str">
        <f t="shared" si="22"/>
        <v/>
      </c>
    </row>
    <row r="684" spans="14:21">
      <c r="N684">
        <v>680</v>
      </c>
      <c r="O684" t="str">
        <f>IF(収支報告書!U689="一部対象外","・No."&amp;収支報告書!B689&amp;"："&amp;TEXT(収支報告書!$S689+収支報告書!$AA689+収支報告書!$AC689,"\#,###"),IF(収支報告書!U689="一部確認","・No."&amp;収支報告書!B689&amp;"："&amp;TEXT(収支報告書!$AB689,"\#,###"),""))</f>
        <v/>
      </c>
      <c r="P684" t="str" cm="1">
        <f t="array" ref="P684">IF(Q684="","",_xlfn.TEXTJOIN(",",TRUE,IF(収支報告書!$W$10:$W$1011=Q684,収支報告書!$B$10:$B$1011,"")))</f>
        <v/>
      </c>
      <c r="R684" s="150">
        <f>SUMIFS(収支報告書!$P$10:$P$1011,収支報告書!$U$10:$U$1011,"対象外",収支報告書!$W$10:$W$1011,Q684)+SUMIFS(収支報告書!$S$10:$S$1011,収支報告書!$U$10:$U$1011,"一部*",収支報告書!$W$10:$W$1011,Q684)+SUMIFS(収支報告書!$AA$10:$AA$1011,収支報告書!$U$10:$U$1011,"一部*",収支報告書!$W$10:$W$1011,Q684)+SUMIFS(収支報告書!$AB$10:$AB$1011,収支報告書!$U$10:$U$1011,"一部*",収支報告書!$W$10:$W$1011,Q684)+SUMIFS(収支報告書!$P$10:$P$1011,収支報告書!$U$10:$U$1011,"確認",収支報告書!$W$10:$W$1011,Q684)+SUMIFS(収支報告書!$AC$10:$AC$1011,収支報告書!$U$10:$U$1011,"一部*",収支報告書!$W$10:$W$1011,Q684)</f>
        <v>0</v>
      </c>
      <c r="S684" t="str" cm="1">
        <f t="array" aca="1" ref="S684" ca="1">_xlfn.IFNA(INDIRECT(ADDRESS(MATCH(Q684,収支報告書!$W$10:$W$1011,0)+9,22,4,,"収支報告書")),"")</f>
        <v/>
      </c>
      <c r="T684" t="str">
        <f t="shared" si="21"/>
        <v/>
      </c>
      <c r="U684" t="str">
        <f t="shared" si="22"/>
        <v/>
      </c>
    </row>
    <row r="685" spans="14:21">
      <c r="N685">
        <v>681</v>
      </c>
      <c r="O685" t="str">
        <f>IF(収支報告書!U690="一部対象外","・No."&amp;収支報告書!B690&amp;"："&amp;TEXT(収支報告書!$S690+収支報告書!$AA690+収支報告書!$AC690,"\#,###"),IF(収支報告書!U690="一部確認","・No."&amp;収支報告書!B690&amp;"："&amp;TEXT(収支報告書!$AB690,"\#,###"),""))</f>
        <v/>
      </c>
      <c r="P685" t="str" cm="1">
        <f t="array" ref="P685">IF(Q685="","",_xlfn.TEXTJOIN(",",TRUE,IF(収支報告書!$W$10:$W$1011=Q685,収支報告書!$B$10:$B$1011,"")))</f>
        <v/>
      </c>
      <c r="R685" s="150">
        <f>SUMIFS(収支報告書!$P$10:$P$1011,収支報告書!$U$10:$U$1011,"対象外",収支報告書!$W$10:$W$1011,Q685)+SUMIFS(収支報告書!$S$10:$S$1011,収支報告書!$U$10:$U$1011,"一部*",収支報告書!$W$10:$W$1011,Q685)+SUMIFS(収支報告書!$AA$10:$AA$1011,収支報告書!$U$10:$U$1011,"一部*",収支報告書!$W$10:$W$1011,Q685)+SUMIFS(収支報告書!$AB$10:$AB$1011,収支報告書!$U$10:$U$1011,"一部*",収支報告書!$W$10:$W$1011,Q685)+SUMIFS(収支報告書!$P$10:$P$1011,収支報告書!$U$10:$U$1011,"確認",収支報告書!$W$10:$W$1011,Q685)+SUMIFS(収支報告書!$AC$10:$AC$1011,収支報告書!$U$10:$U$1011,"一部*",収支報告書!$W$10:$W$1011,Q685)</f>
        <v>0</v>
      </c>
      <c r="S685" t="str" cm="1">
        <f t="array" aca="1" ref="S685" ca="1">_xlfn.IFNA(INDIRECT(ADDRESS(MATCH(Q685,収支報告書!$W$10:$W$1011,0)+9,22,4,,"収支報告書")),"")</f>
        <v/>
      </c>
      <c r="T685" t="str">
        <f t="shared" si="21"/>
        <v/>
      </c>
      <c r="U685" t="str">
        <f t="shared" si="22"/>
        <v/>
      </c>
    </row>
    <row r="686" spans="14:21">
      <c r="N686">
        <v>682</v>
      </c>
      <c r="O686" t="str">
        <f>IF(収支報告書!U691="一部対象外","・No."&amp;収支報告書!B691&amp;"："&amp;TEXT(収支報告書!$S691+収支報告書!$AA691+収支報告書!$AC691,"\#,###"),IF(収支報告書!U691="一部確認","・No."&amp;収支報告書!B691&amp;"："&amp;TEXT(収支報告書!$AB691,"\#,###"),""))</f>
        <v/>
      </c>
      <c r="P686" t="str" cm="1">
        <f t="array" ref="P686">IF(Q686="","",_xlfn.TEXTJOIN(",",TRUE,IF(収支報告書!$W$10:$W$1011=Q686,収支報告書!$B$10:$B$1011,"")))</f>
        <v/>
      </c>
      <c r="R686" s="150">
        <f>SUMIFS(収支報告書!$P$10:$P$1011,収支報告書!$U$10:$U$1011,"対象外",収支報告書!$W$10:$W$1011,Q686)+SUMIFS(収支報告書!$S$10:$S$1011,収支報告書!$U$10:$U$1011,"一部*",収支報告書!$W$10:$W$1011,Q686)+SUMIFS(収支報告書!$AA$10:$AA$1011,収支報告書!$U$10:$U$1011,"一部*",収支報告書!$W$10:$W$1011,Q686)+SUMIFS(収支報告書!$AB$10:$AB$1011,収支報告書!$U$10:$U$1011,"一部*",収支報告書!$W$10:$W$1011,Q686)+SUMIFS(収支報告書!$P$10:$P$1011,収支報告書!$U$10:$U$1011,"確認",収支報告書!$W$10:$W$1011,Q686)+SUMIFS(収支報告書!$AC$10:$AC$1011,収支報告書!$U$10:$U$1011,"一部*",収支報告書!$W$10:$W$1011,Q686)</f>
        <v>0</v>
      </c>
      <c r="S686" t="str" cm="1">
        <f t="array" aca="1" ref="S686" ca="1">_xlfn.IFNA(INDIRECT(ADDRESS(MATCH(Q686,収支報告書!$W$10:$W$1011,0)+9,22,4,,"収支報告書")),"")</f>
        <v/>
      </c>
      <c r="T686" t="str">
        <f t="shared" si="21"/>
        <v/>
      </c>
      <c r="U686" t="str">
        <f t="shared" si="22"/>
        <v/>
      </c>
    </row>
    <row r="687" spans="14:21">
      <c r="N687">
        <v>683</v>
      </c>
      <c r="O687" t="str">
        <f>IF(収支報告書!U692="一部対象外","・No."&amp;収支報告書!B692&amp;"："&amp;TEXT(収支報告書!$S692+収支報告書!$AA692+収支報告書!$AC692,"\#,###"),IF(収支報告書!U692="一部確認","・No."&amp;収支報告書!B692&amp;"："&amp;TEXT(収支報告書!$AB692,"\#,###"),""))</f>
        <v/>
      </c>
      <c r="P687" t="str" cm="1">
        <f t="array" ref="P687">IF(Q687="","",_xlfn.TEXTJOIN(",",TRUE,IF(収支報告書!$W$10:$W$1011=Q687,収支報告書!$B$10:$B$1011,"")))</f>
        <v/>
      </c>
      <c r="R687" s="150">
        <f>SUMIFS(収支報告書!$P$10:$P$1011,収支報告書!$U$10:$U$1011,"対象外",収支報告書!$W$10:$W$1011,Q687)+SUMIFS(収支報告書!$S$10:$S$1011,収支報告書!$U$10:$U$1011,"一部*",収支報告書!$W$10:$W$1011,Q687)+SUMIFS(収支報告書!$AA$10:$AA$1011,収支報告書!$U$10:$U$1011,"一部*",収支報告書!$W$10:$W$1011,Q687)+SUMIFS(収支報告書!$AB$10:$AB$1011,収支報告書!$U$10:$U$1011,"一部*",収支報告書!$W$10:$W$1011,Q687)+SUMIFS(収支報告書!$P$10:$P$1011,収支報告書!$U$10:$U$1011,"確認",収支報告書!$W$10:$W$1011,Q687)+SUMIFS(収支報告書!$AC$10:$AC$1011,収支報告書!$U$10:$U$1011,"一部*",収支報告書!$W$10:$W$1011,Q687)</f>
        <v>0</v>
      </c>
      <c r="S687" t="str" cm="1">
        <f t="array" aca="1" ref="S687" ca="1">_xlfn.IFNA(INDIRECT(ADDRESS(MATCH(Q687,収支報告書!$W$10:$W$1011,0)+9,22,4,,"収支報告書")),"")</f>
        <v/>
      </c>
      <c r="T687" t="str">
        <f t="shared" si="21"/>
        <v/>
      </c>
      <c r="U687" t="str">
        <f t="shared" si="22"/>
        <v/>
      </c>
    </row>
    <row r="688" spans="14:21">
      <c r="N688">
        <v>684</v>
      </c>
      <c r="O688" t="str">
        <f>IF(収支報告書!U693="一部対象外","・No."&amp;収支報告書!B693&amp;"："&amp;TEXT(収支報告書!$S693+収支報告書!$AA693+収支報告書!$AC693,"\#,###"),IF(収支報告書!U693="一部確認","・No."&amp;収支報告書!B693&amp;"："&amp;TEXT(収支報告書!$AB693,"\#,###"),""))</f>
        <v/>
      </c>
      <c r="P688" t="str" cm="1">
        <f t="array" ref="P688">IF(Q688="","",_xlfn.TEXTJOIN(",",TRUE,IF(収支報告書!$W$10:$W$1011=Q688,収支報告書!$B$10:$B$1011,"")))</f>
        <v/>
      </c>
      <c r="R688" s="150">
        <f>SUMIFS(収支報告書!$P$10:$P$1011,収支報告書!$U$10:$U$1011,"対象外",収支報告書!$W$10:$W$1011,Q688)+SUMIFS(収支報告書!$S$10:$S$1011,収支報告書!$U$10:$U$1011,"一部*",収支報告書!$W$10:$W$1011,Q688)+SUMIFS(収支報告書!$AA$10:$AA$1011,収支報告書!$U$10:$U$1011,"一部*",収支報告書!$W$10:$W$1011,Q688)+SUMIFS(収支報告書!$AB$10:$AB$1011,収支報告書!$U$10:$U$1011,"一部*",収支報告書!$W$10:$W$1011,Q688)+SUMIFS(収支報告書!$P$10:$P$1011,収支報告書!$U$10:$U$1011,"確認",収支報告書!$W$10:$W$1011,Q688)+SUMIFS(収支報告書!$AC$10:$AC$1011,収支報告書!$U$10:$U$1011,"一部*",収支報告書!$W$10:$W$1011,Q688)</f>
        <v>0</v>
      </c>
      <c r="S688" t="str" cm="1">
        <f t="array" aca="1" ref="S688" ca="1">_xlfn.IFNA(INDIRECT(ADDRESS(MATCH(Q688,収支報告書!$W$10:$W$1011,0)+9,22,4,,"収支報告書")),"")</f>
        <v/>
      </c>
      <c r="T688" t="str">
        <f t="shared" si="21"/>
        <v/>
      </c>
      <c r="U688" t="str">
        <f t="shared" si="22"/>
        <v/>
      </c>
    </row>
    <row r="689" spans="14:21">
      <c r="N689">
        <v>685</v>
      </c>
      <c r="O689" t="str">
        <f>IF(収支報告書!U694="一部対象外","・No."&amp;収支報告書!B694&amp;"："&amp;TEXT(収支報告書!$S694+収支報告書!$AA694+収支報告書!$AC694,"\#,###"),IF(収支報告書!U694="一部確認","・No."&amp;収支報告書!B694&amp;"："&amp;TEXT(収支報告書!$AB694,"\#,###"),""))</f>
        <v/>
      </c>
      <c r="P689" t="str" cm="1">
        <f t="array" ref="P689">IF(Q689="","",_xlfn.TEXTJOIN(",",TRUE,IF(収支報告書!$W$10:$W$1011=Q689,収支報告書!$B$10:$B$1011,"")))</f>
        <v/>
      </c>
      <c r="R689" s="150">
        <f>SUMIFS(収支報告書!$P$10:$P$1011,収支報告書!$U$10:$U$1011,"対象外",収支報告書!$W$10:$W$1011,Q689)+SUMIFS(収支報告書!$S$10:$S$1011,収支報告書!$U$10:$U$1011,"一部*",収支報告書!$W$10:$W$1011,Q689)+SUMIFS(収支報告書!$AA$10:$AA$1011,収支報告書!$U$10:$U$1011,"一部*",収支報告書!$W$10:$W$1011,Q689)+SUMIFS(収支報告書!$AB$10:$AB$1011,収支報告書!$U$10:$U$1011,"一部*",収支報告書!$W$10:$W$1011,Q689)+SUMIFS(収支報告書!$P$10:$P$1011,収支報告書!$U$10:$U$1011,"確認",収支報告書!$W$10:$W$1011,Q689)+SUMIFS(収支報告書!$AC$10:$AC$1011,収支報告書!$U$10:$U$1011,"一部*",収支報告書!$W$10:$W$1011,Q689)</f>
        <v>0</v>
      </c>
      <c r="S689" t="str" cm="1">
        <f t="array" aca="1" ref="S689" ca="1">_xlfn.IFNA(INDIRECT(ADDRESS(MATCH(Q689,収支報告書!$W$10:$W$1011,0)+9,22,4,,"収支報告書")),"")</f>
        <v/>
      </c>
      <c r="T689" t="str">
        <f t="shared" si="21"/>
        <v/>
      </c>
      <c r="U689" t="str">
        <f t="shared" si="22"/>
        <v/>
      </c>
    </row>
    <row r="690" spans="14:21">
      <c r="N690">
        <v>686</v>
      </c>
      <c r="O690" t="str">
        <f>IF(収支報告書!U695="一部対象外","・No."&amp;収支報告書!B695&amp;"："&amp;TEXT(収支報告書!$S695+収支報告書!$AA695+収支報告書!$AC695,"\#,###"),IF(収支報告書!U695="一部確認","・No."&amp;収支報告書!B695&amp;"："&amp;TEXT(収支報告書!$AB695,"\#,###"),""))</f>
        <v/>
      </c>
      <c r="P690" t="str" cm="1">
        <f t="array" ref="P690">IF(Q690="","",_xlfn.TEXTJOIN(",",TRUE,IF(収支報告書!$W$10:$W$1011=Q690,収支報告書!$B$10:$B$1011,"")))</f>
        <v/>
      </c>
      <c r="R690" s="150">
        <f>SUMIFS(収支報告書!$P$10:$P$1011,収支報告書!$U$10:$U$1011,"対象外",収支報告書!$W$10:$W$1011,Q690)+SUMIFS(収支報告書!$S$10:$S$1011,収支報告書!$U$10:$U$1011,"一部*",収支報告書!$W$10:$W$1011,Q690)+SUMIFS(収支報告書!$AA$10:$AA$1011,収支報告書!$U$10:$U$1011,"一部*",収支報告書!$W$10:$W$1011,Q690)+SUMIFS(収支報告書!$AB$10:$AB$1011,収支報告書!$U$10:$U$1011,"一部*",収支報告書!$W$10:$W$1011,Q690)+SUMIFS(収支報告書!$P$10:$P$1011,収支報告書!$U$10:$U$1011,"確認",収支報告書!$W$10:$W$1011,Q690)+SUMIFS(収支報告書!$AC$10:$AC$1011,収支報告書!$U$10:$U$1011,"一部*",収支報告書!$W$10:$W$1011,Q690)</f>
        <v>0</v>
      </c>
      <c r="S690" t="str" cm="1">
        <f t="array" aca="1" ref="S690" ca="1">_xlfn.IFNA(INDIRECT(ADDRESS(MATCH(Q690,収支報告書!$W$10:$W$1011,0)+9,22,4,,"収支報告書")),"")</f>
        <v/>
      </c>
      <c r="T690" t="str">
        <f t="shared" si="21"/>
        <v/>
      </c>
      <c r="U690" t="str">
        <f t="shared" si="22"/>
        <v/>
      </c>
    </row>
    <row r="691" spans="14:21">
      <c r="N691">
        <v>687</v>
      </c>
      <c r="O691" t="str">
        <f>IF(収支報告書!U696="一部対象外","・No."&amp;収支報告書!B696&amp;"："&amp;TEXT(収支報告書!$S696+収支報告書!$AA696+収支報告書!$AC696,"\#,###"),IF(収支報告書!U696="一部確認","・No."&amp;収支報告書!B696&amp;"："&amp;TEXT(収支報告書!$AB696,"\#,###"),""))</f>
        <v/>
      </c>
      <c r="P691" t="str" cm="1">
        <f t="array" ref="P691">IF(Q691="","",_xlfn.TEXTJOIN(",",TRUE,IF(収支報告書!$W$10:$W$1011=Q691,収支報告書!$B$10:$B$1011,"")))</f>
        <v/>
      </c>
      <c r="R691" s="150">
        <f>SUMIFS(収支報告書!$P$10:$P$1011,収支報告書!$U$10:$U$1011,"対象外",収支報告書!$W$10:$W$1011,Q691)+SUMIFS(収支報告書!$S$10:$S$1011,収支報告書!$U$10:$U$1011,"一部*",収支報告書!$W$10:$W$1011,Q691)+SUMIFS(収支報告書!$AA$10:$AA$1011,収支報告書!$U$10:$U$1011,"一部*",収支報告書!$W$10:$W$1011,Q691)+SUMIFS(収支報告書!$AB$10:$AB$1011,収支報告書!$U$10:$U$1011,"一部*",収支報告書!$W$10:$W$1011,Q691)+SUMIFS(収支報告書!$P$10:$P$1011,収支報告書!$U$10:$U$1011,"確認",収支報告書!$W$10:$W$1011,Q691)+SUMIFS(収支報告書!$AC$10:$AC$1011,収支報告書!$U$10:$U$1011,"一部*",収支報告書!$W$10:$W$1011,Q691)</f>
        <v>0</v>
      </c>
      <c r="S691" t="str" cm="1">
        <f t="array" aca="1" ref="S691" ca="1">_xlfn.IFNA(INDIRECT(ADDRESS(MATCH(Q691,収支報告書!$W$10:$W$1011,0)+9,22,4,,"収支報告書")),"")</f>
        <v/>
      </c>
      <c r="T691" t="str">
        <f t="shared" si="21"/>
        <v/>
      </c>
      <c r="U691" t="str">
        <f t="shared" si="22"/>
        <v/>
      </c>
    </row>
    <row r="692" spans="14:21">
      <c r="N692">
        <v>688</v>
      </c>
      <c r="O692" t="str">
        <f>IF(収支報告書!U697="一部対象外","・No."&amp;収支報告書!B697&amp;"："&amp;TEXT(収支報告書!$S697+収支報告書!$AA697+収支報告書!$AC697,"\#,###"),IF(収支報告書!U697="一部確認","・No."&amp;収支報告書!B697&amp;"："&amp;TEXT(収支報告書!$AB697,"\#,###"),""))</f>
        <v/>
      </c>
      <c r="P692" t="str" cm="1">
        <f t="array" ref="P692">IF(Q692="","",_xlfn.TEXTJOIN(",",TRUE,IF(収支報告書!$W$10:$W$1011=Q692,収支報告書!$B$10:$B$1011,"")))</f>
        <v/>
      </c>
      <c r="R692" s="150">
        <f>SUMIFS(収支報告書!$P$10:$P$1011,収支報告書!$U$10:$U$1011,"対象外",収支報告書!$W$10:$W$1011,Q692)+SUMIFS(収支報告書!$S$10:$S$1011,収支報告書!$U$10:$U$1011,"一部*",収支報告書!$W$10:$W$1011,Q692)+SUMIFS(収支報告書!$AA$10:$AA$1011,収支報告書!$U$10:$U$1011,"一部*",収支報告書!$W$10:$W$1011,Q692)+SUMIFS(収支報告書!$AB$10:$AB$1011,収支報告書!$U$10:$U$1011,"一部*",収支報告書!$W$10:$W$1011,Q692)+SUMIFS(収支報告書!$P$10:$P$1011,収支報告書!$U$10:$U$1011,"確認",収支報告書!$W$10:$W$1011,Q692)+SUMIFS(収支報告書!$AC$10:$AC$1011,収支報告書!$U$10:$U$1011,"一部*",収支報告書!$W$10:$W$1011,Q692)</f>
        <v>0</v>
      </c>
      <c r="S692" t="str" cm="1">
        <f t="array" aca="1" ref="S692" ca="1">_xlfn.IFNA(INDIRECT(ADDRESS(MATCH(Q692,収支報告書!$W$10:$W$1011,0)+9,22,4,,"収支報告書")),"")</f>
        <v/>
      </c>
      <c r="T692" t="str">
        <f t="shared" si="21"/>
        <v/>
      </c>
      <c r="U692" t="str">
        <f t="shared" si="22"/>
        <v/>
      </c>
    </row>
    <row r="693" spans="14:21">
      <c r="N693">
        <v>689</v>
      </c>
      <c r="O693" t="str">
        <f>IF(収支報告書!U698="一部対象外","・No."&amp;収支報告書!B698&amp;"："&amp;TEXT(収支報告書!$S698+収支報告書!$AA698+収支報告書!$AC698,"\#,###"),IF(収支報告書!U698="一部確認","・No."&amp;収支報告書!B698&amp;"："&amp;TEXT(収支報告書!$AB698,"\#,###"),""))</f>
        <v/>
      </c>
      <c r="P693" t="str" cm="1">
        <f t="array" ref="P693">IF(Q693="","",_xlfn.TEXTJOIN(",",TRUE,IF(収支報告書!$W$10:$W$1011=Q693,収支報告書!$B$10:$B$1011,"")))</f>
        <v/>
      </c>
      <c r="R693" s="150">
        <f>SUMIFS(収支報告書!$P$10:$P$1011,収支報告書!$U$10:$U$1011,"対象外",収支報告書!$W$10:$W$1011,Q693)+SUMIFS(収支報告書!$S$10:$S$1011,収支報告書!$U$10:$U$1011,"一部*",収支報告書!$W$10:$W$1011,Q693)+SUMIFS(収支報告書!$AA$10:$AA$1011,収支報告書!$U$10:$U$1011,"一部*",収支報告書!$W$10:$W$1011,Q693)+SUMIFS(収支報告書!$AB$10:$AB$1011,収支報告書!$U$10:$U$1011,"一部*",収支報告書!$W$10:$W$1011,Q693)+SUMIFS(収支報告書!$P$10:$P$1011,収支報告書!$U$10:$U$1011,"確認",収支報告書!$W$10:$W$1011,Q693)+SUMIFS(収支報告書!$AC$10:$AC$1011,収支報告書!$U$10:$U$1011,"一部*",収支報告書!$W$10:$W$1011,Q693)</f>
        <v>0</v>
      </c>
      <c r="S693" t="str" cm="1">
        <f t="array" aca="1" ref="S693" ca="1">_xlfn.IFNA(INDIRECT(ADDRESS(MATCH(Q693,収支報告書!$W$10:$W$1011,0)+9,22,4,,"収支報告書")),"")</f>
        <v/>
      </c>
      <c r="T693" t="str">
        <f t="shared" si="21"/>
        <v/>
      </c>
      <c r="U693" t="str">
        <f t="shared" si="22"/>
        <v/>
      </c>
    </row>
    <row r="694" spans="14:21">
      <c r="N694">
        <v>690</v>
      </c>
      <c r="O694" t="str">
        <f>IF(収支報告書!U699="一部対象外","・No."&amp;収支報告書!B699&amp;"："&amp;TEXT(収支報告書!$S699+収支報告書!$AA699+収支報告書!$AC699,"\#,###"),IF(収支報告書!U699="一部確認","・No."&amp;収支報告書!B699&amp;"："&amp;TEXT(収支報告書!$AB699,"\#,###"),""))</f>
        <v/>
      </c>
      <c r="P694" t="str" cm="1">
        <f t="array" ref="P694">IF(Q694="","",_xlfn.TEXTJOIN(",",TRUE,IF(収支報告書!$W$10:$W$1011=Q694,収支報告書!$B$10:$B$1011,"")))</f>
        <v/>
      </c>
      <c r="R694" s="150">
        <f>SUMIFS(収支報告書!$P$10:$P$1011,収支報告書!$U$10:$U$1011,"対象外",収支報告書!$W$10:$W$1011,Q694)+SUMIFS(収支報告書!$S$10:$S$1011,収支報告書!$U$10:$U$1011,"一部*",収支報告書!$W$10:$W$1011,Q694)+SUMIFS(収支報告書!$AA$10:$AA$1011,収支報告書!$U$10:$U$1011,"一部*",収支報告書!$W$10:$W$1011,Q694)+SUMIFS(収支報告書!$AB$10:$AB$1011,収支報告書!$U$10:$U$1011,"一部*",収支報告書!$W$10:$W$1011,Q694)+SUMIFS(収支報告書!$P$10:$P$1011,収支報告書!$U$10:$U$1011,"確認",収支報告書!$W$10:$W$1011,Q694)+SUMIFS(収支報告書!$AC$10:$AC$1011,収支報告書!$U$10:$U$1011,"一部*",収支報告書!$W$10:$W$1011,Q694)</f>
        <v>0</v>
      </c>
      <c r="S694" t="str" cm="1">
        <f t="array" aca="1" ref="S694" ca="1">_xlfn.IFNA(INDIRECT(ADDRESS(MATCH(Q694,収支報告書!$W$10:$W$1011,0)+9,22,4,,"収支報告書")),"")</f>
        <v/>
      </c>
      <c r="T694" t="str">
        <f t="shared" si="21"/>
        <v/>
      </c>
      <c r="U694" t="str">
        <f t="shared" si="22"/>
        <v/>
      </c>
    </row>
    <row r="695" spans="14:21">
      <c r="N695">
        <v>691</v>
      </c>
      <c r="O695" t="str">
        <f>IF(収支報告書!U700="一部対象外","・No."&amp;収支報告書!B700&amp;"："&amp;TEXT(収支報告書!$S700+収支報告書!$AA700+収支報告書!$AC700,"\#,###"),IF(収支報告書!U700="一部確認","・No."&amp;収支報告書!B700&amp;"："&amp;TEXT(収支報告書!$AB700,"\#,###"),""))</f>
        <v/>
      </c>
      <c r="P695" t="str" cm="1">
        <f t="array" ref="P695">IF(Q695="","",_xlfn.TEXTJOIN(",",TRUE,IF(収支報告書!$W$10:$W$1011=Q695,収支報告書!$B$10:$B$1011,"")))</f>
        <v/>
      </c>
      <c r="R695" s="150">
        <f>SUMIFS(収支報告書!$P$10:$P$1011,収支報告書!$U$10:$U$1011,"対象外",収支報告書!$W$10:$W$1011,Q695)+SUMIFS(収支報告書!$S$10:$S$1011,収支報告書!$U$10:$U$1011,"一部*",収支報告書!$W$10:$W$1011,Q695)+SUMIFS(収支報告書!$AA$10:$AA$1011,収支報告書!$U$10:$U$1011,"一部*",収支報告書!$W$10:$W$1011,Q695)+SUMIFS(収支報告書!$AB$10:$AB$1011,収支報告書!$U$10:$U$1011,"一部*",収支報告書!$W$10:$W$1011,Q695)+SUMIFS(収支報告書!$P$10:$P$1011,収支報告書!$U$10:$U$1011,"確認",収支報告書!$W$10:$W$1011,Q695)+SUMIFS(収支報告書!$AC$10:$AC$1011,収支報告書!$U$10:$U$1011,"一部*",収支報告書!$W$10:$W$1011,Q695)</f>
        <v>0</v>
      </c>
      <c r="S695" t="str" cm="1">
        <f t="array" aca="1" ref="S695" ca="1">_xlfn.IFNA(INDIRECT(ADDRESS(MATCH(Q695,収支報告書!$W$10:$W$1011,0)+9,22,4,,"収支報告書")),"")</f>
        <v/>
      </c>
      <c r="T695" t="str">
        <f t="shared" si="21"/>
        <v/>
      </c>
      <c r="U695" t="str">
        <f t="shared" si="22"/>
        <v/>
      </c>
    </row>
    <row r="696" spans="14:21">
      <c r="N696">
        <v>692</v>
      </c>
      <c r="O696" t="str">
        <f>IF(収支報告書!U701="一部対象外","・No."&amp;収支報告書!B701&amp;"："&amp;TEXT(収支報告書!$S701+収支報告書!$AA701+収支報告書!$AC701,"\#,###"),IF(収支報告書!U701="一部確認","・No."&amp;収支報告書!B701&amp;"："&amp;TEXT(収支報告書!$AB701,"\#,###"),""))</f>
        <v/>
      </c>
      <c r="P696" t="str" cm="1">
        <f t="array" ref="P696">IF(Q696="","",_xlfn.TEXTJOIN(",",TRUE,IF(収支報告書!$W$10:$W$1011=Q696,収支報告書!$B$10:$B$1011,"")))</f>
        <v/>
      </c>
      <c r="R696" s="150">
        <f>SUMIFS(収支報告書!$P$10:$P$1011,収支報告書!$U$10:$U$1011,"対象外",収支報告書!$W$10:$W$1011,Q696)+SUMIFS(収支報告書!$S$10:$S$1011,収支報告書!$U$10:$U$1011,"一部*",収支報告書!$W$10:$W$1011,Q696)+SUMIFS(収支報告書!$AA$10:$AA$1011,収支報告書!$U$10:$U$1011,"一部*",収支報告書!$W$10:$W$1011,Q696)+SUMIFS(収支報告書!$AB$10:$AB$1011,収支報告書!$U$10:$U$1011,"一部*",収支報告書!$W$10:$W$1011,Q696)+SUMIFS(収支報告書!$P$10:$P$1011,収支報告書!$U$10:$U$1011,"確認",収支報告書!$W$10:$W$1011,Q696)+SUMIFS(収支報告書!$AC$10:$AC$1011,収支報告書!$U$10:$U$1011,"一部*",収支報告書!$W$10:$W$1011,Q696)</f>
        <v>0</v>
      </c>
      <c r="S696" t="str" cm="1">
        <f t="array" aca="1" ref="S696" ca="1">_xlfn.IFNA(INDIRECT(ADDRESS(MATCH(Q696,収支報告書!$W$10:$W$1011,0)+9,22,4,,"収支報告書")),"")</f>
        <v/>
      </c>
      <c r="T696" t="str">
        <f t="shared" si="21"/>
        <v/>
      </c>
      <c r="U696" t="str">
        <f t="shared" si="22"/>
        <v/>
      </c>
    </row>
    <row r="697" spans="14:21">
      <c r="N697">
        <v>693</v>
      </c>
      <c r="O697" t="str">
        <f>IF(収支報告書!U702="一部対象外","・No."&amp;収支報告書!B702&amp;"："&amp;TEXT(収支報告書!$S702+収支報告書!$AA702+収支報告書!$AC702,"\#,###"),IF(収支報告書!U702="一部確認","・No."&amp;収支報告書!B702&amp;"："&amp;TEXT(収支報告書!$AB702,"\#,###"),""))</f>
        <v/>
      </c>
      <c r="P697" t="str" cm="1">
        <f t="array" ref="P697">IF(Q697="","",_xlfn.TEXTJOIN(",",TRUE,IF(収支報告書!$W$10:$W$1011=Q697,収支報告書!$B$10:$B$1011,"")))</f>
        <v/>
      </c>
      <c r="R697" s="150">
        <f>SUMIFS(収支報告書!$P$10:$P$1011,収支報告書!$U$10:$U$1011,"対象外",収支報告書!$W$10:$W$1011,Q697)+SUMIFS(収支報告書!$S$10:$S$1011,収支報告書!$U$10:$U$1011,"一部*",収支報告書!$W$10:$W$1011,Q697)+SUMIFS(収支報告書!$AA$10:$AA$1011,収支報告書!$U$10:$U$1011,"一部*",収支報告書!$W$10:$W$1011,Q697)+SUMIFS(収支報告書!$AB$10:$AB$1011,収支報告書!$U$10:$U$1011,"一部*",収支報告書!$W$10:$W$1011,Q697)+SUMIFS(収支報告書!$P$10:$P$1011,収支報告書!$U$10:$U$1011,"確認",収支報告書!$W$10:$W$1011,Q697)+SUMIFS(収支報告書!$AC$10:$AC$1011,収支報告書!$U$10:$U$1011,"一部*",収支報告書!$W$10:$W$1011,Q697)</f>
        <v>0</v>
      </c>
      <c r="S697" t="str" cm="1">
        <f t="array" aca="1" ref="S697" ca="1">_xlfn.IFNA(INDIRECT(ADDRESS(MATCH(Q697,収支報告書!$W$10:$W$1011,0)+9,22,4,,"収支報告書")),"")</f>
        <v/>
      </c>
      <c r="T697" t="str">
        <f t="shared" si="21"/>
        <v/>
      </c>
      <c r="U697" t="str">
        <f t="shared" si="22"/>
        <v/>
      </c>
    </row>
    <row r="698" spans="14:21">
      <c r="N698">
        <v>694</v>
      </c>
      <c r="O698" t="str">
        <f>IF(収支報告書!U703="一部対象外","・No."&amp;収支報告書!B703&amp;"："&amp;TEXT(収支報告書!$S703+収支報告書!$AA703+収支報告書!$AC703,"\#,###"),IF(収支報告書!U703="一部確認","・No."&amp;収支報告書!B703&amp;"："&amp;TEXT(収支報告書!$AB703,"\#,###"),""))</f>
        <v/>
      </c>
      <c r="P698" t="str" cm="1">
        <f t="array" ref="P698">IF(Q698="","",_xlfn.TEXTJOIN(",",TRUE,IF(収支報告書!$W$10:$W$1011=Q698,収支報告書!$B$10:$B$1011,"")))</f>
        <v/>
      </c>
      <c r="R698" s="150">
        <f>SUMIFS(収支報告書!$P$10:$P$1011,収支報告書!$U$10:$U$1011,"対象外",収支報告書!$W$10:$W$1011,Q698)+SUMIFS(収支報告書!$S$10:$S$1011,収支報告書!$U$10:$U$1011,"一部*",収支報告書!$W$10:$W$1011,Q698)+SUMIFS(収支報告書!$AA$10:$AA$1011,収支報告書!$U$10:$U$1011,"一部*",収支報告書!$W$10:$W$1011,Q698)+SUMIFS(収支報告書!$AB$10:$AB$1011,収支報告書!$U$10:$U$1011,"一部*",収支報告書!$W$10:$W$1011,Q698)+SUMIFS(収支報告書!$P$10:$P$1011,収支報告書!$U$10:$U$1011,"確認",収支報告書!$W$10:$W$1011,Q698)+SUMIFS(収支報告書!$AC$10:$AC$1011,収支報告書!$U$10:$U$1011,"一部*",収支報告書!$W$10:$W$1011,Q698)</f>
        <v>0</v>
      </c>
      <c r="S698" t="str" cm="1">
        <f t="array" aca="1" ref="S698" ca="1">_xlfn.IFNA(INDIRECT(ADDRESS(MATCH(Q698,収支報告書!$W$10:$W$1011,0)+9,22,4,,"収支報告書")),"")</f>
        <v/>
      </c>
      <c r="T698" t="str">
        <f t="shared" si="21"/>
        <v/>
      </c>
      <c r="U698" t="str">
        <f t="shared" si="22"/>
        <v/>
      </c>
    </row>
    <row r="699" spans="14:21">
      <c r="N699">
        <v>695</v>
      </c>
      <c r="O699" t="str">
        <f>IF(収支報告書!U704="一部対象外","・No."&amp;収支報告書!B704&amp;"："&amp;TEXT(収支報告書!$S704+収支報告書!$AA704+収支報告書!$AC704,"\#,###"),IF(収支報告書!U704="一部確認","・No."&amp;収支報告書!B704&amp;"："&amp;TEXT(収支報告書!$AB704,"\#,###"),""))</f>
        <v/>
      </c>
      <c r="P699" t="str" cm="1">
        <f t="array" ref="P699">IF(Q699="","",_xlfn.TEXTJOIN(",",TRUE,IF(収支報告書!$W$10:$W$1011=Q699,収支報告書!$B$10:$B$1011,"")))</f>
        <v/>
      </c>
      <c r="R699" s="150">
        <f>SUMIFS(収支報告書!$P$10:$P$1011,収支報告書!$U$10:$U$1011,"対象外",収支報告書!$W$10:$W$1011,Q699)+SUMIFS(収支報告書!$S$10:$S$1011,収支報告書!$U$10:$U$1011,"一部*",収支報告書!$W$10:$W$1011,Q699)+SUMIFS(収支報告書!$AA$10:$AA$1011,収支報告書!$U$10:$U$1011,"一部*",収支報告書!$W$10:$W$1011,Q699)+SUMIFS(収支報告書!$AB$10:$AB$1011,収支報告書!$U$10:$U$1011,"一部*",収支報告書!$W$10:$W$1011,Q699)+SUMIFS(収支報告書!$P$10:$P$1011,収支報告書!$U$10:$U$1011,"確認",収支報告書!$W$10:$W$1011,Q699)+SUMIFS(収支報告書!$AC$10:$AC$1011,収支報告書!$U$10:$U$1011,"一部*",収支報告書!$W$10:$W$1011,Q699)</f>
        <v>0</v>
      </c>
      <c r="S699" t="str" cm="1">
        <f t="array" aca="1" ref="S699" ca="1">_xlfn.IFNA(INDIRECT(ADDRESS(MATCH(Q699,収支報告書!$W$10:$W$1011,0)+9,22,4,,"収支報告書")),"")</f>
        <v/>
      </c>
      <c r="T699" t="str">
        <f t="shared" si="21"/>
        <v/>
      </c>
      <c r="U699" t="str">
        <f t="shared" si="22"/>
        <v/>
      </c>
    </row>
    <row r="700" spans="14:21">
      <c r="N700">
        <v>696</v>
      </c>
      <c r="O700" t="str">
        <f>IF(収支報告書!U705="一部対象外","・No."&amp;収支報告書!B705&amp;"："&amp;TEXT(収支報告書!$S705+収支報告書!$AA705+収支報告書!$AC705,"\#,###"),IF(収支報告書!U705="一部確認","・No."&amp;収支報告書!B705&amp;"："&amp;TEXT(収支報告書!$AB705,"\#,###"),""))</f>
        <v/>
      </c>
      <c r="P700" t="str" cm="1">
        <f t="array" ref="P700">IF(Q700="","",_xlfn.TEXTJOIN(",",TRUE,IF(収支報告書!$W$10:$W$1011=Q700,収支報告書!$B$10:$B$1011,"")))</f>
        <v/>
      </c>
      <c r="R700" s="150">
        <f>SUMIFS(収支報告書!$P$10:$P$1011,収支報告書!$U$10:$U$1011,"対象外",収支報告書!$W$10:$W$1011,Q700)+SUMIFS(収支報告書!$S$10:$S$1011,収支報告書!$U$10:$U$1011,"一部*",収支報告書!$W$10:$W$1011,Q700)+SUMIFS(収支報告書!$AA$10:$AA$1011,収支報告書!$U$10:$U$1011,"一部*",収支報告書!$W$10:$W$1011,Q700)+SUMIFS(収支報告書!$AB$10:$AB$1011,収支報告書!$U$10:$U$1011,"一部*",収支報告書!$W$10:$W$1011,Q700)+SUMIFS(収支報告書!$P$10:$P$1011,収支報告書!$U$10:$U$1011,"確認",収支報告書!$W$10:$W$1011,Q700)+SUMIFS(収支報告書!$AC$10:$AC$1011,収支報告書!$U$10:$U$1011,"一部*",収支報告書!$W$10:$W$1011,Q700)</f>
        <v>0</v>
      </c>
      <c r="S700" t="str" cm="1">
        <f t="array" aca="1" ref="S700" ca="1">_xlfn.IFNA(INDIRECT(ADDRESS(MATCH(Q700,収支報告書!$W$10:$W$1011,0)+9,22,4,,"収支報告書")),"")</f>
        <v/>
      </c>
      <c r="T700" t="str">
        <f t="shared" si="21"/>
        <v/>
      </c>
      <c r="U700" t="str">
        <f t="shared" si="22"/>
        <v/>
      </c>
    </row>
    <row r="701" spans="14:21">
      <c r="N701">
        <v>697</v>
      </c>
      <c r="O701" t="str">
        <f>IF(収支報告書!U706="一部対象外","・No."&amp;収支報告書!B706&amp;"："&amp;TEXT(収支報告書!$S706+収支報告書!$AA706+収支報告書!$AC706,"\#,###"),IF(収支報告書!U706="一部確認","・No."&amp;収支報告書!B706&amp;"："&amp;TEXT(収支報告書!$AB706,"\#,###"),""))</f>
        <v/>
      </c>
      <c r="P701" t="str" cm="1">
        <f t="array" ref="P701">IF(Q701="","",_xlfn.TEXTJOIN(",",TRUE,IF(収支報告書!$W$10:$W$1011=Q701,収支報告書!$B$10:$B$1011,"")))</f>
        <v/>
      </c>
      <c r="R701" s="150">
        <f>SUMIFS(収支報告書!$P$10:$P$1011,収支報告書!$U$10:$U$1011,"対象外",収支報告書!$W$10:$W$1011,Q701)+SUMIFS(収支報告書!$S$10:$S$1011,収支報告書!$U$10:$U$1011,"一部*",収支報告書!$W$10:$W$1011,Q701)+SUMIFS(収支報告書!$AA$10:$AA$1011,収支報告書!$U$10:$U$1011,"一部*",収支報告書!$W$10:$W$1011,Q701)+SUMIFS(収支報告書!$AB$10:$AB$1011,収支報告書!$U$10:$U$1011,"一部*",収支報告書!$W$10:$W$1011,Q701)+SUMIFS(収支報告書!$P$10:$P$1011,収支報告書!$U$10:$U$1011,"確認",収支報告書!$W$10:$W$1011,Q701)+SUMIFS(収支報告書!$AC$10:$AC$1011,収支報告書!$U$10:$U$1011,"一部*",収支報告書!$W$10:$W$1011,Q701)</f>
        <v>0</v>
      </c>
      <c r="S701" t="str" cm="1">
        <f t="array" aca="1" ref="S701" ca="1">_xlfn.IFNA(INDIRECT(ADDRESS(MATCH(Q701,収支報告書!$W$10:$W$1011,0)+9,22,4,,"収支報告書")),"")</f>
        <v/>
      </c>
      <c r="T701" t="str">
        <f t="shared" si="21"/>
        <v/>
      </c>
      <c r="U701" t="str">
        <f t="shared" si="22"/>
        <v/>
      </c>
    </row>
    <row r="702" spans="14:21">
      <c r="N702">
        <v>698</v>
      </c>
      <c r="O702" t="str">
        <f>IF(収支報告書!U707="一部対象外","・No."&amp;収支報告書!B707&amp;"："&amp;TEXT(収支報告書!$S707+収支報告書!$AA707+収支報告書!$AC707,"\#,###"),IF(収支報告書!U707="一部確認","・No."&amp;収支報告書!B707&amp;"："&amp;TEXT(収支報告書!$AB707,"\#,###"),""))</f>
        <v/>
      </c>
      <c r="P702" t="str" cm="1">
        <f t="array" ref="P702">IF(Q702="","",_xlfn.TEXTJOIN(",",TRUE,IF(収支報告書!$W$10:$W$1011=Q702,収支報告書!$B$10:$B$1011,"")))</f>
        <v/>
      </c>
      <c r="R702" s="150">
        <f>SUMIFS(収支報告書!$P$10:$P$1011,収支報告書!$U$10:$U$1011,"対象外",収支報告書!$W$10:$W$1011,Q702)+SUMIFS(収支報告書!$S$10:$S$1011,収支報告書!$U$10:$U$1011,"一部*",収支報告書!$W$10:$W$1011,Q702)+SUMIFS(収支報告書!$AA$10:$AA$1011,収支報告書!$U$10:$U$1011,"一部*",収支報告書!$W$10:$W$1011,Q702)+SUMIFS(収支報告書!$AB$10:$AB$1011,収支報告書!$U$10:$U$1011,"一部*",収支報告書!$W$10:$W$1011,Q702)+SUMIFS(収支報告書!$P$10:$P$1011,収支報告書!$U$10:$U$1011,"確認",収支報告書!$W$10:$W$1011,Q702)+SUMIFS(収支報告書!$AC$10:$AC$1011,収支報告書!$U$10:$U$1011,"一部*",収支報告書!$W$10:$W$1011,Q702)</f>
        <v>0</v>
      </c>
      <c r="S702" t="str" cm="1">
        <f t="array" aca="1" ref="S702" ca="1">_xlfn.IFNA(INDIRECT(ADDRESS(MATCH(Q702,収支報告書!$W$10:$W$1011,0)+9,22,4,,"収支報告書")),"")</f>
        <v/>
      </c>
      <c r="T702" t="str">
        <f t="shared" si="21"/>
        <v/>
      </c>
      <c r="U702" t="str">
        <f t="shared" si="22"/>
        <v/>
      </c>
    </row>
    <row r="703" spans="14:21">
      <c r="N703">
        <v>699</v>
      </c>
      <c r="O703" t="str">
        <f>IF(収支報告書!U708="一部対象外","・No."&amp;収支報告書!B708&amp;"："&amp;TEXT(収支報告書!$S708+収支報告書!$AA708+収支報告書!$AC708,"\#,###"),IF(収支報告書!U708="一部確認","・No."&amp;収支報告書!B708&amp;"："&amp;TEXT(収支報告書!$AB708,"\#,###"),""))</f>
        <v/>
      </c>
      <c r="P703" t="str" cm="1">
        <f t="array" ref="P703">IF(Q703="","",_xlfn.TEXTJOIN(",",TRUE,IF(収支報告書!$W$10:$W$1011=Q703,収支報告書!$B$10:$B$1011,"")))</f>
        <v/>
      </c>
      <c r="R703" s="150">
        <f>SUMIFS(収支報告書!$P$10:$P$1011,収支報告書!$U$10:$U$1011,"対象外",収支報告書!$W$10:$W$1011,Q703)+SUMIFS(収支報告書!$S$10:$S$1011,収支報告書!$U$10:$U$1011,"一部*",収支報告書!$W$10:$W$1011,Q703)+SUMIFS(収支報告書!$AA$10:$AA$1011,収支報告書!$U$10:$U$1011,"一部*",収支報告書!$W$10:$W$1011,Q703)+SUMIFS(収支報告書!$AB$10:$AB$1011,収支報告書!$U$10:$U$1011,"一部*",収支報告書!$W$10:$W$1011,Q703)+SUMIFS(収支報告書!$P$10:$P$1011,収支報告書!$U$10:$U$1011,"確認",収支報告書!$W$10:$W$1011,Q703)+SUMIFS(収支報告書!$AC$10:$AC$1011,収支報告書!$U$10:$U$1011,"一部*",収支報告書!$W$10:$W$1011,Q703)</f>
        <v>0</v>
      </c>
      <c r="S703" t="str" cm="1">
        <f t="array" aca="1" ref="S703" ca="1">_xlfn.IFNA(INDIRECT(ADDRESS(MATCH(Q703,収支報告書!$W$10:$W$1011,0)+9,22,4,,"収支報告書")),"")</f>
        <v/>
      </c>
      <c r="T703" t="str">
        <f t="shared" si="21"/>
        <v/>
      </c>
      <c r="U703" t="str">
        <f t="shared" si="22"/>
        <v/>
      </c>
    </row>
    <row r="704" spans="14:21">
      <c r="N704">
        <v>700</v>
      </c>
      <c r="O704" t="str">
        <f>IF(収支報告書!U709="一部対象外","・No."&amp;収支報告書!B709&amp;"："&amp;TEXT(収支報告書!$S709+収支報告書!$AA709+収支報告書!$AC709,"\#,###"),IF(収支報告書!U709="一部確認","・No."&amp;収支報告書!B709&amp;"："&amp;TEXT(収支報告書!$AB709,"\#,###"),""))</f>
        <v/>
      </c>
      <c r="P704" t="str" cm="1">
        <f t="array" ref="P704">IF(Q704="","",_xlfn.TEXTJOIN(",",TRUE,IF(収支報告書!$W$10:$W$1011=Q704,収支報告書!$B$10:$B$1011,"")))</f>
        <v/>
      </c>
      <c r="R704" s="150">
        <f>SUMIFS(収支報告書!$P$10:$P$1011,収支報告書!$U$10:$U$1011,"対象外",収支報告書!$W$10:$W$1011,Q704)+SUMIFS(収支報告書!$S$10:$S$1011,収支報告書!$U$10:$U$1011,"一部*",収支報告書!$W$10:$W$1011,Q704)+SUMIFS(収支報告書!$AA$10:$AA$1011,収支報告書!$U$10:$U$1011,"一部*",収支報告書!$W$10:$W$1011,Q704)+SUMIFS(収支報告書!$AB$10:$AB$1011,収支報告書!$U$10:$U$1011,"一部*",収支報告書!$W$10:$W$1011,Q704)+SUMIFS(収支報告書!$P$10:$P$1011,収支報告書!$U$10:$U$1011,"確認",収支報告書!$W$10:$W$1011,Q704)+SUMIFS(収支報告書!$AC$10:$AC$1011,収支報告書!$U$10:$U$1011,"一部*",収支報告書!$W$10:$W$1011,Q704)</f>
        <v>0</v>
      </c>
      <c r="S704" t="str" cm="1">
        <f t="array" aca="1" ref="S704" ca="1">_xlfn.IFNA(INDIRECT(ADDRESS(MATCH(Q704,収支報告書!$W$10:$W$1011,0)+9,22,4,,"収支報告書")),"")</f>
        <v/>
      </c>
      <c r="T704" t="str">
        <f t="shared" si="21"/>
        <v/>
      </c>
      <c r="U704" t="str">
        <f t="shared" si="22"/>
        <v/>
      </c>
    </row>
    <row r="705" spans="14:21">
      <c r="N705">
        <v>701</v>
      </c>
      <c r="O705" t="str">
        <f>IF(収支報告書!U710="一部対象外","・No."&amp;収支報告書!B710&amp;"："&amp;TEXT(収支報告書!$S710+収支報告書!$AA710+収支報告書!$AC710,"\#,###"),IF(収支報告書!U710="一部確認","・No."&amp;収支報告書!B710&amp;"："&amp;TEXT(収支報告書!$AB710,"\#,###"),""))</f>
        <v/>
      </c>
      <c r="P705" t="str" cm="1">
        <f t="array" ref="P705">IF(Q705="","",_xlfn.TEXTJOIN(",",TRUE,IF(収支報告書!$W$10:$W$1011=Q705,収支報告書!$B$10:$B$1011,"")))</f>
        <v/>
      </c>
      <c r="R705" s="150">
        <f>SUMIFS(収支報告書!$P$10:$P$1011,収支報告書!$U$10:$U$1011,"対象外",収支報告書!$W$10:$W$1011,Q705)+SUMIFS(収支報告書!$S$10:$S$1011,収支報告書!$U$10:$U$1011,"一部*",収支報告書!$W$10:$W$1011,Q705)+SUMIFS(収支報告書!$AA$10:$AA$1011,収支報告書!$U$10:$U$1011,"一部*",収支報告書!$W$10:$W$1011,Q705)+SUMIFS(収支報告書!$AB$10:$AB$1011,収支報告書!$U$10:$U$1011,"一部*",収支報告書!$W$10:$W$1011,Q705)+SUMIFS(収支報告書!$P$10:$P$1011,収支報告書!$U$10:$U$1011,"確認",収支報告書!$W$10:$W$1011,Q705)+SUMIFS(収支報告書!$AC$10:$AC$1011,収支報告書!$U$10:$U$1011,"一部*",収支報告書!$W$10:$W$1011,Q705)</f>
        <v>0</v>
      </c>
      <c r="S705" t="str" cm="1">
        <f t="array" aca="1" ref="S705" ca="1">_xlfn.IFNA(INDIRECT(ADDRESS(MATCH(Q705,収支報告書!$W$10:$W$1011,0)+9,22,4,,"収支報告書")),"")</f>
        <v/>
      </c>
      <c r="T705" t="str">
        <f t="shared" si="21"/>
        <v/>
      </c>
      <c r="U705" t="str">
        <f t="shared" si="22"/>
        <v/>
      </c>
    </row>
    <row r="706" spans="14:21">
      <c r="N706">
        <v>702</v>
      </c>
      <c r="O706" t="str">
        <f>IF(収支報告書!U711="一部対象外","・No."&amp;収支報告書!B711&amp;"："&amp;TEXT(収支報告書!$S711+収支報告書!$AA711+収支報告書!$AC711,"\#,###"),IF(収支報告書!U711="一部確認","・No."&amp;収支報告書!B711&amp;"："&amp;TEXT(収支報告書!$AB711,"\#,###"),""))</f>
        <v/>
      </c>
      <c r="P706" t="str" cm="1">
        <f t="array" ref="P706">IF(Q706="","",_xlfn.TEXTJOIN(",",TRUE,IF(収支報告書!$W$10:$W$1011=Q706,収支報告書!$B$10:$B$1011,"")))</f>
        <v/>
      </c>
      <c r="R706" s="150">
        <f>SUMIFS(収支報告書!$P$10:$P$1011,収支報告書!$U$10:$U$1011,"対象外",収支報告書!$W$10:$W$1011,Q706)+SUMIFS(収支報告書!$S$10:$S$1011,収支報告書!$U$10:$U$1011,"一部*",収支報告書!$W$10:$W$1011,Q706)+SUMIFS(収支報告書!$AA$10:$AA$1011,収支報告書!$U$10:$U$1011,"一部*",収支報告書!$W$10:$W$1011,Q706)+SUMIFS(収支報告書!$AB$10:$AB$1011,収支報告書!$U$10:$U$1011,"一部*",収支報告書!$W$10:$W$1011,Q706)+SUMIFS(収支報告書!$P$10:$P$1011,収支報告書!$U$10:$U$1011,"確認",収支報告書!$W$10:$W$1011,Q706)+SUMIFS(収支報告書!$AC$10:$AC$1011,収支報告書!$U$10:$U$1011,"一部*",収支報告書!$W$10:$W$1011,Q706)</f>
        <v>0</v>
      </c>
      <c r="S706" t="str" cm="1">
        <f t="array" aca="1" ref="S706" ca="1">_xlfn.IFNA(INDIRECT(ADDRESS(MATCH(Q706,収支報告書!$W$10:$W$1011,0)+9,22,4,,"収支報告書")),"")</f>
        <v/>
      </c>
      <c r="T706" t="str">
        <f t="shared" si="21"/>
        <v/>
      </c>
      <c r="U706" t="str">
        <f t="shared" si="22"/>
        <v/>
      </c>
    </row>
    <row r="707" spans="14:21">
      <c r="N707">
        <v>703</v>
      </c>
      <c r="O707" t="str">
        <f>IF(収支報告書!U712="一部対象外","・No."&amp;収支報告書!B712&amp;"："&amp;TEXT(収支報告書!$S712+収支報告書!$AA712+収支報告書!$AC712,"\#,###"),IF(収支報告書!U712="一部確認","・No."&amp;収支報告書!B712&amp;"："&amp;TEXT(収支報告書!$AB712,"\#,###"),""))</f>
        <v/>
      </c>
      <c r="P707" t="str" cm="1">
        <f t="array" ref="P707">IF(Q707="","",_xlfn.TEXTJOIN(",",TRUE,IF(収支報告書!$W$10:$W$1011=Q707,収支報告書!$B$10:$B$1011,"")))</f>
        <v/>
      </c>
      <c r="R707" s="150">
        <f>SUMIFS(収支報告書!$P$10:$P$1011,収支報告書!$U$10:$U$1011,"対象外",収支報告書!$W$10:$W$1011,Q707)+SUMIFS(収支報告書!$S$10:$S$1011,収支報告書!$U$10:$U$1011,"一部*",収支報告書!$W$10:$W$1011,Q707)+SUMIFS(収支報告書!$AA$10:$AA$1011,収支報告書!$U$10:$U$1011,"一部*",収支報告書!$W$10:$W$1011,Q707)+SUMIFS(収支報告書!$AB$10:$AB$1011,収支報告書!$U$10:$U$1011,"一部*",収支報告書!$W$10:$W$1011,Q707)+SUMIFS(収支報告書!$P$10:$P$1011,収支報告書!$U$10:$U$1011,"確認",収支報告書!$W$10:$W$1011,Q707)+SUMIFS(収支報告書!$AC$10:$AC$1011,収支報告書!$U$10:$U$1011,"一部*",収支報告書!$W$10:$W$1011,Q707)</f>
        <v>0</v>
      </c>
      <c r="S707" t="str" cm="1">
        <f t="array" aca="1" ref="S707" ca="1">_xlfn.IFNA(INDIRECT(ADDRESS(MATCH(Q707,収支報告書!$W$10:$W$1011,0)+9,22,4,,"収支報告書")),"")</f>
        <v/>
      </c>
      <c r="T707" t="str">
        <f t="shared" si="21"/>
        <v/>
      </c>
      <c r="U707" t="str">
        <f t="shared" si="22"/>
        <v/>
      </c>
    </row>
    <row r="708" spans="14:21">
      <c r="N708">
        <v>704</v>
      </c>
      <c r="O708" t="str">
        <f>IF(収支報告書!U713="一部対象外","・No."&amp;収支報告書!B713&amp;"："&amp;TEXT(収支報告書!$S713+収支報告書!$AA713+収支報告書!$AC713,"\#,###"),IF(収支報告書!U713="一部確認","・No."&amp;収支報告書!B713&amp;"："&amp;TEXT(収支報告書!$AB713,"\#,###"),""))</f>
        <v/>
      </c>
      <c r="P708" t="str" cm="1">
        <f t="array" ref="P708">IF(Q708="","",_xlfn.TEXTJOIN(",",TRUE,IF(収支報告書!$W$10:$W$1011=Q708,収支報告書!$B$10:$B$1011,"")))</f>
        <v/>
      </c>
      <c r="R708" s="150">
        <f>SUMIFS(収支報告書!$P$10:$P$1011,収支報告書!$U$10:$U$1011,"対象外",収支報告書!$W$10:$W$1011,Q708)+SUMIFS(収支報告書!$S$10:$S$1011,収支報告書!$U$10:$U$1011,"一部*",収支報告書!$W$10:$W$1011,Q708)+SUMIFS(収支報告書!$AA$10:$AA$1011,収支報告書!$U$10:$U$1011,"一部*",収支報告書!$W$10:$W$1011,Q708)+SUMIFS(収支報告書!$AB$10:$AB$1011,収支報告書!$U$10:$U$1011,"一部*",収支報告書!$W$10:$W$1011,Q708)+SUMIFS(収支報告書!$P$10:$P$1011,収支報告書!$U$10:$U$1011,"確認",収支報告書!$W$10:$W$1011,Q708)+SUMIFS(収支報告書!$AC$10:$AC$1011,収支報告書!$U$10:$U$1011,"一部*",収支報告書!$W$10:$W$1011,Q708)</f>
        <v>0</v>
      </c>
      <c r="S708" t="str" cm="1">
        <f t="array" aca="1" ref="S708" ca="1">_xlfn.IFNA(INDIRECT(ADDRESS(MATCH(Q708,収支報告書!$W$10:$W$1011,0)+9,22,4,,"収支報告書")),"")</f>
        <v/>
      </c>
      <c r="T708" t="str">
        <f t="shared" si="21"/>
        <v/>
      </c>
      <c r="U708" t="str">
        <f t="shared" si="22"/>
        <v/>
      </c>
    </row>
    <row r="709" spans="14:21">
      <c r="N709">
        <v>705</v>
      </c>
      <c r="O709" t="str">
        <f>IF(収支報告書!U714="一部対象外","・No."&amp;収支報告書!B714&amp;"："&amp;TEXT(収支報告書!$S714+収支報告書!$AA714+収支報告書!$AC714,"\#,###"),IF(収支報告書!U714="一部確認","・No."&amp;収支報告書!B714&amp;"："&amp;TEXT(収支報告書!$AB714,"\#,###"),""))</f>
        <v/>
      </c>
      <c r="P709" t="str" cm="1">
        <f t="array" ref="P709">IF(Q709="","",_xlfn.TEXTJOIN(",",TRUE,IF(収支報告書!$W$10:$W$1011=Q709,収支報告書!$B$10:$B$1011,"")))</f>
        <v/>
      </c>
      <c r="R709" s="150">
        <f>SUMIFS(収支報告書!$P$10:$P$1011,収支報告書!$U$10:$U$1011,"対象外",収支報告書!$W$10:$W$1011,Q709)+SUMIFS(収支報告書!$S$10:$S$1011,収支報告書!$U$10:$U$1011,"一部*",収支報告書!$W$10:$W$1011,Q709)+SUMIFS(収支報告書!$AA$10:$AA$1011,収支報告書!$U$10:$U$1011,"一部*",収支報告書!$W$10:$W$1011,Q709)+SUMIFS(収支報告書!$AB$10:$AB$1011,収支報告書!$U$10:$U$1011,"一部*",収支報告書!$W$10:$W$1011,Q709)+SUMIFS(収支報告書!$P$10:$P$1011,収支報告書!$U$10:$U$1011,"確認",収支報告書!$W$10:$W$1011,Q709)+SUMIFS(収支報告書!$AC$10:$AC$1011,収支報告書!$U$10:$U$1011,"一部*",収支報告書!$W$10:$W$1011,Q709)</f>
        <v>0</v>
      </c>
      <c r="S709" t="str" cm="1">
        <f t="array" aca="1" ref="S709" ca="1">_xlfn.IFNA(INDIRECT(ADDRESS(MATCH(Q709,収支報告書!$W$10:$W$1011,0)+9,22,4,,"収支報告書")),"")</f>
        <v/>
      </c>
      <c r="T709" t="str">
        <f t="shared" si="21"/>
        <v/>
      </c>
      <c r="U709" t="str">
        <f t="shared" si="22"/>
        <v/>
      </c>
    </row>
    <row r="710" spans="14:21">
      <c r="N710">
        <v>706</v>
      </c>
      <c r="O710" t="str">
        <f>IF(収支報告書!U715="一部対象外","・No."&amp;収支報告書!B715&amp;"："&amp;TEXT(収支報告書!$S715+収支報告書!$AA715+収支報告書!$AC715,"\#,###"),IF(収支報告書!U715="一部確認","・No."&amp;収支報告書!B715&amp;"："&amp;TEXT(収支報告書!$AB715,"\#,###"),""))</f>
        <v/>
      </c>
      <c r="P710" t="str" cm="1">
        <f t="array" ref="P710">IF(Q710="","",_xlfn.TEXTJOIN(",",TRUE,IF(収支報告書!$W$10:$W$1011=Q710,収支報告書!$B$10:$B$1011,"")))</f>
        <v/>
      </c>
      <c r="R710" s="150">
        <f>SUMIFS(収支報告書!$P$10:$P$1011,収支報告書!$U$10:$U$1011,"対象外",収支報告書!$W$10:$W$1011,Q710)+SUMIFS(収支報告書!$S$10:$S$1011,収支報告書!$U$10:$U$1011,"一部*",収支報告書!$W$10:$W$1011,Q710)+SUMIFS(収支報告書!$AA$10:$AA$1011,収支報告書!$U$10:$U$1011,"一部*",収支報告書!$W$10:$W$1011,Q710)+SUMIFS(収支報告書!$AB$10:$AB$1011,収支報告書!$U$10:$U$1011,"一部*",収支報告書!$W$10:$W$1011,Q710)+SUMIFS(収支報告書!$P$10:$P$1011,収支報告書!$U$10:$U$1011,"確認",収支報告書!$W$10:$W$1011,Q710)+SUMIFS(収支報告書!$AC$10:$AC$1011,収支報告書!$U$10:$U$1011,"一部*",収支報告書!$W$10:$W$1011,Q710)</f>
        <v>0</v>
      </c>
      <c r="S710" t="str" cm="1">
        <f t="array" aca="1" ref="S710" ca="1">_xlfn.IFNA(INDIRECT(ADDRESS(MATCH(Q710,収支報告書!$W$10:$W$1011,0)+9,22,4,,"収支報告書")),"")</f>
        <v/>
      </c>
      <c r="T710" t="str">
        <f t="shared" ref="T710:T773" si="23">IF(Q710="","",IF(R710&lt;&gt;0,"・No."&amp;P710&amp;"："&amp;Q710&amp;"（"&amp;TEXT(R710,"\#,###")&amp;IF(S710=0,"","/"&amp;S710)&amp;"）"&amp;CHAR(10),""))</f>
        <v/>
      </c>
      <c r="U710" t="str">
        <f t="shared" si="22"/>
        <v/>
      </c>
    </row>
    <row r="711" spans="14:21">
      <c r="N711">
        <v>707</v>
      </c>
      <c r="O711" t="str">
        <f>IF(収支報告書!U716="一部対象外","・No."&amp;収支報告書!B716&amp;"："&amp;TEXT(収支報告書!$S716+収支報告書!$AA716+収支報告書!$AC716,"\#,###"),IF(収支報告書!U716="一部確認","・No."&amp;収支報告書!B716&amp;"："&amp;TEXT(収支報告書!$AB716,"\#,###"),""))</f>
        <v/>
      </c>
      <c r="P711" t="str" cm="1">
        <f t="array" ref="P711">IF(Q711="","",_xlfn.TEXTJOIN(",",TRUE,IF(収支報告書!$W$10:$W$1011=Q711,収支報告書!$B$10:$B$1011,"")))</f>
        <v/>
      </c>
      <c r="R711" s="150">
        <f>SUMIFS(収支報告書!$P$10:$P$1011,収支報告書!$U$10:$U$1011,"対象外",収支報告書!$W$10:$W$1011,Q711)+SUMIFS(収支報告書!$S$10:$S$1011,収支報告書!$U$10:$U$1011,"一部*",収支報告書!$W$10:$W$1011,Q711)+SUMIFS(収支報告書!$AA$10:$AA$1011,収支報告書!$U$10:$U$1011,"一部*",収支報告書!$W$10:$W$1011,Q711)+SUMIFS(収支報告書!$AB$10:$AB$1011,収支報告書!$U$10:$U$1011,"一部*",収支報告書!$W$10:$W$1011,Q711)+SUMIFS(収支報告書!$P$10:$P$1011,収支報告書!$U$10:$U$1011,"確認",収支報告書!$W$10:$W$1011,Q711)+SUMIFS(収支報告書!$AC$10:$AC$1011,収支報告書!$U$10:$U$1011,"一部*",収支報告書!$W$10:$W$1011,Q711)</f>
        <v>0</v>
      </c>
      <c r="S711" t="str" cm="1">
        <f t="array" aca="1" ref="S711" ca="1">_xlfn.IFNA(INDIRECT(ADDRESS(MATCH(Q711,収支報告書!$W$10:$W$1011,0)+9,22,4,,"収支報告書")),"")</f>
        <v/>
      </c>
      <c r="T711" t="str">
        <f t="shared" si="23"/>
        <v/>
      </c>
      <c r="U711" t="str">
        <f t="shared" si="22"/>
        <v/>
      </c>
    </row>
    <row r="712" spans="14:21">
      <c r="N712">
        <v>708</v>
      </c>
      <c r="O712" t="str">
        <f>IF(収支報告書!U717="一部対象外","・No."&amp;収支報告書!B717&amp;"："&amp;TEXT(収支報告書!$S717+収支報告書!$AA717+収支報告書!$AC717,"\#,###"),IF(収支報告書!U717="一部確認","・No."&amp;収支報告書!B717&amp;"："&amp;TEXT(収支報告書!$AB717,"\#,###"),""))</f>
        <v/>
      </c>
      <c r="P712" t="str" cm="1">
        <f t="array" ref="P712">IF(Q712="","",_xlfn.TEXTJOIN(",",TRUE,IF(収支報告書!$W$10:$W$1011=Q712,収支報告書!$B$10:$B$1011,"")))</f>
        <v/>
      </c>
      <c r="R712" s="150">
        <f>SUMIFS(収支報告書!$P$10:$P$1011,収支報告書!$U$10:$U$1011,"対象外",収支報告書!$W$10:$W$1011,Q712)+SUMIFS(収支報告書!$S$10:$S$1011,収支報告書!$U$10:$U$1011,"一部*",収支報告書!$W$10:$W$1011,Q712)+SUMIFS(収支報告書!$AA$10:$AA$1011,収支報告書!$U$10:$U$1011,"一部*",収支報告書!$W$10:$W$1011,Q712)+SUMIFS(収支報告書!$AB$10:$AB$1011,収支報告書!$U$10:$U$1011,"一部*",収支報告書!$W$10:$W$1011,Q712)+SUMIFS(収支報告書!$P$10:$P$1011,収支報告書!$U$10:$U$1011,"確認",収支報告書!$W$10:$W$1011,Q712)+SUMIFS(収支報告書!$AC$10:$AC$1011,収支報告書!$U$10:$U$1011,"一部*",収支報告書!$W$10:$W$1011,Q712)</f>
        <v>0</v>
      </c>
      <c r="S712" t="str" cm="1">
        <f t="array" aca="1" ref="S712" ca="1">_xlfn.IFNA(INDIRECT(ADDRESS(MATCH(Q712,収支報告書!$W$10:$W$1011,0)+9,22,4,,"収支報告書")),"")</f>
        <v/>
      </c>
      <c r="T712" t="str">
        <f t="shared" si="23"/>
        <v/>
      </c>
      <c r="U712" t="str">
        <f t="shared" si="22"/>
        <v/>
      </c>
    </row>
    <row r="713" spans="14:21">
      <c r="N713">
        <v>709</v>
      </c>
      <c r="O713" t="str">
        <f>IF(収支報告書!U718="一部対象外","・No."&amp;収支報告書!B718&amp;"："&amp;TEXT(収支報告書!$S718+収支報告書!$AA718+収支報告書!$AC718,"\#,###"),IF(収支報告書!U718="一部確認","・No."&amp;収支報告書!B718&amp;"："&amp;TEXT(収支報告書!$AB718,"\#,###"),""))</f>
        <v/>
      </c>
      <c r="P713" t="str" cm="1">
        <f t="array" ref="P713">IF(Q713="","",_xlfn.TEXTJOIN(",",TRUE,IF(収支報告書!$W$10:$W$1011=Q713,収支報告書!$B$10:$B$1011,"")))</f>
        <v/>
      </c>
      <c r="R713" s="150">
        <f>SUMIFS(収支報告書!$P$10:$P$1011,収支報告書!$U$10:$U$1011,"対象外",収支報告書!$W$10:$W$1011,Q713)+SUMIFS(収支報告書!$S$10:$S$1011,収支報告書!$U$10:$U$1011,"一部*",収支報告書!$W$10:$W$1011,Q713)+SUMIFS(収支報告書!$AA$10:$AA$1011,収支報告書!$U$10:$U$1011,"一部*",収支報告書!$W$10:$W$1011,Q713)+SUMIFS(収支報告書!$AB$10:$AB$1011,収支報告書!$U$10:$U$1011,"一部*",収支報告書!$W$10:$W$1011,Q713)+SUMIFS(収支報告書!$P$10:$P$1011,収支報告書!$U$10:$U$1011,"確認",収支報告書!$W$10:$W$1011,Q713)+SUMIFS(収支報告書!$AC$10:$AC$1011,収支報告書!$U$10:$U$1011,"一部*",収支報告書!$W$10:$W$1011,Q713)</f>
        <v>0</v>
      </c>
      <c r="S713" t="str" cm="1">
        <f t="array" aca="1" ref="S713" ca="1">_xlfn.IFNA(INDIRECT(ADDRESS(MATCH(Q713,収支報告書!$W$10:$W$1011,0)+9,22,4,,"収支報告書")),"")</f>
        <v/>
      </c>
      <c r="T713" t="str">
        <f t="shared" si="23"/>
        <v/>
      </c>
      <c r="U713" t="str">
        <f t="shared" ref="U713:U776" si="24">IF(Q713="","",IF(R713=0,"・No."&amp;P713&amp;"："&amp;Q713&amp;CHAR(10),""))</f>
        <v/>
      </c>
    </row>
    <row r="714" spans="14:21">
      <c r="N714">
        <v>710</v>
      </c>
      <c r="O714" t="str">
        <f>IF(収支報告書!U719="一部対象外","・No."&amp;収支報告書!B719&amp;"："&amp;TEXT(収支報告書!$S719+収支報告書!$AA719+収支報告書!$AC719,"\#,###"),IF(収支報告書!U719="一部確認","・No."&amp;収支報告書!B719&amp;"："&amp;TEXT(収支報告書!$AB719,"\#,###"),""))</f>
        <v/>
      </c>
      <c r="P714" t="str" cm="1">
        <f t="array" ref="P714">IF(Q714="","",_xlfn.TEXTJOIN(",",TRUE,IF(収支報告書!$W$10:$W$1011=Q714,収支報告書!$B$10:$B$1011,"")))</f>
        <v/>
      </c>
      <c r="R714" s="150">
        <f>SUMIFS(収支報告書!$P$10:$P$1011,収支報告書!$U$10:$U$1011,"対象外",収支報告書!$W$10:$W$1011,Q714)+SUMIFS(収支報告書!$S$10:$S$1011,収支報告書!$U$10:$U$1011,"一部*",収支報告書!$W$10:$W$1011,Q714)+SUMIFS(収支報告書!$AA$10:$AA$1011,収支報告書!$U$10:$U$1011,"一部*",収支報告書!$W$10:$W$1011,Q714)+SUMIFS(収支報告書!$AB$10:$AB$1011,収支報告書!$U$10:$U$1011,"一部*",収支報告書!$W$10:$W$1011,Q714)+SUMIFS(収支報告書!$P$10:$P$1011,収支報告書!$U$10:$U$1011,"確認",収支報告書!$W$10:$W$1011,Q714)+SUMIFS(収支報告書!$AC$10:$AC$1011,収支報告書!$U$10:$U$1011,"一部*",収支報告書!$W$10:$W$1011,Q714)</f>
        <v>0</v>
      </c>
      <c r="S714" t="str" cm="1">
        <f t="array" aca="1" ref="S714" ca="1">_xlfn.IFNA(INDIRECT(ADDRESS(MATCH(Q714,収支報告書!$W$10:$W$1011,0)+9,22,4,,"収支報告書")),"")</f>
        <v/>
      </c>
      <c r="T714" t="str">
        <f t="shared" si="23"/>
        <v/>
      </c>
      <c r="U714" t="str">
        <f t="shared" si="24"/>
        <v/>
      </c>
    </row>
    <row r="715" spans="14:21">
      <c r="N715">
        <v>711</v>
      </c>
      <c r="O715" t="str">
        <f>IF(収支報告書!U720="一部対象外","・No."&amp;収支報告書!B720&amp;"："&amp;TEXT(収支報告書!$S720+収支報告書!$AA720+収支報告書!$AC720,"\#,###"),IF(収支報告書!U720="一部確認","・No."&amp;収支報告書!B720&amp;"："&amp;TEXT(収支報告書!$AB720,"\#,###"),""))</f>
        <v/>
      </c>
      <c r="P715" t="str" cm="1">
        <f t="array" ref="P715">IF(Q715="","",_xlfn.TEXTJOIN(",",TRUE,IF(収支報告書!$W$10:$W$1011=Q715,収支報告書!$B$10:$B$1011,"")))</f>
        <v/>
      </c>
      <c r="R715" s="150">
        <f>SUMIFS(収支報告書!$P$10:$P$1011,収支報告書!$U$10:$U$1011,"対象外",収支報告書!$W$10:$W$1011,Q715)+SUMIFS(収支報告書!$S$10:$S$1011,収支報告書!$U$10:$U$1011,"一部*",収支報告書!$W$10:$W$1011,Q715)+SUMIFS(収支報告書!$AA$10:$AA$1011,収支報告書!$U$10:$U$1011,"一部*",収支報告書!$W$10:$W$1011,Q715)+SUMIFS(収支報告書!$AB$10:$AB$1011,収支報告書!$U$10:$U$1011,"一部*",収支報告書!$W$10:$W$1011,Q715)+SUMIFS(収支報告書!$P$10:$P$1011,収支報告書!$U$10:$U$1011,"確認",収支報告書!$W$10:$W$1011,Q715)+SUMIFS(収支報告書!$AC$10:$AC$1011,収支報告書!$U$10:$U$1011,"一部*",収支報告書!$W$10:$W$1011,Q715)</f>
        <v>0</v>
      </c>
      <c r="S715" t="str" cm="1">
        <f t="array" aca="1" ref="S715" ca="1">_xlfn.IFNA(INDIRECT(ADDRESS(MATCH(Q715,収支報告書!$W$10:$W$1011,0)+9,22,4,,"収支報告書")),"")</f>
        <v/>
      </c>
      <c r="T715" t="str">
        <f t="shared" si="23"/>
        <v/>
      </c>
      <c r="U715" t="str">
        <f t="shared" si="24"/>
        <v/>
      </c>
    </row>
    <row r="716" spans="14:21">
      <c r="N716">
        <v>712</v>
      </c>
      <c r="O716" t="str">
        <f>IF(収支報告書!U721="一部対象外","・No."&amp;収支報告書!B721&amp;"："&amp;TEXT(収支報告書!$S721+収支報告書!$AA721+収支報告書!$AC721,"\#,###"),IF(収支報告書!U721="一部確認","・No."&amp;収支報告書!B721&amp;"："&amp;TEXT(収支報告書!$AB721,"\#,###"),""))</f>
        <v/>
      </c>
      <c r="P716" t="str" cm="1">
        <f t="array" ref="P716">IF(Q716="","",_xlfn.TEXTJOIN(",",TRUE,IF(収支報告書!$W$10:$W$1011=Q716,収支報告書!$B$10:$B$1011,"")))</f>
        <v/>
      </c>
      <c r="R716" s="150">
        <f>SUMIFS(収支報告書!$P$10:$P$1011,収支報告書!$U$10:$U$1011,"対象外",収支報告書!$W$10:$W$1011,Q716)+SUMIFS(収支報告書!$S$10:$S$1011,収支報告書!$U$10:$U$1011,"一部*",収支報告書!$W$10:$W$1011,Q716)+SUMIFS(収支報告書!$AA$10:$AA$1011,収支報告書!$U$10:$U$1011,"一部*",収支報告書!$W$10:$W$1011,Q716)+SUMIFS(収支報告書!$AB$10:$AB$1011,収支報告書!$U$10:$U$1011,"一部*",収支報告書!$W$10:$W$1011,Q716)+SUMIFS(収支報告書!$P$10:$P$1011,収支報告書!$U$10:$U$1011,"確認",収支報告書!$W$10:$W$1011,Q716)+SUMIFS(収支報告書!$AC$10:$AC$1011,収支報告書!$U$10:$U$1011,"一部*",収支報告書!$W$10:$W$1011,Q716)</f>
        <v>0</v>
      </c>
      <c r="S716" t="str" cm="1">
        <f t="array" aca="1" ref="S716" ca="1">_xlfn.IFNA(INDIRECT(ADDRESS(MATCH(Q716,収支報告書!$W$10:$W$1011,0)+9,22,4,,"収支報告書")),"")</f>
        <v/>
      </c>
      <c r="T716" t="str">
        <f t="shared" si="23"/>
        <v/>
      </c>
      <c r="U716" t="str">
        <f t="shared" si="24"/>
        <v/>
      </c>
    </row>
    <row r="717" spans="14:21">
      <c r="N717">
        <v>713</v>
      </c>
      <c r="O717" t="str">
        <f>IF(収支報告書!U722="一部対象外","・No."&amp;収支報告書!B722&amp;"："&amp;TEXT(収支報告書!$S722+収支報告書!$AA722+収支報告書!$AC722,"\#,###"),IF(収支報告書!U722="一部確認","・No."&amp;収支報告書!B722&amp;"："&amp;TEXT(収支報告書!$AB722,"\#,###"),""))</f>
        <v/>
      </c>
      <c r="P717" t="str" cm="1">
        <f t="array" ref="P717">IF(Q717="","",_xlfn.TEXTJOIN(",",TRUE,IF(収支報告書!$W$10:$W$1011=Q717,収支報告書!$B$10:$B$1011,"")))</f>
        <v/>
      </c>
      <c r="R717" s="150">
        <f>SUMIFS(収支報告書!$P$10:$P$1011,収支報告書!$U$10:$U$1011,"対象外",収支報告書!$W$10:$W$1011,Q717)+SUMIFS(収支報告書!$S$10:$S$1011,収支報告書!$U$10:$U$1011,"一部*",収支報告書!$W$10:$W$1011,Q717)+SUMIFS(収支報告書!$AA$10:$AA$1011,収支報告書!$U$10:$U$1011,"一部*",収支報告書!$W$10:$W$1011,Q717)+SUMIFS(収支報告書!$AB$10:$AB$1011,収支報告書!$U$10:$U$1011,"一部*",収支報告書!$W$10:$W$1011,Q717)+SUMIFS(収支報告書!$P$10:$P$1011,収支報告書!$U$10:$U$1011,"確認",収支報告書!$W$10:$W$1011,Q717)+SUMIFS(収支報告書!$AC$10:$AC$1011,収支報告書!$U$10:$U$1011,"一部*",収支報告書!$W$10:$W$1011,Q717)</f>
        <v>0</v>
      </c>
      <c r="S717" t="str" cm="1">
        <f t="array" aca="1" ref="S717" ca="1">_xlfn.IFNA(INDIRECT(ADDRESS(MATCH(Q717,収支報告書!$W$10:$W$1011,0)+9,22,4,,"収支報告書")),"")</f>
        <v/>
      </c>
      <c r="T717" t="str">
        <f t="shared" si="23"/>
        <v/>
      </c>
      <c r="U717" t="str">
        <f t="shared" si="24"/>
        <v/>
      </c>
    </row>
    <row r="718" spans="14:21">
      <c r="N718">
        <v>714</v>
      </c>
      <c r="O718" t="str">
        <f>IF(収支報告書!U723="一部対象外","・No."&amp;収支報告書!B723&amp;"："&amp;TEXT(収支報告書!$S723+収支報告書!$AA723+収支報告書!$AC723,"\#,###"),IF(収支報告書!U723="一部確認","・No."&amp;収支報告書!B723&amp;"："&amp;TEXT(収支報告書!$AB723,"\#,###"),""))</f>
        <v/>
      </c>
      <c r="P718" t="str" cm="1">
        <f t="array" ref="P718">IF(Q718="","",_xlfn.TEXTJOIN(",",TRUE,IF(収支報告書!$W$10:$W$1011=Q718,収支報告書!$B$10:$B$1011,"")))</f>
        <v/>
      </c>
      <c r="R718" s="150">
        <f>SUMIFS(収支報告書!$P$10:$P$1011,収支報告書!$U$10:$U$1011,"対象外",収支報告書!$W$10:$W$1011,Q718)+SUMIFS(収支報告書!$S$10:$S$1011,収支報告書!$U$10:$U$1011,"一部*",収支報告書!$W$10:$W$1011,Q718)+SUMIFS(収支報告書!$AA$10:$AA$1011,収支報告書!$U$10:$U$1011,"一部*",収支報告書!$W$10:$W$1011,Q718)+SUMIFS(収支報告書!$AB$10:$AB$1011,収支報告書!$U$10:$U$1011,"一部*",収支報告書!$W$10:$W$1011,Q718)+SUMIFS(収支報告書!$P$10:$P$1011,収支報告書!$U$10:$U$1011,"確認",収支報告書!$W$10:$W$1011,Q718)+SUMIFS(収支報告書!$AC$10:$AC$1011,収支報告書!$U$10:$U$1011,"一部*",収支報告書!$W$10:$W$1011,Q718)</f>
        <v>0</v>
      </c>
      <c r="S718" t="str" cm="1">
        <f t="array" aca="1" ref="S718" ca="1">_xlfn.IFNA(INDIRECT(ADDRESS(MATCH(Q718,収支報告書!$W$10:$W$1011,0)+9,22,4,,"収支報告書")),"")</f>
        <v/>
      </c>
      <c r="T718" t="str">
        <f t="shared" si="23"/>
        <v/>
      </c>
      <c r="U718" t="str">
        <f t="shared" si="24"/>
        <v/>
      </c>
    </row>
    <row r="719" spans="14:21">
      <c r="N719">
        <v>715</v>
      </c>
      <c r="O719" t="str">
        <f>IF(収支報告書!U724="一部対象外","・No."&amp;収支報告書!B724&amp;"："&amp;TEXT(収支報告書!$S724+収支報告書!$AA724+収支報告書!$AC724,"\#,###"),IF(収支報告書!U724="一部確認","・No."&amp;収支報告書!B724&amp;"："&amp;TEXT(収支報告書!$AB724,"\#,###"),""))</f>
        <v/>
      </c>
      <c r="P719" t="str" cm="1">
        <f t="array" ref="P719">IF(Q719="","",_xlfn.TEXTJOIN(",",TRUE,IF(収支報告書!$W$10:$W$1011=Q719,収支報告書!$B$10:$B$1011,"")))</f>
        <v/>
      </c>
      <c r="R719" s="150">
        <f>SUMIFS(収支報告書!$P$10:$P$1011,収支報告書!$U$10:$U$1011,"対象外",収支報告書!$W$10:$W$1011,Q719)+SUMIFS(収支報告書!$S$10:$S$1011,収支報告書!$U$10:$U$1011,"一部*",収支報告書!$W$10:$W$1011,Q719)+SUMIFS(収支報告書!$AA$10:$AA$1011,収支報告書!$U$10:$U$1011,"一部*",収支報告書!$W$10:$W$1011,Q719)+SUMIFS(収支報告書!$AB$10:$AB$1011,収支報告書!$U$10:$U$1011,"一部*",収支報告書!$W$10:$W$1011,Q719)+SUMIFS(収支報告書!$P$10:$P$1011,収支報告書!$U$10:$U$1011,"確認",収支報告書!$W$10:$W$1011,Q719)+SUMIFS(収支報告書!$AC$10:$AC$1011,収支報告書!$U$10:$U$1011,"一部*",収支報告書!$W$10:$W$1011,Q719)</f>
        <v>0</v>
      </c>
      <c r="S719" t="str" cm="1">
        <f t="array" aca="1" ref="S719" ca="1">_xlfn.IFNA(INDIRECT(ADDRESS(MATCH(Q719,収支報告書!$W$10:$W$1011,0)+9,22,4,,"収支報告書")),"")</f>
        <v/>
      </c>
      <c r="T719" t="str">
        <f t="shared" si="23"/>
        <v/>
      </c>
      <c r="U719" t="str">
        <f t="shared" si="24"/>
        <v/>
      </c>
    </row>
    <row r="720" spans="14:21">
      <c r="N720">
        <v>716</v>
      </c>
      <c r="O720" t="str">
        <f>IF(収支報告書!U725="一部対象外","・No."&amp;収支報告書!B725&amp;"："&amp;TEXT(収支報告書!$S725+収支報告書!$AA725+収支報告書!$AC725,"\#,###"),IF(収支報告書!U725="一部確認","・No."&amp;収支報告書!B725&amp;"："&amp;TEXT(収支報告書!$AB725,"\#,###"),""))</f>
        <v/>
      </c>
      <c r="P720" t="str" cm="1">
        <f t="array" ref="P720">IF(Q720="","",_xlfn.TEXTJOIN(",",TRUE,IF(収支報告書!$W$10:$W$1011=Q720,収支報告書!$B$10:$B$1011,"")))</f>
        <v/>
      </c>
      <c r="R720" s="150">
        <f>SUMIFS(収支報告書!$P$10:$P$1011,収支報告書!$U$10:$U$1011,"対象外",収支報告書!$W$10:$W$1011,Q720)+SUMIFS(収支報告書!$S$10:$S$1011,収支報告書!$U$10:$U$1011,"一部*",収支報告書!$W$10:$W$1011,Q720)+SUMIFS(収支報告書!$AA$10:$AA$1011,収支報告書!$U$10:$U$1011,"一部*",収支報告書!$W$10:$W$1011,Q720)+SUMIFS(収支報告書!$AB$10:$AB$1011,収支報告書!$U$10:$U$1011,"一部*",収支報告書!$W$10:$W$1011,Q720)+SUMIFS(収支報告書!$P$10:$P$1011,収支報告書!$U$10:$U$1011,"確認",収支報告書!$W$10:$W$1011,Q720)+SUMIFS(収支報告書!$AC$10:$AC$1011,収支報告書!$U$10:$U$1011,"一部*",収支報告書!$W$10:$W$1011,Q720)</f>
        <v>0</v>
      </c>
      <c r="S720" t="str" cm="1">
        <f t="array" aca="1" ref="S720" ca="1">_xlfn.IFNA(INDIRECT(ADDRESS(MATCH(Q720,収支報告書!$W$10:$W$1011,0)+9,22,4,,"収支報告書")),"")</f>
        <v/>
      </c>
      <c r="T720" t="str">
        <f t="shared" si="23"/>
        <v/>
      </c>
      <c r="U720" t="str">
        <f t="shared" si="24"/>
        <v/>
      </c>
    </row>
    <row r="721" spans="14:21">
      <c r="N721">
        <v>717</v>
      </c>
      <c r="O721" t="str">
        <f>IF(収支報告書!U726="一部対象外","・No."&amp;収支報告書!B726&amp;"："&amp;TEXT(収支報告書!$S726+収支報告書!$AA726+収支報告書!$AC726,"\#,###"),IF(収支報告書!U726="一部確認","・No."&amp;収支報告書!B726&amp;"："&amp;TEXT(収支報告書!$AB726,"\#,###"),""))</f>
        <v/>
      </c>
      <c r="P721" t="str" cm="1">
        <f t="array" ref="P721">IF(Q721="","",_xlfn.TEXTJOIN(",",TRUE,IF(収支報告書!$W$10:$W$1011=Q721,収支報告書!$B$10:$B$1011,"")))</f>
        <v/>
      </c>
      <c r="R721" s="150">
        <f>SUMIFS(収支報告書!$P$10:$P$1011,収支報告書!$U$10:$U$1011,"対象外",収支報告書!$W$10:$W$1011,Q721)+SUMIFS(収支報告書!$S$10:$S$1011,収支報告書!$U$10:$U$1011,"一部*",収支報告書!$W$10:$W$1011,Q721)+SUMIFS(収支報告書!$AA$10:$AA$1011,収支報告書!$U$10:$U$1011,"一部*",収支報告書!$W$10:$W$1011,Q721)+SUMIFS(収支報告書!$AB$10:$AB$1011,収支報告書!$U$10:$U$1011,"一部*",収支報告書!$W$10:$W$1011,Q721)+SUMIFS(収支報告書!$P$10:$P$1011,収支報告書!$U$10:$U$1011,"確認",収支報告書!$W$10:$W$1011,Q721)+SUMIFS(収支報告書!$AC$10:$AC$1011,収支報告書!$U$10:$U$1011,"一部*",収支報告書!$W$10:$W$1011,Q721)</f>
        <v>0</v>
      </c>
      <c r="S721" t="str" cm="1">
        <f t="array" aca="1" ref="S721" ca="1">_xlfn.IFNA(INDIRECT(ADDRESS(MATCH(Q721,収支報告書!$W$10:$W$1011,0)+9,22,4,,"収支報告書")),"")</f>
        <v/>
      </c>
      <c r="T721" t="str">
        <f t="shared" si="23"/>
        <v/>
      </c>
      <c r="U721" t="str">
        <f t="shared" si="24"/>
        <v/>
      </c>
    </row>
    <row r="722" spans="14:21">
      <c r="N722">
        <v>718</v>
      </c>
      <c r="O722" t="str">
        <f>IF(収支報告書!U727="一部対象外","・No."&amp;収支報告書!B727&amp;"："&amp;TEXT(収支報告書!$S727+収支報告書!$AA727+収支報告書!$AC727,"\#,###"),IF(収支報告書!U727="一部確認","・No."&amp;収支報告書!B727&amp;"："&amp;TEXT(収支報告書!$AB727,"\#,###"),""))</f>
        <v/>
      </c>
      <c r="P722" t="str" cm="1">
        <f t="array" ref="P722">IF(Q722="","",_xlfn.TEXTJOIN(",",TRUE,IF(収支報告書!$W$10:$W$1011=Q722,収支報告書!$B$10:$B$1011,"")))</f>
        <v/>
      </c>
      <c r="R722" s="150">
        <f>SUMIFS(収支報告書!$P$10:$P$1011,収支報告書!$U$10:$U$1011,"対象外",収支報告書!$W$10:$W$1011,Q722)+SUMIFS(収支報告書!$S$10:$S$1011,収支報告書!$U$10:$U$1011,"一部*",収支報告書!$W$10:$W$1011,Q722)+SUMIFS(収支報告書!$AA$10:$AA$1011,収支報告書!$U$10:$U$1011,"一部*",収支報告書!$W$10:$W$1011,Q722)+SUMIFS(収支報告書!$AB$10:$AB$1011,収支報告書!$U$10:$U$1011,"一部*",収支報告書!$W$10:$W$1011,Q722)+SUMIFS(収支報告書!$P$10:$P$1011,収支報告書!$U$10:$U$1011,"確認",収支報告書!$W$10:$W$1011,Q722)+SUMIFS(収支報告書!$AC$10:$AC$1011,収支報告書!$U$10:$U$1011,"一部*",収支報告書!$W$10:$W$1011,Q722)</f>
        <v>0</v>
      </c>
      <c r="S722" t="str" cm="1">
        <f t="array" aca="1" ref="S722" ca="1">_xlfn.IFNA(INDIRECT(ADDRESS(MATCH(Q722,収支報告書!$W$10:$W$1011,0)+9,22,4,,"収支報告書")),"")</f>
        <v/>
      </c>
      <c r="T722" t="str">
        <f t="shared" si="23"/>
        <v/>
      </c>
      <c r="U722" t="str">
        <f t="shared" si="24"/>
        <v/>
      </c>
    </row>
    <row r="723" spans="14:21">
      <c r="N723">
        <v>719</v>
      </c>
      <c r="O723" t="str">
        <f>IF(収支報告書!U728="一部対象外","・No."&amp;収支報告書!B728&amp;"："&amp;TEXT(収支報告書!$S728+収支報告書!$AA728+収支報告書!$AC728,"\#,###"),IF(収支報告書!U728="一部確認","・No."&amp;収支報告書!B728&amp;"："&amp;TEXT(収支報告書!$AB728,"\#,###"),""))</f>
        <v/>
      </c>
      <c r="P723" t="str" cm="1">
        <f t="array" ref="P723">IF(Q723="","",_xlfn.TEXTJOIN(",",TRUE,IF(収支報告書!$W$10:$W$1011=Q723,収支報告書!$B$10:$B$1011,"")))</f>
        <v/>
      </c>
      <c r="R723" s="150">
        <f>SUMIFS(収支報告書!$P$10:$P$1011,収支報告書!$U$10:$U$1011,"対象外",収支報告書!$W$10:$W$1011,Q723)+SUMIFS(収支報告書!$S$10:$S$1011,収支報告書!$U$10:$U$1011,"一部*",収支報告書!$W$10:$W$1011,Q723)+SUMIFS(収支報告書!$AA$10:$AA$1011,収支報告書!$U$10:$U$1011,"一部*",収支報告書!$W$10:$W$1011,Q723)+SUMIFS(収支報告書!$AB$10:$AB$1011,収支報告書!$U$10:$U$1011,"一部*",収支報告書!$W$10:$W$1011,Q723)+SUMIFS(収支報告書!$P$10:$P$1011,収支報告書!$U$10:$U$1011,"確認",収支報告書!$W$10:$W$1011,Q723)+SUMIFS(収支報告書!$AC$10:$AC$1011,収支報告書!$U$10:$U$1011,"一部*",収支報告書!$W$10:$W$1011,Q723)</f>
        <v>0</v>
      </c>
      <c r="S723" t="str" cm="1">
        <f t="array" aca="1" ref="S723" ca="1">_xlfn.IFNA(INDIRECT(ADDRESS(MATCH(Q723,収支報告書!$W$10:$W$1011,0)+9,22,4,,"収支報告書")),"")</f>
        <v/>
      </c>
      <c r="T723" t="str">
        <f t="shared" si="23"/>
        <v/>
      </c>
      <c r="U723" t="str">
        <f t="shared" si="24"/>
        <v/>
      </c>
    </row>
    <row r="724" spans="14:21">
      <c r="N724">
        <v>720</v>
      </c>
      <c r="O724" t="str">
        <f>IF(収支報告書!U729="一部対象外","・No."&amp;収支報告書!B729&amp;"："&amp;TEXT(収支報告書!$S729+収支報告書!$AA729+収支報告書!$AC729,"\#,###"),IF(収支報告書!U729="一部確認","・No."&amp;収支報告書!B729&amp;"："&amp;TEXT(収支報告書!$AB729,"\#,###"),""))</f>
        <v/>
      </c>
      <c r="P724" t="str" cm="1">
        <f t="array" ref="P724">IF(Q724="","",_xlfn.TEXTJOIN(",",TRUE,IF(収支報告書!$W$10:$W$1011=Q724,収支報告書!$B$10:$B$1011,"")))</f>
        <v/>
      </c>
      <c r="R724" s="150">
        <f>SUMIFS(収支報告書!$P$10:$P$1011,収支報告書!$U$10:$U$1011,"対象外",収支報告書!$W$10:$W$1011,Q724)+SUMIFS(収支報告書!$S$10:$S$1011,収支報告書!$U$10:$U$1011,"一部*",収支報告書!$W$10:$W$1011,Q724)+SUMIFS(収支報告書!$AA$10:$AA$1011,収支報告書!$U$10:$U$1011,"一部*",収支報告書!$W$10:$W$1011,Q724)+SUMIFS(収支報告書!$AB$10:$AB$1011,収支報告書!$U$10:$U$1011,"一部*",収支報告書!$W$10:$W$1011,Q724)+SUMIFS(収支報告書!$P$10:$P$1011,収支報告書!$U$10:$U$1011,"確認",収支報告書!$W$10:$W$1011,Q724)+SUMIFS(収支報告書!$AC$10:$AC$1011,収支報告書!$U$10:$U$1011,"一部*",収支報告書!$W$10:$W$1011,Q724)</f>
        <v>0</v>
      </c>
      <c r="S724" t="str" cm="1">
        <f t="array" aca="1" ref="S724" ca="1">_xlfn.IFNA(INDIRECT(ADDRESS(MATCH(Q724,収支報告書!$W$10:$W$1011,0)+9,22,4,,"収支報告書")),"")</f>
        <v/>
      </c>
      <c r="T724" t="str">
        <f t="shared" si="23"/>
        <v/>
      </c>
      <c r="U724" t="str">
        <f t="shared" si="24"/>
        <v/>
      </c>
    </row>
    <row r="725" spans="14:21">
      <c r="N725">
        <v>721</v>
      </c>
      <c r="O725" t="str">
        <f>IF(収支報告書!U730="一部対象外","・No."&amp;収支報告書!B730&amp;"："&amp;TEXT(収支報告書!$S730+収支報告書!$AA730+収支報告書!$AC730,"\#,###"),IF(収支報告書!U730="一部確認","・No."&amp;収支報告書!B730&amp;"："&amp;TEXT(収支報告書!$AB730,"\#,###"),""))</f>
        <v/>
      </c>
      <c r="P725" t="str" cm="1">
        <f t="array" ref="P725">IF(Q725="","",_xlfn.TEXTJOIN(",",TRUE,IF(収支報告書!$W$10:$W$1011=Q725,収支報告書!$B$10:$B$1011,"")))</f>
        <v/>
      </c>
      <c r="R725" s="150">
        <f>SUMIFS(収支報告書!$P$10:$P$1011,収支報告書!$U$10:$U$1011,"対象外",収支報告書!$W$10:$W$1011,Q725)+SUMIFS(収支報告書!$S$10:$S$1011,収支報告書!$U$10:$U$1011,"一部*",収支報告書!$W$10:$W$1011,Q725)+SUMIFS(収支報告書!$AA$10:$AA$1011,収支報告書!$U$10:$U$1011,"一部*",収支報告書!$W$10:$W$1011,Q725)+SUMIFS(収支報告書!$AB$10:$AB$1011,収支報告書!$U$10:$U$1011,"一部*",収支報告書!$W$10:$W$1011,Q725)+SUMIFS(収支報告書!$P$10:$P$1011,収支報告書!$U$10:$U$1011,"確認",収支報告書!$W$10:$W$1011,Q725)+SUMIFS(収支報告書!$AC$10:$AC$1011,収支報告書!$U$10:$U$1011,"一部*",収支報告書!$W$10:$W$1011,Q725)</f>
        <v>0</v>
      </c>
      <c r="S725" t="str" cm="1">
        <f t="array" aca="1" ref="S725" ca="1">_xlfn.IFNA(INDIRECT(ADDRESS(MATCH(Q725,収支報告書!$W$10:$W$1011,0)+9,22,4,,"収支報告書")),"")</f>
        <v/>
      </c>
      <c r="T725" t="str">
        <f t="shared" si="23"/>
        <v/>
      </c>
      <c r="U725" t="str">
        <f t="shared" si="24"/>
        <v/>
      </c>
    </row>
    <row r="726" spans="14:21">
      <c r="N726">
        <v>722</v>
      </c>
      <c r="O726" t="str">
        <f>IF(収支報告書!U731="一部対象外","・No."&amp;収支報告書!B731&amp;"："&amp;TEXT(収支報告書!$S731+収支報告書!$AA731+収支報告書!$AC731,"\#,###"),IF(収支報告書!U731="一部確認","・No."&amp;収支報告書!B731&amp;"："&amp;TEXT(収支報告書!$AB731,"\#,###"),""))</f>
        <v/>
      </c>
      <c r="P726" t="str" cm="1">
        <f t="array" ref="P726">IF(Q726="","",_xlfn.TEXTJOIN(",",TRUE,IF(収支報告書!$W$10:$W$1011=Q726,収支報告書!$B$10:$B$1011,"")))</f>
        <v/>
      </c>
      <c r="R726" s="150">
        <f>SUMIFS(収支報告書!$P$10:$P$1011,収支報告書!$U$10:$U$1011,"対象外",収支報告書!$W$10:$W$1011,Q726)+SUMIFS(収支報告書!$S$10:$S$1011,収支報告書!$U$10:$U$1011,"一部*",収支報告書!$W$10:$W$1011,Q726)+SUMIFS(収支報告書!$AA$10:$AA$1011,収支報告書!$U$10:$U$1011,"一部*",収支報告書!$W$10:$W$1011,Q726)+SUMIFS(収支報告書!$AB$10:$AB$1011,収支報告書!$U$10:$U$1011,"一部*",収支報告書!$W$10:$W$1011,Q726)+SUMIFS(収支報告書!$P$10:$P$1011,収支報告書!$U$10:$U$1011,"確認",収支報告書!$W$10:$W$1011,Q726)+SUMIFS(収支報告書!$AC$10:$AC$1011,収支報告書!$U$10:$U$1011,"一部*",収支報告書!$W$10:$W$1011,Q726)</f>
        <v>0</v>
      </c>
      <c r="S726" t="str" cm="1">
        <f t="array" aca="1" ref="S726" ca="1">_xlfn.IFNA(INDIRECT(ADDRESS(MATCH(Q726,収支報告書!$W$10:$W$1011,0)+9,22,4,,"収支報告書")),"")</f>
        <v/>
      </c>
      <c r="T726" t="str">
        <f t="shared" si="23"/>
        <v/>
      </c>
      <c r="U726" t="str">
        <f t="shared" si="24"/>
        <v/>
      </c>
    </row>
    <row r="727" spans="14:21">
      <c r="N727">
        <v>723</v>
      </c>
      <c r="O727" t="str">
        <f>IF(収支報告書!U732="一部対象外","・No."&amp;収支報告書!B732&amp;"："&amp;TEXT(収支報告書!$S732+収支報告書!$AA732+収支報告書!$AC732,"\#,###"),IF(収支報告書!U732="一部確認","・No."&amp;収支報告書!B732&amp;"："&amp;TEXT(収支報告書!$AB732,"\#,###"),""))</f>
        <v/>
      </c>
      <c r="P727" t="str" cm="1">
        <f t="array" ref="P727">IF(Q727="","",_xlfn.TEXTJOIN(",",TRUE,IF(収支報告書!$W$10:$W$1011=Q727,収支報告書!$B$10:$B$1011,"")))</f>
        <v/>
      </c>
      <c r="R727" s="150">
        <f>SUMIFS(収支報告書!$P$10:$P$1011,収支報告書!$U$10:$U$1011,"対象外",収支報告書!$W$10:$W$1011,Q727)+SUMIFS(収支報告書!$S$10:$S$1011,収支報告書!$U$10:$U$1011,"一部*",収支報告書!$W$10:$W$1011,Q727)+SUMIFS(収支報告書!$AA$10:$AA$1011,収支報告書!$U$10:$U$1011,"一部*",収支報告書!$W$10:$W$1011,Q727)+SUMIFS(収支報告書!$AB$10:$AB$1011,収支報告書!$U$10:$U$1011,"一部*",収支報告書!$W$10:$W$1011,Q727)+SUMIFS(収支報告書!$P$10:$P$1011,収支報告書!$U$10:$U$1011,"確認",収支報告書!$W$10:$W$1011,Q727)+SUMIFS(収支報告書!$AC$10:$AC$1011,収支報告書!$U$10:$U$1011,"一部*",収支報告書!$W$10:$W$1011,Q727)</f>
        <v>0</v>
      </c>
      <c r="S727" t="str" cm="1">
        <f t="array" aca="1" ref="S727" ca="1">_xlfn.IFNA(INDIRECT(ADDRESS(MATCH(Q727,収支報告書!$W$10:$W$1011,0)+9,22,4,,"収支報告書")),"")</f>
        <v/>
      </c>
      <c r="T727" t="str">
        <f t="shared" si="23"/>
        <v/>
      </c>
      <c r="U727" t="str">
        <f t="shared" si="24"/>
        <v/>
      </c>
    </row>
    <row r="728" spans="14:21">
      <c r="N728">
        <v>724</v>
      </c>
      <c r="O728" t="str">
        <f>IF(収支報告書!U733="一部対象外","・No."&amp;収支報告書!B733&amp;"："&amp;TEXT(収支報告書!$S733+収支報告書!$AA733+収支報告書!$AC733,"\#,###"),IF(収支報告書!U733="一部確認","・No."&amp;収支報告書!B733&amp;"："&amp;TEXT(収支報告書!$AB733,"\#,###"),""))</f>
        <v/>
      </c>
      <c r="P728" t="str" cm="1">
        <f t="array" ref="P728">IF(Q728="","",_xlfn.TEXTJOIN(",",TRUE,IF(収支報告書!$W$10:$W$1011=Q728,収支報告書!$B$10:$B$1011,"")))</f>
        <v/>
      </c>
      <c r="R728" s="150">
        <f>SUMIFS(収支報告書!$P$10:$P$1011,収支報告書!$U$10:$U$1011,"対象外",収支報告書!$W$10:$W$1011,Q728)+SUMIFS(収支報告書!$S$10:$S$1011,収支報告書!$U$10:$U$1011,"一部*",収支報告書!$W$10:$W$1011,Q728)+SUMIFS(収支報告書!$AA$10:$AA$1011,収支報告書!$U$10:$U$1011,"一部*",収支報告書!$W$10:$W$1011,Q728)+SUMIFS(収支報告書!$AB$10:$AB$1011,収支報告書!$U$10:$U$1011,"一部*",収支報告書!$W$10:$W$1011,Q728)+SUMIFS(収支報告書!$P$10:$P$1011,収支報告書!$U$10:$U$1011,"確認",収支報告書!$W$10:$W$1011,Q728)+SUMIFS(収支報告書!$AC$10:$AC$1011,収支報告書!$U$10:$U$1011,"一部*",収支報告書!$W$10:$W$1011,Q728)</f>
        <v>0</v>
      </c>
      <c r="S728" t="str" cm="1">
        <f t="array" aca="1" ref="S728" ca="1">_xlfn.IFNA(INDIRECT(ADDRESS(MATCH(Q728,収支報告書!$W$10:$W$1011,0)+9,22,4,,"収支報告書")),"")</f>
        <v/>
      </c>
      <c r="T728" t="str">
        <f t="shared" si="23"/>
        <v/>
      </c>
      <c r="U728" t="str">
        <f t="shared" si="24"/>
        <v/>
      </c>
    </row>
    <row r="729" spans="14:21">
      <c r="N729">
        <v>725</v>
      </c>
      <c r="O729" t="str">
        <f>IF(収支報告書!U734="一部対象外","・No."&amp;収支報告書!B734&amp;"："&amp;TEXT(収支報告書!$S734+収支報告書!$AA734+収支報告書!$AC734,"\#,###"),IF(収支報告書!U734="一部確認","・No."&amp;収支報告書!B734&amp;"："&amp;TEXT(収支報告書!$AB734,"\#,###"),""))</f>
        <v/>
      </c>
      <c r="P729" t="str" cm="1">
        <f t="array" ref="P729">IF(Q729="","",_xlfn.TEXTJOIN(",",TRUE,IF(収支報告書!$W$10:$W$1011=Q729,収支報告書!$B$10:$B$1011,"")))</f>
        <v/>
      </c>
      <c r="R729" s="150">
        <f>SUMIFS(収支報告書!$P$10:$P$1011,収支報告書!$U$10:$U$1011,"対象外",収支報告書!$W$10:$W$1011,Q729)+SUMIFS(収支報告書!$S$10:$S$1011,収支報告書!$U$10:$U$1011,"一部*",収支報告書!$W$10:$W$1011,Q729)+SUMIFS(収支報告書!$AA$10:$AA$1011,収支報告書!$U$10:$U$1011,"一部*",収支報告書!$W$10:$W$1011,Q729)+SUMIFS(収支報告書!$AB$10:$AB$1011,収支報告書!$U$10:$U$1011,"一部*",収支報告書!$W$10:$W$1011,Q729)+SUMIFS(収支報告書!$P$10:$P$1011,収支報告書!$U$10:$U$1011,"確認",収支報告書!$W$10:$W$1011,Q729)+SUMIFS(収支報告書!$AC$10:$AC$1011,収支報告書!$U$10:$U$1011,"一部*",収支報告書!$W$10:$W$1011,Q729)</f>
        <v>0</v>
      </c>
      <c r="S729" t="str" cm="1">
        <f t="array" aca="1" ref="S729" ca="1">_xlfn.IFNA(INDIRECT(ADDRESS(MATCH(Q729,収支報告書!$W$10:$W$1011,0)+9,22,4,,"収支報告書")),"")</f>
        <v/>
      </c>
      <c r="T729" t="str">
        <f t="shared" si="23"/>
        <v/>
      </c>
      <c r="U729" t="str">
        <f t="shared" si="24"/>
        <v/>
      </c>
    </row>
    <row r="730" spans="14:21">
      <c r="N730">
        <v>726</v>
      </c>
      <c r="O730" t="str">
        <f>IF(収支報告書!U735="一部対象外","・No."&amp;収支報告書!B735&amp;"："&amp;TEXT(収支報告書!$S735+収支報告書!$AA735+収支報告書!$AC735,"\#,###"),IF(収支報告書!U735="一部確認","・No."&amp;収支報告書!B735&amp;"："&amp;TEXT(収支報告書!$AB735,"\#,###"),""))</f>
        <v/>
      </c>
      <c r="P730" t="str" cm="1">
        <f t="array" ref="P730">IF(Q730="","",_xlfn.TEXTJOIN(",",TRUE,IF(収支報告書!$W$10:$W$1011=Q730,収支報告書!$B$10:$B$1011,"")))</f>
        <v/>
      </c>
      <c r="R730" s="150">
        <f>SUMIFS(収支報告書!$P$10:$P$1011,収支報告書!$U$10:$U$1011,"対象外",収支報告書!$W$10:$W$1011,Q730)+SUMIFS(収支報告書!$S$10:$S$1011,収支報告書!$U$10:$U$1011,"一部*",収支報告書!$W$10:$W$1011,Q730)+SUMIFS(収支報告書!$AA$10:$AA$1011,収支報告書!$U$10:$U$1011,"一部*",収支報告書!$W$10:$W$1011,Q730)+SUMIFS(収支報告書!$AB$10:$AB$1011,収支報告書!$U$10:$U$1011,"一部*",収支報告書!$W$10:$W$1011,Q730)+SUMIFS(収支報告書!$P$10:$P$1011,収支報告書!$U$10:$U$1011,"確認",収支報告書!$W$10:$W$1011,Q730)+SUMIFS(収支報告書!$AC$10:$AC$1011,収支報告書!$U$10:$U$1011,"一部*",収支報告書!$W$10:$W$1011,Q730)</f>
        <v>0</v>
      </c>
      <c r="S730" t="str" cm="1">
        <f t="array" aca="1" ref="S730" ca="1">_xlfn.IFNA(INDIRECT(ADDRESS(MATCH(Q730,収支報告書!$W$10:$W$1011,0)+9,22,4,,"収支報告書")),"")</f>
        <v/>
      </c>
      <c r="T730" t="str">
        <f t="shared" si="23"/>
        <v/>
      </c>
      <c r="U730" t="str">
        <f t="shared" si="24"/>
        <v/>
      </c>
    </row>
    <row r="731" spans="14:21">
      <c r="N731">
        <v>727</v>
      </c>
      <c r="O731" t="str">
        <f>IF(収支報告書!U736="一部対象外","・No."&amp;収支報告書!B736&amp;"："&amp;TEXT(収支報告書!$S736+収支報告書!$AA736+収支報告書!$AC736,"\#,###"),IF(収支報告書!U736="一部確認","・No."&amp;収支報告書!B736&amp;"："&amp;TEXT(収支報告書!$AB736,"\#,###"),""))</f>
        <v/>
      </c>
      <c r="P731" t="str" cm="1">
        <f t="array" ref="P731">IF(Q731="","",_xlfn.TEXTJOIN(",",TRUE,IF(収支報告書!$W$10:$W$1011=Q731,収支報告書!$B$10:$B$1011,"")))</f>
        <v/>
      </c>
      <c r="R731" s="150">
        <f>SUMIFS(収支報告書!$P$10:$P$1011,収支報告書!$U$10:$U$1011,"対象外",収支報告書!$W$10:$W$1011,Q731)+SUMIFS(収支報告書!$S$10:$S$1011,収支報告書!$U$10:$U$1011,"一部*",収支報告書!$W$10:$W$1011,Q731)+SUMIFS(収支報告書!$AA$10:$AA$1011,収支報告書!$U$10:$U$1011,"一部*",収支報告書!$W$10:$W$1011,Q731)+SUMIFS(収支報告書!$AB$10:$AB$1011,収支報告書!$U$10:$U$1011,"一部*",収支報告書!$W$10:$W$1011,Q731)+SUMIFS(収支報告書!$P$10:$P$1011,収支報告書!$U$10:$U$1011,"確認",収支報告書!$W$10:$W$1011,Q731)+SUMIFS(収支報告書!$AC$10:$AC$1011,収支報告書!$U$10:$U$1011,"一部*",収支報告書!$W$10:$W$1011,Q731)</f>
        <v>0</v>
      </c>
      <c r="S731" t="str" cm="1">
        <f t="array" aca="1" ref="S731" ca="1">_xlfn.IFNA(INDIRECT(ADDRESS(MATCH(Q731,収支報告書!$W$10:$W$1011,0)+9,22,4,,"収支報告書")),"")</f>
        <v/>
      </c>
      <c r="T731" t="str">
        <f t="shared" si="23"/>
        <v/>
      </c>
      <c r="U731" t="str">
        <f t="shared" si="24"/>
        <v/>
      </c>
    </row>
    <row r="732" spans="14:21">
      <c r="N732">
        <v>728</v>
      </c>
      <c r="O732" t="str">
        <f>IF(収支報告書!U737="一部対象外","・No."&amp;収支報告書!B737&amp;"："&amp;TEXT(収支報告書!$S737+収支報告書!$AA737+収支報告書!$AC737,"\#,###"),IF(収支報告書!U737="一部確認","・No."&amp;収支報告書!B737&amp;"："&amp;TEXT(収支報告書!$AB737,"\#,###"),""))</f>
        <v/>
      </c>
      <c r="P732" t="str" cm="1">
        <f t="array" ref="P732">IF(Q732="","",_xlfn.TEXTJOIN(",",TRUE,IF(収支報告書!$W$10:$W$1011=Q732,収支報告書!$B$10:$B$1011,"")))</f>
        <v/>
      </c>
      <c r="R732" s="150">
        <f>SUMIFS(収支報告書!$P$10:$P$1011,収支報告書!$U$10:$U$1011,"対象外",収支報告書!$W$10:$W$1011,Q732)+SUMIFS(収支報告書!$S$10:$S$1011,収支報告書!$U$10:$U$1011,"一部*",収支報告書!$W$10:$W$1011,Q732)+SUMIFS(収支報告書!$AA$10:$AA$1011,収支報告書!$U$10:$U$1011,"一部*",収支報告書!$W$10:$W$1011,Q732)+SUMIFS(収支報告書!$AB$10:$AB$1011,収支報告書!$U$10:$U$1011,"一部*",収支報告書!$W$10:$W$1011,Q732)+SUMIFS(収支報告書!$P$10:$P$1011,収支報告書!$U$10:$U$1011,"確認",収支報告書!$W$10:$W$1011,Q732)+SUMIFS(収支報告書!$AC$10:$AC$1011,収支報告書!$U$10:$U$1011,"一部*",収支報告書!$W$10:$W$1011,Q732)</f>
        <v>0</v>
      </c>
      <c r="S732" t="str" cm="1">
        <f t="array" aca="1" ref="S732" ca="1">_xlfn.IFNA(INDIRECT(ADDRESS(MATCH(Q732,収支報告書!$W$10:$W$1011,0)+9,22,4,,"収支報告書")),"")</f>
        <v/>
      </c>
      <c r="T732" t="str">
        <f t="shared" si="23"/>
        <v/>
      </c>
      <c r="U732" t="str">
        <f t="shared" si="24"/>
        <v/>
      </c>
    </row>
    <row r="733" spans="14:21">
      <c r="N733">
        <v>729</v>
      </c>
      <c r="O733" t="str">
        <f>IF(収支報告書!U738="一部対象外","・No."&amp;収支報告書!B738&amp;"："&amp;TEXT(収支報告書!$S738+収支報告書!$AA738+収支報告書!$AC738,"\#,###"),IF(収支報告書!U738="一部確認","・No."&amp;収支報告書!B738&amp;"："&amp;TEXT(収支報告書!$AB738,"\#,###"),""))</f>
        <v/>
      </c>
      <c r="P733" t="str" cm="1">
        <f t="array" ref="P733">IF(Q733="","",_xlfn.TEXTJOIN(",",TRUE,IF(収支報告書!$W$10:$W$1011=Q733,収支報告書!$B$10:$B$1011,"")))</f>
        <v/>
      </c>
      <c r="R733" s="150">
        <f>SUMIFS(収支報告書!$P$10:$P$1011,収支報告書!$U$10:$U$1011,"対象外",収支報告書!$W$10:$W$1011,Q733)+SUMIFS(収支報告書!$S$10:$S$1011,収支報告書!$U$10:$U$1011,"一部*",収支報告書!$W$10:$W$1011,Q733)+SUMIFS(収支報告書!$AA$10:$AA$1011,収支報告書!$U$10:$U$1011,"一部*",収支報告書!$W$10:$W$1011,Q733)+SUMIFS(収支報告書!$AB$10:$AB$1011,収支報告書!$U$10:$U$1011,"一部*",収支報告書!$W$10:$W$1011,Q733)+SUMIFS(収支報告書!$P$10:$P$1011,収支報告書!$U$10:$U$1011,"確認",収支報告書!$W$10:$W$1011,Q733)+SUMIFS(収支報告書!$AC$10:$AC$1011,収支報告書!$U$10:$U$1011,"一部*",収支報告書!$W$10:$W$1011,Q733)</f>
        <v>0</v>
      </c>
      <c r="S733" t="str" cm="1">
        <f t="array" aca="1" ref="S733" ca="1">_xlfn.IFNA(INDIRECT(ADDRESS(MATCH(Q733,収支報告書!$W$10:$W$1011,0)+9,22,4,,"収支報告書")),"")</f>
        <v/>
      </c>
      <c r="T733" t="str">
        <f t="shared" si="23"/>
        <v/>
      </c>
      <c r="U733" t="str">
        <f t="shared" si="24"/>
        <v/>
      </c>
    </row>
    <row r="734" spans="14:21">
      <c r="N734">
        <v>730</v>
      </c>
      <c r="O734" t="str">
        <f>IF(収支報告書!U739="一部対象外","・No."&amp;収支報告書!B739&amp;"："&amp;TEXT(収支報告書!$S739+収支報告書!$AA739+収支報告書!$AC739,"\#,###"),IF(収支報告書!U739="一部確認","・No."&amp;収支報告書!B739&amp;"："&amp;TEXT(収支報告書!$AB739,"\#,###"),""))</f>
        <v/>
      </c>
      <c r="P734" t="str" cm="1">
        <f t="array" ref="P734">IF(Q734="","",_xlfn.TEXTJOIN(",",TRUE,IF(収支報告書!$W$10:$W$1011=Q734,収支報告書!$B$10:$B$1011,"")))</f>
        <v/>
      </c>
      <c r="R734" s="150">
        <f>SUMIFS(収支報告書!$P$10:$P$1011,収支報告書!$U$10:$U$1011,"対象外",収支報告書!$W$10:$W$1011,Q734)+SUMIFS(収支報告書!$S$10:$S$1011,収支報告書!$U$10:$U$1011,"一部*",収支報告書!$W$10:$W$1011,Q734)+SUMIFS(収支報告書!$AA$10:$AA$1011,収支報告書!$U$10:$U$1011,"一部*",収支報告書!$W$10:$W$1011,Q734)+SUMIFS(収支報告書!$AB$10:$AB$1011,収支報告書!$U$10:$U$1011,"一部*",収支報告書!$W$10:$W$1011,Q734)+SUMIFS(収支報告書!$P$10:$P$1011,収支報告書!$U$10:$U$1011,"確認",収支報告書!$W$10:$W$1011,Q734)+SUMIFS(収支報告書!$AC$10:$AC$1011,収支報告書!$U$10:$U$1011,"一部*",収支報告書!$W$10:$W$1011,Q734)</f>
        <v>0</v>
      </c>
      <c r="S734" t="str" cm="1">
        <f t="array" aca="1" ref="S734" ca="1">_xlfn.IFNA(INDIRECT(ADDRESS(MATCH(Q734,収支報告書!$W$10:$W$1011,0)+9,22,4,,"収支報告書")),"")</f>
        <v/>
      </c>
      <c r="T734" t="str">
        <f t="shared" si="23"/>
        <v/>
      </c>
      <c r="U734" t="str">
        <f t="shared" si="24"/>
        <v/>
      </c>
    </row>
    <row r="735" spans="14:21">
      <c r="N735">
        <v>731</v>
      </c>
      <c r="O735" t="str">
        <f>IF(収支報告書!U740="一部対象外","・No."&amp;収支報告書!B740&amp;"："&amp;TEXT(収支報告書!$S740+収支報告書!$AA740+収支報告書!$AC740,"\#,###"),IF(収支報告書!U740="一部確認","・No."&amp;収支報告書!B740&amp;"："&amp;TEXT(収支報告書!$AB740,"\#,###"),""))</f>
        <v/>
      </c>
      <c r="P735" t="str" cm="1">
        <f t="array" ref="P735">IF(Q735="","",_xlfn.TEXTJOIN(",",TRUE,IF(収支報告書!$W$10:$W$1011=Q735,収支報告書!$B$10:$B$1011,"")))</f>
        <v/>
      </c>
      <c r="R735" s="150">
        <f>SUMIFS(収支報告書!$P$10:$P$1011,収支報告書!$U$10:$U$1011,"対象外",収支報告書!$W$10:$W$1011,Q735)+SUMIFS(収支報告書!$S$10:$S$1011,収支報告書!$U$10:$U$1011,"一部*",収支報告書!$W$10:$W$1011,Q735)+SUMIFS(収支報告書!$AA$10:$AA$1011,収支報告書!$U$10:$U$1011,"一部*",収支報告書!$W$10:$W$1011,Q735)+SUMIFS(収支報告書!$AB$10:$AB$1011,収支報告書!$U$10:$U$1011,"一部*",収支報告書!$W$10:$W$1011,Q735)+SUMIFS(収支報告書!$P$10:$P$1011,収支報告書!$U$10:$U$1011,"確認",収支報告書!$W$10:$W$1011,Q735)+SUMIFS(収支報告書!$AC$10:$AC$1011,収支報告書!$U$10:$U$1011,"一部*",収支報告書!$W$10:$W$1011,Q735)</f>
        <v>0</v>
      </c>
      <c r="S735" t="str" cm="1">
        <f t="array" aca="1" ref="S735" ca="1">_xlfn.IFNA(INDIRECT(ADDRESS(MATCH(Q735,収支報告書!$W$10:$W$1011,0)+9,22,4,,"収支報告書")),"")</f>
        <v/>
      </c>
      <c r="T735" t="str">
        <f t="shared" si="23"/>
        <v/>
      </c>
      <c r="U735" t="str">
        <f t="shared" si="24"/>
        <v/>
      </c>
    </row>
    <row r="736" spans="14:21">
      <c r="N736">
        <v>732</v>
      </c>
      <c r="O736" t="str">
        <f>IF(収支報告書!U741="一部対象外","・No."&amp;収支報告書!B741&amp;"："&amp;TEXT(収支報告書!$S741+収支報告書!$AA741+収支報告書!$AC741,"\#,###"),IF(収支報告書!U741="一部確認","・No."&amp;収支報告書!B741&amp;"："&amp;TEXT(収支報告書!$AB741,"\#,###"),""))</f>
        <v/>
      </c>
      <c r="P736" t="str" cm="1">
        <f t="array" ref="P736">IF(Q736="","",_xlfn.TEXTJOIN(",",TRUE,IF(収支報告書!$W$10:$W$1011=Q736,収支報告書!$B$10:$B$1011,"")))</f>
        <v/>
      </c>
      <c r="R736" s="150">
        <f>SUMIFS(収支報告書!$P$10:$P$1011,収支報告書!$U$10:$U$1011,"対象外",収支報告書!$W$10:$W$1011,Q736)+SUMIFS(収支報告書!$S$10:$S$1011,収支報告書!$U$10:$U$1011,"一部*",収支報告書!$W$10:$W$1011,Q736)+SUMIFS(収支報告書!$AA$10:$AA$1011,収支報告書!$U$10:$U$1011,"一部*",収支報告書!$W$10:$W$1011,Q736)+SUMIFS(収支報告書!$AB$10:$AB$1011,収支報告書!$U$10:$U$1011,"一部*",収支報告書!$W$10:$W$1011,Q736)+SUMIFS(収支報告書!$P$10:$P$1011,収支報告書!$U$10:$U$1011,"確認",収支報告書!$W$10:$W$1011,Q736)+SUMIFS(収支報告書!$AC$10:$AC$1011,収支報告書!$U$10:$U$1011,"一部*",収支報告書!$W$10:$W$1011,Q736)</f>
        <v>0</v>
      </c>
      <c r="S736" t="str" cm="1">
        <f t="array" aca="1" ref="S736" ca="1">_xlfn.IFNA(INDIRECT(ADDRESS(MATCH(Q736,収支報告書!$W$10:$W$1011,0)+9,22,4,,"収支報告書")),"")</f>
        <v/>
      </c>
      <c r="T736" t="str">
        <f t="shared" si="23"/>
        <v/>
      </c>
      <c r="U736" t="str">
        <f t="shared" si="24"/>
        <v/>
      </c>
    </row>
    <row r="737" spans="14:21">
      <c r="N737">
        <v>733</v>
      </c>
      <c r="O737" t="str">
        <f>IF(収支報告書!U742="一部対象外","・No."&amp;収支報告書!B742&amp;"："&amp;TEXT(収支報告書!$S742+収支報告書!$AA742+収支報告書!$AC742,"\#,###"),IF(収支報告書!U742="一部確認","・No."&amp;収支報告書!B742&amp;"："&amp;TEXT(収支報告書!$AB742,"\#,###"),""))</f>
        <v/>
      </c>
      <c r="P737" t="str" cm="1">
        <f t="array" ref="P737">IF(Q737="","",_xlfn.TEXTJOIN(",",TRUE,IF(収支報告書!$W$10:$W$1011=Q737,収支報告書!$B$10:$B$1011,"")))</f>
        <v/>
      </c>
      <c r="R737" s="150">
        <f>SUMIFS(収支報告書!$P$10:$P$1011,収支報告書!$U$10:$U$1011,"対象外",収支報告書!$W$10:$W$1011,Q737)+SUMIFS(収支報告書!$S$10:$S$1011,収支報告書!$U$10:$U$1011,"一部*",収支報告書!$W$10:$W$1011,Q737)+SUMIFS(収支報告書!$AA$10:$AA$1011,収支報告書!$U$10:$U$1011,"一部*",収支報告書!$W$10:$W$1011,Q737)+SUMIFS(収支報告書!$AB$10:$AB$1011,収支報告書!$U$10:$U$1011,"一部*",収支報告書!$W$10:$W$1011,Q737)+SUMIFS(収支報告書!$P$10:$P$1011,収支報告書!$U$10:$U$1011,"確認",収支報告書!$W$10:$W$1011,Q737)+SUMIFS(収支報告書!$AC$10:$AC$1011,収支報告書!$U$10:$U$1011,"一部*",収支報告書!$W$10:$W$1011,Q737)</f>
        <v>0</v>
      </c>
      <c r="S737" t="str" cm="1">
        <f t="array" aca="1" ref="S737" ca="1">_xlfn.IFNA(INDIRECT(ADDRESS(MATCH(Q737,収支報告書!$W$10:$W$1011,0)+9,22,4,,"収支報告書")),"")</f>
        <v/>
      </c>
      <c r="T737" t="str">
        <f t="shared" si="23"/>
        <v/>
      </c>
      <c r="U737" t="str">
        <f t="shared" si="24"/>
        <v/>
      </c>
    </row>
    <row r="738" spans="14:21">
      <c r="N738">
        <v>734</v>
      </c>
      <c r="O738" t="str">
        <f>IF(収支報告書!U743="一部対象外","・No."&amp;収支報告書!B743&amp;"："&amp;TEXT(収支報告書!$S743+収支報告書!$AA743+収支報告書!$AC743,"\#,###"),IF(収支報告書!U743="一部確認","・No."&amp;収支報告書!B743&amp;"："&amp;TEXT(収支報告書!$AB743,"\#,###"),""))</f>
        <v/>
      </c>
      <c r="P738" t="str" cm="1">
        <f t="array" ref="P738">IF(Q738="","",_xlfn.TEXTJOIN(",",TRUE,IF(収支報告書!$W$10:$W$1011=Q738,収支報告書!$B$10:$B$1011,"")))</f>
        <v/>
      </c>
      <c r="R738" s="150">
        <f>SUMIFS(収支報告書!$P$10:$P$1011,収支報告書!$U$10:$U$1011,"対象外",収支報告書!$W$10:$W$1011,Q738)+SUMIFS(収支報告書!$S$10:$S$1011,収支報告書!$U$10:$U$1011,"一部*",収支報告書!$W$10:$W$1011,Q738)+SUMIFS(収支報告書!$AA$10:$AA$1011,収支報告書!$U$10:$U$1011,"一部*",収支報告書!$W$10:$W$1011,Q738)+SUMIFS(収支報告書!$AB$10:$AB$1011,収支報告書!$U$10:$U$1011,"一部*",収支報告書!$W$10:$W$1011,Q738)+SUMIFS(収支報告書!$P$10:$P$1011,収支報告書!$U$10:$U$1011,"確認",収支報告書!$W$10:$W$1011,Q738)+SUMIFS(収支報告書!$AC$10:$AC$1011,収支報告書!$U$10:$U$1011,"一部*",収支報告書!$W$10:$W$1011,Q738)</f>
        <v>0</v>
      </c>
      <c r="S738" t="str" cm="1">
        <f t="array" aca="1" ref="S738" ca="1">_xlfn.IFNA(INDIRECT(ADDRESS(MATCH(Q738,収支報告書!$W$10:$W$1011,0)+9,22,4,,"収支報告書")),"")</f>
        <v/>
      </c>
      <c r="T738" t="str">
        <f t="shared" si="23"/>
        <v/>
      </c>
      <c r="U738" t="str">
        <f t="shared" si="24"/>
        <v/>
      </c>
    </row>
    <row r="739" spans="14:21">
      <c r="N739">
        <v>735</v>
      </c>
      <c r="O739" t="str">
        <f>IF(収支報告書!U744="一部対象外","・No."&amp;収支報告書!B744&amp;"："&amp;TEXT(収支報告書!$S744+収支報告書!$AA744+収支報告書!$AC744,"\#,###"),IF(収支報告書!U744="一部確認","・No."&amp;収支報告書!B744&amp;"："&amp;TEXT(収支報告書!$AB744,"\#,###"),""))</f>
        <v/>
      </c>
      <c r="P739" t="str" cm="1">
        <f t="array" ref="P739">IF(Q739="","",_xlfn.TEXTJOIN(",",TRUE,IF(収支報告書!$W$10:$W$1011=Q739,収支報告書!$B$10:$B$1011,"")))</f>
        <v/>
      </c>
      <c r="R739" s="150">
        <f>SUMIFS(収支報告書!$P$10:$P$1011,収支報告書!$U$10:$U$1011,"対象外",収支報告書!$W$10:$W$1011,Q739)+SUMIFS(収支報告書!$S$10:$S$1011,収支報告書!$U$10:$U$1011,"一部*",収支報告書!$W$10:$W$1011,Q739)+SUMIFS(収支報告書!$AA$10:$AA$1011,収支報告書!$U$10:$U$1011,"一部*",収支報告書!$W$10:$W$1011,Q739)+SUMIFS(収支報告書!$AB$10:$AB$1011,収支報告書!$U$10:$U$1011,"一部*",収支報告書!$W$10:$W$1011,Q739)+SUMIFS(収支報告書!$P$10:$P$1011,収支報告書!$U$10:$U$1011,"確認",収支報告書!$W$10:$W$1011,Q739)+SUMIFS(収支報告書!$AC$10:$AC$1011,収支報告書!$U$10:$U$1011,"一部*",収支報告書!$W$10:$W$1011,Q739)</f>
        <v>0</v>
      </c>
      <c r="S739" t="str" cm="1">
        <f t="array" aca="1" ref="S739" ca="1">_xlfn.IFNA(INDIRECT(ADDRESS(MATCH(Q739,収支報告書!$W$10:$W$1011,0)+9,22,4,,"収支報告書")),"")</f>
        <v/>
      </c>
      <c r="T739" t="str">
        <f t="shared" si="23"/>
        <v/>
      </c>
      <c r="U739" t="str">
        <f t="shared" si="24"/>
        <v/>
      </c>
    </row>
    <row r="740" spans="14:21">
      <c r="N740">
        <v>736</v>
      </c>
      <c r="O740" t="str">
        <f>IF(収支報告書!U745="一部対象外","・No."&amp;収支報告書!B745&amp;"："&amp;TEXT(収支報告書!$S745+収支報告書!$AA745+収支報告書!$AC745,"\#,###"),IF(収支報告書!U745="一部確認","・No."&amp;収支報告書!B745&amp;"："&amp;TEXT(収支報告書!$AB745,"\#,###"),""))</f>
        <v/>
      </c>
      <c r="P740" t="str" cm="1">
        <f t="array" ref="P740">IF(Q740="","",_xlfn.TEXTJOIN(",",TRUE,IF(収支報告書!$W$10:$W$1011=Q740,収支報告書!$B$10:$B$1011,"")))</f>
        <v/>
      </c>
      <c r="R740" s="150">
        <f>SUMIFS(収支報告書!$P$10:$P$1011,収支報告書!$U$10:$U$1011,"対象外",収支報告書!$W$10:$W$1011,Q740)+SUMIFS(収支報告書!$S$10:$S$1011,収支報告書!$U$10:$U$1011,"一部*",収支報告書!$W$10:$W$1011,Q740)+SUMIFS(収支報告書!$AA$10:$AA$1011,収支報告書!$U$10:$U$1011,"一部*",収支報告書!$W$10:$W$1011,Q740)+SUMIFS(収支報告書!$AB$10:$AB$1011,収支報告書!$U$10:$U$1011,"一部*",収支報告書!$W$10:$W$1011,Q740)+SUMIFS(収支報告書!$P$10:$P$1011,収支報告書!$U$10:$U$1011,"確認",収支報告書!$W$10:$W$1011,Q740)+SUMIFS(収支報告書!$AC$10:$AC$1011,収支報告書!$U$10:$U$1011,"一部*",収支報告書!$W$10:$W$1011,Q740)</f>
        <v>0</v>
      </c>
      <c r="S740" t="str" cm="1">
        <f t="array" aca="1" ref="S740" ca="1">_xlfn.IFNA(INDIRECT(ADDRESS(MATCH(Q740,収支報告書!$W$10:$W$1011,0)+9,22,4,,"収支報告書")),"")</f>
        <v/>
      </c>
      <c r="T740" t="str">
        <f t="shared" si="23"/>
        <v/>
      </c>
      <c r="U740" t="str">
        <f t="shared" si="24"/>
        <v/>
      </c>
    </row>
    <row r="741" spans="14:21">
      <c r="N741">
        <v>737</v>
      </c>
      <c r="O741" t="str">
        <f>IF(収支報告書!U746="一部対象外","・No."&amp;収支報告書!B746&amp;"："&amp;TEXT(収支報告書!$S746+収支報告書!$AA746+収支報告書!$AC746,"\#,###"),IF(収支報告書!U746="一部確認","・No."&amp;収支報告書!B746&amp;"："&amp;TEXT(収支報告書!$AB746,"\#,###"),""))</f>
        <v/>
      </c>
      <c r="P741" t="str" cm="1">
        <f t="array" ref="P741">IF(Q741="","",_xlfn.TEXTJOIN(",",TRUE,IF(収支報告書!$W$10:$W$1011=Q741,収支報告書!$B$10:$B$1011,"")))</f>
        <v/>
      </c>
      <c r="R741" s="150">
        <f>SUMIFS(収支報告書!$P$10:$P$1011,収支報告書!$U$10:$U$1011,"対象外",収支報告書!$W$10:$W$1011,Q741)+SUMIFS(収支報告書!$S$10:$S$1011,収支報告書!$U$10:$U$1011,"一部*",収支報告書!$W$10:$W$1011,Q741)+SUMIFS(収支報告書!$AA$10:$AA$1011,収支報告書!$U$10:$U$1011,"一部*",収支報告書!$W$10:$W$1011,Q741)+SUMIFS(収支報告書!$AB$10:$AB$1011,収支報告書!$U$10:$U$1011,"一部*",収支報告書!$W$10:$W$1011,Q741)+SUMIFS(収支報告書!$P$10:$P$1011,収支報告書!$U$10:$U$1011,"確認",収支報告書!$W$10:$W$1011,Q741)+SUMIFS(収支報告書!$AC$10:$AC$1011,収支報告書!$U$10:$U$1011,"一部*",収支報告書!$W$10:$W$1011,Q741)</f>
        <v>0</v>
      </c>
      <c r="S741" t="str" cm="1">
        <f t="array" aca="1" ref="S741" ca="1">_xlfn.IFNA(INDIRECT(ADDRESS(MATCH(Q741,収支報告書!$W$10:$W$1011,0)+9,22,4,,"収支報告書")),"")</f>
        <v/>
      </c>
      <c r="T741" t="str">
        <f t="shared" si="23"/>
        <v/>
      </c>
      <c r="U741" t="str">
        <f t="shared" si="24"/>
        <v/>
      </c>
    </row>
    <row r="742" spans="14:21">
      <c r="N742">
        <v>738</v>
      </c>
      <c r="O742" t="str">
        <f>IF(収支報告書!U747="一部対象外","・No."&amp;収支報告書!B747&amp;"："&amp;TEXT(収支報告書!$S747+収支報告書!$AA747+収支報告書!$AC747,"\#,###"),IF(収支報告書!U747="一部確認","・No."&amp;収支報告書!B747&amp;"："&amp;TEXT(収支報告書!$AB747,"\#,###"),""))</f>
        <v/>
      </c>
      <c r="P742" t="str" cm="1">
        <f t="array" ref="P742">IF(Q742="","",_xlfn.TEXTJOIN(",",TRUE,IF(収支報告書!$W$10:$W$1011=Q742,収支報告書!$B$10:$B$1011,"")))</f>
        <v/>
      </c>
      <c r="R742" s="150">
        <f>SUMIFS(収支報告書!$P$10:$P$1011,収支報告書!$U$10:$U$1011,"対象外",収支報告書!$W$10:$W$1011,Q742)+SUMIFS(収支報告書!$S$10:$S$1011,収支報告書!$U$10:$U$1011,"一部*",収支報告書!$W$10:$W$1011,Q742)+SUMIFS(収支報告書!$AA$10:$AA$1011,収支報告書!$U$10:$U$1011,"一部*",収支報告書!$W$10:$W$1011,Q742)+SUMIFS(収支報告書!$AB$10:$AB$1011,収支報告書!$U$10:$U$1011,"一部*",収支報告書!$W$10:$W$1011,Q742)+SUMIFS(収支報告書!$P$10:$P$1011,収支報告書!$U$10:$U$1011,"確認",収支報告書!$W$10:$W$1011,Q742)+SUMIFS(収支報告書!$AC$10:$AC$1011,収支報告書!$U$10:$U$1011,"一部*",収支報告書!$W$10:$W$1011,Q742)</f>
        <v>0</v>
      </c>
      <c r="S742" t="str" cm="1">
        <f t="array" aca="1" ref="S742" ca="1">_xlfn.IFNA(INDIRECT(ADDRESS(MATCH(Q742,収支報告書!$W$10:$W$1011,0)+9,22,4,,"収支報告書")),"")</f>
        <v/>
      </c>
      <c r="T742" t="str">
        <f t="shared" si="23"/>
        <v/>
      </c>
      <c r="U742" t="str">
        <f t="shared" si="24"/>
        <v/>
      </c>
    </row>
    <row r="743" spans="14:21">
      <c r="N743">
        <v>739</v>
      </c>
      <c r="O743" t="str">
        <f>IF(収支報告書!U748="一部対象外","・No."&amp;収支報告書!B748&amp;"："&amp;TEXT(収支報告書!$S748+収支報告書!$AA748+収支報告書!$AC748,"\#,###"),IF(収支報告書!U748="一部確認","・No."&amp;収支報告書!B748&amp;"："&amp;TEXT(収支報告書!$AB748,"\#,###"),""))</f>
        <v/>
      </c>
      <c r="P743" t="str" cm="1">
        <f t="array" ref="P743">IF(Q743="","",_xlfn.TEXTJOIN(",",TRUE,IF(収支報告書!$W$10:$W$1011=Q743,収支報告書!$B$10:$B$1011,"")))</f>
        <v/>
      </c>
      <c r="R743" s="150">
        <f>SUMIFS(収支報告書!$P$10:$P$1011,収支報告書!$U$10:$U$1011,"対象外",収支報告書!$W$10:$W$1011,Q743)+SUMIFS(収支報告書!$S$10:$S$1011,収支報告書!$U$10:$U$1011,"一部*",収支報告書!$W$10:$W$1011,Q743)+SUMIFS(収支報告書!$AA$10:$AA$1011,収支報告書!$U$10:$U$1011,"一部*",収支報告書!$W$10:$W$1011,Q743)+SUMIFS(収支報告書!$AB$10:$AB$1011,収支報告書!$U$10:$U$1011,"一部*",収支報告書!$W$10:$W$1011,Q743)+SUMIFS(収支報告書!$P$10:$P$1011,収支報告書!$U$10:$U$1011,"確認",収支報告書!$W$10:$W$1011,Q743)+SUMIFS(収支報告書!$AC$10:$AC$1011,収支報告書!$U$10:$U$1011,"一部*",収支報告書!$W$10:$W$1011,Q743)</f>
        <v>0</v>
      </c>
      <c r="S743" t="str" cm="1">
        <f t="array" aca="1" ref="S743" ca="1">_xlfn.IFNA(INDIRECT(ADDRESS(MATCH(Q743,収支報告書!$W$10:$W$1011,0)+9,22,4,,"収支報告書")),"")</f>
        <v/>
      </c>
      <c r="T743" t="str">
        <f t="shared" si="23"/>
        <v/>
      </c>
      <c r="U743" t="str">
        <f t="shared" si="24"/>
        <v/>
      </c>
    </row>
    <row r="744" spans="14:21">
      <c r="N744">
        <v>740</v>
      </c>
      <c r="O744" t="str">
        <f>IF(収支報告書!U749="一部対象外","・No."&amp;収支報告書!B749&amp;"："&amp;TEXT(収支報告書!$S749+収支報告書!$AA749+収支報告書!$AC749,"\#,###"),IF(収支報告書!U749="一部確認","・No."&amp;収支報告書!B749&amp;"："&amp;TEXT(収支報告書!$AB749,"\#,###"),""))</f>
        <v/>
      </c>
      <c r="P744" t="str" cm="1">
        <f t="array" ref="P744">IF(Q744="","",_xlfn.TEXTJOIN(",",TRUE,IF(収支報告書!$W$10:$W$1011=Q744,収支報告書!$B$10:$B$1011,"")))</f>
        <v/>
      </c>
      <c r="R744" s="150">
        <f>SUMIFS(収支報告書!$P$10:$P$1011,収支報告書!$U$10:$U$1011,"対象外",収支報告書!$W$10:$W$1011,Q744)+SUMIFS(収支報告書!$S$10:$S$1011,収支報告書!$U$10:$U$1011,"一部*",収支報告書!$W$10:$W$1011,Q744)+SUMIFS(収支報告書!$AA$10:$AA$1011,収支報告書!$U$10:$U$1011,"一部*",収支報告書!$W$10:$W$1011,Q744)+SUMIFS(収支報告書!$AB$10:$AB$1011,収支報告書!$U$10:$U$1011,"一部*",収支報告書!$W$10:$W$1011,Q744)+SUMIFS(収支報告書!$P$10:$P$1011,収支報告書!$U$10:$U$1011,"確認",収支報告書!$W$10:$W$1011,Q744)+SUMIFS(収支報告書!$AC$10:$AC$1011,収支報告書!$U$10:$U$1011,"一部*",収支報告書!$W$10:$W$1011,Q744)</f>
        <v>0</v>
      </c>
      <c r="S744" t="str" cm="1">
        <f t="array" aca="1" ref="S744" ca="1">_xlfn.IFNA(INDIRECT(ADDRESS(MATCH(Q744,収支報告書!$W$10:$W$1011,0)+9,22,4,,"収支報告書")),"")</f>
        <v/>
      </c>
      <c r="T744" t="str">
        <f t="shared" si="23"/>
        <v/>
      </c>
      <c r="U744" t="str">
        <f t="shared" si="24"/>
        <v/>
      </c>
    </row>
    <row r="745" spans="14:21">
      <c r="N745">
        <v>741</v>
      </c>
      <c r="O745" t="str">
        <f>IF(収支報告書!U750="一部対象外","・No."&amp;収支報告書!B750&amp;"："&amp;TEXT(収支報告書!$S750+収支報告書!$AA750+収支報告書!$AC750,"\#,###"),IF(収支報告書!U750="一部確認","・No."&amp;収支報告書!B750&amp;"："&amp;TEXT(収支報告書!$AB750,"\#,###"),""))</f>
        <v/>
      </c>
      <c r="P745" t="str" cm="1">
        <f t="array" ref="P745">IF(Q745="","",_xlfn.TEXTJOIN(",",TRUE,IF(収支報告書!$W$10:$W$1011=Q745,収支報告書!$B$10:$B$1011,"")))</f>
        <v/>
      </c>
      <c r="R745" s="150">
        <f>SUMIFS(収支報告書!$P$10:$P$1011,収支報告書!$U$10:$U$1011,"対象外",収支報告書!$W$10:$W$1011,Q745)+SUMIFS(収支報告書!$S$10:$S$1011,収支報告書!$U$10:$U$1011,"一部*",収支報告書!$W$10:$W$1011,Q745)+SUMIFS(収支報告書!$AA$10:$AA$1011,収支報告書!$U$10:$U$1011,"一部*",収支報告書!$W$10:$W$1011,Q745)+SUMIFS(収支報告書!$AB$10:$AB$1011,収支報告書!$U$10:$U$1011,"一部*",収支報告書!$W$10:$W$1011,Q745)+SUMIFS(収支報告書!$P$10:$P$1011,収支報告書!$U$10:$U$1011,"確認",収支報告書!$W$10:$W$1011,Q745)+SUMIFS(収支報告書!$AC$10:$AC$1011,収支報告書!$U$10:$U$1011,"一部*",収支報告書!$W$10:$W$1011,Q745)</f>
        <v>0</v>
      </c>
      <c r="S745" t="str" cm="1">
        <f t="array" aca="1" ref="S745" ca="1">_xlfn.IFNA(INDIRECT(ADDRESS(MATCH(Q745,収支報告書!$W$10:$W$1011,0)+9,22,4,,"収支報告書")),"")</f>
        <v/>
      </c>
      <c r="T745" t="str">
        <f t="shared" si="23"/>
        <v/>
      </c>
      <c r="U745" t="str">
        <f t="shared" si="24"/>
        <v/>
      </c>
    </row>
    <row r="746" spans="14:21">
      <c r="N746">
        <v>742</v>
      </c>
      <c r="O746" t="str">
        <f>IF(収支報告書!U751="一部対象外","・No."&amp;収支報告書!B751&amp;"："&amp;TEXT(収支報告書!$S751+収支報告書!$AA751+収支報告書!$AC751,"\#,###"),IF(収支報告書!U751="一部確認","・No."&amp;収支報告書!B751&amp;"："&amp;TEXT(収支報告書!$AB751,"\#,###"),""))</f>
        <v/>
      </c>
      <c r="P746" t="str" cm="1">
        <f t="array" ref="P746">IF(Q746="","",_xlfn.TEXTJOIN(",",TRUE,IF(収支報告書!$W$10:$W$1011=Q746,収支報告書!$B$10:$B$1011,"")))</f>
        <v/>
      </c>
      <c r="R746" s="150">
        <f>SUMIFS(収支報告書!$P$10:$P$1011,収支報告書!$U$10:$U$1011,"対象外",収支報告書!$W$10:$W$1011,Q746)+SUMIFS(収支報告書!$S$10:$S$1011,収支報告書!$U$10:$U$1011,"一部*",収支報告書!$W$10:$W$1011,Q746)+SUMIFS(収支報告書!$AA$10:$AA$1011,収支報告書!$U$10:$U$1011,"一部*",収支報告書!$W$10:$W$1011,Q746)+SUMIFS(収支報告書!$AB$10:$AB$1011,収支報告書!$U$10:$U$1011,"一部*",収支報告書!$W$10:$W$1011,Q746)+SUMIFS(収支報告書!$P$10:$P$1011,収支報告書!$U$10:$U$1011,"確認",収支報告書!$W$10:$W$1011,Q746)+SUMIFS(収支報告書!$AC$10:$AC$1011,収支報告書!$U$10:$U$1011,"一部*",収支報告書!$W$10:$W$1011,Q746)</f>
        <v>0</v>
      </c>
      <c r="S746" t="str" cm="1">
        <f t="array" aca="1" ref="S746" ca="1">_xlfn.IFNA(INDIRECT(ADDRESS(MATCH(Q746,収支報告書!$W$10:$W$1011,0)+9,22,4,,"収支報告書")),"")</f>
        <v/>
      </c>
      <c r="T746" t="str">
        <f t="shared" si="23"/>
        <v/>
      </c>
      <c r="U746" t="str">
        <f t="shared" si="24"/>
        <v/>
      </c>
    </row>
    <row r="747" spans="14:21">
      <c r="N747">
        <v>743</v>
      </c>
      <c r="O747" t="str">
        <f>IF(収支報告書!U752="一部対象外","・No."&amp;収支報告書!B752&amp;"："&amp;TEXT(収支報告書!$S752+収支報告書!$AA752+収支報告書!$AC752,"\#,###"),IF(収支報告書!U752="一部確認","・No."&amp;収支報告書!B752&amp;"："&amp;TEXT(収支報告書!$AB752,"\#,###"),""))</f>
        <v/>
      </c>
      <c r="P747" t="str" cm="1">
        <f t="array" ref="P747">IF(Q747="","",_xlfn.TEXTJOIN(",",TRUE,IF(収支報告書!$W$10:$W$1011=Q747,収支報告書!$B$10:$B$1011,"")))</f>
        <v/>
      </c>
      <c r="R747" s="150">
        <f>SUMIFS(収支報告書!$P$10:$P$1011,収支報告書!$U$10:$U$1011,"対象外",収支報告書!$W$10:$W$1011,Q747)+SUMIFS(収支報告書!$S$10:$S$1011,収支報告書!$U$10:$U$1011,"一部*",収支報告書!$W$10:$W$1011,Q747)+SUMIFS(収支報告書!$AA$10:$AA$1011,収支報告書!$U$10:$U$1011,"一部*",収支報告書!$W$10:$W$1011,Q747)+SUMIFS(収支報告書!$AB$10:$AB$1011,収支報告書!$U$10:$U$1011,"一部*",収支報告書!$W$10:$W$1011,Q747)+SUMIFS(収支報告書!$P$10:$P$1011,収支報告書!$U$10:$U$1011,"確認",収支報告書!$W$10:$W$1011,Q747)+SUMIFS(収支報告書!$AC$10:$AC$1011,収支報告書!$U$10:$U$1011,"一部*",収支報告書!$W$10:$W$1011,Q747)</f>
        <v>0</v>
      </c>
      <c r="S747" t="str" cm="1">
        <f t="array" aca="1" ref="S747" ca="1">_xlfn.IFNA(INDIRECT(ADDRESS(MATCH(Q747,収支報告書!$W$10:$W$1011,0)+9,22,4,,"収支報告書")),"")</f>
        <v/>
      </c>
      <c r="T747" t="str">
        <f t="shared" si="23"/>
        <v/>
      </c>
      <c r="U747" t="str">
        <f t="shared" si="24"/>
        <v/>
      </c>
    </row>
    <row r="748" spans="14:21">
      <c r="N748">
        <v>744</v>
      </c>
      <c r="O748" t="str">
        <f>IF(収支報告書!U753="一部対象外","・No."&amp;収支報告書!B753&amp;"："&amp;TEXT(収支報告書!$S753+収支報告書!$AA753+収支報告書!$AC753,"\#,###"),IF(収支報告書!U753="一部確認","・No."&amp;収支報告書!B753&amp;"："&amp;TEXT(収支報告書!$AB753,"\#,###"),""))</f>
        <v/>
      </c>
      <c r="P748" t="str" cm="1">
        <f t="array" ref="P748">IF(Q748="","",_xlfn.TEXTJOIN(",",TRUE,IF(収支報告書!$W$10:$W$1011=Q748,収支報告書!$B$10:$B$1011,"")))</f>
        <v/>
      </c>
      <c r="R748" s="150">
        <f>SUMIFS(収支報告書!$P$10:$P$1011,収支報告書!$U$10:$U$1011,"対象外",収支報告書!$W$10:$W$1011,Q748)+SUMIFS(収支報告書!$S$10:$S$1011,収支報告書!$U$10:$U$1011,"一部*",収支報告書!$W$10:$W$1011,Q748)+SUMIFS(収支報告書!$AA$10:$AA$1011,収支報告書!$U$10:$U$1011,"一部*",収支報告書!$W$10:$W$1011,Q748)+SUMIFS(収支報告書!$AB$10:$AB$1011,収支報告書!$U$10:$U$1011,"一部*",収支報告書!$W$10:$W$1011,Q748)+SUMIFS(収支報告書!$P$10:$P$1011,収支報告書!$U$10:$U$1011,"確認",収支報告書!$W$10:$W$1011,Q748)+SUMIFS(収支報告書!$AC$10:$AC$1011,収支報告書!$U$10:$U$1011,"一部*",収支報告書!$W$10:$W$1011,Q748)</f>
        <v>0</v>
      </c>
      <c r="S748" t="str" cm="1">
        <f t="array" aca="1" ref="S748" ca="1">_xlfn.IFNA(INDIRECT(ADDRESS(MATCH(Q748,収支報告書!$W$10:$W$1011,0)+9,22,4,,"収支報告書")),"")</f>
        <v/>
      </c>
      <c r="T748" t="str">
        <f t="shared" si="23"/>
        <v/>
      </c>
      <c r="U748" t="str">
        <f t="shared" si="24"/>
        <v/>
      </c>
    </row>
    <row r="749" spans="14:21">
      <c r="N749">
        <v>745</v>
      </c>
      <c r="O749" t="str">
        <f>IF(収支報告書!U754="一部対象外","・No."&amp;収支報告書!B754&amp;"："&amp;TEXT(収支報告書!$S754+収支報告書!$AA754+収支報告書!$AC754,"\#,###"),IF(収支報告書!U754="一部確認","・No."&amp;収支報告書!B754&amp;"："&amp;TEXT(収支報告書!$AB754,"\#,###"),""))</f>
        <v/>
      </c>
      <c r="P749" t="str" cm="1">
        <f t="array" ref="P749">IF(Q749="","",_xlfn.TEXTJOIN(",",TRUE,IF(収支報告書!$W$10:$W$1011=Q749,収支報告書!$B$10:$B$1011,"")))</f>
        <v/>
      </c>
      <c r="R749" s="150">
        <f>SUMIFS(収支報告書!$P$10:$P$1011,収支報告書!$U$10:$U$1011,"対象外",収支報告書!$W$10:$W$1011,Q749)+SUMIFS(収支報告書!$S$10:$S$1011,収支報告書!$U$10:$U$1011,"一部*",収支報告書!$W$10:$W$1011,Q749)+SUMIFS(収支報告書!$AA$10:$AA$1011,収支報告書!$U$10:$U$1011,"一部*",収支報告書!$W$10:$W$1011,Q749)+SUMIFS(収支報告書!$AB$10:$AB$1011,収支報告書!$U$10:$U$1011,"一部*",収支報告書!$W$10:$W$1011,Q749)+SUMIFS(収支報告書!$P$10:$P$1011,収支報告書!$U$10:$U$1011,"確認",収支報告書!$W$10:$W$1011,Q749)+SUMIFS(収支報告書!$AC$10:$AC$1011,収支報告書!$U$10:$U$1011,"一部*",収支報告書!$W$10:$W$1011,Q749)</f>
        <v>0</v>
      </c>
      <c r="S749" t="str" cm="1">
        <f t="array" aca="1" ref="S749" ca="1">_xlfn.IFNA(INDIRECT(ADDRESS(MATCH(Q749,収支報告書!$W$10:$W$1011,0)+9,22,4,,"収支報告書")),"")</f>
        <v/>
      </c>
      <c r="T749" t="str">
        <f t="shared" si="23"/>
        <v/>
      </c>
      <c r="U749" t="str">
        <f t="shared" si="24"/>
        <v/>
      </c>
    </row>
    <row r="750" spans="14:21">
      <c r="N750">
        <v>746</v>
      </c>
      <c r="O750" t="str">
        <f>IF(収支報告書!U755="一部対象外","・No."&amp;収支報告書!B755&amp;"："&amp;TEXT(収支報告書!$S755+収支報告書!$AA755+収支報告書!$AC755,"\#,###"),IF(収支報告書!U755="一部確認","・No."&amp;収支報告書!B755&amp;"："&amp;TEXT(収支報告書!$AB755,"\#,###"),""))</f>
        <v/>
      </c>
      <c r="P750" t="str" cm="1">
        <f t="array" ref="P750">IF(Q750="","",_xlfn.TEXTJOIN(",",TRUE,IF(収支報告書!$W$10:$W$1011=Q750,収支報告書!$B$10:$B$1011,"")))</f>
        <v/>
      </c>
      <c r="R750" s="150">
        <f>SUMIFS(収支報告書!$P$10:$P$1011,収支報告書!$U$10:$U$1011,"対象外",収支報告書!$W$10:$W$1011,Q750)+SUMIFS(収支報告書!$S$10:$S$1011,収支報告書!$U$10:$U$1011,"一部*",収支報告書!$W$10:$W$1011,Q750)+SUMIFS(収支報告書!$AA$10:$AA$1011,収支報告書!$U$10:$U$1011,"一部*",収支報告書!$W$10:$W$1011,Q750)+SUMIFS(収支報告書!$AB$10:$AB$1011,収支報告書!$U$10:$U$1011,"一部*",収支報告書!$W$10:$W$1011,Q750)+SUMIFS(収支報告書!$P$10:$P$1011,収支報告書!$U$10:$U$1011,"確認",収支報告書!$W$10:$W$1011,Q750)+SUMIFS(収支報告書!$AC$10:$AC$1011,収支報告書!$U$10:$U$1011,"一部*",収支報告書!$W$10:$W$1011,Q750)</f>
        <v>0</v>
      </c>
      <c r="S750" t="str" cm="1">
        <f t="array" aca="1" ref="S750" ca="1">_xlfn.IFNA(INDIRECT(ADDRESS(MATCH(Q750,収支報告書!$W$10:$W$1011,0)+9,22,4,,"収支報告書")),"")</f>
        <v/>
      </c>
      <c r="T750" t="str">
        <f t="shared" si="23"/>
        <v/>
      </c>
      <c r="U750" t="str">
        <f t="shared" si="24"/>
        <v/>
      </c>
    </row>
    <row r="751" spans="14:21">
      <c r="N751">
        <v>747</v>
      </c>
      <c r="O751" t="str">
        <f>IF(収支報告書!U756="一部対象外","・No."&amp;収支報告書!B756&amp;"："&amp;TEXT(収支報告書!$S756+収支報告書!$AA756+収支報告書!$AC756,"\#,###"),IF(収支報告書!U756="一部確認","・No."&amp;収支報告書!B756&amp;"："&amp;TEXT(収支報告書!$AB756,"\#,###"),""))</f>
        <v/>
      </c>
      <c r="P751" t="str" cm="1">
        <f t="array" ref="P751">IF(Q751="","",_xlfn.TEXTJOIN(",",TRUE,IF(収支報告書!$W$10:$W$1011=Q751,収支報告書!$B$10:$B$1011,"")))</f>
        <v/>
      </c>
      <c r="R751" s="150">
        <f>SUMIFS(収支報告書!$P$10:$P$1011,収支報告書!$U$10:$U$1011,"対象外",収支報告書!$W$10:$W$1011,Q751)+SUMIFS(収支報告書!$S$10:$S$1011,収支報告書!$U$10:$U$1011,"一部*",収支報告書!$W$10:$W$1011,Q751)+SUMIFS(収支報告書!$AA$10:$AA$1011,収支報告書!$U$10:$U$1011,"一部*",収支報告書!$W$10:$W$1011,Q751)+SUMIFS(収支報告書!$AB$10:$AB$1011,収支報告書!$U$10:$U$1011,"一部*",収支報告書!$W$10:$W$1011,Q751)+SUMIFS(収支報告書!$P$10:$P$1011,収支報告書!$U$10:$U$1011,"確認",収支報告書!$W$10:$W$1011,Q751)+SUMIFS(収支報告書!$AC$10:$AC$1011,収支報告書!$U$10:$U$1011,"一部*",収支報告書!$W$10:$W$1011,Q751)</f>
        <v>0</v>
      </c>
      <c r="S751" t="str" cm="1">
        <f t="array" aca="1" ref="S751" ca="1">_xlfn.IFNA(INDIRECT(ADDRESS(MATCH(Q751,収支報告書!$W$10:$W$1011,0)+9,22,4,,"収支報告書")),"")</f>
        <v/>
      </c>
      <c r="T751" t="str">
        <f t="shared" si="23"/>
        <v/>
      </c>
      <c r="U751" t="str">
        <f t="shared" si="24"/>
        <v/>
      </c>
    </row>
    <row r="752" spans="14:21">
      <c r="N752">
        <v>748</v>
      </c>
      <c r="O752" t="str">
        <f>IF(収支報告書!U757="一部対象外","・No."&amp;収支報告書!B757&amp;"："&amp;TEXT(収支報告書!$S757+収支報告書!$AA757+収支報告書!$AC757,"\#,###"),IF(収支報告書!U757="一部確認","・No."&amp;収支報告書!B757&amp;"："&amp;TEXT(収支報告書!$AB757,"\#,###"),""))</f>
        <v/>
      </c>
      <c r="P752" t="str" cm="1">
        <f t="array" ref="P752">IF(Q752="","",_xlfn.TEXTJOIN(",",TRUE,IF(収支報告書!$W$10:$W$1011=Q752,収支報告書!$B$10:$B$1011,"")))</f>
        <v/>
      </c>
      <c r="R752" s="150">
        <f>SUMIFS(収支報告書!$P$10:$P$1011,収支報告書!$U$10:$U$1011,"対象外",収支報告書!$W$10:$W$1011,Q752)+SUMIFS(収支報告書!$S$10:$S$1011,収支報告書!$U$10:$U$1011,"一部*",収支報告書!$W$10:$W$1011,Q752)+SUMIFS(収支報告書!$AA$10:$AA$1011,収支報告書!$U$10:$U$1011,"一部*",収支報告書!$W$10:$W$1011,Q752)+SUMIFS(収支報告書!$AB$10:$AB$1011,収支報告書!$U$10:$U$1011,"一部*",収支報告書!$W$10:$W$1011,Q752)+SUMIFS(収支報告書!$P$10:$P$1011,収支報告書!$U$10:$U$1011,"確認",収支報告書!$W$10:$W$1011,Q752)+SUMIFS(収支報告書!$AC$10:$AC$1011,収支報告書!$U$10:$U$1011,"一部*",収支報告書!$W$10:$W$1011,Q752)</f>
        <v>0</v>
      </c>
      <c r="S752" t="str" cm="1">
        <f t="array" aca="1" ref="S752" ca="1">_xlfn.IFNA(INDIRECT(ADDRESS(MATCH(Q752,収支報告書!$W$10:$W$1011,0)+9,22,4,,"収支報告書")),"")</f>
        <v/>
      </c>
      <c r="T752" t="str">
        <f t="shared" si="23"/>
        <v/>
      </c>
      <c r="U752" t="str">
        <f t="shared" si="24"/>
        <v/>
      </c>
    </row>
    <row r="753" spans="14:21">
      <c r="N753">
        <v>749</v>
      </c>
      <c r="O753" t="str">
        <f>IF(収支報告書!U758="一部対象外","・No."&amp;収支報告書!B758&amp;"："&amp;TEXT(収支報告書!$S758+収支報告書!$AA758+収支報告書!$AC758,"\#,###"),IF(収支報告書!U758="一部確認","・No."&amp;収支報告書!B758&amp;"："&amp;TEXT(収支報告書!$AB758,"\#,###"),""))</f>
        <v/>
      </c>
      <c r="P753" t="str" cm="1">
        <f t="array" ref="P753">IF(Q753="","",_xlfn.TEXTJOIN(",",TRUE,IF(収支報告書!$W$10:$W$1011=Q753,収支報告書!$B$10:$B$1011,"")))</f>
        <v/>
      </c>
      <c r="R753" s="150">
        <f>SUMIFS(収支報告書!$P$10:$P$1011,収支報告書!$U$10:$U$1011,"対象外",収支報告書!$W$10:$W$1011,Q753)+SUMIFS(収支報告書!$S$10:$S$1011,収支報告書!$U$10:$U$1011,"一部*",収支報告書!$W$10:$W$1011,Q753)+SUMIFS(収支報告書!$AA$10:$AA$1011,収支報告書!$U$10:$U$1011,"一部*",収支報告書!$W$10:$W$1011,Q753)+SUMIFS(収支報告書!$AB$10:$AB$1011,収支報告書!$U$10:$U$1011,"一部*",収支報告書!$W$10:$W$1011,Q753)+SUMIFS(収支報告書!$P$10:$P$1011,収支報告書!$U$10:$U$1011,"確認",収支報告書!$W$10:$W$1011,Q753)+SUMIFS(収支報告書!$AC$10:$AC$1011,収支報告書!$U$10:$U$1011,"一部*",収支報告書!$W$10:$W$1011,Q753)</f>
        <v>0</v>
      </c>
      <c r="S753" t="str" cm="1">
        <f t="array" aca="1" ref="S753" ca="1">_xlfn.IFNA(INDIRECT(ADDRESS(MATCH(Q753,収支報告書!$W$10:$W$1011,0)+9,22,4,,"収支報告書")),"")</f>
        <v/>
      </c>
      <c r="T753" t="str">
        <f t="shared" si="23"/>
        <v/>
      </c>
      <c r="U753" t="str">
        <f t="shared" si="24"/>
        <v/>
      </c>
    </row>
    <row r="754" spans="14:21">
      <c r="N754">
        <v>750</v>
      </c>
      <c r="O754" t="str">
        <f>IF(収支報告書!U759="一部対象外","・No."&amp;収支報告書!B759&amp;"："&amp;TEXT(収支報告書!$S759+収支報告書!$AA759+収支報告書!$AC759,"\#,###"),IF(収支報告書!U759="一部確認","・No."&amp;収支報告書!B759&amp;"："&amp;TEXT(収支報告書!$AB759,"\#,###"),""))</f>
        <v/>
      </c>
      <c r="P754" t="str" cm="1">
        <f t="array" ref="P754">IF(Q754="","",_xlfn.TEXTJOIN(",",TRUE,IF(収支報告書!$W$10:$W$1011=Q754,収支報告書!$B$10:$B$1011,"")))</f>
        <v/>
      </c>
      <c r="R754" s="150">
        <f>SUMIFS(収支報告書!$P$10:$P$1011,収支報告書!$U$10:$U$1011,"対象外",収支報告書!$W$10:$W$1011,Q754)+SUMIFS(収支報告書!$S$10:$S$1011,収支報告書!$U$10:$U$1011,"一部*",収支報告書!$W$10:$W$1011,Q754)+SUMIFS(収支報告書!$AA$10:$AA$1011,収支報告書!$U$10:$U$1011,"一部*",収支報告書!$W$10:$W$1011,Q754)+SUMIFS(収支報告書!$AB$10:$AB$1011,収支報告書!$U$10:$U$1011,"一部*",収支報告書!$W$10:$W$1011,Q754)+SUMIFS(収支報告書!$P$10:$P$1011,収支報告書!$U$10:$U$1011,"確認",収支報告書!$W$10:$W$1011,Q754)+SUMIFS(収支報告書!$AC$10:$AC$1011,収支報告書!$U$10:$U$1011,"一部*",収支報告書!$W$10:$W$1011,Q754)</f>
        <v>0</v>
      </c>
      <c r="S754" t="str" cm="1">
        <f t="array" aca="1" ref="S754" ca="1">_xlfn.IFNA(INDIRECT(ADDRESS(MATCH(Q754,収支報告書!$W$10:$W$1011,0)+9,22,4,,"収支報告書")),"")</f>
        <v/>
      </c>
      <c r="T754" t="str">
        <f t="shared" si="23"/>
        <v/>
      </c>
      <c r="U754" t="str">
        <f t="shared" si="24"/>
        <v/>
      </c>
    </row>
    <row r="755" spans="14:21">
      <c r="N755">
        <v>751</v>
      </c>
      <c r="O755" t="str">
        <f>IF(収支報告書!U760="一部対象外","・No."&amp;収支報告書!B760&amp;"："&amp;TEXT(収支報告書!$S760+収支報告書!$AA760+収支報告書!$AC760,"\#,###"),IF(収支報告書!U760="一部確認","・No."&amp;収支報告書!B760&amp;"："&amp;TEXT(収支報告書!$AB760,"\#,###"),""))</f>
        <v/>
      </c>
      <c r="P755" t="str" cm="1">
        <f t="array" ref="P755">IF(Q755="","",_xlfn.TEXTJOIN(",",TRUE,IF(収支報告書!$W$10:$W$1011=Q755,収支報告書!$B$10:$B$1011,"")))</f>
        <v/>
      </c>
      <c r="R755" s="150">
        <f>SUMIFS(収支報告書!$P$10:$P$1011,収支報告書!$U$10:$U$1011,"対象外",収支報告書!$W$10:$W$1011,Q755)+SUMIFS(収支報告書!$S$10:$S$1011,収支報告書!$U$10:$U$1011,"一部*",収支報告書!$W$10:$W$1011,Q755)+SUMIFS(収支報告書!$AA$10:$AA$1011,収支報告書!$U$10:$U$1011,"一部*",収支報告書!$W$10:$W$1011,Q755)+SUMIFS(収支報告書!$AB$10:$AB$1011,収支報告書!$U$10:$U$1011,"一部*",収支報告書!$W$10:$W$1011,Q755)+SUMIFS(収支報告書!$P$10:$P$1011,収支報告書!$U$10:$U$1011,"確認",収支報告書!$W$10:$W$1011,Q755)+SUMIFS(収支報告書!$AC$10:$AC$1011,収支報告書!$U$10:$U$1011,"一部*",収支報告書!$W$10:$W$1011,Q755)</f>
        <v>0</v>
      </c>
      <c r="S755" t="str" cm="1">
        <f t="array" aca="1" ref="S755" ca="1">_xlfn.IFNA(INDIRECT(ADDRESS(MATCH(Q755,収支報告書!$W$10:$W$1011,0)+9,22,4,,"収支報告書")),"")</f>
        <v/>
      </c>
      <c r="T755" t="str">
        <f t="shared" si="23"/>
        <v/>
      </c>
      <c r="U755" t="str">
        <f t="shared" si="24"/>
        <v/>
      </c>
    </row>
    <row r="756" spans="14:21">
      <c r="N756">
        <v>752</v>
      </c>
      <c r="O756" t="str">
        <f>IF(収支報告書!U761="一部対象外","・No."&amp;収支報告書!B761&amp;"："&amp;TEXT(収支報告書!$S761+収支報告書!$AA761+収支報告書!$AC761,"\#,###"),IF(収支報告書!U761="一部確認","・No."&amp;収支報告書!B761&amp;"："&amp;TEXT(収支報告書!$AB761,"\#,###"),""))</f>
        <v/>
      </c>
      <c r="P756" t="str" cm="1">
        <f t="array" ref="P756">IF(Q756="","",_xlfn.TEXTJOIN(",",TRUE,IF(収支報告書!$W$10:$W$1011=Q756,収支報告書!$B$10:$B$1011,"")))</f>
        <v/>
      </c>
      <c r="R756" s="150">
        <f>SUMIFS(収支報告書!$P$10:$P$1011,収支報告書!$U$10:$U$1011,"対象外",収支報告書!$W$10:$W$1011,Q756)+SUMIFS(収支報告書!$S$10:$S$1011,収支報告書!$U$10:$U$1011,"一部*",収支報告書!$W$10:$W$1011,Q756)+SUMIFS(収支報告書!$AA$10:$AA$1011,収支報告書!$U$10:$U$1011,"一部*",収支報告書!$W$10:$W$1011,Q756)+SUMIFS(収支報告書!$AB$10:$AB$1011,収支報告書!$U$10:$U$1011,"一部*",収支報告書!$W$10:$W$1011,Q756)+SUMIFS(収支報告書!$P$10:$P$1011,収支報告書!$U$10:$U$1011,"確認",収支報告書!$W$10:$W$1011,Q756)+SUMIFS(収支報告書!$AC$10:$AC$1011,収支報告書!$U$10:$U$1011,"一部*",収支報告書!$W$10:$W$1011,Q756)</f>
        <v>0</v>
      </c>
      <c r="S756" t="str" cm="1">
        <f t="array" aca="1" ref="S756" ca="1">_xlfn.IFNA(INDIRECT(ADDRESS(MATCH(Q756,収支報告書!$W$10:$W$1011,0)+9,22,4,,"収支報告書")),"")</f>
        <v/>
      </c>
      <c r="T756" t="str">
        <f t="shared" si="23"/>
        <v/>
      </c>
      <c r="U756" t="str">
        <f t="shared" si="24"/>
        <v/>
      </c>
    </row>
    <row r="757" spans="14:21">
      <c r="N757">
        <v>753</v>
      </c>
      <c r="O757" t="str">
        <f>IF(収支報告書!U762="一部対象外","・No."&amp;収支報告書!B762&amp;"："&amp;TEXT(収支報告書!$S762+収支報告書!$AA762+収支報告書!$AC762,"\#,###"),IF(収支報告書!U762="一部確認","・No."&amp;収支報告書!B762&amp;"："&amp;TEXT(収支報告書!$AB762,"\#,###"),""))</f>
        <v/>
      </c>
      <c r="P757" t="str" cm="1">
        <f t="array" ref="P757">IF(Q757="","",_xlfn.TEXTJOIN(",",TRUE,IF(収支報告書!$W$10:$W$1011=Q757,収支報告書!$B$10:$B$1011,"")))</f>
        <v/>
      </c>
      <c r="R757" s="150">
        <f>SUMIFS(収支報告書!$P$10:$P$1011,収支報告書!$U$10:$U$1011,"対象外",収支報告書!$W$10:$W$1011,Q757)+SUMIFS(収支報告書!$S$10:$S$1011,収支報告書!$U$10:$U$1011,"一部*",収支報告書!$W$10:$W$1011,Q757)+SUMIFS(収支報告書!$AA$10:$AA$1011,収支報告書!$U$10:$U$1011,"一部*",収支報告書!$W$10:$W$1011,Q757)+SUMIFS(収支報告書!$AB$10:$AB$1011,収支報告書!$U$10:$U$1011,"一部*",収支報告書!$W$10:$W$1011,Q757)+SUMIFS(収支報告書!$P$10:$P$1011,収支報告書!$U$10:$U$1011,"確認",収支報告書!$W$10:$W$1011,Q757)+SUMIFS(収支報告書!$AC$10:$AC$1011,収支報告書!$U$10:$U$1011,"一部*",収支報告書!$W$10:$W$1011,Q757)</f>
        <v>0</v>
      </c>
      <c r="S757" t="str" cm="1">
        <f t="array" aca="1" ref="S757" ca="1">_xlfn.IFNA(INDIRECT(ADDRESS(MATCH(Q757,収支報告書!$W$10:$W$1011,0)+9,22,4,,"収支報告書")),"")</f>
        <v/>
      </c>
      <c r="T757" t="str">
        <f t="shared" si="23"/>
        <v/>
      </c>
      <c r="U757" t="str">
        <f t="shared" si="24"/>
        <v/>
      </c>
    </row>
    <row r="758" spans="14:21">
      <c r="N758">
        <v>754</v>
      </c>
      <c r="O758" t="str">
        <f>IF(収支報告書!U763="一部対象外","・No."&amp;収支報告書!B763&amp;"："&amp;TEXT(収支報告書!$S763+収支報告書!$AA763+収支報告書!$AC763,"\#,###"),IF(収支報告書!U763="一部確認","・No."&amp;収支報告書!B763&amp;"："&amp;TEXT(収支報告書!$AB763,"\#,###"),""))</f>
        <v/>
      </c>
      <c r="P758" t="str" cm="1">
        <f t="array" ref="P758">IF(Q758="","",_xlfn.TEXTJOIN(",",TRUE,IF(収支報告書!$W$10:$W$1011=Q758,収支報告書!$B$10:$B$1011,"")))</f>
        <v/>
      </c>
      <c r="R758" s="150">
        <f>SUMIFS(収支報告書!$P$10:$P$1011,収支報告書!$U$10:$U$1011,"対象外",収支報告書!$W$10:$W$1011,Q758)+SUMIFS(収支報告書!$S$10:$S$1011,収支報告書!$U$10:$U$1011,"一部*",収支報告書!$W$10:$W$1011,Q758)+SUMIFS(収支報告書!$AA$10:$AA$1011,収支報告書!$U$10:$U$1011,"一部*",収支報告書!$W$10:$W$1011,Q758)+SUMIFS(収支報告書!$AB$10:$AB$1011,収支報告書!$U$10:$U$1011,"一部*",収支報告書!$W$10:$W$1011,Q758)+SUMIFS(収支報告書!$P$10:$P$1011,収支報告書!$U$10:$U$1011,"確認",収支報告書!$W$10:$W$1011,Q758)+SUMIFS(収支報告書!$AC$10:$AC$1011,収支報告書!$U$10:$U$1011,"一部*",収支報告書!$W$10:$W$1011,Q758)</f>
        <v>0</v>
      </c>
      <c r="S758" t="str" cm="1">
        <f t="array" aca="1" ref="S758" ca="1">_xlfn.IFNA(INDIRECT(ADDRESS(MATCH(Q758,収支報告書!$W$10:$W$1011,0)+9,22,4,,"収支報告書")),"")</f>
        <v/>
      </c>
      <c r="T758" t="str">
        <f t="shared" si="23"/>
        <v/>
      </c>
      <c r="U758" t="str">
        <f t="shared" si="24"/>
        <v/>
      </c>
    </row>
    <row r="759" spans="14:21">
      <c r="N759">
        <v>755</v>
      </c>
      <c r="O759" t="str">
        <f>IF(収支報告書!U764="一部対象外","・No."&amp;収支報告書!B764&amp;"："&amp;TEXT(収支報告書!$S764+収支報告書!$AA764+収支報告書!$AC764,"\#,###"),IF(収支報告書!U764="一部確認","・No."&amp;収支報告書!B764&amp;"："&amp;TEXT(収支報告書!$AB764,"\#,###"),""))</f>
        <v/>
      </c>
      <c r="P759" t="str" cm="1">
        <f t="array" ref="P759">IF(Q759="","",_xlfn.TEXTJOIN(",",TRUE,IF(収支報告書!$W$10:$W$1011=Q759,収支報告書!$B$10:$B$1011,"")))</f>
        <v/>
      </c>
      <c r="R759" s="150">
        <f>SUMIFS(収支報告書!$P$10:$P$1011,収支報告書!$U$10:$U$1011,"対象外",収支報告書!$W$10:$W$1011,Q759)+SUMIFS(収支報告書!$S$10:$S$1011,収支報告書!$U$10:$U$1011,"一部*",収支報告書!$W$10:$W$1011,Q759)+SUMIFS(収支報告書!$AA$10:$AA$1011,収支報告書!$U$10:$U$1011,"一部*",収支報告書!$W$10:$W$1011,Q759)+SUMIFS(収支報告書!$AB$10:$AB$1011,収支報告書!$U$10:$U$1011,"一部*",収支報告書!$W$10:$W$1011,Q759)+SUMIFS(収支報告書!$P$10:$P$1011,収支報告書!$U$10:$U$1011,"確認",収支報告書!$W$10:$W$1011,Q759)+SUMIFS(収支報告書!$AC$10:$AC$1011,収支報告書!$U$10:$U$1011,"一部*",収支報告書!$W$10:$W$1011,Q759)</f>
        <v>0</v>
      </c>
      <c r="S759" t="str" cm="1">
        <f t="array" aca="1" ref="S759" ca="1">_xlfn.IFNA(INDIRECT(ADDRESS(MATCH(Q759,収支報告書!$W$10:$W$1011,0)+9,22,4,,"収支報告書")),"")</f>
        <v/>
      </c>
      <c r="T759" t="str">
        <f t="shared" si="23"/>
        <v/>
      </c>
      <c r="U759" t="str">
        <f t="shared" si="24"/>
        <v/>
      </c>
    </row>
    <row r="760" spans="14:21">
      <c r="N760">
        <v>756</v>
      </c>
      <c r="O760" t="str">
        <f>IF(収支報告書!U765="一部対象外","・No."&amp;収支報告書!B765&amp;"："&amp;TEXT(収支報告書!$S765+収支報告書!$AA765+収支報告書!$AC765,"\#,###"),IF(収支報告書!U765="一部確認","・No."&amp;収支報告書!B765&amp;"："&amp;TEXT(収支報告書!$AB765,"\#,###"),""))</f>
        <v/>
      </c>
      <c r="P760" t="str" cm="1">
        <f t="array" ref="P760">IF(Q760="","",_xlfn.TEXTJOIN(",",TRUE,IF(収支報告書!$W$10:$W$1011=Q760,収支報告書!$B$10:$B$1011,"")))</f>
        <v/>
      </c>
      <c r="R760" s="150">
        <f>SUMIFS(収支報告書!$P$10:$P$1011,収支報告書!$U$10:$U$1011,"対象外",収支報告書!$W$10:$W$1011,Q760)+SUMIFS(収支報告書!$S$10:$S$1011,収支報告書!$U$10:$U$1011,"一部*",収支報告書!$W$10:$W$1011,Q760)+SUMIFS(収支報告書!$AA$10:$AA$1011,収支報告書!$U$10:$U$1011,"一部*",収支報告書!$W$10:$W$1011,Q760)+SUMIFS(収支報告書!$AB$10:$AB$1011,収支報告書!$U$10:$U$1011,"一部*",収支報告書!$W$10:$W$1011,Q760)+SUMIFS(収支報告書!$P$10:$P$1011,収支報告書!$U$10:$U$1011,"確認",収支報告書!$W$10:$W$1011,Q760)+SUMIFS(収支報告書!$AC$10:$AC$1011,収支報告書!$U$10:$U$1011,"一部*",収支報告書!$W$10:$W$1011,Q760)</f>
        <v>0</v>
      </c>
      <c r="S760" t="str" cm="1">
        <f t="array" aca="1" ref="S760" ca="1">_xlfn.IFNA(INDIRECT(ADDRESS(MATCH(Q760,収支報告書!$W$10:$W$1011,0)+9,22,4,,"収支報告書")),"")</f>
        <v/>
      </c>
      <c r="T760" t="str">
        <f t="shared" si="23"/>
        <v/>
      </c>
      <c r="U760" t="str">
        <f t="shared" si="24"/>
        <v/>
      </c>
    </row>
    <row r="761" spans="14:21">
      <c r="N761">
        <v>757</v>
      </c>
      <c r="O761" t="str">
        <f>IF(収支報告書!U766="一部対象外","・No."&amp;収支報告書!B766&amp;"："&amp;TEXT(収支報告書!$S766+収支報告書!$AA766+収支報告書!$AC766,"\#,###"),IF(収支報告書!U766="一部確認","・No."&amp;収支報告書!B766&amp;"："&amp;TEXT(収支報告書!$AB766,"\#,###"),""))</f>
        <v/>
      </c>
      <c r="P761" t="str" cm="1">
        <f t="array" ref="P761">IF(Q761="","",_xlfn.TEXTJOIN(",",TRUE,IF(収支報告書!$W$10:$W$1011=Q761,収支報告書!$B$10:$B$1011,"")))</f>
        <v/>
      </c>
      <c r="R761" s="150">
        <f>SUMIFS(収支報告書!$P$10:$P$1011,収支報告書!$U$10:$U$1011,"対象外",収支報告書!$W$10:$W$1011,Q761)+SUMIFS(収支報告書!$S$10:$S$1011,収支報告書!$U$10:$U$1011,"一部*",収支報告書!$W$10:$W$1011,Q761)+SUMIFS(収支報告書!$AA$10:$AA$1011,収支報告書!$U$10:$U$1011,"一部*",収支報告書!$W$10:$W$1011,Q761)+SUMIFS(収支報告書!$AB$10:$AB$1011,収支報告書!$U$10:$U$1011,"一部*",収支報告書!$W$10:$W$1011,Q761)+SUMIFS(収支報告書!$P$10:$P$1011,収支報告書!$U$10:$U$1011,"確認",収支報告書!$W$10:$W$1011,Q761)+SUMIFS(収支報告書!$AC$10:$AC$1011,収支報告書!$U$10:$U$1011,"一部*",収支報告書!$W$10:$W$1011,Q761)</f>
        <v>0</v>
      </c>
      <c r="S761" t="str" cm="1">
        <f t="array" aca="1" ref="S761" ca="1">_xlfn.IFNA(INDIRECT(ADDRESS(MATCH(Q761,収支報告書!$W$10:$W$1011,0)+9,22,4,,"収支報告書")),"")</f>
        <v/>
      </c>
      <c r="T761" t="str">
        <f t="shared" si="23"/>
        <v/>
      </c>
      <c r="U761" t="str">
        <f t="shared" si="24"/>
        <v/>
      </c>
    </row>
    <row r="762" spans="14:21">
      <c r="N762">
        <v>758</v>
      </c>
      <c r="O762" t="str">
        <f>IF(収支報告書!U767="一部対象外","・No."&amp;収支報告書!B767&amp;"："&amp;TEXT(収支報告書!$S767+収支報告書!$AA767+収支報告書!$AC767,"\#,###"),IF(収支報告書!U767="一部確認","・No."&amp;収支報告書!B767&amp;"："&amp;TEXT(収支報告書!$AB767,"\#,###"),""))</f>
        <v/>
      </c>
      <c r="P762" t="str" cm="1">
        <f t="array" ref="P762">IF(Q762="","",_xlfn.TEXTJOIN(",",TRUE,IF(収支報告書!$W$10:$W$1011=Q762,収支報告書!$B$10:$B$1011,"")))</f>
        <v/>
      </c>
      <c r="R762" s="150">
        <f>SUMIFS(収支報告書!$P$10:$P$1011,収支報告書!$U$10:$U$1011,"対象外",収支報告書!$W$10:$W$1011,Q762)+SUMIFS(収支報告書!$S$10:$S$1011,収支報告書!$U$10:$U$1011,"一部*",収支報告書!$W$10:$W$1011,Q762)+SUMIFS(収支報告書!$AA$10:$AA$1011,収支報告書!$U$10:$U$1011,"一部*",収支報告書!$W$10:$W$1011,Q762)+SUMIFS(収支報告書!$AB$10:$AB$1011,収支報告書!$U$10:$U$1011,"一部*",収支報告書!$W$10:$W$1011,Q762)+SUMIFS(収支報告書!$P$10:$P$1011,収支報告書!$U$10:$U$1011,"確認",収支報告書!$W$10:$W$1011,Q762)+SUMIFS(収支報告書!$AC$10:$AC$1011,収支報告書!$U$10:$U$1011,"一部*",収支報告書!$W$10:$W$1011,Q762)</f>
        <v>0</v>
      </c>
      <c r="S762" t="str" cm="1">
        <f t="array" aca="1" ref="S762" ca="1">_xlfn.IFNA(INDIRECT(ADDRESS(MATCH(Q762,収支報告書!$W$10:$W$1011,0)+9,22,4,,"収支報告書")),"")</f>
        <v/>
      </c>
      <c r="T762" t="str">
        <f t="shared" si="23"/>
        <v/>
      </c>
      <c r="U762" t="str">
        <f t="shared" si="24"/>
        <v/>
      </c>
    </row>
    <row r="763" spans="14:21">
      <c r="N763">
        <v>759</v>
      </c>
      <c r="O763" t="str">
        <f>IF(収支報告書!U768="一部対象外","・No."&amp;収支報告書!B768&amp;"："&amp;TEXT(収支報告書!$S768+収支報告書!$AA768+収支報告書!$AC768,"\#,###"),IF(収支報告書!U768="一部確認","・No."&amp;収支報告書!B768&amp;"："&amp;TEXT(収支報告書!$AB768,"\#,###"),""))</f>
        <v/>
      </c>
      <c r="P763" t="str" cm="1">
        <f t="array" ref="P763">IF(Q763="","",_xlfn.TEXTJOIN(",",TRUE,IF(収支報告書!$W$10:$W$1011=Q763,収支報告書!$B$10:$B$1011,"")))</f>
        <v/>
      </c>
      <c r="R763" s="150">
        <f>SUMIFS(収支報告書!$P$10:$P$1011,収支報告書!$U$10:$U$1011,"対象外",収支報告書!$W$10:$W$1011,Q763)+SUMIFS(収支報告書!$S$10:$S$1011,収支報告書!$U$10:$U$1011,"一部*",収支報告書!$W$10:$W$1011,Q763)+SUMIFS(収支報告書!$AA$10:$AA$1011,収支報告書!$U$10:$U$1011,"一部*",収支報告書!$W$10:$W$1011,Q763)+SUMIFS(収支報告書!$AB$10:$AB$1011,収支報告書!$U$10:$U$1011,"一部*",収支報告書!$W$10:$W$1011,Q763)+SUMIFS(収支報告書!$P$10:$P$1011,収支報告書!$U$10:$U$1011,"確認",収支報告書!$W$10:$W$1011,Q763)+SUMIFS(収支報告書!$AC$10:$AC$1011,収支報告書!$U$10:$U$1011,"一部*",収支報告書!$W$10:$W$1011,Q763)</f>
        <v>0</v>
      </c>
      <c r="S763" t="str" cm="1">
        <f t="array" aca="1" ref="S763" ca="1">_xlfn.IFNA(INDIRECT(ADDRESS(MATCH(Q763,収支報告書!$W$10:$W$1011,0)+9,22,4,,"収支報告書")),"")</f>
        <v/>
      </c>
      <c r="T763" t="str">
        <f t="shared" si="23"/>
        <v/>
      </c>
      <c r="U763" t="str">
        <f t="shared" si="24"/>
        <v/>
      </c>
    </row>
    <row r="764" spans="14:21">
      <c r="N764">
        <v>760</v>
      </c>
      <c r="O764" t="str">
        <f>IF(収支報告書!U769="一部対象外","・No."&amp;収支報告書!B769&amp;"："&amp;TEXT(収支報告書!$S769+収支報告書!$AA769+収支報告書!$AC769,"\#,###"),IF(収支報告書!U769="一部確認","・No."&amp;収支報告書!B769&amp;"："&amp;TEXT(収支報告書!$AB769,"\#,###"),""))</f>
        <v/>
      </c>
      <c r="P764" t="str" cm="1">
        <f t="array" ref="P764">IF(Q764="","",_xlfn.TEXTJOIN(",",TRUE,IF(収支報告書!$W$10:$W$1011=Q764,収支報告書!$B$10:$B$1011,"")))</f>
        <v/>
      </c>
      <c r="R764" s="150">
        <f>SUMIFS(収支報告書!$P$10:$P$1011,収支報告書!$U$10:$U$1011,"対象外",収支報告書!$W$10:$W$1011,Q764)+SUMIFS(収支報告書!$S$10:$S$1011,収支報告書!$U$10:$U$1011,"一部*",収支報告書!$W$10:$W$1011,Q764)+SUMIFS(収支報告書!$AA$10:$AA$1011,収支報告書!$U$10:$U$1011,"一部*",収支報告書!$W$10:$W$1011,Q764)+SUMIFS(収支報告書!$AB$10:$AB$1011,収支報告書!$U$10:$U$1011,"一部*",収支報告書!$W$10:$W$1011,Q764)+SUMIFS(収支報告書!$P$10:$P$1011,収支報告書!$U$10:$U$1011,"確認",収支報告書!$W$10:$W$1011,Q764)+SUMIFS(収支報告書!$AC$10:$AC$1011,収支報告書!$U$10:$U$1011,"一部*",収支報告書!$W$10:$W$1011,Q764)</f>
        <v>0</v>
      </c>
      <c r="S764" t="str" cm="1">
        <f t="array" aca="1" ref="S764" ca="1">_xlfn.IFNA(INDIRECT(ADDRESS(MATCH(Q764,収支報告書!$W$10:$W$1011,0)+9,22,4,,"収支報告書")),"")</f>
        <v/>
      </c>
      <c r="T764" t="str">
        <f t="shared" si="23"/>
        <v/>
      </c>
      <c r="U764" t="str">
        <f t="shared" si="24"/>
        <v/>
      </c>
    </row>
    <row r="765" spans="14:21">
      <c r="N765">
        <v>761</v>
      </c>
      <c r="O765" t="str">
        <f>IF(収支報告書!U770="一部対象外","・No."&amp;収支報告書!B770&amp;"："&amp;TEXT(収支報告書!$S770+収支報告書!$AA770+収支報告書!$AC770,"\#,###"),IF(収支報告書!U770="一部確認","・No."&amp;収支報告書!B770&amp;"："&amp;TEXT(収支報告書!$AB770,"\#,###"),""))</f>
        <v/>
      </c>
      <c r="P765" t="str" cm="1">
        <f t="array" ref="P765">IF(Q765="","",_xlfn.TEXTJOIN(",",TRUE,IF(収支報告書!$W$10:$W$1011=Q765,収支報告書!$B$10:$B$1011,"")))</f>
        <v/>
      </c>
      <c r="R765" s="150">
        <f>SUMIFS(収支報告書!$P$10:$P$1011,収支報告書!$U$10:$U$1011,"対象外",収支報告書!$W$10:$W$1011,Q765)+SUMIFS(収支報告書!$S$10:$S$1011,収支報告書!$U$10:$U$1011,"一部*",収支報告書!$W$10:$W$1011,Q765)+SUMIFS(収支報告書!$AA$10:$AA$1011,収支報告書!$U$10:$U$1011,"一部*",収支報告書!$W$10:$W$1011,Q765)+SUMIFS(収支報告書!$AB$10:$AB$1011,収支報告書!$U$10:$U$1011,"一部*",収支報告書!$W$10:$W$1011,Q765)+SUMIFS(収支報告書!$P$10:$P$1011,収支報告書!$U$10:$U$1011,"確認",収支報告書!$W$10:$W$1011,Q765)+SUMIFS(収支報告書!$AC$10:$AC$1011,収支報告書!$U$10:$U$1011,"一部*",収支報告書!$W$10:$W$1011,Q765)</f>
        <v>0</v>
      </c>
      <c r="S765" t="str" cm="1">
        <f t="array" aca="1" ref="S765" ca="1">_xlfn.IFNA(INDIRECT(ADDRESS(MATCH(Q765,収支報告書!$W$10:$W$1011,0)+9,22,4,,"収支報告書")),"")</f>
        <v/>
      </c>
      <c r="T765" t="str">
        <f t="shared" si="23"/>
        <v/>
      </c>
      <c r="U765" t="str">
        <f t="shared" si="24"/>
        <v/>
      </c>
    </row>
    <row r="766" spans="14:21">
      <c r="N766">
        <v>762</v>
      </c>
      <c r="O766" t="str">
        <f>IF(収支報告書!U771="一部対象外","・No."&amp;収支報告書!B771&amp;"："&amp;TEXT(収支報告書!$S771+収支報告書!$AA771+収支報告書!$AC771,"\#,###"),IF(収支報告書!U771="一部確認","・No."&amp;収支報告書!B771&amp;"："&amp;TEXT(収支報告書!$AB771,"\#,###"),""))</f>
        <v/>
      </c>
      <c r="P766" t="str" cm="1">
        <f t="array" ref="P766">IF(Q766="","",_xlfn.TEXTJOIN(",",TRUE,IF(収支報告書!$W$10:$W$1011=Q766,収支報告書!$B$10:$B$1011,"")))</f>
        <v/>
      </c>
      <c r="R766" s="150">
        <f>SUMIFS(収支報告書!$P$10:$P$1011,収支報告書!$U$10:$U$1011,"対象外",収支報告書!$W$10:$W$1011,Q766)+SUMIFS(収支報告書!$S$10:$S$1011,収支報告書!$U$10:$U$1011,"一部*",収支報告書!$W$10:$W$1011,Q766)+SUMIFS(収支報告書!$AA$10:$AA$1011,収支報告書!$U$10:$U$1011,"一部*",収支報告書!$W$10:$W$1011,Q766)+SUMIFS(収支報告書!$AB$10:$AB$1011,収支報告書!$U$10:$U$1011,"一部*",収支報告書!$W$10:$W$1011,Q766)+SUMIFS(収支報告書!$P$10:$P$1011,収支報告書!$U$10:$U$1011,"確認",収支報告書!$W$10:$W$1011,Q766)+SUMIFS(収支報告書!$AC$10:$AC$1011,収支報告書!$U$10:$U$1011,"一部*",収支報告書!$W$10:$W$1011,Q766)</f>
        <v>0</v>
      </c>
      <c r="S766" t="str" cm="1">
        <f t="array" aca="1" ref="S766" ca="1">_xlfn.IFNA(INDIRECT(ADDRESS(MATCH(Q766,収支報告書!$W$10:$W$1011,0)+9,22,4,,"収支報告書")),"")</f>
        <v/>
      </c>
      <c r="T766" t="str">
        <f t="shared" si="23"/>
        <v/>
      </c>
      <c r="U766" t="str">
        <f t="shared" si="24"/>
        <v/>
      </c>
    </row>
    <row r="767" spans="14:21">
      <c r="N767">
        <v>763</v>
      </c>
      <c r="O767" t="str">
        <f>IF(収支報告書!U772="一部対象外","・No."&amp;収支報告書!B772&amp;"："&amp;TEXT(収支報告書!$S772+収支報告書!$AA772+収支報告書!$AC772,"\#,###"),IF(収支報告書!U772="一部確認","・No."&amp;収支報告書!B772&amp;"："&amp;TEXT(収支報告書!$AB772,"\#,###"),""))</f>
        <v/>
      </c>
      <c r="P767" t="str" cm="1">
        <f t="array" ref="P767">IF(Q767="","",_xlfn.TEXTJOIN(",",TRUE,IF(収支報告書!$W$10:$W$1011=Q767,収支報告書!$B$10:$B$1011,"")))</f>
        <v/>
      </c>
      <c r="R767" s="150">
        <f>SUMIFS(収支報告書!$P$10:$P$1011,収支報告書!$U$10:$U$1011,"対象外",収支報告書!$W$10:$W$1011,Q767)+SUMIFS(収支報告書!$S$10:$S$1011,収支報告書!$U$10:$U$1011,"一部*",収支報告書!$W$10:$W$1011,Q767)+SUMIFS(収支報告書!$AA$10:$AA$1011,収支報告書!$U$10:$U$1011,"一部*",収支報告書!$W$10:$W$1011,Q767)+SUMIFS(収支報告書!$AB$10:$AB$1011,収支報告書!$U$10:$U$1011,"一部*",収支報告書!$W$10:$W$1011,Q767)+SUMIFS(収支報告書!$P$10:$P$1011,収支報告書!$U$10:$U$1011,"確認",収支報告書!$W$10:$W$1011,Q767)+SUMIFS(収支報告書!$AC$10:$AC$1011,収支報告書!$U$10:$U$1011,"一部*",収支報告書!$W$10:$W$1011,Q767)</f>
        <v>0</v>
      </c>
      <c r="S767" t="str" cm="1">
        <f t="array" aca="1" ref="S767" ca="1">_xlfn.IFNA(INDIRECT(ADDRESS(MATCH(Q767,収支報告書!$W$10:$W$1011,0)+9,22,4,,"収支報告書")),"")</f>
        <v/>
      </c>
      <c r="T767" t="str">
        <f t="shared" si="23"/>
        <v/>
      </c>
      <c r="U767" t="str">
        <f t="shared" si="24"/>
        <v/>
      </c>
    </row>
    <row r="768" spans="14:21">
      <c r="N768">
        <v>764</v>
      </c>
      <c r="O768" t="str">
        <f>IF(収支報告書!U773="一部対象外","・No."&amp;収支報告書!B773&amp;"："&amp;TEXT(収支報告書!$S773+収支報告書!$AA773+収支報告書!$AC773,"\#,###"),IF(収支報告書!U773="一部確認","・No."&amp;収支報告書!B773&amp;"："&amp;TEXT(収支報告書!$AB773,"\#,###"),""))</f>
        <v/>
      </c>
      <c r="P768" t="str" cm="1">
        <f t="array" ref="P768">IF(Q768="","",_xlfn.TEXTJOIN(",",TRUE,IF(収支報告書!$W$10:$W$1011=Q768,収支報告書!$B$10:$B$1011,"")))</f>
        <v/>
      </c>
      <c r="R768" s="150">
        <f>SUMIFS(収支報告書!$P$10:$P$1011,収支報告書!$U$10:$U$1011,"対象外",収支報告書!$W$10:$W$1011,Q768)+SUMIFS(収支報告書!$S$10:$S$1011,収支報告書!$U$10:$U$1011,"一部*",収支報告書!$W$10:$W$1011,Q768)+SUMIFS(収支報告書!$AA$10:$AA$1011,収支報告書!$U$10:$U$1011,"一部*",収支報告書!$W$10:$W$1011,Q768)+SUMIFS(収支報告書!$AB$10:$AB$1011,収支報告書!$U$10:$U$1011,"一部*",収支報告書!$W$10:$W$1011,Q768)+SUMIFS(収支報告書!$P$10:$P$1011,収支報告書!$U$10:$U$1011,"確認",収支報告書!$W$10:$W$1011,Q768)+SUMIFS(収支報告書!$AC$10:$AC$1011,収支報告書!$U$10:$U$1011,"一部*",収支報告書!$W$10:$W$1011,Q768)</f>
        <v>0</v>
      </c>
      <c r="S768" t="str" cm="1">
        <f t="array" aca="1" ref="S768" ca="1">_xlfn.IFNA(INDIRECT(ADDRESS(MATCH(Q768,収支報告書!$W$10:$W$1011,0)+9,22,4,,"収支報告書")),"")</f>
        <v/>
      </c>
      <c r="T768" t="str">
        <f t="shared" si="23"/>
        <v/>
      </c>
      <c r="U768" t="str">
        <f t="shared" si="24"/>
        <v/>
      </c>
    </row>
    <row r="769" spans="14:21">
      <c r="N769">
        <v>765</v>
      </c>
      <c r="O769" t="str">
        <f>IF(収支報告書!U774="一部対象外","・No."&amp;収支報告書!B774&amp;"："&amp;TEXT(収支報告書!$S774+収支報告書!$AA774+収支報告書!$AC774,"\#,###"),IF(収支報告書!U774="一部確認","・No."&amp;収支報告書!B774&amp;"："&amp;TEXT(収支報告書!$AB774,"\#,###"),""))</f>
        <v/>
      </c>
      <c r="P769" t="str" cm="1">
        <f t="array" ref="P769">IF(Q769="","",_xlfn.TEXTJOIN(",",TRUE,IF(収支報告書!$W$10:$W$1011=Q769,収支報告書!$B$10:$B$1011,"")))</f>
        <v/>
      </c>
      <c r="R769" s="150">
        <f>SUMIFS(収支報告書!$P$10:$P$1011,収支報告書!$U$10:$U$1011,"対象外",収支報告書!$W$10:$W$1011,Q769)+SUMIFS(収支報告書!$S$10:$S$1011,収支報告書!$U$10:$U$1011,"一部*",収支報告書!$W$10:$W$1011,Q769)+SUMIFS(収支報告書!$AA$10:$AA$1011,収支報告書!$U$10:$U$1011,"一部*",収支報告書!$W$10:$W$1011,Q769)+SUMIFS(収支報告書!$AB$10:$AB$1011,収支報告書!$U$10:$U$1011,"一部*",収支報告書!$W$10:$W$1011,Q769)+SUMIFS(収支報告書!$P$10:$P$1011,収支報告書!$U$10:$U$1011,"確認",収支報告書!$W$10:$W$1011,Q769)+SUMIFS(収支報告書!$AC$10:$AC$1011,収支報告書!$U$10:$U$1011,"一部*",収支報告書!$W$10:$W$1011,Q769)</f>
        <v>0</v>
      </c>
      <c r="S769" t="str" cm="1">
        <f t="array" aca="1" ref="S769" ca="1">_xlfn.IFNA(INDIRECT(ADDRESS(MATCH(Q769,収支報告書!$W$10:$W$1011,0)+9,22,4,,"収支報告書")),"")</f>
        <v/>
      </c>
      <c r="T769" t="str">
        <f t="shared" si="23"/>
        <v/>
      </c>
      <c r="U769" t="str">
        <f t="shared" si="24"/>
        <v/>
      </c>
    </row>
    <row r="770" spans="14:21">
      <c r="N770">
        <v>766</v>
      </c>
      <c r="O770" t="str">
        <f>IF(収支報告書!U775="一部対象外","・No."&amp;収支報告書!B775&amp;"："&amp;TEXT(収支報告書!$S775+収支報告書!$AA775+収支報告書!$AC775,"\#,###"),IF(収支報告書!U775="一部確認","・No."&amp;収支報告書!B775&amp;"："&amp;TEXT(収支報告書!$AB775,"\#,###"),""))</f>
        <v/>
      </c>
      <c r="P770" t="str" cm="1">
        <f t="array" ref="P770">IF(Q770="","",_xlfn.TEXTJOIN(",",TRUE,IF(収支報告書!$W$10:$W$1011=Q770,収支報告書!$B$10:$B$1011,"")))</f>
        <v/>
      </c>
      <c r="R770" s="150">
        <f>SUMIFS(収支報告書!$P$10:$P$1011,収支報告書!$U$10:$U$1011,"対象外",収支報告書!$W$10:$W$1011,Q770)+SUMIFS(収支報告書!$S$10:$S$1011,収支報告書!$U$10:$U$1011,"一部*",収支報告書!$W$10:$W$1011,Q770)+SUMIFS(収支報告書!$AA$10:$AA$1011,収支報告書!$U$10:$U$1011,"一部*",収支報告書!$W$10:$W$1011,Q770)+SUMIFS(収支報告書!$AB$10:$AB$1011,収支報告書!$U$10:$U$1011,"一部*",収支報告書!$W$10:$W$1011,Q770)+SUMIFS(収支報告書!$P$10:$P$1011,収支報告書!$U$10:$U$1011,"確認",収支報告書!$W$10:$W$1011,Q770)+SUMIFS(収支報告書!$AC$10:$AC$1011,収支報告書!$U$10:$U$1011,"一部*",収支報告書!$W$10:$W$1011,Q770)</f>
        <v>0</v>
      </c>
      <c r="S770" t="str" cm="1">
        <f t="array" aca="1" ref="S770" ca="1">_xlfn.IFNA(INDIRECT(ADDRESS(MATCH(Q770,収支報告書!$W$10:$W$1011,0)+9,22,4,,"収支報告書")),"")</f>
        <v/>
      </c>
      <c r="T770" t="str">
        <f t="shared" si="23"/>
        <v/>
      </c>
      <c r="U770" t="str">
        <f t="shared" si="24"/>
        <v/>
      </c>
    </row>
    <row r="771" spans="14:21">
      <c r="N771">
        <v>767</v>
      </c>
      <c r="O771" t="str">
        <f>IF(収支報告書!U776="一部対象外","・No."&amp;収支報告書!B776&amp;"："&amp;TEXT(収支報告書!$S776+収支報告書!$AA776+収支報告書!$AC776,"\#,###"),IF(収支報告書!U776="一部確認","・No."&amp;収支報告書!B776&amp;"："&amp;TEXT(収支報告書!$AB776,"\#,###"),""))</f>
        <v/>
      </c>
      <c r="P771" t="str" cm="1">
        <f t="array" ref="P771">IF(Q771="","",_xlfn.TEXTJOIN(",",TRUE,IF(収支報告書!$W$10:$W$1011=Q771,収支報告書!$B$10:$B$1011,"")))</f>
        <v/>
      </c>
      <c r="R771" s="150">
        <f>SUMIFS(収支報告書!$P$10:$P$1011,収支報告書!$U$10:$U$1011,"対象外",収支報告書!$W$10:$W$1011,Q771)+SUMIFS(収支報告書!$S$10:$S$1011,収支報告書!$U$10:$U$1011,"一部*",収支報告書!$W$10:$W$1011,Q771)+SUMIFS(収支報告書!$AA$10:$AA$1011,収支報告書!$U$10:$U$1011,"一部*",収支報告書!$W$10:$W$1011,Q771)+SUMIFS(収支報告書!$AB$10:$AB$1011,収支報告書!$U$10:$U$1011,"一部*",収支報告書!$W$10:$W$1011,Q771)+SUMIFS(収支報告書!$P$10:$P$1011,収支報告書!$U$10:$U$1011,"確認",収支報告書!$W$10:$W$1011,Q771)+SUMIFS(収支報告書!$AC$10:$AC$1011,収支報告書!$U$10:$U$1011,"一部*",収支報告書!$W$10:$W$1011,Q771)</f>
        <v>0</v>
      </c>
      <c r="S771" t="str" cm="1">
        <f t="array" aca="1" ref="S771" ca="1">_xlfn.IFNA(INDIRECT(ADDRESS(MATCH(Q771,収支報告書!$W$10:$W$1011,0)+9,22,4,,"収支報告書")),"")</f>
        <v/>
      </c>
      <c r="T771" t="str">
        <f t="shared" si="23"/>
        <v/>
      </c>
      <c r="U771" t="str">
        <f t="shared" si="24"/>
        <v/>
      </c>
    </row>
    <row r="772" spans="14:21">
      <c r="N772">
        <v>768</v>
      </c>
      <c r="O772" t="str">
        <f>IF(収支報告書!U777="一部対象外","・No."&amp;収支報告書!B777&amp;"："&amp;TEXT(収支報告書!$S777+収支報告書!$AA777+収支報告書!$AC777,"\#,###"),IF(収支報告書!U777="一部確認","・No."&amp;収支報告書!B777&amp;"："&amp;TEXT(収支報告書!$AB777,"\#,###"),""))</f>
        <v/>
      </c>
      <c r="P772" t="str" cm="1">
        <f t="array" ref="P772">IF(Q772="","",_xlfn.TEXTJOIN(",",TRUE,IF(収支報告書!$W$10:$W$1011=Q772,収支報告書!$B$10:$B$1011,"")))</f>
        <v/>
      </c>
      <c r="R772" s="150">
        <f>SUMIFS(収支報告書!$P$10:$P$1011,収支報告書!$U$10:$U$1011,"対象外",収支報告書!$W$10:$W$1011,Q772)+SUMIFS(収支報告書!$S$10:$S$1011,収支報告書!$U$10:$U$1011,"一部*",収支報告書!$W$10:$W$1011,Q772)+SUMIFS(収支報告書!$AA$10:$AA$1011,収支報告書!$U$10:$U$1011,"一部*",収支報告書!$W$10:$W$1011,Q772)+SUMIFS(収支報告書!$AB$10:$AB$1011,収支報告書!$U$10:$U$1011,"一部*",収支報告書!$W$10:$W$1011,Q772)+SUMIFS(収支報告書!$P$10:$P$1011,収支報告書!$U$10:$U$1011,"確認",収支報告書!$W$10:$W$1011,Q772)+SUMIFS(収支報告書!$AC$10:$AC$1011,収支報告書!$U$10:$U$1011,"一部*",収支報告書!$W$10:$W$1011,Q772)</f>
        <v>0</v>
      </c>
      <c r="S772" t="str" cm="1">
        <f t="array" aca="1" ref="S772" ca="1">_xlfn.IFNA(INDIRECT(ADDRESS(MATCH(Q772,収支報告書!$W$10:$W$1011,0)+9,22,4,,"収支報告書")),"")</f>
        <v/>
      </c>
      <c r="T772" t="str">
        <f t="shared" si="23"/>
        <v/>
      </c>
      <c r="U772" t="str">
        <f t="shared" si="24"/>
        <v/>
      </c>
    </row>
    <row r="773" spans="14:21">
      <c r="N773">
        <v>769</v>
      </c>
      <c r="O773" t="str">
        <f>IF(収支報告書!U778="一部対象外","・No."&amp;収支報告書!B778&amp;"："&amp;TEXT(収支報告書!$S778+収支報告書!$AA778+収支報告書!$AC778,"\#,###"),IF(収支報告書!U778="一部確認","・No."&amp;収支報告書!B778&amp;"："&amp;TEXT(収支報告書!$AB778,"\#,###"),""))</f>
        <v/>
      </c>
      <c r="P773" t="str" cm="1">
        <f t="array" ref="P773">IF(Q773="","",_xlfn.TEXTJOIN(",",TRUE,IF(収支報告書!$W$10:$W$1011=Q773,収支報告書!$B$10:$B$1011,"")))</f>
        <v/>
      </c>
      <c r="R773" s="150">
        <f>SUMIFS(収支報告書!$P$10:$P$1011,収支報告書!$U$10:$U$1011,"対象外",収支報告書!$W$10:$W$1011,Q773)+SUMIFS(収支報告書!$S$10:$S$1011,収支報告書!$U$10:$U$1011,"一部*",収支報告書!$W$10:$W$1011,Q773)+SUMIFS(収支報告書!$AA$10:$AA$1011,収支報告書!$U$10:$U$1011,"一部*",収支報告書!$W$10:$W$1011,Q773)+SUMIFS(収支報告書!$AB$10:$AB$1011,収支報告書!$U$10:$U$1011,"一部*",収支報告書!$W$10:$W$1011,Q773)+SUMIFS(収支報告書!$P$10:$P$1011,収支報告書!$U$10:$U$1011,"確認",収支報告書!$W$10:$W$1011,Q773)+SUMIFS(収支報告書!$AC$10:$AC$1011,収支報告書!$U$10:$U$1011,"一部*",収支報告書!$W$10:$W$1011,Q773)</f>
        <v>0</v>
      </c>
      <c r="S773" t="str" cm="1">
        <f t="array" aca="1" ref="S773" ca="1">_xlfn.IFNA(INDIRECT(ADDRESS(MATCH(Q773,収支報告書!$W$10:$W$1011,0)+9,22,4,,"収支報告書")),"")</f>
        <v/>
      </c>
      <c r="T773" t="str">
        <f t="shared" si="23"/>
        <v/>
      </c>
      <c r="U773" t="str">
        <f t="shared" si="24"/>
        <v/>
      </c>
    </row>
    <row r="774" spans="14:21">
      <c r="N774">
        <v>770</v>
      </c>
      <c r="O774" t="str">
        <f>IF(収支報告書!U779="一部対象外","・No."&amp;収支報告書!B779&amp;"："&amp;TEXT(収支報告書!$S779+収支報告書!$AA779+収支報告書!$AC779,"\#,###"),IF(収支報告書!U779="一部確認","・No."&amp;収支報告書!B779&amp;"："&amp;TEXT(収支報告書!$AB779,"\#,###"),""))</f>
        <v/>
      </c>
      <c r="P774" t="str" cm="1">
        <f t="array" ref="P774">IF(Q774="","",_xlfn.TEXTJOIN(",",TRUE,IF(収支報告書!$W$10:$W$1011=Q774,収支報告書!$B$10:$B$1011,"")))</f>
        <v/>
      </c>
      <c r="R774" s="150">
        <f>SUMIFS(収支報告書!$P$10:$P$1011,収支報告書!$U$10:$U$1011,"対象外",収支報告書!$W$10:$W$1011,Q774)+SUMIFS(収支報告書!$S$10:$S$1011,収支報告書!$U$10:$U$1011,"一部*",収支報告書!$W$10:$W$1011,Q774)+SUMIFS(収支報告書!$AA$10:$AA$1011,収支報告書!$U$10:$U$1011,"一部*",収支報告書!$W$10:$W$1011,Q774)+SUMIFS(収支報告書!$AB$10:$AB$1011,収支報告書!$U$10:$U$1011,"一部*",収支報告書!$W$10:$W$1011,Q774)+SUMIFS(収支報告書!$P$10:$P$1011,収支報告書!$U$10:$U$1011,"確認",収支報告書!$W$10:$W$1011,Q774)+SUMIFS(収支報告書!$AC$10:$AC$1011,収支報告書!$U$10:$U$1011,"一部*",収支報告書!$W$10:$W$1011,Q774)</f>
        <v>0</v>
      </c>
      <c r="S774" t="str" cm="1">
        <f t="array" aca="1" ref="S774" ca="1">_xlfn.IFNA(INDIRECT(ADDRESS(MATCH(Q774,収支報告書!$W$10:$W$1011,0)+9,22,4,,"収支報告書")),"")</f>
        <v/>
      </c>
      <c r="T774" t="str">
        <f t="shared" ref="T774:T837" si="25">IF(Q774="","",IF(R774&lt;&gt;0,"・No."&amp;P774&amp;"："&amp;Q774&amp;"（"&amp;TEXT(R774,"\#,###")&amp;IF(S774=0,"","/"&amp;S774)&amp;"）"&amp;CHAR(10),""))</f>
        <v/>
      </c>
      <c r="U774" t="str">
        <f t="shared" si="24"/>
        <v/>
      </c>
    </row>
    <row r="775" spans="14:21">
      <c r="N775">
        <v>771</v>
      </c>
      <c r="O775" t="str">
        <f>IF(収支報告書!U780="一部対象外","・No."&amp;収支報告書!B780&amp;"："&amp;TEXT(収支報告書!$S780+収支報告書!$AA780+収支報告書!$AC780,"\#,###"),IF(収支報告書!U780="一部確認","・No."&amp;収支報告書!B780&amp;"："&amp;TEXT(収支報告書!$AB780,"\#,###"),""))</f>
        <v/>
      </c>
      <c r="P775" t="str" cm="1">
        <f t="array" ref="P775">IF(Q775="","",_xlfn.TEXTJOIN(",",TRUE,IF(収支報告書!$W$10:$W$1011=Q775,収支報告書!$B$10:$B$1011,"")))</f>
        <v/>
      </c>
      <c r="R775" s="150">
        <f>SUMIFS(収支報告書!$P$10:$P$1011,収支報告書!$U$10:$U$1011,"対象外",収支報告書!$W$10:$W$1011,Q775)+SUMIFS(収支報告書!$S$10:$S$1011,収支報告書!$U$10:$U$1011,"一部*",収支報告書!$W$10:$W$1011,Q775)+SUMIFS(収支報告書!$AA$10:$AA$1011,収支報告書!$U$10:$U$1011,"一部*",収支報告書!$W$10:$W$1011,Q775)+SUMIFS(収支報告書!$AB$10:$AB$1011,収支報告書!$U$10:$U$1011,"一部*",収支報告書!$W$10:$W$1011,Q775)+SUMIFS(収支報告書!$P$10:$P$1011,収支報告書!$U$10:$U$1011,"確認",収支報告書!$W$10:$W$1011,Q775)+SUMIFS(収支報告書!$AC$10:$AC$1011,収支報告書!$U$10:$U$1011,"一部*",収支報告書!$W$10:$W$1011,Q775)</f>
        <v>0</v>
      </c>
      <c r="S775" t="str" cm="1">
        <f t="array" aca="1" ref="S775" ca="1">_xlfn.IFNA(INDIRECT(ADDRESS(MATCH(Q775,収支報告書!$W$10:$W$1011,0)+9,22,4,,"収支報告書")),"")</f>
        <v/>
      </c>
      <c r="T775" t="str">
        <f t="shared" si="25"/>
        <v/>
      </c>
      <c r="U775" t="str">
        <f t="shared" si="24"/>
        <v/>
      </c>
    </row>
    <row r="776" spans="14:21">
      <c r="N776">
        <v>772</v>
      </c>
      <c r="O776" t="str">
        <f>IF(収支報告書!U781="一部対象外","・No."&amp;収支報告書!B781&amp;"："&amp;TEXT(収支報告書!$S781+収支報告書!$AA781+収支報告書!$AC781,"\#,###"),IF(収支報告書!U781="一部確認","・No."&amp;収支報告書!B781&amp;"："&amp;TEXT(収支報告書!$AB781,"\#,###"),""))</f>
        <v/>
      </c>
      <c r="P776" t="str" cm="1">
        <f t="array" ref="P776">IF(Q776="","",_xlfn.TEXTJOIN(",",TRUE,IF(収支報告書!$W$10:$W$1011=Q776,収支報告書!$B$10:$B$1011,"")))</f>
        <v/>
      </c>
      <c r="R776" s="150">
        <f>SUMIFS(収支報告書!$P$10:$P$1011,収支報告書!$U$10:$U$1011,"対象外",収支報告書!$W$10:$W$1011,Q776)+SUMIFS(収支報告書!$S$10:$S$1011,収支報告書!$U$10:$U$1011,"一部*",収支報告書!$W$10:$W$1011,Q776)+SUMIFS(収支報告書!$AA$10:$AA$1011,収支報告書!$U$10:$U$1011,"一部*",収支報告書!$W$10:$W$1011,Q776)+SUMIFS(収支報告書!$AB$10:$AB$1011,収支報告書!$U$10:$U$1011,"一部*",収支報告書!$W$10:$W$1011,Q776)+SUMIFS(収支報告書!$P$10:$P$1011,収支報告書!$U$10:$U$1011,"確認",収支報告書!$W$10:$W$1011,Q776)+SUMIFS(収支報告書!$AC$10:$AC$1011,収支報告書!$U$10:$U$1011,"一部*",収支報告書!$W$10:$W$1011,Q776)</f>
        <v>0</v>
      </c>
      <c r="S776" t="str" cm="1">
        <f t="array" aca="1" ref="S776" ca="1">_xlfn.IFNA(INDIRECT(ADDRESS(MATCH(Q776,収支報告書!$W$10:$W$1011,0)+9,22,4,,"収支報告書")),"")</f>
        <v/>
      </c>
      <c r="T776" t="str">
        <f t="shared" si="25"/>
        <v/>
      </c>
      <c r="U776" t="str">
        <f t="shared" si="24"/>
        <v/>
      </c>
    </row>
    <row r="777" spans="14:21">
      <c r="N777">
        <v>773</v>
      </c>
      <c r="O777" t="str">
        <f>IF(収支報告書!U782="一部対象外","・No."&amp;収支報告書!B782&amp;"："&amp;TEXT(収支報告書!$S782+収支報告書!$AA782+収支報告書!$AC782,"\#,###"),IF(収支報告書!U782="一部確認","・No."&amp;収支報告書!B782&amp;"："&amp;TEXT(収支報告書!$AB782,"\#,###"),""))</f>
        <v/>
      </c>
      <c r="P777" t="str" cm="1">
        <f t="array" ref="P777">IF(Q777="","",_xlfn.TEXTJOIN(",",TRUE,IF(収支報告書!$W$10:$W$1011=Q777,収支報告書!$B$10:$B$1011,"")))</f>
        <v/>
      </c>
      <c r="R777" s="150">
        <f>SUMIFS(収支報告書!$P$10:$P$1011,収支報告書!$U$10:$U$1011,"対象外",収支報告書!$W$10:$W$1011,Q777)+SUMIFS(収支報告書!$S$10:$S$1011,収支報告書!$U$10:$U$1011,"一部*",収支報告書!$W$10:$W$1011,Q777)+SUMIFS(収支報告書!$AA$10:$AA$1011,収支報告書!$U$10:$U$1011,"一部*",収支報告書!$W$10:$W$1011,Q777)+SUMIFS(収支報告書!$AB$10:$AB$1011,収支報告書!$U$10:$U$1011,"一部*",収支報告書!$W$10:$W$1011,Q777)+SUMIFS(収支報告書!$P$10:$P$1011,収支報告書!$U$10:$U$1011,"確認",収支報告書!$W$10:$W$1011,Q777)+SUMIFS(収支報告書!$AC$10:$AC$1011,収支報告書!$U$10:$U$1011,"一部*",収支報告書!$W$10:$W$1011,Q777)</f>
        <v>0</v>
      </c>
      <c r="S777" t="str" cm="1">
        <f t="array" aca="1" ref="S777" ca="1">_xlfn.IFNA(INDIRECT(ADDRESS(MATCH(Q777,収支報告書!$W$10:$W$1011,0)+9,22,4,,"収支報告書")),"")</f>
        <v/>
      </c>
      <c r="T777" t="str">
        <f t="shared" si="25"/>
        <v/>
      </c>
      <c r="U777" t="str">
        <f t="shared" ref="U777:U840" si="26">IF(Q777="","",IF(R777=0,"・No."&amp;P777&amp;"："&amp;Q777&amp;CHAR(10),""))</f>
        <v/>
      </c>
    </row>
    <row r="778" spans="14:21">
      <c r="N778">
        <v>774</v>
      </c>
      <c r="O778" t="str">
        <f>IF(収支報告書!U783="一部対象外","・No."&amp;収支報告書!B783&amp;"："&amp;TEXT(収支報告書!$S783+収支報告書!$AA783+収支報告書!$AC783,"\#,###"),IF(収支報告書!U783="一部確認","・No."&amp;収支報告書!B783&amp;"："&amp;TEXT(収支報告書!$AB783,"\#,###"),""))</f>
        <v/>
      </c>
      <c r="P778" t="str" cm="1">
        <f t="array" ref="P778">IF(Q778="","",_xlfn.TEXTJOIN(",",TRUE,IF(収支報告書!$W$10:$W$1011=Q778,収支報告書!$B$10:$B$1011,"")))</f>
        <v/>
      </c>
      <c r="R778" s="150">
        <f>SUMIFS(収支報告書!$P$10:$P$1011,収支報告書!$U$10:$U$1011,"対象外",収支報告書!$W$10:$W$1011,Q778)+SUMIFS(収支報告書!$S$10:$S$1011,収支報告書!$U$10:$U$1011,"一部*",収支報告書!$W$10:$W$1011,Q778)+SUMIFS(収支報告書!$AA$10:$AA$1011,収支報告書!$U$10:$U$1011,"一部*",収支報告書!$W$10:$W$1011,Q778)+SUMIFS(収支報告書!$AB$10:$AB$1011,収支報告書!$U$10:$U$1011,"一部*",収支報告書!$W$10:$W$1011,Q778)+SUMIFS(収支報告書!$P$10:$P$1011,収支報告書!$U$10:$U$1011,"確認",収支報告書!$W$10:$W$1011,Q778)+SUMIFS(収支報告書!$AC$10:$AC$1011,収支報告書!$U$10:$U$1011,"一部*",収支報告書!$W$10:$W$1011,Q778)</f>
        <v>0</v>
      </c>
      <c r="S778" t="str" cm="1">
        <f t="array" aca="1" ref="S778" ca="1">_xlfn.IFNA(INDIRECT(ADDRESS(MATCH(Q778,収支報告書!$W$10:$W$1011,0)+9,22,4,,"収支報告書")),"")</f>
        <v/>
      </c>
      <c r="T778" t="str">
        <f t="shared" si="25"/>
        <v/>
      </c>
      <c r="U778" t="str">
        <f t="shared" si="26"/>
        <v/>
      </c>
    </row>
    <row r="779" spans="14:21">
      <c r="N779">
        <v>775</v>
      </c>
      <c r="O779" t="str">
        <f>IF(収支報告書!U784="一部対象外","・No."&amp;収支報告書!B784&amp;"："&amp;TEXT(収支報告書!$S784+収支報告書!$AA784+収支報告書!$AC784,"\#,###"),IF(収支報告書!U784="一部確認","・No."&amp;収支報告書!B784&amp;"："&amp;TEXT(収支報告書!$AB784,"\#,###"),""))</f>
        <v/>
      </c>
      <c r="P779" t="str" cm="1">
        <f t="array" ref="P779">IF(Q779="","",_xlfn.TEXTJOIN(",",TRUE,IF(収支報告書!$W$10:$W$1011=Q779,収支報告書!$B$10:$B$1011,"")))</f>
        <v/>
      </c>
      <c r="R779" s="150">
        <f>SUMIFS(収支報告書!$P$10:$P$1011,収支報告書!$U$10:$U$1011,"対象外",収支報告書!$W$10:$W$1011,Q779)+SUMIFS(収支報告書!$S$10:$S$1011,収支報告書!$U$10:$U$1011,"一部*",収支報告書!$W$10:$W$1011,Q779)+SUMIFS(収支報告書!$AA$10:$AA$1011,収支報告書!$U$10:$U$1011,"一部*",収支報告書!$W$10:$W$1011,Q779)+SUMIFS(収支報告書!$AB$10:$AB$1011,収支報告書!$U$10:$U$1011,"一部*",収支報告書!$W$10:$W$1011,Q779)+SUMIFS(収支報告書!$P$10:$P$1011,収支報告書!$U$10:$U$1011,"確認",収支報告書!$W$10:$W$1011,Q779)+SUMIFS(収支報告書!$AC$10:$AC$1011,収支報告書!$U$10:$U$1011,"一部*",収支報告書!$W$10:$W$1011,Q779)</f>
        <v>0</v>
      </c>
      <c r="S779" t="str" cm="1">
        <f t="array" aca="1" ref="S779" ca="1">_xlfn.IFNA(INDIRECT(ADDRESS(MATCH(Q779,収支報告書!$W$10:$W$1011,0)+9,22,4,,"収支報告書")),"")</f>
        <v/>
      </c>
      <c r="T779" t="str">
        <f t="shared" si="25"/>
        <v/>
      </c>
      <c r="U779" t="str">
        <f t="shared" si="26"/>
        <v/>
      </c>
    </row>
    <row r="780" spans="14:21">
      <c r="N780">
        <v>776</v>
      </c>
      <c r="O780" t="str">
        <f>IF(収支報告書!U785="一部対象外","・No."&amp;収支報告書!B785&amp;"："&amp;TEXT(収支報告書!$S785+収支報告書!$AA785+収支報告書!$AC785,"\#,###"),IF(収支報告書!U785="一部確認","・No."&amp;収支報告書!B785&amp;"："&amp;TEXT(収支報告書!$AB785,"\#,###"),""))</f>
        <v/>
      </c>
      <c r="P780" t="str" cm="1">
        <f t="array" ref="P780">IF(Q780="","",_xlfn.TEXTJOIN(",",TRUE,IF(収支報告書!$W$10:$W$1011=Q780,収支報告書!$B$10:$B$1011,"")))</f>
        <v/>
      </c>
      <c r="R780" s="150">
        <f>SUMIFS(収支報告書!$P$10:$P$1011,収支報告書!$U$10:$U$1011,"対象外",収支報告書!$W$10:$W$1011,Q780)+SUMIFS(収支報告書!$S$10:$S$1011,収支報告書!$U$10:$U$1011,"一部*",収支報告書!$W$10:$W$1011,Q780)+SUMIFS(収支報告書!$AA$10:$AA$1011,収支報告書!$U$10:$U$1011,"一部*",収支報告書!$W$10:$W$1011,Q780)+SUMIFS(収支報告書!$AB$10:$AB$1011,収支報告書!$U$10:$U$1011,"一部*",収支報告書!$W$10:$W$1011,Q780)+SUMIFS(収支報告書!$P$10:$P$1011,収支報告書!$U$10:$U$1011,"確認",収支報告書!$W$10:$W$1011,Q780)+SUMIFS(収支報告書!$AC$10:$AC$1011,収支報告書!$U$10:$U$1011,"一部*",収支報告書!$W$10:$W$1011,Q780)</f>
        <v>0</v>
      </c>
      <c r="S780" t="str" cm="1">
        <f t="array" aca="1" ref="S780" ca="1">_xlfn.IFNA(INDIRECT(ADDRESS(MATCH(Q780,収支報告書!$W$10:$W$1011,0)+9,22,4,,"収支報告書")),"")</f>
        <v/>
      </c>
      <c r="T780" t="str">
        <f t="shared" si="25"/>
        <v/>
      </c>
      <c r="U780" t="str">
        <f t="shared" si="26"/>
        <v/>
      </c>
    </row>
    <row r="781" spans="14:21">
      <c r="N781">
        <v>777</v>
      </c>
      <c r="O781" t="str">
        <f>IF(収支報告書!U786="一部対象外","・No."&amp;収支報告書!B786&amp;"："&amp;TEXT(収支報告書!$S786+収支報告書!$AA786+収支報告書!$AC786,"\#,###"),IF(収支報告書!U786="一部確認","・No."&amp;収支報告書!B786&amp;"："&amp;TEXT(収支報告書!$AB786,"\#,###"),""))</f>
        <v/>
      </c>
      <c r="P781" t="str" cm="1">
        <f t="array" ref="P781">IF(Q781="","",_xlfn.TEXTJOIN(",",TRUE,IF(収支報告書!$W$10:$W$1011=Q781,収支報告書!$B$10:$B$1011,"")))</f>
        <v/>
      </c>
      <c r="R781" s="150">
        <f>SUMIFS(収支報告書!$P$10:$P$1011,収支報告書!$U$10:$U$1011,"対象外",収支報告書!$W$10:$W$1011,Q781)+SUMIFS(収支報告書!$S$10:$S$1011,収支報告書!$U$10:$U$1011,"一部*",収支報告書!$W$10:$W$1011,Q781)+SUMIFS(収支報告書!$AA$10:$AA$1011,収支報告書!$U$10:$U$1011,"一部*",収支報告書!$W$10:$W$1011,Q781)+SUMIFS(収支報告書!$AB$10:$AB$1011,収支報告書!$U$10:$U$1011,"一部*",収支報告書!$W$10:$W$1011,Q781)+SUMIFS(収支報告書!$P$10:$P$1011,収支報告書!$U$10:$U$1011,"確認",収支報告書!$W$10:$W$1011,Q781)+SUMIFS(収支報告書!$AC$10:$AC$1011,収支報告書!$U$10:$U$1011,"一部*",収支報告書!$W$10:$W$1011,Q781)</f>
        <v>0</v>
      </c>
      <c r="S781" t="str" cm="1">
        <f t="array" aca="1" ref="S781" ca="1">_xlfn.IFNA(INDIRECT(ADDRESS(MATCH(Q781,収支報告書!$W$10:$W$1011,0)+9,22,4,,"収支報告書")),"")</f>
        <v/>
      </c>
      <c r="T781" t="str">
        <f t="shared" si="25"/>
        <v/>
      </c>
      <c r="U781" t="str">
        <f t="shared" si="26"/>
        <v/>
      </c>
    </row>
    <row r="782" spans="14:21">
      <c r="N782">
        <v>778</v>
      </c>
      <c r="O782" t="str">
        <f>IF(収支報告書!U787="一部対象外","・No."&amp;収支報告書!B787&amp;"："&amp;TEXT(収支報告書!$S787+収支報告書!$AA787+収支報告書!$AC787,"\#,###"),IF(収支報告書!U787="一部確認","・No."&amp;収支報告書!B787&amp;"："&amp;TEXT(収支報告書!$AB787,"\#,###"),""))</f>
        <v/>
      </c>
      <c r="P782" t="str" cm="1">
        <f t="array" ref="P782">IF(Q782="","",_xlfn.TEXTJOIN(",",TRUE,IF(収支報告書!$W$10:$W$1011=Q782,収支報告書!$B$10:$B$1011,"")))</f>
        <v/>
      </c>
      <c r="R782" s="150">
        <f>SUMIFS(収支報告書!$P$10:$P$1011,収支報告書!$U$10:$U$1011,"対象外",収支報告書!$W$10:$W$1011,Q782)+SUMIFS(収支報告書!$S$10:$S$1011,収支報告書!$U$10:$U$1011,"一部*",収支報告書!$W$10:$W$1011,Q782)+SUMIFS(収支報告書!$AA$10:$AA$1011,収支報告書!$U$10:$U$1011,"一部*",収支報告書!$W$10:$W$1011,Q782)+SUMIFS(収支報告書!$AB$10:$AB$1011,収支報告書!$U$10:$U$1011,"一部*",収支報告書!$W$10:$W$1011,Q782)+SUMIFS(収支報告書!$P$10:$P$1011,収支報告書!$U$10:$U$1011,"確認",収支報告書!$W$10:$W$1011,Q782)+SUMIFS(収支報告書!$AC$10:$AC$1011,収支報告書!$U$10:$U$1011,"一部*",収支報告書!$W$10:$W$1011,Q782)</f>
        <v>0</v>
      </c>
      <c r="S782" t="str" cm="1">
        <f t="array" aca="1" ref="S782" ca="1">_xlfn.IFNA(INDIRECT(ADDRESS(MATCH(Q782,収支報告書!$W$10:$W$1011,0)+9,22,4,,"収支報告書")),"")</f>
        <v/>
      </c>
      <c r="T782" t="str">
        <f t="shared" si="25"/>
        <v/>
      </c>
      <c r="U782" t="str">
        <f t="shared" si="26"/>
        <v/>
      </c>
    </row>
    <row r="783" spans="14:21">
      <c r="N783">
        <v>779</v>
      </c>
      <c r="O783" t="str">
        <f>IF(収支報告書!U788="一部対象外","・No."&amp;収支報告書!B788&amp;"："&amp;TEXT(収支報告書!$S788+収支報告書!$AA788+収支報告書!$AC788,"\#,###"),IF(収支報告書!U788="一部確認","・No."&amp;収支報告書!B788&amp;"："&amp;TEXT(収支報告書!$AB788,"\#,###"),""))</f>
        <v/>
      </c>
      <c r="P783" t="str" cm="1">
        <f t="array" ref="P783">IF(Q783="","",_xlfn.TEXTJOIN(",",TRUE,IF(収支報告書!$W$10:$W$1011=Q783,収支報告書!$B$10:$B$1011,"")))</f>
        <v/>
      </c>
      <c r="R783" s="150">
        <f>SUMIFS(収支報告書!$P$10:$P$1011,収支報告書!$U$10:$U$1011,"対象外",収支報告書!$W$10:$W$1011,Q783)+SUMIFS(収支報告書!$S$10:$S$1011,収支報告書!$U$10:$U$1011,"一部*",収支報告書!$W$10:$W$1011,Q783)+SUMIFS(収支報告書!$AA$10:$AA$1011,収支報告書!$U$10:$U$1011,"一部*",収支報告書!$W$10:$W$1011,Q783)+SUMIFS(収支報告書!$AB$10:$AB$1011,収支報告書!$U$10:$U$1011,"一部*",収支報告書!$W$10:$W$1011,Q783)+SUMIFS(収支報告書!$P$10:$P$1011,収支報告書!$U$10:$U$1011,"確認",収支報告書!$W$10:$W$1011,Q783)+SUMIFS(収支報告書!$AC$10:$AC$1011,収支報告書!$U$10:$U$1011,"一部*",収支報告書!$W$10:$W$1011,Q783)</f>
        <v>0</v>
      </c>
      <c r="S783" t="str" cm="1">
        <f t="array" aca="1" ref="S783" ca="1">_xlfn.IFNA(INDIRECT(ADDRESS(MATCH(Q783,収支報告書!$W$10:$W$1011,0)+9,22,4,,"収支報告書")),"")</f>
        <v/>
      </c>
      <c r="T783" t="str">
        <f t="shared" si="25"/>
        <v/>
      </c>
      <c r="U783" t="str">
        <f t="shared" si="26"/>
        <v/>
      </c>
    </row>
    <row r="784" spans="14:21">
      <c r="N784">
        <v>780</v>
      </c>
      <c r="O784" t="str">
        <f>IF(収支報告書!U789="一部対象外","・No."&amp;収支報告書!B789&amp;"："&amp;TEXT(収支報告書!$S789+収支報告書!$AA789+収支報告書!$AC789,"\#,###"),IF(収支報告書!U789="一部確認","・No."&amp;収支報告書!B789&amp;"："&amp;TEXT(収支報告書!$AB789,"\#,###"),""))</f>
        <v/>
      </c>
      <c r="P784" t="str" cm="1">
        <f t="array" ref="P784">IF(Q784="","",_xlfn.TEXTJOIN(",",TRUE,IF(収支報告書!$W$10:$W$1011=Q784,収支報告書!$B$10:$B$1011,"")))</f>
        <v/>
      </c>
      <c r="R784" s="150">
        <f>SUMIFS(収支報告書!$P$10:$P$1011,収支報告書!$U$10:$U$1011,"対象外",収支報告書!$W$10:$W$1011,Q784)+SUMIFS(収支報告書!$S$10:$S$1011,収支報告書!$U$10:$U$1011,"一部*",収支報告書!$W$10:$W$1011,Q784)+SUMIFS(収支報告書!$AA$10:$AA$1011,収支報告書!$U$10:$U$1011,"一部*",収支報告書!$W$10:$W$1011,Q784)+SUMIFS(収支報告書!$AB$10:$AB$1011,収支報告書!$U$10:$U$1011,"一部*",収支報告書!$W$10:$W$1011,Q784)+SUMIFS(収支報告書!$P$10:$P$1011,収支報告書!$U$10:$U$1011,"確認",収支報告書!$W$10:$W$1011,Q784)+SUMIFS(収支報告書!$AC$10:$AC$1011,収支報告書!$U$10:$U$1011,"一部*",収支報告書!$W$10:$W$1011,Q784)</f>
        <v>0</v>
      </c>
      <c r="S784" t="str" cm="1">
        <f t="array" aca="1" ref="S784" ca="1">_xlfn.IFNA(INDIRECT(ADDRESS(MATCH(Q784,収支報告書!$W$10:$W$1011,0)+9,22,4,,"収支報告書")),"")</f>
        <v/>
      </c>
      <c r="T784" t="str">
        <f t="shared" si="25"/>
        <v/>
      </c>
      <c r="U784" t="str">
        <f t="shared" si="26"/>
        <v/>
      </c>
    </row>
    <row r="785" spans="14:21">
      <c r="N785">
        <v>781</v>
      </c>
      <c r="O785" t="str">
        <f>IF(収支報告書!U790="一部対象外","・No."&amp;収支報告書!B790&amp;"："&amp;TEXT(収支報告書!$S790+収支報告書!$AA790+収支報告書!$AC790,"\#,###"),IF(収支報告書!U790="一部確認","・No."&amp;収支報告書!B790&amp;"："&amp;TEXT(収支報告書!$AB790,"\#,###"),""))</f>
        <v/>
      </c>
      <c r="P785" t="str" cm="1">
        <f t="array" ref="P785">IF(Q785="","",_xlfn.TEXTJOIN(",",TRUE,IF(収支報告書!$W$10:$W$1011=Q785,収支報告書!$B$10:$B$1011,"")))</f>
        <v/>
      </c>
      <c r="R785" s="150">
        <f>SUMIFS(収支報告書!$P$10:$P$1011,収支報告書!$U$10:$U$1011,"対象外",収支報告書!$W$10:$W$1011,Q785)+SUMIFS(収支報告書!$S$10:$S$1011,収支報告書!$U$10:$U$1011,"一部*",収支報告書!$W$10:$W$1011,Q785)+SUMIFS(収支報告書!$AA$10:$AA$1011,収支報告書!$U$10:$U$1011,"一部*",収支報告書!$W$10:$W$1011,Q785)+SUMIFS(収支報告書!$AB$10:$AB$1011,収支報告書!$U$10:$U$1011,"一部*",収支報告書!$W$10:$W$1011,Q785)+SUMIFS(収支報告書!$P$10:$P$1011,収支報告書!$U$10:$U$1011,"確認",収支報告書!$W$10:$W$1011,Q785)+SUMIFS(収支報告書!$AC$10:$AC$1011,収支報告書!$U$10:$U$1011,"一部*",収支報告書!$W$10:$W$1011,Q785)</f>
        <v>0</v>
      </c>
      <c r="S785" t="str" cm="1">
        <f t="array" aca="1" ref="S785" ca="1">_xlfn.IFNA(INDIRECT(ADDRESS(MATCH(Q785,収支報告書!$W$10:$W$1011,0)+9,22,4,,"収支報告書")),"")</f>
        <v/>
      </c>
      <c r="T785" t="str">
        <f t="shared" si="25"/>
        <v/>
      </c>
      <c r="U785" t="str">
        <f t="shared" si="26"/>
        <v/>
      </c>
    </row>
    <row r="786" spans="14:21">
      <c r="N786">
        <v>782</v>
      </c>
      <c r="O786" t="str">
        <f>IF(収支報告書!U791="一部対象外","・No."&amp;収支報告書!B791&amp;"："&amp;TEXT(収支報告書!$S791+収支報告書!$AA791+収支報告書!$AC791,"\#,###"),IF(収支報告書!U791="一部確認","・No."&amp;収支報告書!B791&amp;"："&amp;TEXT(収支報告書!$AB791,"\#,###"),""))</f>
        <v/>
      </c>
      <c r="P786" t="str" cm="1">
        <f t="array" ref="P786">IF(Q786="","",_xlfn.TEXTJOIN(",",TRUE,IF(収支報告書!$W$10:$W$1011=Q786,収支報告書!$B$10:$B$1011,"")))</f>
        <v/>
      </c>
      <c r="R786" s="150">
        <f>SUMIFS(収支報告書!$P$10:$P$1011,収支報告書!$U$10:$U$1011,"対象外",収支報告書!$W$10:$W$1011,Q786)+SUMIFS(収支報告書!$S$10:$S$1011,収支報告書!$U$10:$U$1011,"一部*",収支報告書!$W$10:$W$1011,Q786)+SUMIFS(収支報告書!$AA$10:$AA$1011,収支報告書!$U$10:$U$1011,"一部*",収支報告書!$W$10:$W$1011,Q786)+SUMIFS(収支報告書!$AB$10:$AB$1011,収支報告書!$U$10:$U$1011,"一部*",収支報告書!$W$10:$W$1011,Q786)+SUMIFS(収支報告書!$P$10:$P$1011,収支報告書!$U$10:$U$1011,"確認",収支報告書!$W$10:$W$1011,Q786)+SUMIFS(収支報告書!$AC$10:$AC$1011,収支報告書!$U$10:$U$1011,"一部*",収支報告書!$W$10:$W$1011,Q786)</f>
        <v>0</v>
      </c>
      <c r="S786" t="str" cm="1">
        <f t="array" aca="1" ref="S786" ca="1">_xlfn.IFNA(INDIRECT(ADDRESS(MATCH(Q786,収支報告書!$W$10:$W$1011,0)+9,22,4,,"収支報告書")),"")</f>
        <v/>
      </c>
      <c r="T786" t="str">
        <f t="shared" si="25"/>
        <v/>
      </c>
      <c r="U786" t="str">
        <f t="shared" si="26"/>
        <v/>
      </c>
    </row>
    <row r="787" spans="14:21">
      <c r="N787">
        <v>783</v>
      </c>
      <c r="O787" t="str">
        <f>IF(収支報告書!U792="一部対象外","・No."&amp;収支報告書!B792&amp;"："&amp;TEXT(収支報告書!$S792+収支報告書!$AA792+収支報告書!$AC792,"\#,###"),IF(収支報告書!U792="一部確認","・No."&amp;収支報告書!B792&amp;"："&amp;TEXT(収支報告書!$AB792,"\#,###"),""))</f>
        <v/>
      </c>
      <c r="P787" t="str" cm="1">
        <f t="array" ref="P787">IF(Q787="","",_xlfn.TEXTJOIN(",",TRUE,IF(収支報告書!$W$10:$W$1011=Q787,収支報告書!$B$10:$B$1011,"")))</f>
        <v/>
      </c>
      <c r="R787" s="150">
        <f>SUMIFS(収支報告書!$P$10:$P$1011,収支報告書!$U$10:$U$1011,"対象外",収支報告書!$W$10:$W$1011,Q787)+SUMIFS(収支報告書!$S$10:$S$1011,収支報告書!$U$10:$U$1011,"一部*",収支報告書!$W$10:$W$1011,Q787)+SUMIFS(収支報告書!$AA$10:$AA$1011,収支報告書!$U$10:$U$1011,"一部*",収支報告書!$W$10:$W$1011,Q787)+SUMIFS(収支報告書!$AB$10:$AB$1011,収支報告書!$U$10:$U$1011,"一部*",収支報告書!$W$10:$W$1011,Q787)+SUMIFS(収支報告書!$P$10:$P$1011,収支報告書!$U$10:$U$1011,"確認",収支報告書!$W$10:$W$1011,Q787)+SUMIFS(収支報告書!$AC$10:$AC$1011,収支報告書!$U$10:$U$1011,"一部*",収支報告書!$W$10:$W$1011,Q787)</f>
        <v>0</v>
      </c>
      <c r="S787" t="str" cm="1">
        <f t="array" aca="1" ref="S787" ca="1">_xlfn.IFNA(INDIRECT(ADDRESS(MATCH(Q787,収支報告書!$W$10:$W$1011,0)+9,22,4,,"収支報告書")),"")</f>
        <v/>
      </c>
      <c r="T787" t="str">
        <f t="shared" si="25"/>
        <v/>
      </c>
      <c r="U787" t="str">
        <f t="shared" si="26"/>
        <v/>
      </c>
    </row>
    <row r="788" spans="14:21">
      <c r="N788">
        <v>784</v>
      </c>
      <c r="O788" t="str">
        <f>IF(収支報告書!U793="一部対象外","・No."&amp;収支報告書!B793&amp;"："&amp;TEXT(収支報告書!$S793+収支報告書!$AA793+収支報告書!$AC793,"\#,###"),IF(収支報告書!U793="一部確認","・No."&amp;収支報告書!B793&amp;"："&amp;TEXT(収支報告書!$AB793,"\#,###"),""))</f>
        <v/>
      </c>
      <c r="P788" t="str" cm="1">
        <f t="array" ref="P788">IF(Q788="","",_xlfn.TEXTJOIN(",",TRUE,IF(収支報告書!$W$10:$W$1011=Q788,収支報告書!$B$10:$B$1011,"")))</f>
        <v/>
      </c>
      <c r="R788" s="150">
        <f>SUMIFS(収支報告書!$P$10:$P$1011,収支報告書!$U$10:$U$1011,"対象外",収支報告書!$W$10:$W$1011,Q788)+SUMIFS(収支報告書!$S$10:$S$1011,収支報告書!$U$10:$U$1011,"一部*",収支報告書!$W$10:$W$1011,Q788)+SUMIFS(収支報告書!$AA$10:$AA$1011,収支報告書!$U$10:$U$1011,"一部*",収支報告書!$W$10:$W$1011,Q788)+SUMIFS(収支報告書!$AB$10:$AB$1011,収支報告書!$U$10:$U$1011,"一部*",収支報告書!$W$10:$W$1011,Q788)+SUMIFS(収支報告書!$P$10:$P$1011,収支報告書!$U$10:$U$1011,"確認",収支報告書!$W$10:$W$1011,Q788)+SUMIFS(収支報告書!$AC$10:$AC$1011,収支報告書!$U$10:$U$1011,"一部*",収支報告書!$W$10:$W$1011,Q788)</f>
        <v>0</v>
      </c>
      <c r="S788" t="str" cm="1">
        <f t="array" aca="1" ref="S788" ca="1">_xlfn.IFNA(INDIRECT(ADDRESS(MATCH(Q788,収支報告書!$W$10:$W$1011,0)+9,22,4,,"収支報告書")),"")</f>
        <v/>
      </c>
      <c r="T788" t="str">
        <f t="shared" si="25"/>
        <v/>
      </c>
      <c r="U788" t="str">
        <f t="shared" si="26"/>
        <v/>
      </c>
    </row>
    <row r="789" spans="14:21">
      <c r="N789">
        <v>785</v>
      </c>
      <c r="O789" t="str">
        <f>IF(収支報告書!U794="一部対象外","・No."&amp;収支報告書!B794&amp;"："&amp;TEXT(収支報告書!$S794+収支報告書!$AA794+収支報告書!$AC794,"\#,###"),IF(収支報告書!U794="一部確認","・No."&amp;収支報告書!B794&amp;"："&amp;TEXT(収支報告書!$AB794,"\#,###"),""))</f>
        <v/>
      </c>
      <c r="P789" t="str" cm="1">
        <f t="array" ref="P789">IF(Q789="","",_xlfn.TEXTJOIN(",",TRUE,IF(収支報告書!$W$10:$W$1011=Q789,収支報告書!$B$10:$B$1011,"")))</f>
        <v/>
      </c>
      <c r="R789" s="150">
        <f>SUMIFS(収支報告書!$P$10:$P$1011,収支報告書!$U$10:$U$1011,"対象外",収支報告書!$W$10:$W$1011,Q789)+SUMIFS(収支報告書!$S$10:$S$1011,収支報告書!$U$10:$U$1011,"一部*",収支報告書!$W$10:$W$1011,Q789)+SUMIFS(収支報告書!$AA$10:$AA$1011,収支報告書!$U$10:$U$1011,"一部*",収支報告書!$W$10:$W$1011,Q789)+SUMIFS(収支報告書!$AB$10:$AB$1011,収支報告書!$U$10:$U$1011,"一部*",収支報告書!$W$10:$W$1011,Q789)+SUMIFS(収支報告書!$P$10:$P$1011,収支報告書!$U$10:$U$1011,"確認",収支報告書!$W$10:$W$1011,Q789)+SUMIFS(収支報告書!$AC$10:$AC$1011,収支報告書!$U$10:$U$1011,"一部*",収支報告書!$W$10:$W$1011,Q789)</f>
        <v>0</v>
      </c>
      <c r="S789" t="str" cm="1">
        <f t="array" aca="1" ref="S789" ca="1">_xlfn.IFNA(INDIRECT(ADDRESS(MATCH(Q789,収支報告書!$W$10:$W$1011,0)+9,22,4,,"収支報告書")),"")</f>
        <v/>
      </c>
      <c r="T789" t="str">
        <f t="shared" si="25"/>
        <v/>
      </c>
      <c r="U789" t="str">
        <f t="shared" si="26"/>
        <v/>
      </c>
    </row>
    <row r="790" spans="14:21">
      <c r="N790">
        <v>786</v>
      </c>
      <c r="O790" t="str">
        <f>IF(収支報告書!U795="一部対象外","・No."&amp;収支報告書!B795&amp;"："&amp;TEXT(収支報告書!$S795+収支報告書!$AA795+収支報告書!$AC795,"\#,###"),IF(収支報告書!U795="一部確認","・No."&amp;収支報告書!B795&amp;"："&amp;TEXT(収支報告書!$AB795,"\#,###"),""))</f>
        <v/>
      </c>
      <c r="P790" t="str" cm="1">
        <f t="array" ref="P790">IF(Q790="","",_xlfn.TEXTJOIN(",",TRUE,IF(収支報告書!$W$10:$W$1011=Q790,収支報告書!$B$10:$B$1011,"")))</f>
        <v/>
      </c>
      <c r="R790" s="150">
        <f>SUMIFS(収支報告書!$P$10:$P$1011,収支報告書!$U$10:$U$1011,"対象外",収支報告書!$W$10:$W$1011,Q790)+SUMIFS(収支報告書!$S$10:$S$1011,収支報告書!$U$10:$U$1011,"一部*",収支報告書!$W$10:$W$1011,Q790)+SUMIFS(収支報告書!$AA$10:$AA$1011,収支報告書!$U$10:$U$1011,"一部*",収支報告書!$W$10:$W$1011,Q790)+SUMIFS(収支報告書!$AB$10:$AB$1011,収支報告書!$U$10:$U$1011,"一部*",収支報告書!$W$10:$W$1011,Q790)+SUMIFS(収支報告書!$P$10:$P$1011,収支報告書!$U$10:$U$1011,"確認",収支報告書!$W$10:$W$1011,Q790)+SUMIFS(収支報告書!$AC$10:$AC$1011,収支報告書!$U$10:$U$1011,"一部*",収支報告書!$W$10:$W$1011,Q790)</f>
        <v>0</v>
      </c>
      <c r="S790" t="str" cm="1">
        <f t="array" aca="1" ref="S790" ca="1">_xlfn.IFNA(INDIRECT(ADDRESS(MATCH(Q790,収支報告書!$W$10:$W$1011,0)+9,22,4,,"収支報告書")),"")</f>
        <v/>
      </c>
      <c r="T790" t="str">
        <f t="shared" si="25"/>
        <v/>
      </c>
      <c r="U790" t="str">
        <f t="shared" si="26"/>
        <v/>
      </c>
    </row>
    <row r="791" spans="14:21">
      <c r="N791">
        <v>787</v>
      </c>
      <c r="O791" t="str">
        <f>IF(収支報告書!U796="一部対象外","・No."&amp;収支報告書!B796&amp;"："&amp;TEXT(収支報告書!$S796+収支報告書!$AA796+収支報告書!$AC796,"\#,###"),IF(収支報告書!U796="一部確認","・No."&amp;収支報告書!B796&amp;"："&amp;TEXT(収支報告書!$AB796,"\#,###"),""))</f>
        <v/>
      </c>
      <c r="P791" t="str" cm="1">
        <f t="array" ref="P791">IF(Q791="","",_xlfn.TEXTJOIN(",",TRUE,IF(収支報告書!$W$10:$W$1011=Q791,収支報告書!$B$10:$B$1011,"")))</f>
        <v/>
      </c>
      <c r="R791" s="150">
        <f>SUMIFS(収支報告書!$P$10:$P$1011,収支報告書!$U$10:$U$1011,"対象外",収支報告書!$W$10:$W$1011,Q791)+SUMIFS(収支報告書!$S$10:$S$1011,収支報告書!$U$10:$U$1011,"一部*",収支報告書!$W$10:$W$1011,Q791)+SUMIFS(収支報告書!$AA$10:$AA$1011,収支報告書!$U$10:$U$1011,"一部*",収支報告書!$W$10:$W$1011,Q791)+SUMIFS(収支報告書!$AB$10:$AB$1011,収支報告書!$U$10:$U$1011,"一部*",収支報告書!$W$10:$W$1011,Q791)+SUMIFS(収支報告書!$P$10:$P$1011,収支報告書!$U$10:$U$1011,"確認",収支報告書!$W$10:$W$1011,Q791)+SUMIFS(収支報告書!$AC$10:$AC$1011,収支報告書!$U$10:$U$1011,"一部*",収支報告書!$W$10:$W$1011,Q791)</f>
        <v>0</v>
      </c>
      <c r="S791" t="str" cm="1">
        <f t="array" aca="1" ref="S791" ca="1">_xlfn.IFNA(INDIRECT(ADDRESS(MATCH(Q791,収支報告書!$W$10:$W$1011,0)+9,22,4,,"収支報告書")),"")</f>
        <v/>
      </c>
      <c r="T791" t="str">
        <f t="shared" si="25"/>
        <v/>
      </c>
      <c r="U791" t="str">
        <f t="shared" si="26"/>
        <v/>
      </c>
    </row>
    <row r="792" spans="14:21">
      <c r="N792">
        <v>788</v>
      </c>
      <c r="O792" t="str">
        <f>IF(収支報告書!U797="一部対象外","・No."&amp;収支報告書!B797&amp;"："&amp;TEXT(収支報告書!$S797+収支報告書!$AA797+収支報告書!$AC797,"\#,###"),IF(収支報告書!U797="一部確認","・No."&amp;収支報告書!B797&amp;"："&amp;TEXT(収支報告書!$AB797,"\#,###"),""))</f>
        <v/>
      </c>
      <c r="P792" t="str" cm="1">
        <f t="array" ref="P792">IF(Q792="","",_xlfn.TEXTJOIN(",",TRUE,IF(収支報告書!$W$10:$W$1011=Q792,収支報告書!$B$10:$B$1011,"")))</f>
        <v/>
      </c>
      <c r="R792" s="150">
        <f>SUMIFS(収支報告書!$P$10:$P$1011,収支報告書!$U$10:$U$1011,"対象外",収支報告書!$W$10:$W$1011,Q792)+SUMIFS(収支報告書!$S$10:$S$1011,収支報告書!$U$10:$U$1011,"一部*",収支報告書!$W$10:$W$1011,Q792)+SUMIFS(収支報告書!$AA$10:$AA$1011,収支報告書!$U$10:$U$1011,"一部*",収支報告書!$W$10:$W$1011,Q792)+SUMIFS(収支報告書!$AB$10:$AB$1011,収支報告書!$U$10:$U$1011,"一部*",収支報告書!$W$10:$W$1011,Q792)+SUMIFS(収支報告書!$P$10:$P$1011,収支報告書!$U$10:$U$1011,"確認",収支報告書!$W$10:$W$1011,Q792)+SUMIFS(収支報告書!$AC$10:$AC$1011,収支報告書!$U$10:$U$1011,"一部*",収支報告書!$W$10:$W$1011,Q792)</f>
        <v>0</v>
      </c>
      <c r="S792" t="str" cm="1">
        <f t="array" aca="1" ref="S792" ca="1">_xlfn.IFNA(INDIRECT(ADDRESS(MATCH(Q792,収支報告書!$W$10:$W$1011,0)+9,22,4,,"収支報告書")),"")</f>
        <v/>
      </c>
      <c r="T792" t="str">
        <f t="shared" si="25"/>
        <v/>
      </c>
      <c r="U792" t="str">
        <f t="shared" si="26"/>
        <v/>
      </c>
    </row>
    <row r="793" spans="14:21">
      <c r="N793">
        <v>789</v>
      </c>
      <c r="O793" t="str">
        <f>IF(収支報告書!U798="一部対象外","・No."&amp;収支報告書!B798&amp;"："&amp;TEXT(収支報告書!$S798+収支報告書!$AA798+収支報告書!$AC798,"\#,###"),IF(収支報告書!U798="一部確認","・No."&amp;収支報告書!B798&amp;"："&amp;TEXT(収支報告書!$AB798,"\#,###"),""))</f>
        <v/>
      </c>
      <c r="P793" t="str" cm="1">
        <f t="array" ref="P793">IF(Q793="","",_xlfn.TEXTJOIN(",",TRUE,IF(収支報告書!$W$10:$W$1011=Q793,収支報告書!$B$10:$B$1011,"")))</f>
        <v/>
      </c>
      <c r="R793" s="150">
        <f>SUMIFS(収支報告書!$P$10:$P$1011,収支報告書!$U$10:$U$1011,"対象外",収支報告書!$W$10:$W$1011,Q793)+SUMIFS(収支報告書!$S$10:$S$1011,収支報告書!$U$10:$U$1011,"一部*",収支報告書!$W$10:$W$1011,Q793)+SUMIFS(収支報告書!$AA$10:$AA$1011,収支報告書!$U$10:$U$1011,"一部*",収支報告書!$W$10:$W$1011,Q793)+SUMIFS(収支報告書!$AB$10:$AB$1011,収支報告書!$U$10:$U$1011,"一部*",収支報告書!$W$10:$W$1011,Q793)+SUMIFS(収支報告書!$P$10:$P$1011,収支報告書!$U$10:$U$1011,"確認",収支報告書!$W$10:$W$1011,Q793)+SUMIFS(収支報告書!$AC$10:$AC$1011,収支報告書!$U$10:$U$1011,"一部*",収支報告書!$W$10:$W$1011,Q793)</f>
        <v>0</v>
      </c>
      <c r="S793" t="str" cm="1">
        <f t="array" aca="1" ref="S793" ca="1">_xlfn.IFNA(INDIRECT(ADDRESS(MATCH(Q793,収支報告書!$W$10:$W$1011,0)+9,22,4,,"収支報告書")),"")</f>
        <v/>
      </c>
      <c r="T793" t="str">
        <f t="shared" si="25"/>
        <v/>
      </c>
      <c r="U793" t="str">
        <f t="shared" si="26"/>
        <v/>
      </c>
    </row>
    <row r="794" spans="14:21">
      <c r="N794">
        <v>790</v>
      </c>
      <c r="O794" t="str">
        <f>IF(収支報告書!U799="一部対象外","・No."&amp;収支報告書!B799&amp;"："&amp;TEXT(収支報告書!$S799+収支報告書!$AA799+収支報告書!$AC799,"\#,###"),IF(収支報告書!U799="一部確認","・No."&amp;収支報告書!B799&amp;"："&amp;TEXT(収支報告書!$AB799,"\#,###"),""))</f>
        <v/>
      </c>
      <c r="P794" t="str" cm="1">
        <f t="array" ref="P794">IF(Q794="","",_xlfn.TEXTJOIN(",",TRUE,IF(収支報告書!$W$10:$W$1011=Q794,収支報告書!$B$10:$B$1011,"")))</f>
        <v/>
      </c>
      <c r="R794" s="150">
        <f>SUMIFS(収支報告書!$P$10:$P$1011,収支報告書!$U$10:$U$1011,"対象外",収支報告書!$W$10:$W$1011,Q794)+SUMIFS(収支報告書!$S$10:$S$1011,収支報告書!$U$10:$U$1011,"一部*",収支報告書!$W$10:$W$1011,Q794)+SUMIFS(収支報告書!$AA$10:$AA$1011,収支報告書!$U$10:$U$1011,"一部*",収支報告書!$W$10:$W$1011,Q794)+SUMIFS(収支報告書!$AB$10:$AB$1011,収支報告書!$U$10:$U$1011,"一部*",収支報告書!$W$10:$W$1011,Q794)+SUMIFS(収支報告書!$P$10:$P$1011,収支報告書!$U$10:$U$1011,"確認",収支報告書!$W$10:$W$1011,Q794)+SUMIFS(収支報告書!$AC$10:$AC$1011,収支報告書!$U$10:$U$1011,"一部*",収支報告書!$W$10:$W$1011,Q794)</f>
        <v>0</v>
      </c>
      <c r="S794" t="str" cm="1">
        <f t="array" aca="1" ref="S794" ca="1">_xlfn.IFNA(INDIRECT(ADDRESS(MATCH(Q794,収支報告書!$W$10:$W$1011,0)+9,22,4,,"収支報告書")),"")</f>
        <v/>
      </c>
      <c r="T794" t="str">
        <f t="shared" si="25"/>
        <v/>
      </c>
      <c r="U794" t="str">
        <f t="shared" si="26"/>
        <v/>
      </c>
    </row>
    <row r="795" spans="14:21">
      <c r="N795">
        <v>791</v>
      </c>
      <c r="O795" t="str">
        <f>IF(収支報告書!U800="一部対象外","・No."&amp;収支報告書!B800&amp;"："&amp;TEXT(収支報告書!$S800+収支報告書!$AA800+収支報告書!$AC800,"\#,###"),IF(収支報告書!U800="一部確認","・No."&amp;収支報告書!B800&amp;"："&amp;TEXT(収支報告書!$AB800,"\#,###"),""))</f>
        <v/>
      </c>
      <c r="P795" t="str" cm="1">
        <f t="array" ref="P795">IF(Q795="","",_xlfn.TEXTJOIN(",",TRUE,IF(収支報告書!$W$10:$W$1011=Q795,収支報告書!$B$10:$B$1011,"")))</f>
        <v/>
      </c>
      <c r="R795" s="150">
        <f>SUMIFS(収支報告書!$P$10:$P$1011,収支報告書!$U$10:$U$1011,"対象外",収支報告書!$W$10:$W$1011,Q795)+SUMIFS(収支報告書!$S$10:$S$1011,収支報告書!$U$10:$U$1011,"一部*",収支報告書!$W$10:$W$1011,Q795)+SUMIFS(収支報告書!$AA$10:$AA$1011,収支報告書!$U$10:$U$1011,"一部*",収支報告書!$W$10:$W$1011,Q795)+SUMIFS(収支報告書!$AB$10:$AB$1011,収支報告書!$U$10:$U$1011,"一部*",収支報告書!$W$10:$W$1011,Q795)+SUMIFS(収支報告書!$P$10:$P$1011,収支報告書!$U$10:$U$1011,"確認",収支報告書!$W$10:$W$1011,Q795)+SUMIFS(収支報告書!$AC$10:$AC$1011,収支報告書!$U$10:$U$1011,"一部*",収支報告書!$W$10:$W$1011,Q795)</f>
        <v>0</v>
      </c>
      <c r="S795" t="str" cm="1">
        <f t="array" aca="1" ref="S795" ca="1">_xlfn.IFNA(INDIRECT(ADDRESS(MATCH(Q795,収支報告書!$W$10:$W$1011,0)+9,22,4,,"収支報告書")),"")</f>
        <v/>
      </c>
      <c r="T795" t="str">
        <f t="shared" si="25"/>
        <v/>
      </c>
      <c r="U795" t="str">
        <f t="shared" si="26"/>
        <v/>
      </c>
    </row>
    <row r="796" spans="14:21">
      <c r="N796">
        <v>792</v>
      </c>
      <c r="O796" t="str">
        <f>IF(収支報告書!U801="一部対象外","・No."&amp;収支報告書!B801&amp;"："&amp;TEXT(収支報告書!$S801+収支報告書!$AA801+収支報告書!$AC801,"\#,###"),IF(収支報告書!U801="一部確認","・No."&amp;収支報告書!B801&amp;"："&amp;TEXT(収支報告書!$AB801,"\#,###"),""))</f>
        <v/>
      </c>
      <c r="P796" t="str" cm="1">
        <f t="array" ref="P796">IF(Q796="","",_xlfn.TEXTJOIN(",",TRUE,IF(収支報告書!$W$10:$W$1011=Q796,収支報告書!$B$10:$B$1011,"")))</f>
        <v/>
      </c>
      <c r="R796" s="150">
        <f>SUMIFS(収支報告書!$P$10:$P$1011,収支報告書!$U$10:$U$1011,"対象外",収支報告書!$W$10:$W$1011,Q796)+SUMIFS(収支報告書!$S$10:$S$1011,収支報告書!$U$10:$U$1011,"一部*",収支報告書!$W$10:$W$1011,Q796)+SUMIFS(収支報告書!$AA$10:$AA$1011,収支報告書!$U$10:$U$1011,"一部*",収支報告書!$W$10:$W$1011,Q796)+SUMIFS(収支報告書!$AB$10:$AB$1011,収支報告書!$U$10:$U$1011,"一部*",収支報告書!$W$10:$W$1011,Q796)+SUMIFS(収支報告書!$P$10:$P$1011,収支報告書!$U$10:$U$1011,"確認",収支報告書!$W$10:$W$1011,Q796)+SUMIFS(収支報告書!$AC$10:$AC$1011,収支報告書!$U$10:$U$1011,"一部*",収支報告書!$W$10:$W$1011,Q796)</f>
        <v>0</v>
      </c>
      <c r="S796" t="str" cm="1">
        <f t="array" aca="1" ref="S796" ca="1">_xlfn.IFNA(INDIRECT(ADDRESS(MATCH(Q796,収支報告書!$W$10:$W$1011,0)+9,22,4,,"収支報告書")),"")</f>
        <v/>
      </c>
      <c r="T796" t="str">
        <f t="shared" si="25"/>
        <v/>
      </c>
      <c r="U796" t="str">
        <f t="shared" si="26"/>
        <v/>
      </c>
    </row>
    <row r="797" spans="14:21">
      <c r="N797">
        <v>793</v>
      </c>
      <c r="O797" t="str">
        <f>IF(収支報告書!U802="一部対象外","・No."&amp;収支報告書!B802&amp;"："&amp;TEXT(収支報告書!$S802+収支報告書!$AA802+収支報告書!$AC802,"\#,###"),IF(収支報告書!U802="一部確認","・No."&amp;収支報告書!B802&amp;"："&amp;TEXT(収支報告書!$AB802,"\#,###"),""))</f>
        <v/>
      </c>
      <c r="P797" t="str" cm="1">
        <f t="array" ref="P797">IF(Q797="","",_xlfn.TEXTJOIN(",",TRUE,IF(収支報告書!$W$10:$W$1011=Q797,収支報告書!$B$10:$B$1011,"")))</f>
        <v/>
      </c>
      <c r="R797" s="150">
        <f>SUMIFS(収支報告書!$P$10:$P$1011,収支報告書!$U$10:$U$1011,"対象外",収支報告書!$W$10:$W$1011,Q797)+SUMIFS(収支報告書!$S$10:$S$1011,収支報告書!$U$10:$U$1011,"一部*",収支報告書!$W$10:$W$1011,Q797)+SUMIFS(収支報告書!$AA$10:$AA$1011,収支報告書!$U$10:$U$1011,"一部*",収支報告書!$W$10:$W$1011,Q797)+SUMIFS(収支報告書!$AB$10:$AB$1011,収支報告書!$U$10:$U$1011,"一部*",収支報告書!$W$10:$W$1011,Q797)+SUMIFS(収支報告書!$P$10:$P$1011,収支報告書!$U$10:$U$1011,"確認",収支報告書!$W$10:$W$1011,Q797)+SUMIFS(収支報告書!$AC$10:$AC$1011,収支報告書!$U$10:$U$1011,"一部*",収支報告書!$W$10:$W$1011,Q797)</f>
        <v>0</v>
      </c>
      <c r="S797" t="str" cm="1">
        <f t="array" aca="1" ref="S797" ca="1">_xlfn.IFNA(INDIRECT(ADDRESS(MATCH(Q797,収支報告書!$W$10:$W$1011,0)+9,22,4,,"収支報告書")),"")</f>
        <v/>
      </c>
      <c r="T797" t="str">
        <f t="shared" si="25"/>
        <v/>
      </c>
      <c r="U797" t="str">
        <f t="shared" si="26"/>
        <v/>
      </c>
    </row>
    <row r="798" spans="14:21">
      <c r="N798">
        <v>794</v>
      </c>
      <c r="O798" t="str">
        <f>IF(収支報告書!U803="一部対象外","・No."&amp;収支報告書!B803&amp;"："&amp;TEXT(収支報告書!$S803+収支報告書!$AA803+収支報告書!$AC803,"\#,###"),IF(収支報告書!U803="一部確認","・No."&amp;収支報告書!B803&amp;"："&amp;TEXT(収支報告書!$AB803,"\#,###"),""))</f>
        <v/>
      </c>
      <c r="P798" t="str" cm="1">
        <f t="array" ref="P798">IF(Q798="","",_xlfn.TEXTJOIN(",",TRUE,IF(収支報告書!$W$10:$W$1011=Q798,収支報告書!$B$10:$B$1011,"")))</f>
        <v/>
      </c>
      <c r="R798" s="150">
        <f>SUMIFS(収支報告書!$P$10:$P$1011,収支報告書!$U$10:$U$1011,"対象外",収支報告書!$W$10:$W$1011,Q798)+SUMIFS(収支報告書!$S$10:$S$1011,収支報告書!$U$10:$U$1011,"一部*",収支報告書!$W$10:$W$1011,Q798)+SUMIFS(収支報告書!$AA$10:$AA$1011,収支報告書!$U$10:$U$1011,"一部*",収支報告書!$W$10:$W$1011,Q798)+SUMIFS(収支報告書!$AB$10:$AB$1011,収支報告書!$U$10:$U$1011,"一部*",収支報告書!$W$10:$W$1011,Q798)+SUMIFS(収支報告書!$P$10:$P$1011,収支報告書!$U$10:$U$1011,"確認",収支報告書!$W$10:$W$1011,Q798)+SUMIFS(収支報告書!$AC$10:$AC$1011,収支報告書!$U$10:$U$1011,"一部*",収支報告書!$W$10:$W$1011,Q798)</f>
        <v>0</v>
      </c>
      <c r="S798" t="str" cm="1">
        <f t="array" aca="1" ref="S798" ca="1">_xlfn.IFNA(INDIRECT(ADDRESS(MATCH(Q798,収支報告書!$W$10:$W$1011,0)+9,22,4,,"収支報告書")),"")</f>
        <v/>
      </c>
      <c r="T798" t="str">
        <f t="shared" si="25"/>
        <v/>
      </c>
      <c r="U798" t="str">
        <f t="shared" si="26"/>
        <v/>
      </c>
    </row>
    <row r="799" spans="14:21">
      <c r="N799">
        <v>795</v>
      </c>
      <c r="O799" t="str">
        <f>IF(収支報告書!U804="一部対象外","・No."&amp;収支報告書!B804&amp;"："&amp;TEXT(収支報告書!$S804+収支報告書!$AA804+収支報告書!$AC804,"\#,###"),IF(収支報告書!U804="一部確認","・No."&amp;収支報告書!B804&amp;"："&amp;TEXT(収支報告書!$AB804,"\#,###"),""))</f>
        <v/>
      </c>
      <c r="P799" t="str" cm="1">
        <f t="array" ref="P799">IF(Q799="","",_xlfn.TEXTJOIN(",",TRUE,IF(収支報告書!$W$10:$W$1011=Q799,収支報告書!$B$10:$B$1011,"")))</f>
        <v/>
      </c>
      <c r="R799" s="150">
        <f>SUMIFS(収支報告書!$P$10:$P$1011,収支報告書!$U$10:$U$1011,"対象外",収支報告書!$W$10:$W$1011,Q799)+SUMIFS(収支報告書!$S$10:$S$1011,収支報告書!$U$10:$U$1011,"一部*",収支報告書!$W$10:$W$1011,Q799)+SUMIFS(収支報告書!$AA$10:$AA$1011,収支報告書!$U$10:$U$1011,"一部*",収支報告書!$W$10:$W$1011,Q799)+SUMIFS(収支報告書!$AB$10:$AB$1011,収支報告書!$U$10:$U$1011,"一部*",収支報告書!$W$10:$W$1011,Q799)+SUMIFS(収支報告書!$P$10:$P$1011,収支報告書!$U$10:$U$1011,"確認",収支報告書!$W$10:$W$1011,Q799)+SUMIFS(収支報告書!$AC$10:$AC$1011,収支報告書!$U$10:$U$1011,"一部*",収支報告書!$W$10:$W$1011,Q799)</f>
        <v>0</v>
      </c>
      <c r="S799" t="str" cm="1">
        <f t="array" aca="1" ref="S799" ca="1">_xlfn.IFNA(INDIRECT(ADDRESS(MATCH(Q799,収支報告書!$W$10:$W$1011,0)+9,22,4,,"収支報告書")),"")</f>
        <v/>
      </c>
      <c r="T799" t="str">
        <f t="shared" si="25"/>
        <v/>
      </c>
      <c r="U799" t="str">
        <f t="shared" si="26"/>
        <v/>
      </c>
    </row>
    <row r="800" spans="14:21">
      <c r="N800">
        <v>796</v>
      </c>
      <c r="O800" t="str">
        <f>IF(収支報告書!U805="一部対象外","・No."&amp;収支報告書!B805&amp;"："&amp;TEXT(収支報告書!$S805+収支報告書!$AA805+収支報告書!$AC805,"\#,###"),IF(収支報告書!U805="一部確認","・No."&amp;収支報告書!B805&amp;"："&amp;TEXT(収支報告書!$AB805,"\#,###"),""))</f>
        <v/>
      </c>
      <c r="P800" t="str" cm="1">
        <f t="array" ref="P800">IF(Q800="","",_xlfn.TEXTJOIN(",",TRUE,IF(収支報告書!$W$10:$W$1011=Q800,収支報告書!$B$10:$B$1011,"")))</f>
        <v/>
      </c>
      <c r="R800" s="150">
        <f>SUMIFS(収支報告書!$P$10:$P$1011,収支報告書!$U$10:$U$1011,"対象外",収支報告書!$W$10:$W$1011,Q800)+SUMIFS(収支報告書!$S$10:$S$1011,収支報告書!$U$10:$U$1011,"一部*",収支報告書!$W$10:$W$1011,Q800)+SUMIFS(収支報告書!$AA$10:$AA$1011,収支報告書!$U$10:$U$1011,"一部*",収支報告書!$W$10:$W$1011,Q800)+SUMIFS(収支報告書!$AB$10:$AB$1011,収支報告書!$U$10:$U$1011,"一部*",収支報告書!$W$10:$W$1011,Q800)+SUMIFS(収支報告書!$P$10:$P$1011,収支報告書!$U$10:$U$1011,"確認",収支報告書!$W$10:$W$1011,Q800)+SUMIFS(収支報告書!$AC$10:$AC$1011,収支報告書!$U$10:$U$1011,"一部*",収支報告書!$W$10:$W$1011,Q800)</f>
        <v>0</v>
      </c>
      <c r="S800" t="str" cm="1">
        <f t="array" aca="1" ref="S800" ca="1">_xlfn.IFNA(INDIRECT(ADDRESS(MATCH(Q800,収支報告書!$W$10:$W$1011,0)+9,22,4,,"収支報告書")),"")</f>
        <v/>
      </c>
      <c r="T800" t="str">
        <f t="shared" si="25"/>
        <v/>
      </c>
      <c r="U800" t="str">
        <f t="shared" si="26"/>
        <v/>
      </c>
    </row>
    <row r="801" spans="14:21">
      <c r="N801">
        <v>797</v>
      </c>
      <c r="O801" t="str">
        <f>IF(収支報告書!U806="一部対象外","・No."&amp;収支報告書!B806&amp;"："&amp;TEXT(収支報告書!$S806+収支報告書!$AA806+収支報告書!$AC806,"\#,###"),IF(収支報告書!U806="一部確認","・No."&amp;収支報告書!B806&amp;"："&amp;TEXT(収支報告書!$AB806,"\#,###"),""))</f>
        <v/>
      </c>
      <c r="P801" t="str" cm="1">
        <f t="array" ref="P801">IF(Q801="","",_xlfn.TEXTJOIN(",",TRUE,IF(収支報告書!$W$10:$W$1011=Q801,収支報告書!$B$10:$B$1011,"")))</f>
        <v/>
      </c>
      <c r="R801" s="150">
        <f>SUMIFS(収支報告書!$P$10:$P$1011,収支報告書!$U$10:$U$1011,"対象外",収支報告書!$W$10:$W$1011,Q801)+SUMIFS(収支報告書!$S$10:$S$1011,収支報告書!$U$10:$U$1011,"一部*",収支報告書!$W$10:$W$1011,Q801)+SUMIFS(収支報告書!$AA$10:$AA$1011,収支報告書!$U$10:$U$1011,"一部*",収支報告書!$W$10:$W$1011,Q801)+SUMIFS(収支報告書!$AB$10:$AB$1011,収支報告書!$U$10:$U$1011,"一部*",収支報告書!$W$10:$W$1011,Q801)+SUMIFS(収支報告書!$P$10:$P$1011,収支報告書!$U$10:$U$1011,"確認",収支報告書!$W$10:$W$1011,Q801)+SUMIFS(収支報告書!$AC$10:$AC$1011,収支報告書!$U$10:$U$1011,"一部*",収支報告書!$W$10:$W$1011,Q801)</f>
        <v>0</v>
      </c>
      <c r="S801" t="str" cm="1">
        <f t="array" aca="1" ref="S801" ca="1">_xlfn.IFNA(INDIRECT(ADDRESS(MATCH(Q801,収支報告書!$W$10:$W$1011,0)+9,22,4,,"収支報告書")),"")</f>
        <v/>
      </c>
      <c r="T801" t="str">
        <f t="shared" si="25"/>
        <v/>
      </c>
      <c r="U801" t="str">
        <f t="shared" si="26"/>
        <v/>
      </c>
    </row>
    <row r="802" spans="14:21">
      <c r="N802">
        <v>798</v>
      </c>
      <c r="O802" t="str">
        <f>IF(収支報告書!U807="一部対象外","・No."&amp;収支報告書!B807&amp;"："&amp;TEXT(収支報告書!$S807+収支報告書!$AA807+収支報告書!$AC807,"\#,###"),IF(収支報告書!U807="一部確認","・No."&amp;収支報告書!B807&amp;"："&amp;TEXT(収支報告書!$AB807,"\#,###"),""))</f>
        <v/>
      </c>
      <c r="P802" t="str" cm="1">
        <f t="array" ref="P802">IF(Q802="","",_xlfn.TEXTJOIN(",",TRUE,IF(収支報告書!$W$10:$W$1011=Q802,収支報告書!$B$10:$B$1011,"")))</f>
        <v/>
      </c>
      <c r="R802" s="150">
        <f>SUMIFS(収支報告書!$P$10:$P$1011,収支報告書!$U$10:$U$1011,"対象外",収支報告書!$W$10:$W$1011,Q802)+SUMIFS(収支報告書!$S$10:$S$1011,収支報告書!$U$10:$U$1011,"一部*",収支報告書!$W$10:$W$1011,Q802)+SUMIFS(収支報告書!$AA$10:$AA$1011,収支報告書!$U$10:$U$1011,"一部*",収支報告書!$W$10:$W$1011,Q802)+SUMIFS(収支報告書!$AB$10:$AB$1011,収支報告書!$U$10:$U$1011,"一部*",収支報告書!$W$10:$W$1011,Q802)+SUMIFS(収支報告書!$P$10:$P$1011,収支報告書!$U$10:$U$1011,"確認",収支報告書!$W$10:$W$1011,Q802)+SUMIFS(収支報告書!$AC$10:$AC$1011,収支報告書!$U$10:$U$1011,"一部*",収支報告書!$W$10:$W$1011,Q802)</f>
        <v>0</v>
      </c>
      <c r="S802" t="str" cm="1">
        <f t="array" aca="1" ref="S802" ca="1">_xlfn.IFNA(INDIRECT(ADDRESS(MATCH(Q802,収支報告書!$W$10:$W$1011,0)+9,22,4,,"収支報告書")),"")</f>
        <v/>
      </c>
      <c r="T802" t="str">
        <f t="shared" si="25"/>
        <v/>
      </c>
      <c r="U802" t="str">
        <f t="shared" si="26"/>
        <v/>
      </c>
    </row>
    <row r="803" spans="14:21">
      <c r="N803">
        <v>799</v>
      </c>
      <c r="O803" t="str">
        <f>IF(収支報告書!U808="一部対象外","・No."&amp;収支報告書!B808&amp;"："&amp;TEXT(収支報告書!$S808+収支報告書!$AA808+収支報告書!$AC808,"\#,###"),IF(収支報告書!U808="一部確認","・No."&amp;収支報告書!B808&amp;"："&amp;TEXT(収支報告書!$AB808,"\#,###"),""))</f>
        <v/>
      </c>
      <c r="P803" t="str" cm="1">
        <f t="array" ref="P803">IF(Q803="","",_xlfn.TEXTJOIN(",",TRUE,IF(収支報告書!$W$10:$W$1011=Q803,収支報告書!$B$10:$B$1011,"")))</f>
        <v/>
      </c>
      <c r="R803" s="150">
        <f>SUMIFS(収支報告書!$P$10:$P$1011,収支報告書!$U$10:$U$1011,"対象外",収支報告書!$W$10:$W$1011,Q803)+SUMIFS(収支報告書!$S$10:$S$1011,収支報告書!$U$10:$U$1011,"一部*",収支報告書!$W$10:$W$1011,Q803)+SUMIFS(収支報告書!$AA$10:$AA$1011,収支報告書!$U$10:$U$1011,"一部*",収支報告書!$W$10:$W$1011,Q803)+SUMIFS(収支報告書!$AB$10:$AB$1011,収支報告書!$U$10:$U$1011,"一部*",収支報告書!$W$10:$W$1011,Q803)+SUMIFS(収支報告書!$P$10:$P$1011,収支報告書!$U$10:$U$1011,"確認",収支報告書!$W$10:$W$1011,Q803)+SUMIFS(収支報告書!$AC$10:$AC$1011,収支報告書!$U$10:$U$1011,"一部*",収支報告書!$W$10:$W$1011,Q803)</f>
        <v>0</v>
      </c>
      <c r="S803" t="str" cm="1">
        <f t="array" aca="1" ref="S803" ca="1">_xlfn.IFNA(INDIRECT(ADDRESS(MATCH(Q803,収支報告書!$W$10:$W$1011,0)+9,22,4,,"収支報告書")),"")</f>
        <v/>
      </c>
      <c r="T803" t="str">
        <f t="shared" si="25"/>
        <v/>
      </c>
      <c r="U803" t="str">
        <f t="shared" si="26"/>
        <v/>
      </c>
    </row>
    <row r="804" spans="14:21">
      <c r="N804">
        <v>800</v>
      </c>
      <c r="O804" t="str">
        <f>IF(収支報告書!U809="一部対象外","・No."&amp;収支報告書!B809&amp;"："&amp;TEXT(収支報告書!$S809+収支報告書!$AA809+収支報告書!$AC809,"\#,###"),IF(収支報告書!U809="一部確認","・No."&amp;収支報告書!B809&amp;"："&amp;TEXT(収支報告書!$AB809,"\#,###"),""))</f>
        <v/>
      </c>
      <c r="P804" t="str" cm="1">
        <f t="array" ref="P804">IF(Q804="","",_xlfn.TEXTJOIN(",",TRUE,IF(収支報告書!$W$10:$W$1011=Q804,収支報告書!$B$10:$B$1011,"")))</f>
        <v/>
      </c>
      <c r="R804" s="150">
        <f>SUMIFS(収支報告書!$P$10:$P$1011,収支報告書!$U$10:$U$1011,"対象外",収支報告書!$W$10:$W$1011,Q804)+SUMIFS(収支報告書!$S$10:$S$1011,収支報告書!$U$10:$U$1011,"一部*",収支報告書!$W$10:$W$1011,Q804)+SUMIFS(収支報告書!$AA$10:$AA$1011,収支報告書!$U$10:$U$1011,"一部*",収支報告書!$W$10:$W$1011,Q804)+SUMIFS(収支報告書!$AB$10:$AB$1011,収支報告書!$U$10:$U$1011,"一部*",収支報告書!$W$10:$W$1011,Q804)+SUMIFS(収支報告書!$P$10:$P$1011,収支報告書!$U$10:$U$1011,"確認",収支報告書!$W$10:$W$1011,Q804)+SUMIFS(収支報告書!$AC$10:$AC$1011,収支報告書!$U$10:$U$1011,"一部*",収支報告書!$W$10:$W$1011,Q804)</f>
        <v>0</v>
      </c>
      <c r="S804" t="str" cm="1">
        <f t="array" aca="1" ref="S804" ca="1">_xlfn.IFNA(INDIRECT(ADDRESS(MATCH(Q804,収支報告書!$W$10:$W$1011,0)+9,22,4,,"収支報告書")),"")</f>
        <v/>
      </c>
      <c r="T804" t="str">
        <f t="shared" si="25"/>
        <v/>
      </c>
      <c r="U804" t="str">
        <f t="shared" si="26"/>
        <v/>
      </c>
    </row>
    <row r="805" spans="14:21">
      <c r="N805">
        <v>801</v>
      </c>
      <c r="O805" t="str">
        <f>IF(収支報告書!U810="一部対象外","・No."&amp;収支報告書!B810&amp;"："&amp;TEXT(収支報告書!$S810+収支報告書!$AA810+収支報告書!$AC810,"\#,###"),IF(収支報告書!U810="一部確認","・No."&amp;収支報告書!B810&amp;"："&amp;TEXT(収支報告書!$AB810,"\#,###"),""))</f>
        <v/>
      </c>
      <c r="P805" t="str" cm="1">
        <f t="array" ref="P805">IF(Q805="","",_xlfn.TEXTJOIN(",",TRUE,IF(収支報告書!$W$10:$W$1011=Q805,収支報告書!$B$10:$B$1011,"")))</f>
        <v/>
      </c>
      <c r="R805" s="150">
        <f>SUMIFS(収支報告書!$P$10:$P$1011,収支報告書!$U$10:$U$1011,"対象外",収支報告書!$W$10:$W$1011,Q805)+SUMIFS(収支報告書!$S$10:$S$1011,収支報告書!$U$10:$U$1011,"一部*",収支報告書!$W$10:$W$1011,Q805)+SUMIFS(収支報告書!$AA$10:$AA$1011,収支報告書!$U$10:$U$1011,"一部*",収支報告書!$W$10:$W$1011,Q805)+SUMIFS(収支報告書!$AB$10:$AB$1011,収支報告書!$U$10:$U$1011,"一部*",収支報告書!$W$10:$W$1011,Q805)+SUMIFS(収支報告書!$P$10:$P$1011,収支報告書!$U$10:$U$1011,"確認",収支報告書!$W$10:$W$1011,Q805)+SUMIFS(収支報告書!$AC$10:$AC$1011,収支報告書!$U$10:$U$1011,"一部*",収支報告書!$W$10:$W$1011,Q805)</f>
        <v>0</v>
      </c>
      <c r="S805" t="str" cm="1">
        <f t="array" aca="1" ref="S805" ca="1">_xlfn.IFNA(INDIRECT(ADDRESS(MATCH(Q805,収支報告書!$W$10:$W$1011,0)+9,22,4,,"収支報告書")),"")</f>
        <v/>
      </c>
      <c r="T805" t="str">
        <f t="shared" si="25"/>
        <v/>
      </c>
      <c r="U805" t="str">
        <f t="shared" si="26"/>
        <v/>
      </c>
    </row>
    <row r="806" spans="14:21">
      <c r="N806">
        <v>802</v>
      </c>
      <c r="O806" t="str">
        <f>IF(収支報告書!U811="一部対象外","・No."&amp;収支報告書!B811&amp;"："&amp;TEXT(収支報告書!$S811+収支報告書!$AA811+収支報告書!$AC811,"\#,###"),IF(収支報告書!U811="一部確認","・No."&amp;収支報告書!B811&amp;"："&amp;TEXT(収支報告書!$AB811,"\#,###"),""))</f>
        <v/>
      </c>
      <c r="P806" t="str" cm="1">
        <f t="array" ref="P806">IF(Q806="","",_xlfn.TEXTJOIN(",",TRUE,IF(収支報告書!$W$10:$W$1011=Q806,収支報告書!$B$10:$B$1011,"")))</f>
        <v/>
      </c>
      <c r="R806" s="150">
        <f>SUMIFS(収支報告書!$P$10:$P$1011,収支報告書!$U$10:$U$1011,"対象外",収支報告書!$W$10:$W$1011,Q806)+SUMIFS(収支報告書!$S$10:$S$1011,収支報告書!$U$10:$U$1011,"一部*",収支報告書!$W$10:$W$1011,Q806)+SUMIFS(収支報告書!$AA$10:$AA$1011,収支報告書!$U$10:$U$1011,"一部*",収支報告書!$W$10:$W$1011,Q806)+SUMIFS(収支報告書!$AB$10:$AB$1011,収支報告書!$U$10:$U$1011,"一部*",収支報告書!$W$10:$W$1011,Q806)+SUMIFS(収支報告書!$P$10:$P$1011,収支報告書!$U$10:$U$1011,"確認",収支報告書!$W$10:$W$1011,Q806)+SUMIFS(収支報告書!$AC$10:$AC$1011,収支報告書!$U$10:$U$1011,"一部*",収支報告書!$W$10:$W$1011,Q806)</f>
        <v>0</v>
      </c>
      <c r="S806" t="str" cm="1">
        <f t="array" aca="1" ref="S806" ca="1">_xlfn.IFNA(INDIRECT(ADDRESS(MATCH(Q806,収支報告書!$W$10:$W$1011,0)+9,22,4,,"収支報告書")),"")</f>
        <v/>
      </c>
      <c r="T806" t="str">
        <f t="shared" si="25"/>
        <v/>
      </c>
      <c r="U806" t="str">
        <f t="shared" si="26"/>
        <v/>
      </c>
    </row>
    <row r="807" spans="14:21">
      <c r="N807">
        <v>803</v>
      </c>
      <c r="O807" t="str">
        <f>IF(収支報告書!U812="一部対象外","・No."&amp;収支報告書!B812&amp;"："&amp;TEXT(収支報告書!$S812+収支報告書!$AA812+収支報告書!$AC812,"\#,###"),IF(収支報告書!U812="一部確認","・No."&amp;収支報告書!B812&amp;"："&amp;TEXT(収支報告書!$AB812,"\#,###"),""))</f>
        <v/>
      </c>
      <c r="P807" t="str" cm="1">
        <f t="array" ref="P807">IF(Q807="","",_xlfn.TEXTJOIN(",",TRUE,IF(収支報告書!$W$10:$W$1011=Q807,収支報告書!$B$10:$B$1011,"")))</f>
        <v/>
      </c>
      <c r="R807" s="150">
        <f>SUMIFS(収支報告書!$P$10:$P$1011,収支報告書!$U$10:$U$1011,"対象外",収支報告書!$W$10:$W$1011,Q807)+SUMIFS(収支報告書!$S$10:$S$1011,収支報告書!$U$10:$U$1011,"一部*",収支報告書!$W$10:$W$1011,Q807)+SUMIFS(収支報告書!$AA$10:$AA$1011,収支報告書!$U$10:$U$1011,"一部*",収支報告書!$W$10:$W$1011,Q807)+SUMIFS(収支報告書!$AB$10:$AB$1011,収支報告書!$U$10:$U$1011,"一部*",収支報告書!$W$10:$W$1011,Q807)+SUMIFS(収支報告書!$P$10:$P$1011,収支報告書!$U$10:$U$1011,"確認",収支報告書!$W$10:$W$1011,Q807)+SUMIFS(収支報告書!$AC$10:$AC$1011,収支報告書!$U$10:$U$1011,"一部*",収支報告書!$W$10:$W$1011,Q807)</f>
        <v>0</v>
      </c>
      <c r="S807" t="str" cm="1">
        <f t="array" aca="1" ref="S807" ca="1">_xlfn.IFNA(INDIRECT(ADDRESS(MATCH(Q807,収支報告書!$W$10:$W$1011,0)+9,22,4,,"収支報告書")),"")</f>
        <v/>
      </c>
      <c r="T807" t="str">
        <f t="shared" si="25"/>
        <v/>
      </c>
      <c r="U807" t="str">
        <f t="shared" si="26"/>
        <v/>
      </c>
    </row>
    <row r="808" spans="14:21">
      <c r="N808">
        <v>804</v>
      </c>
      <c r="O808" t="str">
        <f>IF(収支報告書!U813="一部対象外","・No."&amp;収支報告書!B813&amp;"："&amp;TEXT(収支報告書!$S813+収支報告書!$AA813+収支報告書!$AC813,"\#,###"),IF(収支報告書!U813="一部確認","・No."&amp;収支報告書!B813&amp;"："&amp;TEXT(収支報告書!$AB813,"\#,###"),""))</f>
        <v/>
      </c>
      <c r="P808" t="str" cm="1">
        <f t="array" ref="P808">IF(Q808="","",_xlfn.TEXTJOIN(",",TRUE,IF(収支報告書!$W$10:$W$1011=Q808,収支報告書!$B$10:$B$1011,"")))</f>
        <v/>
      </c>
      <c r="R808" s="150">
        <f>SUMIFS(収支報告書!$P$10:$P$1011,収支報告書!$U$10:$U$1011,"対象外",収支報告書!$W$10:$W$1011,Q808)+SUMIFS(収支報告書!$S$10:$S$1011,収支報告書!$U$10:$U$1011,"一部*",収支報告書!$W$10:$W$1011,Q808)+SUMIFS(収支報告書!$AA$10:$AA$1011,収支報告書!$U$10:$U$1011,"一部*",収支報告書!$W$10:$W$1011,Q808)+SUMIFS(収支報告書!$AB$10:$AB$1011,収支報告書!$U$10:$U$1011,"一部*",収支報告書!$W$10:$W$1011,Q808)+SUMIFS(収支報告書!$P$10:$P$1011,収支報告書!$U$10:$U$1011,"確認",収支報告書!$W$10:$W$1011,Q808)+SUMIFS(収支報告書!$AC$10:$AC$1011,収支報告書!$U$10:$U$1011,"一部*",収支報告書!$W$10:$W$1011,Q808)</f>
        <v>0</v>
      </c>
      <c r="S808" t="str" cm="1">
        <f t="array" aca="1" ref="S808" ca="1">_xlfn.IFNA(INDIRECT(ADDRESS(MATCH(Q808,収支報告書!$W$10:$W$1011,0)+9,22,4,,"収支報告書")),"")</f>
        <v/>
      </c>
      <c r="T808" t="str">
        <f t="shared" si="25"/>
        <v/>
      </c>
      <c r="U808" t="str">
        <f t="shared" si="26"/>
        <v/>
      </c>
    </row>
    <row r="809" spans="14:21">
      <c r="N809">
        <v>805</v>
      </c>
      <c r="O809" t="str">
        <f>IF(収支報告書!U814="一部対象外","・No."&amp;収支報告書!B814&amp;"："&amp;TEXT(収支報告書!$S814+収支報告書!$AA814+収支報告書!$AC814,"\#,###"),IF(収支報告書!U814="一部確認","・No."&amp;収支報告書!B814&amp;"："&amp;TEXT(収支報告書!$AB814,"\#,###"),""))</f>
        <v/>
      </c>
      <c r="P809" t="str" cm="1">
        <f t="array" ref="P809">IF(Q809="","",_xlfn.TEXTJOIN(",",TRUE,IF(収支報告書!$W$10:$W$1011=Q809,収支報告書!$B$10:$B$1011,"")))</f>
        <v/>
      </c>
      <c r="R809" s="150">
        <f>SUMIFS(収支報告書!$P$10:$P$1011,収支報告書!$U$10:$U$1011,"対象外",収支報告書!$W$10:$W$1011,Q809)+SUMIFS(収支報告書!$S$10:$S$1011,収支報告書!$U$10:$U$1011,"一部*",収支報告書!$W$10:$W$1011,Q809)+SUMIFS(収支報告書!$AA$10:$AA$1011,収支報告書!$U$10:$U$1011,"一部*",収支報告書!$W$10:$W$1011,Q809)+SUMIFS(収支報告書!$AB$10:$AB$1011,収支報告書!$U$10:$U$1011,"一部*",収支報告書!$W$10:$W$1011,Q809)+SUMIFS(収支報告書!$P$10:$P$1011,収支報告書!$U$10:$U$1011,"確認",収支報告書!$W$10:$W$1011,Q809)+SUMIFS(収支報告書!$AC$10:$AC$1011,収支報告書!$U$10:$U$1011,"一部*",収支報告書!$W$10:$W$1011,Q809)</f>
        <v>0</v>
      </c>
      <c r="S809" t="str" cm="1">
        <f t="array" aca="1" ref="S809" ca="1">_xlfn.IFNA(INDIRECT(ADDRESS(MATCH(Q809,収支報告書!$W$10:$W$1011,0)+9,22,4,,"収支報告書")),"")</f>
        <v/>
      </c>
      <c r="T809" t="str">
        <f t="shared" si="25"/>
        <v/>
      </c>
      <c r="U809" t="str">
        <f t="shared" si="26"/>
        <v/>
      </c>
    </row>
    <row r="810" spans="14:21">
      <c r="N810">
        <v>806</v>
      </c>
      <c r="O810" t="str">
        <f>IF(収支報告書!U815="一部対象外","・No."&amp;収支報告書!B815&amp;"："&amp;TEXT(収支報告書!$S815+収支報告書!$AA815+収支報告書!$AC815,"\#,###"),IF(収支報告書!U815="一部確認","・No."&amp;収支報告書!B815&amp;"："&amp;TEXT(収支報告書!$AB815,"\#,###"),""))</f>
        <v/>
      </c>
      <c r="P810" t="str" cm="1">
        <f t="array" ref="P810">IF(Q810="","",_xlfn.TEXTJOIN(",",TRUE,IF(収支報告書!$W$10:$W$1011=Q810,収支報告書!$B$10:$B$1011,"")))</f>
        <v/>
      </c>
      <c r="R810" s="150">
        <f>SUMIFS(収支報告書!$P$10:$P$1011,収支報告書!$U$10:$U$1011,"対象外",収支報告書!$W$10:$W$1011,Q810)+SUMIFS(収支報告書!$S$10:$S$1011,収支報告書!$U$10:$U$1011,"一部*",収支報告書!$W$10:$W$1011,Q810)+SUMIFS(収支報告書!$AA$10:$AA$1011,収支報告書!$U$10:$U$1011,"一部*",収支報告書!$W$10:$W$1011,Q810)+SUMIFS(収支報告書!$AB$10:$AB$1011,収支報告書!$U$10:$U$1011,"一部*",収支報告書!$W$10:$W$1011,Q810)+SUMIFS(収支報告書!$P$10:$P$1011,収支報告書!$U$10:$U$1011,"確認",収支報告書!$W$10:$W$1011,Q810)+SUMIFS(収支報告書!$AC$10:$AC$1011,収支報告書!$U$10:$U$1011,"一部*",収支報告書!$W$10:$W$1011,Q810)</f>
        <v>0</v>
      </c>
      <c r="S810" t="str" cm="1">
        <f t="array" aca="1" ref="S810" ca="1">_xlfn.IFNA(INDIRECT(ADDRESS(MATCH(Q810,収支報告書!$W$10:$W$1011,0)+9,22,4,,"収支報告書")),"")</f>
        <v/>
      </c>
      <c r="T810" t="str">
        <f t="shared" si="25"/>
        <v/>
      </c>
      <c r="U810" t="str">
        <f t="shared" si="26"/>
        <v/>
      </c>
    </row>
    <row r="811" spans="14:21">
      <c r="N811">
        <v>807</v>
      </c>
      <c r="O811" t="str">
        <f>IF(収支報告書!U816="一部対象外","・No."&amp;収支報告書!B816&amp;"："&amp;TEXT(収支報告書!$S816+収支報告書!$AA816+収支報告書!$AC816,"\#,###"),IF(収支報告書!U816="一部確認","・No."&amp;収支報告書!B816&amp;"："&amp;TEXT(収支報告書!$AB816,"\#,###"),""))</f>
        <v/>
      </c>
      <c r="P811" t="str" cm="1">
        <f t="array" ref="P811">IF(Q811="","",_xlfn.TEXTJOIN(",",TRUE,IF(収支報告書!$W$10:$W$1011=Q811,収支報告書!$B$10:$B$1011,"")))</f>
        <v/>
      </c>
      <c r="R811" s="150">
        <f>SUMIFS(収支報告書!$P$10:$P$1011,収支報告書!$U$10:$U$1011,"対象外",収支報告書!$W$10:$W$1011,Q811)+SUMIFS(収支報告書!$S$10:$S$1011,収支報告書!$U$10:$U$1011,"一部*",収支報告書!$W$10:$W$1011,Q811)+SUMIFS(収支報告書!$AA$10:$AA$1011,収支報告書!$U$10:$U$1011,"一部*",収支報告書!$W$10:$W$1011,Q811)+SUMIFS(収支報告書!$AB$10:$AB$1011,収支報告書!$U$10:$U$1011,"一部*",収支報告書!$W$10:$W$1011,Q811)+SUMIFS(収支報告書!$P$10:$P$1011,収支報告書!$U$10:$U$1011,"確認",収支報告書!$W$10:$W$1011,Q811)+SUMIFS(収支報告書!$AC$10:$AC$1011,収支報告書!$U$10:$U$1011,"一部*",収支報告書!$W$10:$W$1011,Q811)</f>
        <v>0</v>
      </c>
      <c r="S811" t="str" cm="1">
        <f t="array" aca="1" ref="S811" ca="1">_xlfn.IFNA(INDIRECT(ADDRESS(MATCH(Q811,収支報告書!$W$10:$W$1011,0)+9,22,4,,"収支報告書")),"")</f>
        <v/>
      </c>
      <c r="T811" t="str">
        <f t="shared" si="25"/>
        <v/>
      </c>
      <c r="U811" t="str">
        <f t="shared" si="26"/>
        <v/>
      </c>
    </row>
    <row r="812" spans="14:21">
      <c r="N812">
        <v>808</v>
      </c>
      <c r="O812" t="str">
        <f>IF(収支報告書!U817="一部対象外","・No."&amp;収支報告書!B817&amp;"："&amp;TEXT(収支報告書!$S817+収支報告書!$AA817+収支報告書!$AC817,"\#,###"),IF(収支報告書!U817="一部確認","・No."&amp;収支報告書!B817&amp;"："&amp;TEXT(収支報告書!$AB817,"\#,###"),""))</f>
        <v/>
      </c>
      <c r="P812" t="str" cm="1">
        <f t="array" ref="P812">IF(Q812="","",_xlfn.TEXTJOIN(",",TRUE,IF(収支報告書!$W$10:$W$1011=Q812,収支報告書!$B$10:$B$1011,"")))</f>
        <v/>
      </c>
      <c r="R812" s="150">
        <f>SUMIFS(収支報告書!$P$10:$P$1011,収支報告書!$U$10:$U$1011,"対象外",収支報告書!$W$10:$W$1011,Q812)+SUMIFS(収支報告書!$S$10:$S$1011,収支報告書!$U$10:$U$1011,"一部*",収支報告書!$W$10:$W$1011,Q812)+SUMIFS(収支報告書!$AA$10:$AA$1011,収支報告書!$U$10:$U$1011,"一部*",収支報告書!$W$10:$W$1011,Q812)+SUMIFS(収支報告書!$AB$10:$AB$1011,収支報告書!$U$10:$U$1011,"一部*",収支報告書!$W$10:$W$1011,Q812)+SUMIFS(収支報告書!$P$10:$P$1011,収支報告書!$U$10:$U$1011,"確認",収支報告書!$W$10:$W$1011,Q812)+SUMIFS(収支報告書!$AC$10:$AC$1011,収支報告書!$U$10:$U$1011,"一部*",収支報告書!$W$10:$W$1011,Q812)</f>
        <v>0</v>
      </c>
      <c r="S812" t="str" cm="1">
        <f t="array" aca="1" ref="S812" ca="1">_xlfn.IFNA(INDIRECT(ADDRESS(MATCH(Q812,収支報告書!$W$10:$W$1011,0)+9,22,4,,"収支報告書")),"")</f>
        <v/>
      </c>
      <c r="T812" t="str">
        <f t="shared" si="25"/>
        <v/>
      </c>
      <c r="U812" t="str">
        <f t="shared" si="26"/>
        <v/>
      </c>
    </row>
    <row r="813" spans="14:21">
      <c r="N813">
        <v>809</v>
      </c>
      <c r="O813" t="str">
        <f>IF(収支報告書!U818="一部対象外","・No."&amp;収支報告書!B818&amp;"："&amp;TEXT(収支報告書!$S818+収支報告書!$AA818+収支報告書!$AC818,"\#,###"),IF(収支報告書!U818="一部確認","・No."&amp;収支報告書!B818&amp;"："&amp;TEXT(収支報告書!$AB818,"\#,###"),""))</f>
        <v/>
      </c>
      <c r="P813" t="str" cm="1">
        <f t="array" ref="P813">IF(Q813="","",_xlfn.TEXTJOIN(",",TRUE,IF(収支報告書!$W$10:$W$1011=Q813,収支報告書!$B$10:$B$1011,"")))</f>
        <v/>
      </c>
      <c r="R813" s="150">
        <f>SUMIFS(収支報告書!$P$10:$P$1011,収支報告書!$U$10:$U$1011,"対象外",収支報告書!$W$10:$W$1011,Q813)+SUMIFS(収支報告書!$S$10:$S$1011,収支報告書!$U$10:$U$1011,"一部*",収支報告書!$W$10:$W$1011,Q813)+SUMIFS(収支報告書!$AA$10:$AA$1011,収支報告書!$U$10:$U$1011,"一部*",収支報告書!$W$10:$W$1011,Q813)+SUMIFS(収支報告書!$AB$10:$AB$1011,収支報告書!$U$10:$U$1011,"一部*",収支報告書!$W$10:$W$1011,Q813)+SUMIFS(収支報告書!$P$10:$P$1011,収支報告書!$U$10:$U$1011,"確認",収支報告書!$W$10:$W$1011,Q813)+SUMIFS(収支報告書!$AC$10:$AC$1011,収支報告書!$U$10:$U$1011,"一部*",収支報告書!$W$10:$W$1011,Q813)</f>
        <v>0</v>
      </c>
      <c r="S813" t="str" cm="1">
        <f t="array" aca="1" ref="S813" ca="1">_xlfn.IFNA(INDIRECT(ADDRESS(MATCH(Q813,収支報告書!$W$10:$W$1011,0)+9,22,4,,"収支報告書")),"")</f>
        <v/>
      </c>
      <c r="T813" t="str">
        <f t="shared" si="25"/>
        <v/>
      </c>
      <c r="U813" t="str">
        <f t="shared" si="26"/>
        <v/>
      </c>
    </row>
    <row r="814" spans="14:21">
      <c r="N814">
        <v>810</v>
      </c>
      <c r="O814" t="str">
        <f>IF(収支報告書!U819="一部対象外","・No."&amp;収支報告書!B819&amp;"："&amp;TEXT(収支報告書!$S819+収支報告書!$AA819+収支報告書!$AC819,"\#,###"),IF(収支報告書!U819="一部確認","・No."&amp;収支報告書!B819&amp;"："&amp;TEXT(収支報告書!$AB819,"\#,###"),""))</f>
        <v/>
      </c>
      <c r="P814" t="str" cm="1">
        <f t="array" ref="P814">IF(Q814="","",_xlfn.TEXTJOIN(",",TRUE,IF(収支報告書!$W$10:$W$1011=Q814,収支報告書!$B$10:$B$1011,"")))</f>
        <v/>
      </c>
      <c r="R814" s="150">
        <f>SUMIFS(収支報告書!$P$10:$P$1011,収支報告書!$U$10:$U$1011,"対象外",収支報告書!$W$10:$W$1011,Q814)+SUMIFS(収支報告書!$S$10:$S$1011,収支報告書!$U$10:$U$1011,"一部*",収支報告書!$W$10:$W$1011,Q814)+SUMIFS(収支報告書!$AA$10:$AA$1011,収支報告書!$U$10:$U$1011,"一部*",収支報告書!$W$10:$W$1011,Q814)+SUMIFS(収支報告書!$AB$10:$AB$1011,収支報告書!$U$10:$U$1011,"一部*",収支報告書!$W$10:$W$1011,Q814)+SUMIFS(収支報告書!$P$10:$P$1011,収支報告書!$U$10:$U$1011,"確認",収支報告書!$W$10:$W$1011,Q814)+SUMIFS(収支報告書!$AC$10:$AC$1011,収支報告書!$U$10:$U$1011,"一部*",収支報告書!$W$10:$W$1011,Q814)</f>
        <v>0</v>
      </c>
      <c r="S814" t="str" cm="1">
        <f t="array" aca="1" ref="S814" ca="1">_xlfn.IFNA(INDIRECT(ADDRESS(MATCH(Q814,収支報告書!$W$10:$W$1011,0)+9,22,4,,"収支報告書")),"")</f>
        <v/>
      </c>
      <c r="T814" t="str">
        <f t="shared" si="25"/>
        <v/>
      </c>
      <c r="U814" t="str">
        <f t="shared" si="26"/>
        <v/>
      </c>
    </row>
    <row r="815" spans="14:21">
      <c r="N815">
        <v>811</v>
      </c>
      <c r="O815" t="str">
        <f>IF(収支報告書!U820="一部対象外","・No."&amp;収支報告書!B820&amp;"："&amp;TEXT(収支報告書!$S820+収支報告書!$AA820+収支報告書!$AC820,"\#,###"),IF(収支報告書!U820="一部確認","・No."&amp;収支報告書!B820&amp;"："&amp;TEXT(収支報告書!$AB820,"\#,###"),""))</f>
        <v/>
      </c>
      <c r="P815" t="str" cm="1">
        <f t="array" ref="P815">IF(Q815="","",_xlfn.TEXTJOIN(",",TRUE,IF(収支報告書!$W$10:$W$1011=Q815,収支報告書!$B$10:$B$1011,"")))</f>
        <v/>
      </c>
      <c r="R815" s="150">
        <f>SUMIFS(収支報告書!$P$10:$P$1011,収支報告書!$U$10:$U$1011,"対象外",収支報告書!$W$10:$W$1011,Q815)+SUMIFS(収支報告書!$S$10:$S$1011,収支報告書!$U$10:$U$1011,"一部*",収支報告書!$W$10:$W$1011,Q815)+SUMIFS(収支報告書!$AA$10:$AA$1011,収支報告書!$U$10:$U$1011,"一部*",収支報告書!$W$10:$W$1011,Q815)+SUMIFS(収支報告書!$AB$10:$AB$1011,収支報告書!$U$10:$U$1011,"一部*",収支報告書!$W$10:$W$1011,Q815)+SUMIFS(収支報告書!$P$10:$P$1011,収支報告書!$U$10:$U$1011,"確認",収支報告書!$W$10:$W$1011,Q815)+SUMIFS(収支報告書!$AC$10:$AC$1011,収支報告書!$U$10:$U$1011,"一部*",収支報告書!$W$10:$W$1011,Q815)</f>
        <v>0</v>
      </c>
      <c r="S815" t="str" cm="1">
        <f t="array" aca="1" ref="S815" ca="1">_xlfn.IFNA(INDIRECT(ADDRESS(MATCH(Q815,収支報告書!$W$10:$W$1011,0)+9,22,4,,"収支報告書")),"")</f>
        <v/>
      </c>
      <c r="T815" t="str">
        <f t="shared" si="25"/>
        <v/>
      </c>
      <c r="U815" t="str">
        <f t="shared" si="26"/>
        <v/>
      </c>
    </row>
    <row r="816" spans="14:21">
      <c r="N816">
        <v>812</v>
      </c>
      <c r="O816" t="str">
        <f>IF(収支報告書!U821="一部対象外","・No."&amp;収支報告書!B821&amp;"："&amp;TEXT(収支報告書!$S821+収支報告書!$AA821+収支報告書!$AC821,"\#,###"),IF(収支報告書!U821="一部確認","・No."&amp;収支報告書!B821&amp;"："&amp;TEXT(収支報告書!$AB821,"\#,###"),""))</f>
        <v/>
      </c>
      <c r="P816" t="str" cm="1">
        <f t="array" ref="P816">IF(Q816="","",_xlfn.TEXTJOIN(",",TRUE,IF(収支報告書!$W$10:$W$1011=Q816,収支報告書!$B$10:$B$1011,"")))</f>
        <v/>
      </c>
      <c r="R816" s="150">
        <f>SUMIFS(収支報告書!$P$10:$P$1011,収支報告書!$U$10:$U$1011,"対象外",収支報告書!$W$10:$W$1011,Q816)+SUMIFS(収支報告書!$S$10:$S$1011,収支報告書!$U$10:$U$1011,"一部*",収支報告書!$W$10:$W$1011,Q816)+SUMIFS(収支報告書!$AA$10:$AA$1011,収支報告書!$U$10:$U$1011,"一部*",収支報告書!$W$10:$W$1011,Q816)+SUMIFS(収支報告書!$AB$10:$AB$1011,収支報告書!$U$10:$U$1011,"一部*",収支報告書!$W$10:$W$1011,Q816)+SUMIFS(収支報告書!$P$10:$P$1011,収支報告書!$U$10:$U$1011,"確認",収支報告書!$W$10:$W$1011,Q816)+SUMIFS(収支報告書!$AC$10:$AC$1011,収支報告書!$U$10:$U$1011,"一部*",収支報告書!$W$10:$W$1011,Q816)</f>
        <v>0</v>
      </c>
      <c r="S816" t="str" cm="1">
        <f t="array" aca="1" ref="S816" ca="1">_xlfn.IFNA(INDIRECT(ADDRESS(MATCH(Q816,収支報告書!$W$10:$W$1011,0)+9,22,4,,"収支報告書")),"")</f>
        <v/>
      </c>
      <c r="T816" t="str">
        <f t="shared" si="25"/>
        <v/>
      </c>
      <c r="U816" t="str">
        <f t="shared" si="26"/>
        <v/>
      </c>
    </row>
    <row r="817" spans="14:21">
      <c r="N817">
        <v>813</v>
      </c>
      <c r="O817" t="str">
        <f>IF(収支報告書!U822="一部対象外","・No."&amp;収支報告書!B822&amp;"："&amp;TEXT(収支報告書!$S822+収支報告書!$AA822+収支報告書!$AC822,"\#,###"),IF(収支報告書!U822="一部確認","・No."&amp;収支報告書!B822&amp;"："&amp;TEXT(収支報告書!$AB822,"\#,###"),""))</f>
        <v/>
      </c>
      <c r="P817" t="str" cm="1">
        <f t="array" ref="P817">IF(Q817="","",_xlfn.TEXTJOIN(",",TRUE,IF(収支報告書!$W$10:$W$1011=Q817,収支報告書!$B$10:$B$1011,"")))</f>
        <v/>
      </c>
      <c r="R817" s="150">
        <f>SUMIFS(収支報告書!$P$10:$P$1011,収支報告書!$U$10:$U$1011,"対象外",収支報告書!$W$10:$W$1011,Q817)+SUMIFS(収支報告書!$S$10:$S$1011,収支報告書!$U$10:$U$1011,"一部*",収支報告書!$W$10:$W$1011,Q817)+SUMIFS(収支報告書!$AA$10:$AA$1011,収支報告書!$U$10:$U$1011,"一部*",収支報告書!$W$10:$W$1011,Q817)+SUMIFS(収支報告書!$AB$10:$AB$1011,収支報告書!$U$10:$U$1011,"一部*",収支報告書!$W$10:$W$1011,Q817)+SUMIFS(収支報告書!$P$10:$P$1011,収支報告書!$U$10:$U$1011,"確認",収支報告書!$W$10:$W$1011,Q817)+SUMIFS(収支報告書!$AC$10:$AC$1011,収支報告書!$U$10:$U$1011,"一部*",収支報告書!$W$10:$W$1011,Q817)</f>
        <v>0</v>
      </c>
      <c r="S817" t="str" cm="1">
        <f t="array" aca="1" ref="S817" ca="1">_xlfn.IFNA(INDIRECT(ADDRESS(MATCH(Q817,収支報告書!$W$10:$W$1011,0)+9,22,4,,"収支報告書")),"")</f>
        <v/>
      </c>
      <c r="T817" t="str">
        <f t="shared" si="25"/>
        <v/>
      </c>
      <c r="U817" t="str">
        <f t="shared" si="26"/>
        <v/>
      </c>
    </row>
    <row r="818" spans="14:21">
      <c r="N818">
        <v>814</v>
      </c>
      <c r="O818" t="str">
        <f>IF(収支報告書!U823="一部対象外","・No."&amp;収支報告書!B823&amp;"："&amp;TEXT(収支報告書!$S823+収支報告書!$AA823+収支報告書!$AC823,"\#,###"),IF(収支報告書!U823="一部確認","・No."&amp;収支報告書!B823&amp;"："&amp;TEXT(収支報告書!$AB823,"\#,###"),""))</f>
        <v/>
      </c>
      <c r="P818" t="str" cm="1">
        <f t="array" ref="P818">IF(Q818="","",_xlfn.TEXTJOIN(",",TRUE,IF(収支報告書!$W$10:$W$1011=Q818,収支報告書!$B$10:$B$1011,"")))</f>
        <v/>
      </c>
      <c r="R818" s="150">
        <f>SUMIFS(収支報告書!$P$10:$P$1011,収支報告書!$U$10:$U$1011,"対象外",収支報告書!$W$10:$W$1011,Q818)+SUMIFS(収支報告書!$S$10:$S$1011,収支報告書!$U$10:$U$1011,"一部*",収支報告書!$W$10:$W$1011,Q818)+SUMIFS(収支報告書!$AA$10:$AA$1011,収支報告書!$U$10:$U$1011,"一部*",収支報告書!$W$10:$W$1011,Q818)+SUMIFS(収支報告書!$AB$10:$AB$1011,収支報告書!$U$10:$U$1011,"一部*",収支報告書!$W$10:$W$1011,Q818)+SUMIFS(収支報告書!$P$10:$P$1011,収支報告書!$U$10:$U$1011,"確認",収支報告書!$W$10:$W$1011,Q818)+SUMIFS(収支報告書!$AC$10:$AC$1011,収支報告書!$U$10:$U$1011,"一部*",収支報告書!$W$10:$W$1011,Q818)</f>
        <v>0</v>
      </c>
      <c r="S818" t="str" cm="1">
        <f t="array" aca="1" ref="S818" ca="1">_xlfn.IFNA(INDIRECT(ADDRESS(MATCH(Q818,収支報告書!$W$10:$W$1011,0)+9,22,4,,"収支報告書")),"")</f>
        <v/>
      </c>
      <c r="T818" t="str">
        <f t="shared" si="25"/>
        <v/>
      </c>
      <c r="U818" t="str">
        <f t="shared" si="26"/>
        <v/>
      </c>
    </row>
    <row r="819" spans="14:21">
      <c r="N819">
        <v>815</v>
      </c>
      <c r="O819" t="str">
        <f>IF(収支報告書!U824="一部対象外","・No."&amp;収支報告書!B824&amp;"："&amp;TEXT(収支報告書!$S824+収支報告書!$AA824+収支報告書!$AC824,"\#,###"),IF(収支報告書!U824="一部確認","・No."&amp;収支報告書!B824&amp;"："&amp;TEXT(収支報告書!$AB824,"\#,###"),""))</f>
        <v/>
      </c>
      <c r="P819" t="str" cm="1">
        <f t="array" ref="P819">IF(Q819="","",_xlfn.TEXTJOIN(",",TRUE,IF(収支報告書!$W$10:$W$1011=Q819,収支報告書!$B$10:$B$1011,"")))</f>
        <v/>
      </c>
      <c r="R819" s="150">
        <f>SUMIFS(収支報告書!$P$10:$P$1011,収支報告書!$U$10:$U$1011,"対象外",収支報告書!$W$10:$W$1011,Q819)+SUMIFS(収支報告書!$S$10:$S$1011,収支報告書!$U$10:$U$1011,"一部*",収支報告書!$W$10:$W$1011,Q819)+SUMIFS(収支報告書!$AA$10:$AA$1011,収支報告書!$U$10:$U$1011,"一部*",収支報告書!$W$10:$W$1011,Q819)+SUMIFS(収支報告書!$AB$10:$AB$1011,収支報告書!$U$10:$U$1011,"一部*",収支報告書!$W$10:$W$1011,Q819)+SUMIFS(収支報告書!$P$10:$P$1011,収支報告書!$U$10:$U$1011,"確認",収支報告書!$W$10:$W$1011,Q819)+SUMIFS(収支報告書!$AC$10:$AC$1011,収支報告書!$U$10:$U$1011,"一部*",収支報告書!$W$10:$W$1011,Q819)</f>
        <v>0</v>
      </c>
      <c r="S819" t="str" cm="1">
        <f t="array" aca="1" ref="S819" ca="1">_xlfn.IFNA(INDIRECT(ADDRESS(MATCH(Q819,収支報告書!$W$10:$W$1011,0)+9,22,4,,"収支報告書")),"")</f>
        <v/>
      </c>
      <c r="T819" t="str">
        <f t="shared" si="25"/>
        <v/>
      </c>
      <c r="U819" t="str">
        <f t="shared" si="26"/>
        <v/>
      </c>
    </row>
    <row r="820" spans="14:21">
      <c r="N820">
        <v>816</v>
      </c>
      <c r="O820" t="str">
        <f>IF(収支報告書!U825="一部対象外","・No."&amp;収支報告書!B825&amp;"："&amp;TEXT(収支報告書!$S825+収支報告書!$AA825+収支報告書!$AC825,"\#,###"),IF(収支報告書!U825="一部確認","・No."&amp;収支報告書!B825&amp;"："&amp;TEXT(収支報告書!$AB825,"\#,###"),""))</f>
        <v/>
      </c>
      <c r="P820" t="str" cm="1">
        <f t="array" ref="P820">IF(Q820="","",_xlfn.TEXTJOIN(",",TRUE,IF(収支報告書!$W$10:$W$1011=Q820,収支報告書!$B$10:$B$1011,"")))</f>
        <v/>
      </c>
      <c r="R820" s="150">
        <f>SUMIFS(収支報告書!$P$10:$P$1011,収支報告書!$U$10:$U$1011,"対象外",収支報告書!$W$10:$W$1011,Q820)+SUMIFS(収支報告書!$S$10:$S$1011,収支報告書!$U$10:$U$1011,"一部*",収支報告書!$W$10:$W$1011,Q820)+SUMIFS(収支報告書!$AA$10:$AA$1011,収支報告書!$U$10:$U$1011,"一部*",収支報告書!$W$10:$W$1011,Q820)+SUMIFS(収支報告書!$AB$10:$AB$1011,収支報告書!$U$10:$U$1011,"一部*",収支報告書!$W$10:$W$1011,Q820)+SUMIFS(収支報告書!$P$10:$P$1011,収支報告書!$U$10:$U$1011,"確認",収支報告書!$W$10:$W$1011,Q820)+SUMIFS(収支報告書!$AC$10:$AC$1011,収支報告書!$U$10:$U$1011,"一部*",収支報告書!$W$10:$W$1011,Q820)</f>
        <v>0</v>
      </c>
      <c r="S820" t="str" cm="1">
        <f t="array" aca="1" ref="S820" ca="1">_xlfn.IFNA(INDIRECT(ADDRESS(MATCH(Q820,収支報告書!$W$10:$W$1011,0)+9,22,4,,"収支報告書")),"")</f>
        <v/>
      </c>
      <c r="T820" t="str">
        <f t="shared" si="25"/>
        <v/>
      </c>
      <c r="U820" t="str">
        <f t="shared" si="26"/>
        <v/>
      </c>
    </row>
    <row r="821" spans="14:21">
      <c r="N821">
        <v>817</v>
      </c>
      <c r="O821" t="str">
        <f>IF(収支報告書!U826="一部対象外","・No."&amp;収支報告書!B826&amp;"："&amp;TEXT(収支報告書!$S826+収支報告書!$AA826+収支報告書!$AC826,"\#,###"),IF(収支報告書!U826="一部確認","・No."&amp;収支報告書!B826&amp;"："&amp;TEXT(収支報告書!$AB826,"\#,###"),""))</f>
        <v/>
      </c>
      <c r="P821" t="str" cm="1">
        <f t="array" ref="P821">IF(Q821="","",_xlfn.TEXTJOIN(",",TRUE,IF(収支報告書!$W$10:$W$1011=Q821,収支報告書!$B$10:$B$1011,"")))</f>
        <v/>
      </c>
      <c r="R821" s="150">
        <f>SUMIFS(収支報告書!$P$10:$P$1011,収支報告書!$U$10:$U$1011,"対象外",収支報告書!$W$10:$W$1011,Q821)+SUMIFS(収支報告書!$S$10:$S$1011,収支報告書!$U$10:$U$1011,"一部*",収支報告書!$W$10:$W$1011,Q821)+SUMIFS(収支報告書!$AA$10:$AA$1011,収支報告書!$U$10:$U$1011,"一部*",収支報告書!$W$10:$W$1011,Q821)+SUMIFS(収支報告書!$AB$10:$AB$1011,収支報告書!$U$10:$U$1011,"一部*",収支報告書!$W$10:$W$1011,Q821)+SUMIFS(収支報告書!$P$10:$P$1011,収支報告書!$U$10:$U$1011,"確認",収支報告書!$W$10:$W$1011,Q821)+SUMIFS(収支報告書!$AC$10:$AC$1011,収支報告書!$U$10:$U$1011,"一部*",収支報告書!$W$10:$W$1011,Q821)</f>
        <v>0</v>
      </c>
      <c r="S821" t="str" cm="1">
        <f t="array" aca="1" ref="S821" ca="1">_xlfn.IFNA(INDIRECT(ADDRESS(MATCH(Q821,収支報告書!$W$10:$W$1011,0)+9,22,4,,"収支報告書")),"")</f>
        <v/>
      </c>
      <c r="T821" t="str">
        <f t="shared" si="25"/>
        <v/>
      </c>
      <c r="U821" t="str">
        <f t="shared" si="26"/>
        <v/>
      </c>
    </row>
    <row r="822" spans="14:21">
      <c r="N822">
        <v>818</v>
      </c>
      <c r="O822" t="str">
        <f>IF(収支報告書!U827="一部対象外","・No."&amp;収支報告書!B827&amp;"："&amp;TEXT(収支報告書!$S827+収支報告書!$AA827+収支報告書!$AC827,"\#,###"),IF(収支報告書!U827="一部確認","・No."&amp;収支報告書!B827&amp;"："&amp;TEXT(収支報告書!$AB827,"\#,###"),""))</f>
        <v/>
      </c>
      <c r="P822" t="str" cm="1">
        <f t="array" ref="P822">IF(Q822="","",_xlfn.TEXTJOIN(",",TRUE,IF(収支報告書!$W$10:$W$1011=Q822,収支報告書!$B$10:$B$1011,"")))</f>
        <v/>
      </c>
      <c r="R822" s="150">
        <f>SUMIFS(収支報告書!$P$10:$P$1011,収支報告書!$U$10:$U$1011,"対象外",収支報告書!$W$10:$W$1011,Q822)+SUMIFS(収支報告書!$S$10:$S$1011,収支報告書!$U$10:$U$1011,"一部*",収支報告書!$W$10:$W$1011,Q822)+SUMIFS(収支報告書!$AA$10:$AA$1011,収支報告書!$U$10:$U$1011,"一部*",収支報告書!$W$10:$W$1011,Q822)+SUMIFS(収支報告書!$AB$10:$AB$1011,収支報告書!$U$10:$U$1011,"一部*",収支報告書!$W$10:$W$1011,Q822)+SUMIFS(収支報告書!$P$10:$P$1011,収支報告書!$U$10:$U$1011,"確認",収支報告書!$W$10:$W$1011,Q822)+SUMIFS(収支報告書!$AC$10:$AC$1011,収支報告書!$U$10:$U$1011,"一部*",収支報告書!$W$10:$W$1011,Q822)</f>
        <v>0</v>
      </c>
      <c r="S822" t="str" cm="1">
        <f t="array" aca="1" ref="S822" ca="1">_xlfn.IFNA(INDIRECT(ADDRESS(MATCH(Q822,収支報告書!$W$10:$W$1011,0)+9,22,4,,"収支報告書")),"")</f>
        <v/>
      </c>
      <c r="T822" t="str">
        <f t="shared" si="25"/>
        <v/>
      </c>
      <c r="U822" t="str">
        <f t="shared" si="26"/>
        <v/>
      </c>
    </row>
    <row r="823" spans="14:21">
      <c r="N823">
        <v>819</v>
      </c>
      <c r="O823" t="str">
        <f>IF(収支報告書!U828="一部対象外","・No."&amp;収支報告書!B828&amp;"："&amp;TEXT(収支報告書!$S828+収支報告書!$AA828+収支報告書!$AC828,"\#,###"),IF(収支報告書!U828="一部確認","・No."&amp;収支報告書!B828&amp;"："&amp;TEXT(収支報告書!$AB828,"\#,###"),""))</f>
        <v/>
      </c>
      <c r="P823" t="str" cm="1">
        <f t="array" ref="P823">IF(Q823="","",_xlfn.TEXTJOIN(",",TRUE,IF(収支報告書!$W$10:$W$1011=Q823,収支報告書!$B$10:$B$1011,"")))</f>
        <v/>
      </c>
      <c r="R823" s="150">
        <f>SUMIFS(収支報告書!$P$10:$P$1011,収支報告書!$U$10:$U$1011,"対象外",収支報告書!$W$10:$W$1011,Q823)+SUMIFS(収支報告書!$S$10:$S$1011,収支報告書!$U$10:$U$1011,"一部*",収支報告書!$W$10:$W$1011,Q823)+SUMIFS(収支報告書!$AA$10:$AA$1011,収支報告書!$U$10:$U$1011,"一部*",収支報告書!$W$10:$W$1011,Q823)+SUMIFS(収支報告書!$AB$10:$AB$1011,収支報告書!$U$10:$U$1011,"一部*",収支報告書!$W$10:$W$1011,Q823)+SUMIFS(収支報告書!$P$10:$P$1011,収支報告書!$U$10:$U$1011,"確認",収支報告書!$W$10:$W$1011,Q823)+SUMIFS(収支報告書!$AC$10:$AC$1011,収支報告書!$U$10:$U$1011,"一部*",収支報告書!$W$10:$W$1011,Q823)</f>
        <v>0</v>
      </c>
      <c r="S823" t="str" cm="1">
        <f t="array" aca="1" ref="S823" ca="1">_xlfn.IFNA(INDIRECT(ADDRESS(MATCH(Q823,収支報告書!$W$10:$W$1011,0)+9,22,4,,"収支報告書")),"")</f>
        <v/>
      </c>
      <c r="T823" t="str">
        <f t="shared" si="25"/>
        <v/>
      </c>
      <c r="U823" t="str">
        <f t="shared" si="26"/>
        <v/>
      </c>
    </row>
    <row r="824" spans="14:21">
      <c r="N824">
        <v>820</v>
      </c>
      <c r="O824" t="str">
        <f>IF(収支報告書!U829="一部対象外","・No."&amp;収支報告書!B829&amp;"："&amp;TEXT(収支報告書!$S829+収支報告書!$AA829+収支報告書!$AC829,"\#,###"),IF(収支報告書!U829="一部確認","・No."&amp;収支報告書!B829&amp;"："&amp;TEXT(収支報告書!$AB829,"\#,###"),""))</f>
        <v/>
      </c>
      <c r="P824" t="str" cm="1">
        <f t="array" ref="P824">IF(Q824="","",_xlfn.TEXTJOIN(",",TRUE,IF(収支報告書!$W$10:$W$1011=Q824,収支報告書!$B$10:$B$1011,"")))</f>
        <v/>
      </c>
      <c r="R824" s="150">
        <f>SUMIFS(収支報告書!$P$10:$P$1011,収支報告書!$U$10:$U$1011,"対象外",収支報告書!$W$10:$W$1011,Q824)+SUMIFS(収支報告書!$S$10:$S$1011,収支報告書!$U$10:$U$1011,"一部*",収支報告書!$W$10:$W$1011,Q824)+SUMIFS(収支報告書!$AA$10:$AA$1011,収支報告書!$U$10:$U$1011,"一部*",収支報告書!$W$10:$W$1011,Q824)+SUMIFS(収支報告書!$AB$10:$AB$1011,収支報告書!$U$10:$U$1011,"一部*",収支報告書!$W$10:$W$1011,Q824)+SUMIFS(収支報告書!$P$10:$P$1011,収支報告書!$U$10:$U$1011,"確認",収支報告書!$W$10:$W$1011,Q824)+SUMIFS(収支報告書!$AC$10:$AC$1011,収支報告書!$U$10:$U$1011,"一部*",収支報告書!$W$10:$W$1011,Q824)</f>
        <v>0</v>
      </c>
      <c r="S824" t="str" cm="1">
        <f t="array" aca="1" ref="S824" ca="1">_xlfn.IFNA(INDIRECT(ADDRESS(MATCH(Q824,収支報告書!$W$10:$W$1011,0)+9,22,4,,"収支報告書")),"")</f>
        <v/>
      </c>
      <c r="T824" t="str">
        <f t="shared" si="25"/>
        <v/>
      </c>
      <c r="U824" t="str">
        <f t="shared" si="26"/>
        <v/>
      </c>
    </row>
    <row r="825" spans="14:21">
      <c r="N825">
        <v>821</v>
      </c>
      <c r="O825" t="str">
        <f>IF(収支報告書!U830="一部対象外","・No."&amp;収支報告書!B830&amp;"："&amp;TEXT(収支報告書!$S830+収支報告書!$AA830+収支報告書!$AC830,"\#,###"),IF(収支報告書!U830="一部確認","・No."&amp;収支報告書!B830&amp;"："&amp;TEXT(収支報告書!$AB830,"\#,###"),""))</f>
        <v/>
      </c>
      <c r="P825" t="str" cm="1">
        <f t="array" ref="P825">IF(Q825="","",_xlfn.TEXTJOIN(",",TRUE,IF(収支報告書!$W$10:$W$1011=Q825,収支報告書!$B$10:$B$1011,"")))</f>
        <v/>
      </c>
      <c r="R825" s="150">
        <f>SUMIFS(収支報告書!$P$10:$P$1011,収支報告書!$U$10:$U$1011,"対象外",収支報告書!$W$10:$W$1011,Q825)+SUMIFS(収支報告書!$S$10:$S$1011,収支報告書!$U$10:$U$1011,"一部*",収支報告書!$W$10:$W$1011,Q825)+SUMIFS(収支報告書!$AA$10:$AA$1011,収支報告書!$U$10:$U$1011,"一部*",収支報告書!$W$10:$W$1011,Q825)+SUMIFS(収支報告書!$AB$10:$AB$1011,収支報告書!$U$10:$U$1011,"一部*",収支報告書!$W$10:$W$1011,Q825)+SUMIFS(収支報告書!$P$10:$P$1011,収支報告書!$U$10:$U$1011,"確認",収支報告書!$W$10:$W$1011,Q825)+SUMIFS(収支報告書!$AC$10:$AC$1011,収支報告書!$U$10:$U$1011,"一部*",収支報告書!$W$10:$W$1011,Q825)</f>
        <v>0</v>
      </c>
      <c r="S825" t="str" cm="1">
        <f t="array" aca="1" ref="S825" ca="1">_xlfn.IFNA(INDIRECT(ADDRESS(MATCH(Q825,収支報告書!$W$10:$W$1011,0)+9,22,4,,"収支報告書")),"")</f>
        <v/>
      </c>
      <c r="T825" t="str">
        <f t="shared" si="25"/>
        <v/>
      </c>
      <c r="U825" t="str">
        <f t="shared" si="26"/>
        <v/>
      </c>
    </row>
    <row r="826" spans="14:21">
      <c r="N826">
        <v>822</v>
      </c>
      <c r="O826" t="str">
        <f>IF(収支報告書!U831="一部対象外","・No."&amp;収支報告書!B831&amp;"："&amp;TEXT(収支報告書!$S831+収支報告書!$AA831+収支報告書!$AC831,"\#,###"),IF(収支報告書!U831="一部確認","・No."&amp;収支報告書!B831&amp;"："&amp;TEXT(収支報告書!$AB831,"\#,###"),""))</f>
        <v/>
      </c>
      <c r="P826" t="str" cm="1">
        <f t="array" ref="P826">IF(Q826="","",_xlfn.TEXTJOIN(",",TRUE,IF(収支報告書!$W$10:$W$1011=Q826,収支報告書!$B$10:$B$1011,"")))</f>
        <v/>
      </c>
      <c r="R826" s="150">
        <f>SUMIFS(収支報告書!$P$10:$P$1011,収支報告書!$U$10:$U$1011,"対象外",収支報告書!$W$10:$W$1011,Q826)+SUMIFS(収支報告書!$S$10:$S$1011,収支報告書!$U$10:$U$1011,"一部*",収支報告書!$W$10:$W$1011,Q826)+SUMIFS(収支報告書!$AA$10:$AA$1011,収支報告書!$U$10:$U$1011,"一部*",収支報告書!$W$10:$W$1011,Q826)+SUMIFS(収支報告書!$AB$10:$AB$1011,収支報告書!$U$10:$U$1011,"一部*",収支報告書!$W$10:$W$1011,Q826)+SUMIFS(収支報告書!$P$10:$P$1011,収支報告書!$U$10:$U$1011,"確認",収支報告書!$W$10:$W$1011,Q826)+SUMIFS(収支報告書!$AC$10:$AC$1011,収支報告書!$U$10:$U$1011,"一部*",収支報告書!$W$10:$W$1011,Q826)</f>
        <v>0</v>
      </c>
      <c r="S826" t="str" cm="1">
        <f t="array" aca="1" ref="S826" ca="1">_xlfn.IFNA(INDIRECT(ADDRESS(MATCH(Q826,収支報告書!$W$10:$W$1011,0)+9,22,4,,"収支報告書")),"")</f>
        <v/>
      </c>
      <c r="T826" t="str">
        <f t="shared" si="25"/>
        <v/>
      </c>
      <c r="U826" t="str">
        <f t="shared" si="26"/>
        <v/>
      </c>
    </row>
    <row r="827" spans="14:21">
      <c r="N827">
        <v>823</v>
      </c>
      <c r="O827" t="str">
        <f>IF(収支報告書!U832="一部対象外","・No."&amp;収支報告書!B832&amp;"："&amp;TEXT(収支報告書!$S832+収支報告書!$AA832+収支報告書!$AC832,"\#,###"),IF(収支報告書!U832="一部確認","・No."&amp;収支報告書!B832&amp;"："&amp;TEXT(収支報告書!$AB832,"\#,###"),""))</f>
        <v/>
      </c>
      <c r="P827" t="str" cm="1">
        <f t="array" ref="P827">IF(Q827="","",_xlfn.TEXTJOIN(",",TRUE,IF(収支報告書!$W$10:$W$1011=Q827,収支報告書!$B$10:$B$1011,"")))</f>
        <v/>
      </c>
      <c r="R827" s="150">
        <f>SUMIFS(収支報告書!$P$10:$P$1011,収支報告書!$U$10:$U$1011,"対象外",収支報告書!$W$10:$W$1011,Q827)+SUMIFS(収支報告書!$S$10:$S$1011,収支報告書!$U$10:$U$1011,"一部*",収支報告書!$W$10:$W$1011,Q827)+SUMIFS(収支報告書!$AA$10:$AA$1011,収支報告書!$U$10:$U$1011,"一部*",収支報告書!$W$10:$W$1011,Q827)+SUMIFS(収支報告書!$AB$10:$AB$1011,収支報告書!$U$10:$U$1011,"一部*",収支報告書!$W$10:$W$1011,Q827)+SUMIFS(収支報告書!$P$10:$P$1011,収支報告書!$U$10:$U$1011,"確認",収支報告書!$W$10:$W$1011,Q827)+SUMIFS(収支報告書!$AC$10:$AC$1011,収支報告書!$U$10:$U$1011,"一部*",収支報告書!$W$10:$W$1011,Q827)</f>
        <v>0</v>
      </c>
      <c r="S827" t="str" cm="1">
        <f t="array" aca="1" ref="S827" ca="1">_xlfn.IFNA(INDIRECT(ADDRESS(MATCH(Q827,収支報告書!$W$10:$W$1011,0)+9,22,4,,"収支報告書")),"")</f>
        <v/>
      </c>
      <c r="T827" t="str">
        <f t="shared" si="25"/>
        <v/>
      </c>
      <c r="U827" t="str">
        <f t="shared" si="26"/>
        <v/>
      </c>
    </row>
    <row r="828" spans="14:21">
      <c r="N828">
        <v>824</v>
      </c>
      <c r="O828" t="str">
        <f>IF(収支報告書!U833="一部対象外","・No."&amp;収支報告書!B833&amp;"："&amp;TEXT(収支報告書!$S833+収支報告書!$AA833+収支報告書!$AC833,"\#,###"),IF(収支報告書!U833="一部確認","・No."&amp;収支報告書!B833&amp;"："&amp;TEXT(収支報告書!$AB833,"\#,###"),""))</f>
        <v/>
      </c>
      <c r="P828" t="str" cm="1">
        <f t="array" ref="P828">IF(Q828="","",_xlfn.TEXTJOIN(",",TRUE,IF(収支報告書!$W$10:$W$1011=Q828,収支報告書!$B$10:$B$1011,"")))</f>
        <v/>
      </c>
      <c r="R828" s="150">
        <f>SUMIFS(収支報告書!$P$10:$P$1011,収支報告書!$U$10:$U$1011,"対象外",収支報告書!$W$10:$W$1011,Q828)+SUMIFS(収支報告書!$S$10:$S$1011,収支報告書!$U$10:$U$1011,"一部*",収支報告書!$W$10:$W$1011,Q828)+SUMIFS(収支報告書!$AA$10:$AA$1011,収支報告書!$U$10:$U$1011,"一部*",収支報告書!$W$10:$W$1011,Q828)+SUMIFS(収支報告書!$AB$10:$AB$1011,収支報告書!$U$10:$U$1011,"一部*",収支報告書!$W$10:$W$1011,Q828)+SUMIFS(収支報告書!$P$10:$P$1011,収支報告書!$U$10:$U$1011,"確認",収支報告書!$W$10:$W$1011,Q828)+SUMIFS(収支報告書!$AC$10:$AC$1011,収支報告書!$U$10:$U$1011,"一部*",収支報告書!$W$10:$W$1011,Q828)</f>
        <v>0</v>
      </c>
      <c r="S828" t="str" cm="1">
        <f t="array" aca="1" ref="S828" ca="1">_xlfn.IFNA(INDIRECT(ADDRESS(MATCH(Q828,収支報告書!$W$10:$W$1011,0)+9,22,4,,"収支報告書")),"")</f>
        <v/>
      </c>
      <c r="T828" t="str">
        <f t="shared" si="25"/>
        <v/>
      </c>
      <c r="U828" t="str">
        <f t="shared" si="26"/>
        <v/>
      </c>
    </row>
    <row r="829" spans="14:21">
      <c r="N829">
        <v>825</v>
      </c>
      <c r="O829" t="str">
        <f>IF(収支報告書!U834="一部対象外","・No."&amp;収支報告書!B834&amp;"："&amp;TEXT(収支報告書!$S834+収支報告書!$AA834+収支報告書!$AC834,"\#,###"),IF(収支報告書!U834="一部確認","・No."&amp;収支報告書!B834&amp;"："&amp;TEXT(収支報告書!$AB834,"\#,###"),""))</f>
        <v/>
      </c>
      <c r="P829" t="str" cm="1">
        <f t="array" ref="P829">IF(Q829="","",_xlfn.TEXTJOIN(",",TRUE,IF(収支報告書!$W$10:$W$1011=Q829,収支報告書!$B$10:$B$1011,"")))</f>
        <v/>
      </c>
      <c r="R829" s="150">
        <f>SUMIFS(収支報告書!$P$10:$P$1011,収支報告書!$U$10:$U$1011,"対象外",収支報告書!$W$10:$W$1011,Q829)+SUMIFS(収支報告書!$S$10:$S$1011,収支報告書!$U$10:$U$1011,"一部*",収支報告書!$W$10:$W$1011,Q829)+SUMIFS(収支報告書!$AA$10:$AA$1011,収支報告書!$U$10:$U$1011,"一部*",収支報告書!$W$10:$W$1011,Q829)+SUMIFS(収支報告書!$AB$10:$AB$1011,収支報告書!$U$10:$U$1011,"一部*",収支報告書!$W$10:$W$1011,Q829)+SUMIFS(収支報告書!$P$10:$P$1011,収支報告書!$U$10:$U$1011,"確認",収支報告書!$W$10:$W$1011,Q829)+SUMIFS(収支報告書!$AC$10:$AC$1011,収支報告書!$U$10:$U$1011,"一部*",収支報告書!$W$10:$W$1011,Q829)</f>
        <v>0</v>
      </c>
      <c r="S829" t="str" cm="1">
        <f t="array" aca="1" ref="S829" ca="1">_xlfn.IFNA(INDIRECT(ADDRESS(MATCH(Q829,収支報告書!$W$10:$W$1011,0)+9,22,4,,"収支報告書")),"")</f>
        <v/>
      </c>
      <c r="T829" t="str">
        <f t="shared" si="25"/>
        <v/>
      </c>
      <c r="U829" t="str">
        <f t="shared" si="26"/>
        <v/>
      </c>
    </row>
    <row r="830" spans="14:21">
      <c r="N830">
        <v>826</v>
      </c>
      <c r="O830" t="str">
        <f>IF(収支報告書!U835="一部対象外","・No."&amp;収支報告書!B835&amp;"："&amp;TEXT(収支報告書!$S835+収支報告書!$AA835+収支報告書!$AC835,"\#,###"),IF(収支報告書!U835="一部確認","・No."&amp;収支報告書!B835&amp;"："&amp;TEXT(収支報告書!$AB835,"\#,###"),""))</f>
        <v/>
      </c>
      <c r="P830" t="str" cm="1">
        <f t="array" ref="P830">IF(Q830="","",_xlfn.TEXTJOIN(",",TRUE,IF(収支報告書!$W$10:$W$1011=Q830,収支報告書!$B$10:$B$1011,"")))</f>
        <v/>
      </c>
      <c r="R830" s="150">
        <f>SUMIFS(収支報告書!$P$10:$P$1011,収支報告書!$U$10:$U$1011,"対象外",収支報告書!$W$10:$W$1011,Q830)+SUMIFS(収支報告書!$S$10:$S$1011,収支報告書!$U$10:$U$1011,"一部*",収支報告書!$W$10:$W$1011,Q830)+SUMIFS(収支報告書!$AA$10:$AA$1011,収支報告書!$U$10:$U$1011,"一部*",収支報告書!$W$10:$W$1011,Q830)+SUMIFS(収支報告書!$AB$10:$AB$1011,収支報告書!$U$10:$U$1011,"一部*",収支報告書!$W$10:$W$1011,Q830)+SUMIFS(収支報告書!$P$10:$P$1011,収支報告書!$U$10:$U$1011,"確認",収支報告書!$W$10:$W$1011,Q830)+SUMIFS(収支報告書!$AC$10:$AC$1011,収支報告書!$U$10:$U$1011,"一部*",収支報告書!$W$10:$W$1011,Q830)</f>
        <v>0</v>
      </c>
      <c r="S830" t="str" cm="1">
        <f t="array" aca="1" ref="S830" ca="1">_xlfn.IFNA(INDIRECT(ADDRESS(MATCH(Q830,収支報告書!$W$10:$W$1011,0)+9,22,4,,"収支報告書")),"")</f>
        <v/>
      </c>
      <c r="T830" t="str">
        <f t="shared" si="25"/>
        <v/>
      </c>
      <c r="U830" t="str">
        <f t="shared" si="26"/>
        <v/>
      </c>
    </row>
    <row r="831" spans="14:21">
      <c r="N831">
        <v>827</v>
      </c>
      <c r="O831" t="str">
        <f>IF(収支報告書!U836="一部対象外","・No."&amp;収支報告書!B836&amp;"："&amp;TEXT(収支報告書!$S836+収支報告書!$AA836+収支報告書!$AC836,"\#,###"),IF(収支報告書!U836="一部確認","・No."&amp;収支報告書!B836&amp;"："&amp;TEXT(収支報告書!$AB836,"\#,###"),""))</f>
        <v/>
      </c>
      <c r="P831" t="str" cm="1">
        <f t="array" ref="P831">IF(Q831="","",_xlfn.TEXTJOIN(",",TRUE,IF(収支報告書!$W$10:$W$1011=Q831,収支報告書!$B$10:$B$1011,"")))</f>
        <v/>
      </c>
      <c r="R831" s="150">
        <f>SUMIFS(収支報告書!$P$10:$P$1011,収支報告書!$U$10:$U$1011,"対象外",収支報告書!$W$10:$W$1011,Q831)+SUMIFS(収支報告書!$S$10:$S$1011,収支報告書!$U$10:$U$1011,"一部*",収支報告書!$W$10:$W$1011,Q831)+SUMIFS(収支報告書!$AA$10:$AA$1011,収支報告書!$U$10:$U$1011,"一部*",収支報告書!$W$10:$W$1011,Q831)+SUMIFS(収支報告書!$AB$10:$AB$1011,収支報告書!$U$10:$U$1011,"一部*",収支報告書!$W$10:$W$1011,Q831)+SUMIFS(収支報告書!$P$10:$P$1011,収支報告書!$U$10:$U$1011,"確認",収支報告書!$W$10:$W$1011,Q831)+SUMIFS(収支報告書!$AC$10:$AC$1011,収支報告書!$U$10:$U$1011,"一部*",収支報告書!$W$10:$W$1011,Q831)</f>
        <v>0</v>
      </c>
      <c r="S831" t="str" cm="1">
        <f t="array" aca="1" ref="S831" ca="1">_xlfn.IFNA(INDIRECT(ADDRESS(MATCH(Q831,収支報告書!$W$10:$W$1011,0)+9,22,4,,"収支報告書")),"")</f>
        <v/>
      </c>
      <c r="T831" t="str">
        <f t="shared" si="25"/>
        <v/>
      </c>
      <c r="U831" t="str">
        <f t="shared" si="26"/>
        <v/>
      </c>
    </row>
    <row r="832" spans="14:21">
      <c r="N832">
        <v>828</v>
      </c>
      <c r="O832" t="str">
        <f>IF(収支報告書!U837="一部対象外","・No."&amp;収支報告書!B837&amp;"："&amp;TEXT(収支報告書!$S837+収支報告書!$AA837+収支報告書!$AC837,"\#,###"),IF(収支報告書!U837="一部確認","・No."&amp;収支報告書!B837&amp;"："&amp;TEXT(収支報告書!$AB837,"\#,###"),""))</f>
        <v/>
      </c>
      <c r="P832" t="str" cm="1">
        <f t="array" ref="P832">IF(Q832="","",_xlfn.TEXTJOIN(",",TRUE,IF(収支報告書!$W$10:$W$1011=Q832,収支報告書!$B$10:$B$1011,"")))</f>
        <v/>
      </c>
      <c r="R832" s="150">
        <f>SUMIFS(収支報告書!$P$10:$P$1011,収支報告書!$U$10:$U$1011,"対象外",収支報告書!$W$10:$W$1011,Q832)+SUMIFS(収支報告書!$S$10:$S$1011,収支報告書!$U$10:$U$1011,"一部*",収支報告書!$W$10:$W$1011,Q832)+SUMIFS(収支報告書!$AA$10:$AA$1011,収支報告書!$U$10:$U$1011,"一部*",収支報告書!$W$10:$W$1011,Q832)+SUMIFS(収支報告書!$AB$10:$AB$1011,収支報告書!$U$10:$U$1011,"一部*",収支報告書!$W$10:$W$1011,Q832)+SUMIFS(収支報告書!$P$10:$P$1011,収支報告書!$U$10:$U$1011,"確認",収支報告書!$W$10:$W$1011,Q832)+SUMIFS(収支報告書!$AC$10:$AC$1011,収支報告書!$U$10:$U$1011,"一部*",収支報告書!$W$10:$W$1011,Q832)</f>
        <v>0</v>
      </c>
      <c r="S832" t="str" cm="1">
        <f t="array" aca="1" ref="S832" ca="1">_xlfn.IFNA(INDIRECT(ADDRESS(MATCH(Q832,収支報告書!$W$10:$W$1011,0)+9,22,4,,"収支報告書")),"")</f>
        <v/>
      </c>
      <c r="T832" t="str">
        <f t="shared" si="25"/>
        <v/>
      </c>
      <c r="U832" t="str">
        <f t="shared" si="26"/>
        <v/>
      </c>
    </row>
    <row r="833" spans="14:21">
      <c r="N833">
        <v>829</v>
      </c>
      <c r="O833" t="str">
        <f>IF(収支報告書!U838="一部対象外","・No."&amp;収支報告書!B838&amp;"："&amp;TEXT(収支報告書!$S838+収支報告書!$AA838+収支報告書!$AC838,"\#,###"),IF(収支報告書!U838="一部確認","・No."&amp;収支報告書!B838&amp;"："&amp;TEXT(収支報告書!$AB838,"\#,###"),""))</f>
        <v/>
      </c>
      <c r="P833" t="str" cm="1">
        <f t="array" ref="P833">IF(Q833="","",_xlfn.TEXTJOIN(",",TRUE,IF(収支報告書!$W$10:$W$1011=Q833,収支報告書!$B$10:$B$1011,"")))</f>
        <v/>
      </c>
      <c r="R833" s="150">
        <f>SUMIFS(収支報告書!$P$10:$P$1011,収支報告書!$U$10:$U$1011,"対象外",収支報告書!$W$10:$W$1011,Q833)+SUMIFS(収支報告書!$S$10:$S$1011,収支報告書!$U$10:$U$1011,"一部*",収支報告書!$W$10:$W$1011,Q833)+SUMIFS(収支報告書!$AA$10:$AA$1011,収支報告書!$U$10:$U$1011,"一部*",収支報告書!$W$10:$W$1011,Q833)+SUMIFS(収支報告書!$AB$10:$AB$1011,収支報告書!$U$10:$U$1011,"一部*",収支報告書!$W$10:$W$1011,Q833)+SUMIFS(収支報告書!$P$10:$P$1011,収支報告書!$U$10:$U$1011,"確認",収支報告書!$W$10:$W$1011,Q833)+SUMIFS(収支報告書!$AC$10:$AC$1011,収支報告書!$U$10:$U$1011,"一部*",収支報告書!$W$10:$W$1011,Q833)</f>
        <v>0</v>
      </c>
      <c r="S833" t="str" cm="1">
        <f t="array" aca="1" ref="S833" ca="1">_xlfn.IFNA(INDIRECT(ADDRESS(MATCH(Q833,収支報告書!$W$10:$W$1011,0)+9,22,4,,"収支報告書")),"")</f>
        <v/>
      </c>
      <c r="T833" t="str">
        <f t="shared" si="25"/>
        <v/>
      </c>
      <c r="U833" t="str">
        <f t="shared" si="26"/>
        <v/>
      </c>
    </row>
    <row r="834" spans="14:21">
      <c r="N834">
        <v>830</v>
      </c>
      <c r="O834" t="str">
        <f>IF(収支報告書!U839="一部対象外","・No."&amp;収支報告書!B839&amp;"："&amp;TEXT(収支報告書!$S839+収支報告書!$AA839+収支報告書!$AC839,"\#,###"),IF(収支報告書!U839="一部確認","・No."&amp;収支報告書!B839&amp;"："&amp;TEXT(収支報告書!$AB839,"\#,###"),""))</f>
        <v/>
      </c>
      <c r="P834" t="str" cm="1">
        <f t="array" ref="P834">IF(Q834="","",_xlfn.TEXTJOIN(",",TRUE,IF(収支報告書!$W$10:$W$1011=Q834,収支報告書!$B$10:$B$1011,"")))</f>
        <v/>
      </c>
      <c r="R834" s="150">
        <f>SUMIFS(収支報告書!$P$10:$P$1011,収支報告書!$U$10:$U$1011,"対象外",収支報告書!$W$10:$W$1011,Q834)+SUMIFS(収支報告書!$S$10:$S$1011,収支報告書!$U$10:$U$1011,"一部*",収支報告書!$W$10:$W$1011,Q834)+SUMIFS(収支報告書!$AA$10:$AA$1011,収支報告書!$U$10:$U$1011,"一部*",収支報告書!$W$10:$W$1011,Q834)+SUMIFS(収支報告書!$AB$10:$AB$1011,収支報告書!$U$10:$U$1011,"一部*",収支報告書!$W$10:$W$1011,Q834)+SUMIFS(収支報告書!$P$10:$P$1011,収支報告書!$U$10:$U$1011,"確認",収支報告書!$W$10:$W$1011,Q834)+SUMIFS(収支報告書!$AC$10:$AC$1011,収支報告書!$U$10:$U$1011,"一部*",収支報告書!$W$10:$W$1011,Q834)</f>
        <v>0</v>
      </c>
      <c r="S834" t="str" cm="1">
        <f t="array" aca="1" ref="S834" ca="1">_xlfn.IFNA(INDIRECT(ADDRESS(MATCH(Q834,収支報告書!$W$10:$W$1011,0)+9,22,4,,"収支報告書")),"")</f>
        <v/>
      </c>
      <c r="T834" t="str">
        <f t="shared" si="25"/>
        <v/>
      </c>
      <c r="U834" t="str">
        <f t="shared" si="26"/>
        <v/>
      </c>
    </row>
    <row r="835" spans="14:21">
      <c r="N835">
        <v>831</v>
      </c>
      <c r="O835" t="str">
        <f>IF(収支報告書!U840="一部対象外","・No."&amp;収支報告書!B840&amp;"："&amp;TEXT(収支報告書!$S840+収支報告書!$AA840+収支報告書!$AC840,"\#,###"),IF(収支報告書!U840="一部確認","・No."&amp;収支報告書!B840&amp;"："&amp;TEXT(収支報告書!$AB840,"\#,###"),""))</f>
        <v/>
      </c>
      <c r="P835" t="str" cm="1">
        <f t="array" ref="P835">IF(Q835="","",_xlfn.TEXTJOIN(",",TRUE,IF(収支報告書!$W$10:$W$1011=Q835,収支報告書!$B$10:$B$1011,"")))</f>
        <v/>
      </c>
      <c r="R835" s="150">
        <f>SUMIFS(収支報告書!$P$10:$P$1011,収支報告書!$U$10:$U$1011,"対象外",収支報告書!$W$10:$W$1011,Q835)+SUMIFS(収支報告書!$S$10:$S$1011,収支報告書!$U$10:$U$1011,"一部*",収支報告書!$W$10:$W$1011,Q835)+SUMIFS(収支報告書!$AA$10:$AA$1011,収支報告書!$U$10:$U$1011,"一部*",収支報告書!$W$10:$W$1011,Q835)+SUMIFS(収支報告書!$AB$10:$AB$1011,収支報告書!$U$10:$U$1011,"一部*",収支報告書!$W$10:$W$1011,Q835)+SUMIFS(収支報告書!$P$10:$P$1011,収支報告書!$U$10:$U$1011,"確認",収支報告書!$W$10:$W$1011,Q835)+SUMIFS(収支報告書!$AC$10:$AC$1011,収支報告書!$U$10:$U$1011,"一部*",収支報告書!$W$10:$W$1011,Q835)</f>
        <v>0</v>
      </c>
      <c r="S835" t="str" cm="1">
        <f t="array" aca="1" ref="S835" ca="1">_xlfn.IFNA(INDIRECT(ADDRESS(MATCH(Q835,収支報告書!$W$10:$W$1011,0)+9,22,4,,"収支報告書")),"")</f>
        <v/>
      </c>
      <c r="T835" t="str">
        <f t="shared" si="25"/>
        <v/>
      </c>
      <c r="U835" t="str">
        <f t="shared" si="26"/>
        <v/>
      </c>
    </row>
    <row r="836" spans="14:21">
      <c r="N836">
        <v>832</v>
      </c>
      <c r="O836" t="str">
        <f>IF(収支報告書!U841="一部対象外","・No."&amp;収支報告書!B841&amp;"："&amp;TEXT(収支報告書!$S841+収支報告書!$AA841+収支報告書!$AC841,"\#,###"),IF(収支報告書!U841="一部確認","・No."&amp;収支報告書!B841&amp;"："&amp;TEXT(収支報告書!$AB841,"\#,###"),""))</f>
        <v/>
      </c>
      <c r="P836" t="str" cm="1">
        <f t="array" ref="P836">IF(Q836="","",_xlfn.TEXTJOIN(",",TRUE,IF(収支報告書!$W$10:$W$1011=Q836,収支報告書!$B$10:$B$1011,"")))</f>
        <v/>
      </c>
      <c r="R836" s="150">
        <f>SUMIFS(収支報告書!$P$10:$P$1011,収支報告書!$U$10:$U$1011,"対象外",収支報告書!$W$10:$W$1011,Q836)+SUMIFS(収支報告書!$S$10:$S$1011,収支報告書!$U$10:$U$1011,"一部*",収支報告書!$W$10:$W$1011,Q836)+SUMIFS(収支報告書!$AA$10:$AA$1011,収支報告書!$U$10:$U$1011,"一部*",収支報告書!$W$10:$W$1011,Q836)+SUMIFS(収支報告書!$AB$10:$AB$1011,収支報告書!$U$10:$U$1011,"一部*",収支報告書!$W$10:$W$1011,Q836)+SUMIFS(収支報告書!$P$10:$P$1011,収支報告書!$U$10:$U$1011,"確認",収支報告書!$W$10:$W$1011,Q836)+SUMIFS(収支報告書!$AC$10:$AC$1011,収支報告書!$U$10:$U$1011,"一部*",収支報告書!$W$10:$W$1011,Q836)</f>
        <v>0</v>
      </c>
      <c r="S836" t="str" cm="1">
        <f t="array" aca="1" ref="S836" ca="1">_xlfn.IFNA(INDIRECT(ADDRESS(MATCH(Q836,収支報告書!$W$10:$W$1011,0)+9,22,4,,"収支報告書")),"")</f>
        <v/>
      </c>
      <c r="T836" t="str">
        <f t="shared" si="25"/>
        <v/>
      </c>
      <c r="U836" t="str">
        <f t="shared" si="26"/>
        <v/>
      </c>
    </row>
    <row r="837" spans="14:21">
      <c r="N837">
        <v>833</v>
      </c>
      <c r="O837" t="str">
        <f>IF(収支報告書!U842="一部対象外","・No."&amp;収支報告書!B842&amp;"："&amp;TEXT(収支報告書!$S842+収支報告書!$AA842+収支報告書!$AC842,"\#,###"),IF(収支報告書!U842="一部確認","・No."&amp;収支報告書!B842&amp;"："&amp;TEXT(収支報告書!$AB842,"\#,###"),""))</f>
        <v/>
      </c>
      <c r="P837" t="str" cm="1">
        <f t="array" ref="P837">IF(Q837="","",_xlfn.TEXTJOIN(",",TRUE,IF(収支報告書!$W$10:$W$1011=Q837,収支報告書!$B$10:$B$1011,"")))</f>
        <v/>
      </c>
      <c r="R837" s="150">
        <f>SUMIFS(収支報告書!$P$10:$P$1011,収支報告書!$U$10:$U$1011,"対象外",収支報告書!$W$10:$W$1011,Q837)+SUMIFS(収支報告書!$S$10:$S$1011,収支報告書!$U$10:$U$1011,"一部*",収支報告書!$W$10:$W$1011,Q837)+SUMIFS(収支報告書!$AA$10:$AA$1011,収支報告書!$U$10:$U$1011,"一部*",収支報告書!$W$10:$W$1011,Q837)+SUMIFS(収支報告書!$AB$10:$AB$1011,収支報告書!$U$10:$U$1011,"一部*",収支報告書!$W$10:$W$1011,Q837)+SUMIFS(収支報告書!$P$10:$P$1011,収支報告書!$U$10:$U$1011,"確認",収支報告書!$W$10:$W$1011,Q837)+SUMIFS(収支報告書!$AC$10:$AC$1011,収支報告書!$U$10:$U$1011,"一部*",収支報告書!$W$10:$W$1011,Q837)</f>
        <v>0</v>
      </c>
      <c r="S837" t="str" cm="1">
        <f t="array" aca="1" ref="S837" ca="1">_xlfn.IFNA(INDIRECT(ADDRESS(MATCH(Q837,収支報告書!$W$10:$W$1011,0)+9,22,4,,"収支報告書")),"")</f>
        <v/>
      </c>
      <c r="T837" t="str">
        <f t="shared" si="25"/>
        <v/>
      </c>
      <c r="U837" t="str">
        <f t="shared" si="26"/>
        <v/>
      </c>
    </row>
    <row r="838" spans="14:21">
      <c r="N838">
        <v>834</v>
      </c>
      <c r="O838" t="str">
        <f>IF(収支報告書!U843="一部対象外","・No."&amp;収支報告書!B843&amp;"："&amp;TEXT(収支報告書!$S843+収支報告書!$AA843+収支報告書!$AC843,"\#,###"),IF(収支報告書!U843="一部確認","・No."&amp;収支報告書!B843&amp;"："&amp;TEXT(収支報告書!$AB843,"\#,###"),""))</f>
        <v/>
      </c>
      <c r="P838" t="str" cm="1">
        <f t="array" ref="P838">IF(Q838="","",_xlfn.TEXTJOIN(",",TRUE,IF(収支報告書!$W$10:$W$1011=Q838,収支報告書!$B$10:$B$1011,"")))</f>
        <v/>
      </c>
      <c r="R838" s="150">
        <f>SUMIFS(収支報告書!$P$10:$P$1011,収支報告書!$U$10:$U$1011,"対象外",収支報告書!$W$10:$W$1011,Q838)+SUMIFS(収支報告書!$S$10:$S$1011,収支報告書!$U$10:$U$1011,"一部*",収支報告書!$W$10:$W$1011,Q838)+SUMIFS(収支報告書!$AA$10:$AA$1011,収支報告書!$U$10:$U$1011,"一部*",収支報告書!$W$10:$W$1011,Q838)+SUMIFS(収支報告書!$AB$10:$AB$1011,収支報告書!$U$10:$U$1011,"一部*",収支報告書!$W$10:$W$1011,Q838)+SUMIFS(収支報告書!$P$10:$P$1011,収支報告書!$U$10:$U$1011,"確認",収支報告書!$W$10:$W$1011,Q838)+SUMIFS(収支報告書!$AC$10:$AC$1011,収支報告書!$U$10:$U$1011,"一部*",収支報告書!$W$10:$W$1011,Q838)</f>
        <v>0</v>
      </c>
      <c r="S838" t="str" cm="1">
        <f t="array" aca="1" ref="S838" ca="1">_xlfn.IFNA(INDIRECT(ADDRESS(MATCH(Q838,収支報告書!$W$10:$W$1011,0)+9,22,4,,"収支報告書")),"")</f>
        <v/>
      </c>
      <c r="T838" t="str">
        <f t="shared" ref="T838:T901" si="27">IF(Q838="","",IF(R838&lt;&gt;0,"・No."&amp;P838&amp;"："&amp;Q838&amp;"（"&amp;TEXT(R838,"\#,###")&amp;IF(S838=0,"","/"&amp;S838)&amp;"）"&amp;CHAR(10),""))</f>
        <v/>
      </c>
      <c r="U838" t="str">
        <f t="shared" si="26"/>
        <v/>
      </c>
    </row>
    <row r="839" spans="14:21">
      <c r="N839">
        <v>835</v>
      </c>
      <c r="O839" t="str">
        <f>IF(収支報告書!U844="一部対象外","・No."&amp;収支報告書!B844&amp;"："&amp;TEXT(収支報告書!$S844+収支報告書!$AA844+収支報告書!$AC844,"\#,###"),IF(収支報告書!U844="一部確認","・No."&amp;収支報告書!B844&amp;"："&amp;TEXT(収支報告書!$AB844,"\#,###"),""))</f>
        <v/>
      </c>
      <c r="P839" t="str" cm="1">
        <f t="array" ref="P839">IF(Q839="","",_xlfn.TEXTJOIN(",",TRUE,IF(収支報告書!$W$10:$W$1011=Q839,収支報告書!$B$10:$B$1011,"")))</f>
        <v/>
      </c>
      <c r="R839" s="150">
        <f>SUMIFS(収支報告書!$P$10:$P$1011,収支報告書!$U$10:$U$1011,"対象外",収支報告書!$W$10:$W$1011,Q839)+SUMIFS(収支報告書!$S$10:$S$1011,収支報告書!$U$10:$U$1011,"一部*",収支報告書!$W$10:$W$1011,Q839)+SUMIFS(収支報告書!$AA$10:$AA$1011,収支報告書!$U$10:$U$1011,"一部*",収支報告書!$W$10:$W$1011,Q839)+SUMIFS(収支報告書!$AB$10:$AB$1011,収支報告書!$U$10:$U$1011,"一部*",収支報告書!$W$10:$W$1011,Q839)+SUMIFS(収支報告書!$P$10:$P$1011,収支報告書!$U$10:$U$1011,"確認",収支報告書!$W$10:$W$1011,Q839)+SUMIFS(収支報告書!$AC$10:$AC$1011,収支報告書!$U$10:$U$1011,"一部*",収支報告書!$W$10:$W$1011,Q839)</f>
        <v>0</v>
      </c>
      <c r="S839" t="str" cm="1">
        <f t="array" aca="1" ref="S839" ca="1">_xlfn.IFNA(INDIRECT(ADDRESS(MATCH(Q839,収支報告書!$W$10:$W$1011,0)+9,22,4,,"収支報告書")),"")</f>
        <v/>
      </c>
      <c r="T839" t="str">
        <f t="shared" si="27"/>
        <v/>
      </c>
      <c r="U839" t="str">
        <f t="shared" si="26"/>
        <v/>
      </c>
    </row>
    <row r="840" spans="14:21">
      <c r="N840">
        <v>836</v>
      </c>
      <c r="O840" t="str">
        <f>IF(収支報告書!U845="一部対象外","・No."&amp;収支報告書!B845&amp;"："&amp;TEXT(収支報告書!$S845+収支報告書!$AA845+収支報告書!$AC845,"\#,###"),IF(収支報告書!U845="一部確認","・No."&amp;収支報告書!B845&amp;"："&amp;TEXT(収支報告書!$AB845,"\#,###"),""))</f>
        <v/>
      </c>
      <c r="P840" t="str" cm="1">
        <f t="array" ref="P840">IF(Q840="","",_xlfn.TEXTJOIN(",",TRUE,IF(収支報告書!$W$10:$W$1011=Q840,収支報告書!$B$10:$B$1011,"")))</f>
        <v/>
      </c>
      <c r="R840" s="150">
        <f>SUMIFS(収支報告書!$P$10:$P$1011,収支報告書!$U$10:$U$1011,"対象外",収支報告書!$W$10:$W$1011,Q840)+SUMIFS(収支報告書!$S$10:$S$1011,収支報告書!$U$10:$U$1011,"一部*",収支報告書!$W$10:$W$1011,Q840)+SUMIFS(収支報告書!$AA$10:$AA$1011,収支報告書!$U$10:$U$1011,"一部*",収支報告書!$W$10:$W$1011,Q840)+SUMIFS(収支報告書!$AB$10:$AB$1011,収支報告書!$U$10:$U$1011,"一部*",収支報告書!$W$10:$W$1011,Q840)+SUMIFS(収支報告書!$P$10:$P$1011,収支報告書!$U$10:$U$1011,"確認",収支報告書!$W$10:$W$1011,Q840)+SUMIFS(収支報告書!$AC$10:$AC$1011,収支報告書!$U$10:$U$1011,"一部*",収支報告書!$W$10:$W$1011,Q840)</f>
        <v>0</v>
      </c>
      <c r="S840" t="str" cm="1">
        <f t="array" aca="1" ref="S840" ca="1">_xlfn.IFNA(INDIRECT(ADDRESS(MATCH(Q840,収支報告書!$W$10:$W$1011,0)+9,22,4,,"収支報告書")),"")</f>
        <v/>
      </c>
      <c r="T840" t="str">
        <f t="shared" si="27"/>
        <v/>
      </c>
      <c r="U840" t="str">
        <f t="shared" si="26"/>
        <v/>
      </c>
    </row>
    <row r="841" spans="14:21">
      <c r="N841">
        <v>837</v>
      </c>
      <c r="O841" t="str">
        <f>IF(収支報告書!U846="一部対象外","・No."&amp;収支報告書!B846&amp;"："&amp;TEXT(収支報告書!$S846+収支報告書!$AA846+収支報告書!$AC846,"\#,###"),IF(収支報告書!U846="一部確認","・No."&amp;収支報告書!B846&amp;"："&amp;TEXT(収支報告書!$AB846,"\#,###"),""))</f>
        <v/>
      </c>
      <c r="P841" t="str" cm="1">
        <f t="array" ref="P841">IF(Q841="","",_xlfn.TEXTJOIN(",",TRUE,IF(収支報告書!$W$10:$W$1011=Q841,収支報告書!$B$10:$B$1011,"")))</f>
        <v/>
      </c>
      <c r="R841" s="150">
        <f>SUMIFS(収支報告書!$P$10:$P$1011,収支報告書!$U$10:$U$1011,"対象外",収支報告書!$W$10:$W$1011,Q841)+SUMIFS(収支報告書!$S$10:$S$1011,収支報告書!$U$10:$U$1011,"一部*",収支報告書!$W$10:$W$1011,Q841)+SUMIFS(収支報告書!$AA$10:$AA$1011,収支報告書!$U$10:$U$1011,"一部*",収支報告書!$W$10:$W$1011,Q841)+SUMIFS(収支報告書!$AB$10:$AB$1011,収支報告書!$U$10:$U$1011,"一部*",収支報告書!$W$10:$W$1011,Q841)+SUMIFS(収支報告書!$P$10:$P$1011,収支報告書!$U$10:$U$1011,"確認",収支報告書!$W$10:$W$1011,Q841)+SUMIFS(収支報告書!$AC$10:$AC$1011,収支報告書!$U$10:$U$1011,"一部*",収支報告書!$W$10:$W$1011,Q841)</f>
        <v>0</v>
      </c>
      <c r="S841" t="str" cm="1">
        <f t="array" aca="1" ref="S841" ca="1">_xlfn.IFNA(INDIRECT(ADDRESS(MATCH(Q841,収支報告書!$W$10:$W$1011,0)+9,22,4,,"収支報告書")),"")</f>
        <v/>
      </c>
      <c r="T841" t="str">
        <f t="shared" si="27"/>
        <v/>
      </c>
      <c r="U841" t="str">
        <f t="shared" ref="U841:U904" si="28">IF(Q841="","",IF(R841=0,"・No."&amp;P841&amp;"："&amp;Q841&amp;CHAR(10),""))</f>
        <v/>
      </c>
    </row>
    <row r="842" spans="14:21">
      <c r="N842">
        <v>838</v>
      </c>
      <c r="O842" t="str">
        <f>IF(収支報告書!U847="一部対象外","・No."&amp;収支報告書!B847&amp;"："&amp;TEXT(収支報告書!$S847+収支報告書!$AA847+収支報告書!$AC847,"\#,###"),IF(収支報告書!U847="一部確認","・No."&amp;収支報告書!B847&amp;"："&amp;TEXT(収支報告書!$AB847,"\#,###"),""))</f>
        <v/>
      </c>
      <c r="P842" t="str" cm="1">
        <f t="array" ref="P842">IF(Q842="","",_xlfn.TEXTJOIN(",",TRUE,IF(収支報告書!$W$10:$W$1011=Q842,収支報告書!$B$10:$B$1011,"")))</f>
        <v/>
      </c>
      <c r="R842" s="150">
        <f>SUMIFS(収支報告書!$P$10:$P$1011,収支報告書!$U$10:$U$1011,"対象外",収支報告書!$W$10:$W$1011,Q842)+SUMIFS(収支報告書!$S$10:$S$1011,収支報告書!$U$10:$U$1011,"一部*",収支報告書!$W$10:$W$1011,Q842)+SUMIFS(収支報告書!$AA$10:$AA$1011,収支報告書!$U$10:$U$1011,"一部*",収支報告書!$W$10:$W$1011,Q842)+SUMIFS(収支報告書!$AB$10:$AB$1011,収支報告書!$U$10:$U$1011,"一部*",収支報告書!$W$10:$W$1011,Q842)+SUMIFS(収支報告書!$P$10:$P$1011,収支報告書!$U$10:$U$1011,"確認",収支報告書!$W$10:$W$1011,Q842)+SUMIFS(収支報告書!$AC$10:$AC$1011,収支報告書!$U$10:$U$1011,"一部*",収支報告書!$W$10:$W$1011,Q842)</f>
        <v>0</v>
      </c>
      <c r="S842" t="str" cm="1">
        <f t="array" aca="1" ref="S842" ca="1">_xlfn.IFNA(INDIRECT(ADDRESS(MATCH(Q842,収支報告書!$W$10:$W$1011,0)+9,22,4,,"収支報告書")),"")</f>
        <v/>
      </c>
      <c r="T842" t="str">
        <f t="shared" si="27"/>
        <v/>
      </c>
      <c r="U842" t="str">
        <f t="shared" si="28"/>
        <v/>
      </c>
    </row>
    <row r="843" spans="14:21">
      <c r="N843">
        <v>839</v>
      </c>
      <c r="O843" t="str">
        <f>IF(収支報告書!U848="一部対象外","・No."&amp;収支報告書!B848&amp;"："&amp;TEXT(収支報告書!$S848+収支報告書!$AA848+収支報告書!$AC848,"\#,###"),IF(収支報告書!U848="一部確認","・No."&amp;収支報告書!B848&amp;"："&amp;TEXT(収支報告書!$AB848,"\#,###"),""))</f>
        <v/>
      </c>
      <c r="P843" t="str" cm="1">
        <f t="array" ref="P843">IF(Q843="","",_xlfn.TEXTJOIN(",",TRUE,IF(収支報告書!$W$10:$W$1011=Q843,収支報告書!$B$10:$B$1011,"")))</f>
        <v/>
      </c>
      <c r="R843" s="150">
        <f>SUMIFS(収支報告書!$P$10:$P$1011,収支報告書!$U$10:$U$1011,"対象外",収支報告書!$W$10:$W$1011,Q843)+SUMIFS(収支報告書!$S$10:$S$1011,収支報告書!$U$10:$U$1011,"一部*",収支報告書!$W$10:$W$1011,Q843)+SUMIFS(収支報告書!$AA$10:$AA$1011,収支報告書!$U$10:$U$1011,"一部*",収支報告書!$W$10:$W$1011,Q843)+SUMIFS(収支報告書!$AB$10:$AB$1011,収支報告書!$U$10:$U$1011,"一部*",収支報告書!$W$10:$W$1011,Q843)+SUMIFS(収支報告書!$P$10:$P$1011,収支報告書!$U$10:$U$1011,"確認",収支報告書!$W$10:$W$1011,Q843)+SUMIFS(収支報告書!$AC$10:$AC$1011,収支報告書!$U$10:$U$1011,"一部*",収支報告書!$W$10:$W$1011,Q843)</f>
        <v>0</v>
      </c>
      <c r="S843" t="str" cm="1">
        <f t="array" aca="1" ref="S843" ca="1">_xlfn.IFNA(INDIRECT(ADDRESS(MATCH(Q843,収支報告書!$W$10:$W$1011,0)+9,22,4,,"収支報告書")),"")</f>
        <v/>
      </c>
      <c r="T843" t="str">
        <f t="shared" si="27"/>
        <v/>
      </c>
      <c r="U843" t="str">
        <f t="shared" si="28"/>
        <v/>
      </c>
    </row>
    <row r="844" spans="14:21">
      <c r="N844">
        <v>840</v>
      </c>
      <c r="O844" t="str">
        <f>IF(収支報告書!U849="一部対象外","・No."&amp;収支報告書!B849&amp;"："&amp;TEXT(収支報告書!$S849+収支報告書!$AA849+収支報告書!$AC849,"\#,###"),IF(収支報告書!U849="一部確認","・No."&amp;収支報告書!B849&amp;"："&amp;TEXT(収支報告書!$AB849,"\#,###"),""))</f>
        <v/>
      </c>
      <c r="P844" t="str" cm="1">
        <f t="array" ref="P844">IF(Q844="","",_xlfn.TEXTJOIN(",",TRUE,IF(収支報告書!$W$10:$W$1011=Q844,収支報告書!$B$10:$B$1011,"")))</f>
        <v/>
      </c>
      <c r="R844" s="150">
        <f>SUMIFS(収支報告書!$P$10:$P$1011,収支報告書!$U$10:$U$1011,"対象外",収支報告書!$W$10:$W$1011,Q844)+SUMIFS(収支報告書!$S$10:$S$1011,収支報告書!$U$10:$U$1011,"一部*",収支報告書!$W$10:$W$1011,Q844)+SUMIFS(収支報告書!$AA$10:$AA$1011,収支報告書!$U$10:$U$1011,"一部*",収支報告書!$W$10:$W$1011,Q844)+SUMIFS(収支報告書!$AB$10:$AB$1011,収支報告書!$U$10:$U$1011,"一部*",収支報告書!$W$10:$W$1011,Q844)+SUMIFS(収支報告書!$P$10:$P$1011,収支報告書!$U$10:$U$1011,"確認",収支報告書!$W$10:$W$1011,Q844)+SUMIFS(収支報告書!$AC$10:$AC$1011,収支報告書!$U$10:$U$1011,"一部*",収支報告書!$W$10:$W$1011,Q844)</f>
        <v>0</v>
      </c>
      <c r="S844" t="str" cm="1">
        <f t="array" aca="1" ref="S844" ca="1">_xlfn.IFNA(INDIRECT(ADDRESS(MATCH(Q844,収支報告書!$W$10:$W$1011,0)+9,22,4,,"収支報告書")),"")</f>
        <v/>
      </c>
      <c r="T844" t="str">
        <f t="shared" si="27"/>
        <v/>
      </c>
      <c r="U844" t="str">
        <f t="shared" si="28"/>
        <v/>
      </c>
    </row>
    <row r="845" spans="14:21">
      <c r="N845">
        <v>841</v>
      </c>
      <c r="O845" t="str">
        <f>IF(収支報告書!U850="一部対象外","・No."&amp;収支報告書!B850&amp;"："&amp;TEXT(収支報告書!$S850+収支報告書!$AA850+収支報告書!$AC850,"\#,###"),IF(収支報告書!U850="一部確認","・No."&amp;収支報告書!B850&amp;"："&amp;TEXT(収支報告書!$AB850,"\#,###"),""))</f>
        <v/>
      </c>
      <c r="P845" t="str" cm="1">
        <f t="array" ref="P845">IF(Q845="","",_xlfn.TEXTJOIN(",",TRUE,IF(収支報告書!$W$10:$W$1011=Q845,収支報告書!$B$10:$B$1011,"")))</f>
        <v/>
      </c>
      <c r="R845" s="150">
        <f>SUMIFS(収支報告書!$P$10:$P$1011,収支報告書!$U$10:$U$1011,"対象外",収支報告書!$W$10:$W$1011,Q845)+SUMIFS(収支報告書!$S$10:$S$1011,収支報告書!$U$10:$U$1011,"一部*",収支報告書!$W$10:$W$1011,Q845)+SUMIFS(収支報告書!$AA$10:$AA$1011,収支報告書!$U$10:$U$1011,"一部*",収支報告書!$W$10:$W$1011,Q845)+SUMIFS(収支報告書!$AB$10:$AB$1011,収支報告書!$U$10:$U$1011,"一部*",収支報告書!$W$10:$W$1011,Q845)+SUMIFS(収支報告書!$P$10:$P$1011,収支報告書!$U$10:$U$1011,"確認",収支報告書!$W$10:$W$1011,Q845)+SUMIFS(収支報告書!$AC$10:$AC$1011,収支報告書!$U$10:$U$1011,"一部*",収支報告書!$W$10:$W$1011,Q845)</f>
        <v>0</v>
      </c>
      <c r="S845" t="str" cm="1">
        <f t="array" aca="1" ref="S845" ca="1">_xlfn.IFNA(INDIRECT(ADDRESS(MATCH(Q845,収支報告書!$W$10:$W$1011,0)+9,22,4,,"収支報告書")),"")</f>
        <v/>
      </c>
      <c r="T845" t="str">
        <f t="shared" si="27"/>
        <v/>
      </c>
      <c r="U845" t="str">
        <f t="shared" si="28"/>
        <v/>
      </c>
    </row>
    <row r="846" spans="14:21">
      <c r="N846">
        <v>842</v>
      </c>
      <c r="O846" t="str">
        <f>IF(収支報告書!U851="一部対象外","・No."&amp;収支報告書!B851&amp;"："&amp;TEXT(収支報告書!$S851+収支報告書!$AA851+収支報告書!$AC851,"\#,###"),IF(収支報告書!U851="一部確認","・No."&amp;収支報告書!B851&amp;"："&amp;TEXT(収支報告書!$AB851,"\#,###"),""))</f>
        <v/>
      </c>
      <c r="P846" t="str" cm="1">
        <f t="array" ref="P846">IF(Q846="","",_xlfn.TEXTJOIN(",",TRUE,IF(収支報告書!$W$10:$W$1011=Q846,収支報告書!$B$10:$B$1011,"")))</f>
        <v/>
      </c>
      <c r="R846" s="150">
        <f>SUMIFS(収支報告書!$P$10:$P$1011,収支報告書!$U$10:$U$1011,"対象外",収支報告書!$W$10:$W$1011,Q846)+SUMIFS(収支報告書!$S$10:$S$1011,収支報告書!$U$10:$U$1011,"一部*",収支報告書!$W$10:$W$1011,Q846)+SUMIFS(収支報告書!$AA$10:$AA$1011,収支報告書!$U$10:$U$1011,"一部*",収支報告書!$W$10:$W$1011,Q846)+SUMIFS(収支報告書!$AB$10:$AB$1011,収支報告書!$U$10:$U$1011,"一部*",収支報告書!$W$10:$W$1011,Q846)+SUMIFS(収支報告書!$P$10:$P$1011,収支報告書!$U$10:$U$1011,"確認",収支報告書!$W$10:$W$1011,Q846)+SUMIFS(収支報告書!$AC$10:$AC$1011,収支報告書!$U$10:$U$1011,"一部*",収支報告書!$W$10:$W$1011,Q846)</f>
        <v>0</v>
      </c>
      <c r="S846" t="str" cm="1">
        <f t="array" aca="1" ref="S846" ca="1">_xlfn.IFNA(INDIRECT(ADDRESS(MATCH(Q846,収支報告書!$W$10:$W$1011,0)+9,22,4,,"収支報告書")),"")</f>
        <v/>
      </c>
      <c r="T846" t="str">
        <f t="shared" si="27"/>
        <v/>
      </c>
      <c r="U846" t="str">
        <f t="shared" si="28"/>
        <v/>
      </c>
    </row>
    <row r="847" spans="14:21">
      <c r="N847">
        <v>843</v>
      </c>
      <c r="O847" t="str">
        <f>IF(収支報告書!U852="一部対象外","・No."&amp;収支報告書!B852&amp;"："&amp;TEXT(収支報告書!$S852+収支報告書!$AA852+収支報告書!$AC852,"\#,###"),IF(収支報告書!U852="一部確認","・No."&amp;収支報告書!B852&amp;"："&amp;TEXT(収支報告書!$AB852,"\#,###"),""))</f>
        <v/>
      </c>
      <c r="P847" t="str" cm="1">
        <f t="array" ref="P847">IF(Q847="","",_xlfn.TEXTJOIN(",",TRUE,IF(収支報告書!$W$10:$W$1011=Q847,収支報告書!$B$10:$B$1011,"")))</f>
        <v/>
      </c>
      <c r="R847" s="150">
        <f>SUMIFS(収支報告書!$P$10:$P$1011,収支報告書!$U$10:$U$1011,"対象外",収支報告書!$W$10:$W$1011,Q847)+SUMIFS(収支報告書!$S$10:$S$1011,収支報告書!$U$10:$U$1011,"一部*",収支報告書!$W$10:$W$1011,Q847)+SUMIFS(収支報告書!$AA$10:$AA$1011,収支報告書!$U$10:$U$1011,"一部*",収支報告書!$W$10:$W$1011,Q847)+SUMIFS(収支報告書!$AB$10:$AB$1011,収支報告書!$U$10:$U$1011,"一部*",収支報告書!$W$10:$W$1011,Q847)+SUMIFS(収支報告書!$P$10:$P$1011,収支報告書!$U$10:$U$1011,"確認",収支報告書!$W$10:$W$1011,Q847)+SUMIFS(収支報告書!$AC$10:$AC$1011,収支報告書!$U$10:$U$1011,"一部*",収支報告書!$W$10:$W$1011,Q847)</f>
        <v>0</v>
      </c>
      <c r="S847" t="str" cm="1">
        <f t="array" aca="1" ref="S847" ca="1">_xlfn.IFNA(INDIRECT(ADDRESS(MATCH(Q847,収支報告書!$W$10:$W$1011,0)+9,22,4,,"収支報告書")),"")</f>
        <v/>
      </c>
      <c r="T847" t="str">
        <f t="shared" si="27"/>
        <v/>
      </c>
      <c r="U847" t="str">
        <f t="shared" si="28"/>
        <v/>
      </c>
    </row>
    <row r="848" spans="14:21">
      <c r="N848">
        <v>844</v>
      </c>
      <c r="O848" t="str">
        <f>IF(収支報告書!U853="一部対象外","・No."&amp;収支報告書!B853&amp;"："&amp;TEXT(収支報告書!$S853+収支報告書!$AA853+収支報告書!$AC853,"\#,###"),IF(収支報告書!U853="一部確認","・No."&amp;収支報告書!B853&amp;"："&amp;TEXT(収支報告書!$AB853,"\#,###"),""))</f>
        <v/>
      </c>
      <c r="P848" t="str" cm="1">
        <f t="array" ref="P848">IF(Q848="","",_xlfn.TEXTJOIN(",",TRUE,IF(収支報告書!$W$10:$W$1011=Q848,収支報告書!$B$10:$B$1011,"")))</f>
        <v/>
      </c>
      <c r="R848" s="150">
        <f>SUMIFS(収支報告書!$P$10:$P$1011,収支報告書!$U$10:$U$1011,"対象外",収支報告書!$W$10:$W$1011,Q848)+SUMIFS(収支報告書!$S$10:$S$1011,収支報告書!$U$10:$U$1011,"一部*",収支報告書!$W$10:$W$1011,Q848)+SUMIFS(収支報告書!$AA$10:$AA$1011,収支報告書!$U$10:$U$1011,"一部*",収支報告書!$W$10:$W$1011,Q848)+SUMIFS(収支報告書!$AB$10:$AB$1011,収支報告書!$U$10:$U$1011,"一部*",収支報告書!$W$10:$W$1011,Q848)+SUMIFS(収支報告書!$P$10:$P$1011,収支報告書!$U$10:$U$1011,"確認",収支報告書!$W$10:$W$1011,Q848)+SUMIFS(収支報告書!$AC$10:$AC$1011,収支報告書!$U$10:$U$1011,"一部*",収支報告書!$W$10:$W$1011,Q848)</f>
        <v>0</v>
      </c>
      <c r="S848" t="str" cm="1">
        <f t="array" aca="1" ref="S848" ca="1">_xlfn.IFNA(INDIRECT(ADDRESS(MATCH(Q848,収支報告書!$W$10:$W$1011,0)+9,22,4,,"収支報告書")),"")</f>
        <v/>
      </c>
      <c r="T848" t="str">
        <f t="shared" si="27"/>
        <v/>
      </c>
      <c r="U848" t="str">
        <f t="shared" si="28"/>
        <v/>
      </c>
    </row>
    <row r="849" spans="14:21">
      <c r="N849">
        <v>845</v>
      </c>
      <c r="O849" t="str">
        <f>IF(収支報告書!U854="一部対象外","・No."&amp;収支報告書!B854&amp;"："&amp;TEXT(収支報告書!$S854+収支報告書!$AA854+収支報告書!$AC854,"\#,###"),IF(収支報告書!U854="一部確認","・No."&amp;収支報告書!B854&amp;"："&amp;TEXT(収支報告書!$AB854,"\#,###"),""))</f>
        <v/>
      </c>
      <c r="P849" t="str" cm="1">
        <f t="array" ref="P849">IF(Q849="","",_xlfn.TEXTJOIN(",",TRUE,IF(収支報告書!$W$10:$W$1011=Q849,収支報告書!$B$10:$B$1011,"")))</f>
        <v/>
      </c>
      <c r="R849" s="150">
        <f>SUMIFS(収支報告書!$P$10:$P$1011,収支報告書!$U$10:$U$1011,"対象外",収支報告書!$W$10:$W$1011,Q849)+SUMIFS(収支報告書!$S$10:$S$1011,収支報告書!$U$10:$U$1011,"一部*",収支報告書!$W$10:$W$1011,Q849)+SUMIFS(収支報告書!$AA$10:$AA$1011,収支報告書!$U$10:$U$1011,"一部*",収支報告書!$W$10:$W$1011,Q849)+SUMIFS(収支報告書!$AB$10:$AB$1011,収支報告書!$U$10:$U$1011,"一部*",収支報告書!$W$10:$W$1011,Q849)+SUMIFS(収支報告書!$P$10:$P$1011,収支報告書!$U$10:$U$1011,"確認",収支報告書!$W$10:$W$1011,Q849)+SUMIFS(収支報告書!$AC$10:$AC$1011,収支報告書!$U$10:$U$1011,"一部*",収支報告書!$W$10:$W$1011,Q849)</f>
        <v>0</v>
      </c>
      <c r="S849" t="str" cm="1">
        <f t="array" aca="1" ref="S849" ca="1">_xlfn.IFNA(INDIRECT(ADDRESS(MATCH(Q849,収支報告書!$W$10:$W$1011,0)+9,22,4,,"収支報告書")),"")</f>
        <v/>
      </c>
      <c r="T849" t="str">
        <f t="shared" si="27"/>
        <v/>
      </c>
      <c r="U849" t="str">
        <f t="shared" si="28"/>
        <v/>
      </c>
    </row>
    <row r="850" spans="14:21">
      <c r="N850">
        <v>846</v>
      </c>
      <c r="O850" t="str">
        <f>IF(収支報告書!U855="一部対象外","・No."&amp;収支報告書!B855&amp;"："&amp;TEXT(収支報告書!$S855+収支報告書!$AA855+収支報告書!$AC855,"\#,###"),IF(収支報告書!U855="一部確認","・No."&amp;収支報告書!B855&amp;"："&amp;TEXT(収支報告書!$AB855,"\#,###"),""))</f>
        <v/>
      </c>
      <c r="P850" t="str" cm="1">
        <f t="array" ref="P850">IF(Q850="","",_xlfn.TEXTJOIN(",",TRUE,IF(収支報告書!$W$10:$W$1011=Q850,収支報告書!$B$10:$B$1011,"")))</f>
        <v/>
      </c>
      <c r="R850" s="150">
        <f>SUMIFS(収支報告書!$P$10:$P$1011,収支報告書!$U$10:$U$1011,"対象外",収支報告書!$W$10:$W$1011,Q850)+SUMIFS(収支報告書!$S$10:$S$1011,収支報告書!$U$10:$U$1011,"一部*",収支報告書!$W$10:$W$1011,Q850)+SUMIFS(収支報告書!$AA$10:$AA$1011,収支報告書!$U$10:$U$1011,"一部*",収支報告書!$W$10:$W$1011,Q850)+SUMIFS(収支報告書!$AB$10:$AB$1011,収支報告書!$U$10:$U$1011,"一部*",収支報告書!$W$10:$W$1011,Q850)+SUMIFS(収支報告書!$P$10:$P$1011,収支報告書!$U$10:$U$1011,"確認",収支報告書!$W$10:$W$1011,Q850)+SUMIFS(収支報告書!$AC$10:$AC$1011,収支報告書!$U$10:$U$1011,"一部*",収支報告書!$W$10:$W$1011,Q850)</f>
        <v>0</v>
      </c>
      <c r="S850" t="str" cm="1">
        <f t="array" aca="1" ref="S850" ca="1">_xlfn.IFNA(INDIRECT(ADDRESS(MATCH(Q850,収支報告書!$W$10:$W$1011,0)+9,22,4,,"収支報告書")),"")</f>
        <v/>
      </c>
      <c r="T850" t="str">
        <f t="shared" si="27"/>
        <v/>
      </c>
      <c r="U850" t="str">
        <f t="shared" si="28"/>
        <v/>
      </c>
    </row>
    <row r="851" spans="14:21">
      <c r="N851">
        <v>847</v>
      </c>
      <c r="O851" t="str">
        <f>IF(収支報告書!U856="一部対象外","・No."&amp;収支報告書!B856&amp;"："&amp;TEXT(収支報告書!$S856+収支報告書!$AA856+収支報告書!$AC856,"\#,###"),IF(収支報告書!U856="一部確認","・No."&amp;収支報告書!B856&amp;"："&amp;TEXT(収支報告書!$AB856,"\#,###"),""))</f>
        <v/>
      </c>
      <c r="P851" t="str" cm="1">
        <f t="array" ref="P851">IF(Q851="","",_xlfn.TEXTJOIN(",",TRUE,IF(収支報告書!$W$10:$W$1011=Q851,収支報告書!$B$10:$B$1011,"")))</f>
        <v/>
      </c>
      <c r="R851" s="150">
        <f>SUMIFS(収支報告書!$P$10:$P$1011,収支報告書!$U$10:$U$1011,"対象外",収支報告書!$W$10:$W$1011,Q851)+SUMIFS(収支報告書!$S$10:$S$1011,収支報告書!$U$10:$U$1011,"一部*",収支報告書!$W$10:$W$1011,Q851)+SUMIFS(収支報告書!$AA$10:$AA$1011,収支報告書!$U$10:$U$1011,"一部*",収支報告書!$W$10:$W$1011,Q851)+SUMIFS(収支報告書!$AB$10:$AB$1011,収支報告書!$U$10:$U$1011,"一部*",収支報告書!$W$10:$W$1011,Q851)+SUMIFS(収支報告書!$P$10:$P$1011,収支報告書!$U$10:$U$1011,"確認",収支報告書!$W$10:$W$1011,Q851)+SUMIFS(収支報告書!$AC$10:$AC$1011,収支報告書!$U$10:$U$1011,"一部*",収支報告書!$W$10:$W$1011,Q851)</f>
        <v>0</v>
      </c>
      <c r="S851" t="str" cm="1">
        <f t="array" aca="1" ref="S851" ca="1">_xlfn.IFNA(INDIRECT(ADDRESS(MATCH(Q851,収支報告書!$W$10:$W$1011,0)+9,22,4,,"収支報告書")),"")</f>
        <v/>
      </c>
      <c r="T851" t="str">
        <f t="shared" si="27"/>
        <v/>
      </c>
      <c r="U851" t="str">
        <f t="shared" si="28"/>
        <v/>
      </c>
    </row>
    <row r="852" spans="14:21">
      <c r="N852">
        <v>848</v>
      </c>
      <c r="O852" t="str">
        <f>IF(収支報告書!U857="一部対象外","・No."&amp;収支報告書!B857&amp;"："&amp;TEXT(収支報告書!$S857+収支報告書!$AA857+収支報告書!$AC857,"\#,###"),IF(収支報告書!U857="一部確認","・No."&amp;収支報告書!B857&amp;"："&amp;TEXT(収支報告書!$AB857,"\#,###"),""))</f>
        <v/>
      </c>
      <c r="P852" t="str" cm="1">
        <f t="array" ref="P852">IF(Q852="","",_xlfn.TEXTJOIN(",",TRUE,IF(収支報告書!$W$10:$W$1011=Q852,収支報告書!$B$10:$B$1011,"")))</f>
        <v/>
      </c>
      <c r="R852" s="150">
        <f>SUMIFS(収支報告書!$P$10:$P$1011,収支報告書!$U$10:$U$1011,"対象外",収支報告書!$W$10:$W$1011,Q852)+SUMIFS(収支報告書!$S$10:$S$1011,収支報告書!$U$10:$U$1011,"一部*",収支報告書!$W$10:$W$1011,Q852)+SUMIFS(収支報告書!$AA$10:$AA$1011,収支報告書!$U$10:$U$1011,"一部*",収支報告書!$W$10:$W$1011,Q852)+SUMIFS(収支報告書!$AB$10:$AB$1011,収支報告書!$U$10:$U$1011,"一部*",収支報告書!$W$10:$W$1011,Q852)+SUMIFS(収支報告書!$P$10:$P$1011,収支報告書!$U$10:$U$1011,"確認",収支報告書!$W$10:$W$1011,Q852)+SUMIFS(収支報告書!$AC$10:$AC$1011,収支報告書!$U$10:$U$1011,"一部*",収支報告書!$W$10:$W$1011,Q852)</f>
        <v>0</v>
      </c>
      <c r="S852" t="str" cm="1">
        <f t="array" aca="1" ref="S852" ca="1">_xlfn.IFNA(INDIRECT(ADDRESS(MATCH(Q852,収支報告書!$W$10:$W$1011,0)+9,22,4,,"収支報告書")),"")</f>
        <v/>
      </c>
      <c r="T852" t="str">
        <f t="shared" si="27"/>
        <v/>
      </c>
      <c r="U852" t="str">
        <f t="shared" si="28"/>
        <v/>
      </c>
    </row>
    <row r="853" spans="14:21">
      <c r="N853">
        <v>849</v>
      </c>
      <c r="O853" t="str">
        <f>IF(収支報告書!U858="一部対象外","・No."&amp;収支報告書!B858&amp;"："&amp;TEXT(収支報告書!$S858+収支報告書!$AA858+収支報告書!$AC858,"\#,###"),IF(収支報告書!U858="一部確認","・No."&amp;収支報告書!B858&amp;"："&amp;TEXT(収支報告書!$AB858,"\#,###"),""))</f>
        <v/>
      </c>
      <c r="P853" t="str" cm="1">
        <f t="array" ref="P853">IF(Q853="","",_xlfn.TEXTJOIN(",",TRUE,IF(収支報告書!$W$10:$W$1011=Q853,収支報告書!$B$10:$B$1011,"")))</f>
        <v/>
      </c>
      <c r="R853" s="150">
        <f>SUMIFS(収支報告書!$P$10:$P$1011,収支報告書!$U$10:$U$1011,"対象外",収支報告書!$W$10:$W$1011,Q853)+SUMIFS(収支報告書!$S$10:$S$1011,収支報告書!$U$10:$U$1011,"一部*",収支報告書!$W$10:$W$1011,Q853)+SUMIFS(収支報告書!$AA$10:$AA$1011,収支報告書!$U$10:$U$1011,"一部*",収支報告書!$W$10:$W$1011,Q853)+SUMIFS(収支報告書!$AB$10:$AB$1011,収支報告書!$U$10:$U$1011,"一部*",収支報告書!$W$10:$W$1011,Q853)+SUMIFS(収支報告書!$P$10:$P$1011,収支報告書!$U$10:$U$1011,"確認",収支報告書!$W$10:$W$1011,Q853)+SUMIFS(収支報告書!$AC$10:$AC$1011,収支報告書!$U$10:$U$1011,"一部*",収支報告書!$W$10:$W$1011,Q853)</f>
        <v>0</v>
      </c>
      <c r="S853" t="str" cm="1">
        <f t="array" aca="1" ref="S853" ca="1">_xlfn.IFNA(INDIRECT(ADDRESS(MATCH(Q853,収支報告書!$W$10:$W$1011,0)+9,22,4,,"収支報告書")),"")</f>
        <v/>
      </c>
      <c r="T853" t="str">
        <f t="shared" si="27"/>
        <v/>
      </c>
      <c r="U853" t="str">
        <f t="shared" si="28"/>
        <v/>
      </c>
    </row>
    <row r="854" spans="14:21">
      <c r="N854">
        <v>850</v>
      </c>
      <c r="O854" t="str">
        <f>IF(収支報告書!U859="一部対象外","・No."&amp;収支報告書!B859&amp;"："&amp;TEXT(収支報告書!$S859+収支報告書!$AA859+収支報告書!$AC859,"\#,###"),IF(収支報告書!U859="一部確認","・No."&amp;収支報告書!B859&amp;"："&amp;TEXT(収支報告書!$AB859,"\#,###"),""))</f>
        <v/>
      </c>
      <c r="P854" t="str" cm="1">
        <f t="array" ref="P854">IF(Q854="","",_xlfn.TEXTJOIN(",",TRUE,IF(収支報告書!$W$10:$W$1011=Q854,収支報告書!$B$10:$B$1011,"")))</f>
        <v/>
      </c>
      <c r="R854" s="150">
        <f>SUMIFS(収支報告書!$P$10:$P$1011,収支報告書!$U$10:$U$1011,"対象外",収支報告書!$W$10:$W$1011,Q854)+SUMIFS(収支報告書!$S$10:$S$1011,収支報告書!$U$10:$U$1011,"一部*",収支報告書!$W$10:$W$1011,Q854)+SUMIFS(収支報告書!$AA$10:$AA$1011,収支報告書!$U$10:$U$1011,"一部*",収支報告書!$W$10:$W$1011,Q854)+SUMIFS(収支報告書!$AB$10:$AB$1011,収支報告書!$U$10:$U$1011,"一部*",収支報告書!$W$10:$W$1011,Q854)+SUMIFS(収支報告書!$P$10:$P$1011,収支報告書!$U$10:$U$1011,"確認",収支報告書!$W$10:$W$1011,Q854)+SUMIFS(収支報告書!$AC$10:$AC$1011,収支報告書!$U$10:$U$1011,"一部*",収支報告書!$W$10:$W$1011,Q854)</f>
        <v>0</v>
      </c>
      <c r="S854" t="str" cm="1">
        <f t="array" aca="1" ref="S854" ca="1">_xlfn.IFNA(INDIRECT(ADDRESS(MATCH(Q854,収支報告書!$W$10:$W$1011,0)+9,22,4,,"収支報告書")),"")</f>
        <v/>
      </c>
      <c r="T854" t="str">
        <f t="shared" si="27"/>
        <v/>
      </c>
      <c r="U854" t="str">
        <f t="shared" si="28"/>
        <v/>
      </c>
    </row>
    <row r="855" spans="14:21">
      <c r="N855">
        <v>851</v>
      </c>
      <c r="O855" t="str">
        <f>IF(収支報告書!U860="一部対象外","・No."&amp;収支報告書!B860&amp;"："&amp;TEXT(収支報告書!$S860+収支報告書!$AA860+収支報告書!$AC860,"\#,###"),IF(収支報告書!U860="一部確認","・No."&amp;収支報告書!B860&amp;"："&amp;TEXT(収支報告書!$AB860,"\#,###"),""))</f>
        <v/>
      </c>
      <c r="P855" t="str" cm="1">
        <f t="array" ref="P855">IF(Q855="","",_xlfn.TEXTJOIN(",",TRUE,IF(収支報告書!$W$10:$W$1011=Q855,収支報告書!$B$10:$B$1011,"")))</f>
        <v/>
      </c>
      <c r="R855" s="150">
        <f>SUMIFS(収支報告書!$P$10:$P$1011,収支報告書!$U$10:$U$1011,"対象外",収支報告書!$W$10:$W$1011,Q855)+SUMIFS(収支報告書!$S$10:$S$1011,収支報告書!$U$10:$U$1011,"一部*",収支報告書!$W$10:$W$1011,Q855)+SUMIFS(収支報告書!$AA$10:$AA$1011,収支報告書!$U$10:$U$1011,"一部*",収支報告書!$W$10:$W$1011,Q855)+SUMIFS(収支報告書!$AB$10:$AB$1011,収支報告書!$U$10:$U$1011,"一部*",収支報告書!$W$10:$W$1011,Q855)+SUMIFS(収支報告書!$P$10:$P$1011,収支報告書!$U$10:$U$1011,"確認",収支報告書!$W$10:$W$1011,Q855)+SUMIFS(収支報告書!$AC$10:$AC$1011,収支報告書!$U$10:$U$1011,"一部*",収支報告書!$W$10:$W$1011,Q855)</f>
        <v>0</v>
      </c>
      <c r="S855" t="str" cm="1">
        <f t="array" aca="1" ref="S855" ca="1">_xlfn.IFNA(INDIRECT(ADDRESS(MATCH(Q855,収支報告書!$W$10:$W$1011,0)+9,22,4,,"収支報告書")),"")</f>
        <v/>
      </c>
      <c r="T855" t="str">
        <f t="shared" si="27"/>
        <v/>
      </c>
      <c r="U855" t="str">
        <f t="shared" si="28"/>
        <v/>
      </c>
    </row>
    <row r="856" spans="14:21">
      <c r="N856">
        <v>852</v>
      </c>
      <c r="O856" t="str">
        <f>IF(収支報告書!U861="一部対象外","・No."&amp;収支報告書!B861&amp;"："&amp;TEXT(収支報告書!$S861+収支報告書!$AA861+収支報告書!$AC861,"\#,###"),IF(収支報告書!U861="一部確認","・No."&amp;収支報告書!B861&amp;"："&amp;TEXT(収支報告書!$AB861,"\#,###"),""))</f>
        <v/>
      </c>
      <c r="P856" t="str" cm="1">
        <f t="array" ref="P856">IF(Q856="","",_xlfn.TEXTJOIN(",",TRUE,IF(収支報告書!$W$10:$W$1011=Q856,収支報告書!$B$10:$B$1011,"")))</f>
        <v/>
      </c>
      <c r="R856" s="150">
        <f>SUMIFS(収支報告書!$P$10:$P$1011,収支報告書!$U$10:$U$1011,"対象外",収支報告書!$W$10:$W$1011,Q856)+SUMIFS(収支報告書!$S$10:$S$1011,収支報告書!$U$10:$U$1011,"一部*",収支報告書!$W$10:$W$1011,Q856)+SUMIFS(収支報告書!$AA$10:$AA$1011,収支報告書!$U$10:$U$1011,"一部*",収支報告書!$W$10:$W$1011,Q856)+SUMIFS(収支報告書!$AB$10:$AB$1011,収支報告書!$U$10:$U$1011,"一部*",収支報告書!$W$10:$W$1011,Q856)+SUMIFS(収支報告書!$P$10:$P$1011,収支報告書!$U$10:$U$1011,"確認",収支報告書!$W$10:$W$1011,Q856)+SUMIFS(収支報告書!$AC$10:$AC$1011,収支報告書!$U$10:$U$1011,"一部*",収支報告書!$W$10:$W$1011,Q856)</f>
        <v>0</v>
      </c>
      <c r="S856" t="str" cm="1">
        <f t="array" aca="1" ref="S856" ca="1">_xlfn.IFNA(INDIRECT(ADDRESS(MATCH(Q856,収支報告書!$W$10:$W$1011,0)+9,22,4,,"収支報告書")),"")</f>
        <v/>
      </c>
      <c r="T856" t="str">
        <f t="shared" si="27"/>
        <v/>
      </c>
      <c r="U856" t="str">
        <f t="shared" si="28"/>
        <v/>
      </c>
    </row>
    <row r="857" spans="14:21">
      <c r="N857">
        <v>853</v>
      </c>
      <c r="O857" t="str">
        <f>IF(収支報告書!U862="一部対象外","・No."&amp;収支報告書!B862&amp;"："&amp;TEXT(収支報告書!$S862+収支報告書!$AA862+収支報告書!$AC862,"\#,###"),IF(収支報告書!U862="一部確認","・No."&amp;収支報告書!B862&amp;"："&amp;TEXT(収支報告書!$AB862,"\#,###"),""))</f>
        <v/>
      </c>
      <c r="P857" t="str" cm="1">
        <f t="array" ref="P857">IF(Q857="","",_xlfn.TEXTJOIN(",",TRUE,IF(収支報告書!$W$10:$W$1011=Q857,収支報告書!$B$10:$B$1011,"")))</f>
        <v/>
      </c>
      <c r="R857" s="150">
        <f>SUMIFS(収支報告書!$P$10:$P$1011,収支報告書!$U$10:$U$1011,"対象外",収支報告書!$W$10:$W$1011,Q857)+SUMIFS(収支報告書!$S$10:$S$1011,収支報告書!$U$10:$U$1011,"一部*",収支報告書!$W$10:$W$1011,Q857)+SUMIFS(収支報告書!$AA$10:$AA$1011,収支報告書!$U$10:$U$1011,"一部*",収支報告書!$W$10:$W$1011,Q857)+SUMIFS(収支報告書!$AB$10:$AB$1011,収支報告書!$U$10:$U$1011,"一部*",収支報告書!$W$10:$W$1011,Q857)+SUMIFS(収支報告書!$P$10:$P$1011,収支報告書!$U$10:$U$1011,"確認",収支報告書!$W$10:$W$1011,Q857)+SUMIFS(収支報告書!$AC$10:$AC$1011,収支報告書!$U$10:$U$1011,"一部*",収支報告書!$W$10:$W$1011,Q857)</f>
        <v>0</v>
      </c>
      <c r="S857" t="str" cm="1">
        <f t="array" aca="1" ref="S857" ca="1">_xlfn.IFNA(INDIRECT(ADDRESS(MATCH(Q857,収支報告書!$W$10:$W$1011,0)+9,22,4,,"収支報告書")),"")</f>
        <v/>
      </c>
      <c r="T857" t="str">
        <f t="shared" si="27"/>
        <v/>
      </c>
      <c r="U857" t="str">
        <f t="shared" si="28"/>
        <v/>
      </c>
    </row>
    <row r="858" spans="14:21">
      <c r="N858">
        <v>854</v>
      </c>
      <c r="O858" t="str">
        <f>IF(収支報告書!U863="一部対象外","・No."&amp;収支報告書!B863&amp;"："&amp;TEXT(収支報告書!$S863+収支報告書!$AA863+収支報告書!$AC863,"\#,###"),IF(収支報告書!U863="一部確認","・No."&amp;収支報告書!B863&amp;"："&amp;TEXT(収支報告書!$AB863,"\#,###"),""))</f>
        <v/>
      </c>
      <c r="P858" t="str" cm="1">
        <f t="array" ref="P858">IF(Q858="","",_xlfn.TEXTJOIN(",",TRUE,IF(収支報告書!$W$10:$W$1011=Q858,収支報告書!$B$10:$B$1011,"")))</f>
        <v/>
      </c>
      <c r="R858" s="150">
        <f>SUMIFS(収支報告書!$P$10:$P$1011,収支報告書!$U$10:$U$1011,"対象外",収支報告書!$W$10:$W$1011,Q858)+SUMIFS(収支報告書!$S$10:$S$1011,収支報告書!$U$10:$U$1011,"一部*",収支報告書!$W$10:$W$1011,Q858)+SUMIFS(収支報告書!$AA$10:$AA$1011,収支報告書!$U$10:$U$1011,"一部*",収支報告書!$W$10:$W$1011,Q858)+SUMIFS(収支報告書!$AB$10:$AB$1011,収支報告書!$U$10:$U$1011,"一部*",収支報告書!$W$10:$W$1011,Q858)+SUMIFS(収支報告書!$P$10:$P$1011,収支報告書!$U$10:$U$1011,"確認",収支報告書!$W$10:$W$1011,Q858)+SUMIFS(収支報告書!$AC$10:$AC$1011,収支報告書!$U$10:$U$1011,"一部*",収支報告書!$W$10:$W$1011,Q858)</f>
        <v>0</v>
      </c>
      <c r="S858" t="str" cm="1">
        <f t="array" aca="1" ref="S858" ca="1">_xlfn.IFNA(INDIRECT(ADDRESS(MATCH(Q858,収支報告書!$W$10:$W$1011,0)+9,22,4,,"収支報告書")),"")</f>
        <v/>
      </c>
      <c r="T858" t="str">
        <f t="shared" si="27"/>
        <v/>
      </c>
      <c r="U858" t="str">
        <f t="shared" si="28"/>
        <v/>
      </c>
    </row>
    <row r="859" spans="14:21">
      <c r="N859">
        <v>855</v>
      </c>
      <c r="O859" t="str">
        <f>IF(収支報告書!U864="一部対象外","・No."&amp;収支報告書!B864&amp;"："&amp;TEXT(収支報告書!$S864+収支報告書!$AA864+収支報告書!$AC864,"\#,###"),IF(収支報告書!U864="一部確認","・No."&amp;収支報告書!B864&amp;"："&amp;TEXT(収支報告書!$AB864,"\#,###"),""))</f>
        <v/>
      </c>
      <c r="P859" t="str" cm="1">
        <f t="array" ref="P859">IF(Q859="","",_xlfn.TEXTJOIN(",",TRUE,IF(収支報告書!$W$10:$W$1011=Q859,収支報告書!$B$10:$B$1011,"")))</f>
        <v/>
      </c>
      <c r="R859" s="150">
        <f>SUMIFS(収支報告書!$P$10:$P$1011,収支報告書!$U$10:$U$1011,"対象外",収支報告書!$W$10:$W$1011,Q859)+SUMIFS(収支報告書!$S$10:$S$1011,収支報告書!$U$10:$U$1011,"一部*",収支報告書!$W$10:$W$1011,Q859)+SUMIFS(収支報告書!$AA$10:$AA$1011,収支報告書!$U$10:$U$1011,"一部*",収支報告書!$W$10:$W$1011,Q859)+SUMIFS(収支報告書!$AB$10:$AB$1011,収支報告書!$U$10:$U$1011,"一部*",収支報告書!$W$10:$W$1011,Q859)+SUMIFS(収支報告書!$P$10:$P$1011,収支報告書!$U$10:$U$1011,"確認",収支報告書!$W$10:$W$1011,Q859)+SUMIFS(収支報告書!$AC$10:$AC$1011,収支報告書!$U$10:$U$1011,"一部*",収支報告書!$W$10:$W$1011,Q859)</f>
        <v>0</v>
      </c>
      <c r="S859" t="str" cm="1">
        <f t="array" aca="1" ref="S859" ca="1">_xlfn.IFNA(INDIRECT(ADDRESS(MATCH(Q859,収支報告書!$W$10:$W$1011,0)+9,22,4,,"収支報告書")),"")</f>
        <v/>
      </c>
      <c r="T859" t="str">
        <f t="shared" si="27"/>
        <v/>
      </c>
      <c r="U859" t="str">
        <f t="shared" si="28"/>
        <v/>
      </c>
    </row>
    <row r="860" spans="14:21">
      <c r="N860">
        <v>856</v>
      </c>
      <c r="O860" t="str">
        <f>IF(収支報告書!U865="一部対象外","・No."&amp;収支報告書!B865&amp;"："&amp;TEXT(収支報告書!$S865+収支報告書!$AA865+収支報告書!$AC865,"\#,###"),IF(収支報告書!U865="一部確認","・No."&amp;収支報告書!B865&amp;"："&amp;TEXT(収支報告書!$AB865,"\#,###"),""))</f>
        <v/>
      </c>
      <c r="P860" t="str" cm="1">
        <f t="array" ref="P860">IF(Q860="","",_xlfn.TEXTJOIN(",",TRUE,IF(収支報告書!$W$10:$W$1011=Q860,収支報告書!$B$10:$B$1011,"")))</f>
        <v/>
      </c>
      <c r="R860" s="150">
        <f>SUMIFS(収支報告書!$P$10:$P$1011,収支報告書!$U$10:$U$1011,"対象外",収支報告書!$W$10:$W$1011,Q860)+SUMIFS(収支報告書!$S$10:$S$1011,収支報告書!$U$10:$U$1011,"一部*",収支報告書!$W$10:$W$1011,Q860)+SUMIFS(収支報告書!$AA$10:$AA$1011,収支報告書!$U$10:$U$1011,"一部*",収支報告書!$W$10:$W$1011,Q860)+SUMIFS(収支報告書!$AB$10:$AB$1011,収支報告書!$U$10:$U$1011,"一部*",収支報告書!$W$10:$W$1011,Q860)+SUMIFS(収支報告書!$P$10:$P$1011,収支報告書!$U$10:$U$1011,"確認",収支報告書!$W$10:$W$1011,Q860)+SUMIFS(収支報告書!$AC$10:$AC$1011,収支報告書!$U$10:$U$1011,"一部*",収支報告書!$W$10:$W$1011,Q860)</f>
        <v>0</v>
      </c>
      <c r="S860" t="str" cm="1">
        <f t="array" aca="1" ref="S860" ca="1">_xlfn.IFNA(INDIRECT(ADDRESS(MATCH(Q860,収支報告書!$W$10:$W$1011,0)+9,22,4,,"収支報告書")),"")</f>
        <v/>
      </c>
      <c r="T860" t="str">
        <f t="shared" si="27"/>
        <v/>
      </c>
      <c r="U860" t="str">
        <f t="shared" si="28"/>
        <v/>
      </c>
    </row>
    <row r="861" spans="14:21">
      <c r="N861">
        <v>857</v>
      </c>
      <c r="O861" t="str">
        <f>IF(収支報告書!U866="一部対象外","・No."&amp;収支報告書!B866&amp;"："&amp;TEXT(収支報告書!$S866+収支報告書!$AA866+収支報告書!$AC866,"\#,###"),IF(収支報告書!U866="一部確認","・No."&amp;収支報告書!B866&amp;"："&amp;TEXT(収支報告書!$AB866,"\#,###"),""))</f>
        <v/>
      </c>
      <c r="P861" t="str" cm="1">
        <f t="array" ref="P861">IF(Q861="","",_xlfn.TEXTJOIN(",",TRUE,IF(収支報告書!$W$10:$W$1011=Q861,収支報告書!$B$10:$B$1011,"")))</f>
        <v/>
      </c>
      <c r="R861" s="150">
        <f>SUMIFS(収支報告書!$P$10:$P$1011,収支報告書!$U$10:$U$1011,"対象外",収支報告書!$W$10:$W$1011,Q861)+SUMIFS(収支報告書!$S$10:$S$1011,収支報告書!$U$10:$U$1011,"一部*",収支報告書!$W$10:$W$1011,Q861)+SUMIFS(収支報告書!$AA$10:$AA$1011,収支報告書!$U$10:$U$1011,"一部*",収支報告書!$W$10:$W$1011,Q861)+SUMIFS(収支報告書!$AB$10:$AB$1011,収支報告書!$U$10:$U$1011,"一部*",収支報告書!$W$10:$W$1011,Q861)+SUMIFS(収支報告書!$P$10:$P$1011,収支報告書!$U$10:$U$1011,"確認",収支報告書!$W$10:$W$1011,Q861)+SUMIFS(収支報告書!$AC$10:$AC$1011,収支報告書!$U$10:$U$1011,"一部*",収支報告書!$W$10:$W$1011,Q861)</f>
        <v>0</v>
      </c>
      <c r="S861" t="str" cm="1">
        <f t="array" aca="1" ref="S861" ca="1">_xlfn.IFNA(INDIRECT(ADDRESS(MATCH(Q861,収支報告書!$W$10:$W$1011,0)+9,22,4,,"収支報告書")),"")</f>
        <v/>
      </c>
      <c r="T861" t="str">
        <f t="shared" si="27"/>
        <v/>
      </c>
      <c r="U861" t="str">
        <f t="shared" si="28"/>
        <v/>
      </c>
    </row>
    <row r="862" spans="14:21">
      <c r="N862">
        <v>858</v>
      </c>
      <c r="O862" t="str">
        <f>IF(収支報告書!U867="一部対象外","・No."&amp;収支報告書!B867&amp;"："&amp;TEXT(収支報告書!$S867+収支報告書!$AA867+収支報告書!$AC867,"\#,###"),IF(収支報告書!U867="一部確認","・No."&amp;収支報告書!B867&amp;"："&amp;TEXT(収支報告書!$AB867,"\#,###"),""))</f>
        <v/>
      </c>
      <c r="P862" t="str" cm="1">
        <f t="array" ref="P862">IF(Q862="","",_xlfn.TEXTJOIN(",",TRUE,IF(収支報告書!$W$10:$W$1011=Q862,収支報告書!$B$10:$B$1011,"")))</f>
        <v/>
      </c>
      <c r="R862" s="150">
        <f>SUMIFS(収支報告書!$P$10:$P$1011,収支報告書!$U$10:$U$1011,"対象外",収支報告書!$W$10:$W$1011,Q862)+SUMIFS(収支報告書!$S$10:$S$1011,収支報告書!$U$10:$U$1011,"一部*",収支報告書!$W$10:$W$1011,Q862)+SUMIFS(収支報告書!$AA$10:$AA$1011,収支報告書!$U$10:$U$1011,"一部*",収支報告書!$W$10:$W$1011,Q862)+SUMIFS(収支報告書!$AB$10:$AB$1011,収支報告書!$U$10:$U$1011,"一部*",収支報告書!$W$10:$W$1011,Q862)+SUMIFS(収支報告書!$P$10:$P$1011,収支報告書!$U$10:$U$1011,"確認",収支報告書!$W$10:$W$1011,Q862)+SUMIFS(収支報告書!$AC$10:$AC$1011,収支報告書!$U$10:$U$1011,"一部*",収支報告書!$W$10:$W$1011,Q862)</f>
        <v>0</v>
      </c>
      <c r="S862" t="str" cm="1">
        <f t="array" aca="1" ref="S862" ca="1">_xlfn.IFNA(INDIRECT(ADDRESS(MATCH(Q862,収支報告書!$W$10:$W$1011,0)+9,22,4,,"収支報告書")),"")</f>
        <v/>
      </c>
      <c r="T862" t="str">
        <f t="shared" si="27"/>
        <v/>
      </c>
      <c r="U862" t="str">
        <f t="shared" si="28"/>
        <v/>
      </c>
    </row>
    <row r="863" spans="14:21">
      <c r="N863">
        <v>859</v>
      </c>
      <c r="O863" t="str">
        <f>IF(収支報告書!U868="一部対象外","・No."&amp;収支報告書!B868&amp;"："&amp;TEXT(収支報告書!$S868+収支報告書!$AA868+収支報告書!$AC868,"\#,###"),IF(収支報告書!U868="一部確認","・No."&amp;収支報告書!B868&amp;"："&amp;TEXT(収支報告書!$AB868,"\#,###"),""))</f>
        <v/>
      </c>
      <c r="P863" t="str" cm="1">
        <f t="array" ref="P863">IF(Q863="","",_xlfn.TEXTJOIN(",",TRUE,IF(収支報告書!$W$10:$W$1011=Q863,収支報告書!$B$10:$B$1011,"")))</f>
        <v/>
      </c>
      <c r="R863" s="150">
        <f>SUMIFS(収支報告書!$P$10:$P$1011,収支報告書!$U$10:$U$1011,"対象外",収支報告書!$W$10:$W$1011,Q863)+SUMIFS(収支報告書!$S$10:$S$1011,収支報告書!$U$10:$U$1011,"一部*",収支報告書!$W$10:$W$1011,Q863)+SUMIFS(収支報告書!$AA$10:$AA$1011,収支報告書!$U$10:$U$1011,"一部*",収支報告書!$W$10:$W$1011,Q863)+SUMIFS(収支報告書!$AB$10:$AB$1011,収支報告書!$U$10:$U$1011,"一部*",収支報告書!$W$10:$W$1011,Q863)+SUMIFS(収支報告書!$P$10:$P$1011,収支報告書!$U$10:$U$1011,"確認",収支報告書!$W$10:$W$1011,Q863)+SUMIFS(収支報告書!$AC$10:$AC$1011,収支報告書!$U$10:$U$1011,"一部*",収支報告書!$W$10:$W$1011,Q863)</f>
        <v>0</v>
      </c>
      <c r="S863" t="str" cm="1">
        <f t="array" aca="1" ref="S863" ca="1">_xlfn.IFNA(INDIRECT(ADDRESS(MATCH(Q863,収支報告書!$W$10:$W$1011,0)+9,22,4,,"収支報告書")),"")</f>
        <v/>
      </c>
      <c r="T863" t="str">
        <f t="shared" si="27"/>
        <v/>
      </c>
      <c r="U863" t="str">
        <f t="shared" si="28"/>
        <v/>
      </c>
    </row>
    <row r="864" spans="14:21">
      <c r="N864">
        <v>860</v>
      </c>
      <c r="O864" t="str">
        <f>IF(収支報告書!U869="一部対象外","・No."&amp;収支報告書!B869&amp;"："&amp;TEXT(収支報告書!$S869+収支報告書!$AA869+収支報告書!$AC869,"\#,###"),IF(収支報告書!U869="一部確認","・No."&amp;収支報告書!B869&amp;"："&amp;TEXT(収支報告書!$AB869,"\#,###"),""))</f>
        <v/>
      </c>
      <c r="P864" t="str" cm="1">
        <f t="array" ref="P864">IF(Q864="","",_xlfn.TEXTJOIN(",",TRUE,IF(収支報告書!$W$10:$W$1011=Q864,収支報告書!$B$10:$B$1011,"")))</f>
        <v/>
      </c>
      <c r="R864" s="150">
        <f>SUMIFS(収支報告書!$P$10:$P$1011,収支報告書!$U$10:$U$1011,"対象外",収支報告書!$W$10:$W$1011,Q864)+SUMIFS(収支報告書!$S$10:$S$1011,収支報告書!$U$10:$U$1011,"一部*",収支報告書!$W$10:$W$1011,Q864)+SUMIFS(収支報告書!$AA$10:$AA$1011,収支報告書!$U$10:$U$1011,"一部*",収支報告書!$W$10:$W$1011,Q864)+SUMIFS(収支報告書!$AB$10:$AB$1011,収支報告書!$U$10:$U$1011,"一部*",収支報告書!$W$10:$W$1011,Q864)+SUMIFS(収支報告書!$P$10:$P$1011,収支報告書!$U$10:$U$1011,"確認",収支報告書!$W$10:$W$1011,Q864)+SUMIFS(収支報告書!$AC$10:$AC$1011,収支報告書!$U$10:$U$1011,"一部*",収支報告書!$W$10:$W$1011,Q864)</f>
        <v>0</v>
      </c>
      <c r="S864" t="str" cm="1">
        <f t="array" aca="1" ref="S864" ca="1">_xlfn.IFNA(INDIRECT(ADDRESS(MATCH(Q864,収支報告書!$W$10:$W$1011,0)+9,22,4,,"収支報告書")),"")</f>
        <v/>
      </c>
      <c r="T864" t="str">
        <f t="shared" si="27"/>
        <v/>
      </c>
      <c r="U864" t="str">
        <f t="shared" si="28"/>
        <v/>
      </c>
    </row>
    <row r="865" spans="14:21">
      <c r="N865">
        <v>861</v>
      </c>
      <c r="O865" t="str">
        <f>IF(収支報告書!U870="一部対象外","・No."&amp;収支報告書!B870&amp;"："&amp;TEXT(収支報告書!$S870+収支報告書!$AA870+収支報告書!$AC870,"\#,###"),IF(収支報告書!U870="一部確認","・No."&amp;収支報告書!B870&amp;"："&amp;TEXT(収支報告書!$AB870,"\#,###"),""))</f>
        <v/>
      </c>
      <c r="P865" t="str" cm="1">
        <f t="array" ref="P865">IF(Q865="","",_xlfn.TEXTJOIN(",",TRUE,IF(収支報告書!$W$10:$W$1011=Q865,収支報告書!$B$10:$B$1011,"")))</f>
        <v/>
      </c>
      <c r="R865" s="150">
        <f>SUMIFS(収支報告書!$P$10:$P$1011,収支報告書!$U$10:$U$1011,"対象外",収支報告書!$W$10:$W$1011,Q865)+SUMIFS(収支報告書!$S$10:$S$1011,収支報告書!$U$10:$U$1011,"一部*",収支報告書!$W$10:$W$1011,Q865)+SUMIFS(収支報告書!$AA$10:$AA$1011,収支報告書!$U$10:$U$1011,"一部*",収支報告書!$W$10:$W$1011,Q865)+SUMIFS(収支報告書!$AB$10:$AB$1011,収支報告書!$U$10:$U$1011,"一部*",収支報告書!$W$10:$W$1011,Q865)+SUMIFS(収支報告書!$P$10:$P$1011,収支報告書!$U$10:$U$1011,"確認",収支報告書!$W$10:$W$1011,Q865)+SUMIFS(収支報告書!$AC$10:$AC$1011,収支報告書!$U$10:$U$1011,"一部*",収支報告書!$W$10:$W$1011,Q865)</f>
        <v>0</v>
      </c>
      <c r="S865" t="str" cm="1">
        <f t="array" aca="1" ref="S865" ca="1">_xlfn.IFNA(INDIRECT(ADDRESS(MATCH(Q865,収支報告書!$W$10:$W$1011,0)+9,22,4,,"収支報告書")),"")</f>
        <v/>
      </c>
      <c r="T865" t="str">
        <f t="shared" si="27"/>
        <v/>
      </c>
      <c r="U865" t="str">
        <f t="shared" si="28"/>
        <v/>
      </c>
    </row>
    <row r="866" spans="14:21">
      <c r="N866">
        <v>862</v>
      </c>
      <c r="O866" t="str">
        <f>IF(収支報告書!U871="一部対象外","・No."&amp;収支報告書!B871&amp;"："&amp;TEXT(収支報告書!$S871+収支報告書!$AA871+収支報告書!$AC871,"\#,###"),IF(収支報告書!U871="一部確認","・No."&amp;収支報告書!B871&amp;"："&amp;TEXT(収支報告書!$AB871,"\#,###"),""))</f>
        <v/>
      </c>
      <c r="P866" t="str" cm="1">
        <f t="array" ref="P866">IF(Q866="","",_xlfn.TEXTJOIN(",",TRUE,IF(収支報告書!$W$10:$W$1011=Q866,収支報告書!$B$10:$B$1011,"")))</f>
        <v/>
      </c>
      <c r="R866" s="150">
        <f>SUMIFS(収支報告書!$P$10:$P$1011,収支報告書!$U$10:$U$1011,"対象外",収支報告書!$W$10:$W$1011,Q866)+SUMIFS(収支報告書!$S$10:$S$1011,収支報告書!$U$10:$U$1011,"一部*",収支報告書!$W$10:$W$1011,Q866)+SUMIFS(収支報告書!$AA$10:$AA$1011,収支報告書!$U$10:$U$1011,"一部*",収支報告書!$W$10:$W$1011,Q866)+SUMIFS(収支報告書!$AB$10:$AB$1011,収支報告書!$U$10:$U$1011,"一部*",収支報告書!$W$10:$W$1011,Q866)+SUMIFS(収支報告書!$P$10:$P$1011,収支報告書!$U$10:$U$1011,"確認",収支報告書!$W$10:$W$1011,Q866)+SUMIFS(収支報告書!$AC$10:$AC$1011,収支報告書!$U$10:$U$1011,"一部*",収支報告書!$W$10:$W$1011,Q866)</f>
        <v>0</v>
      </c>
      <c r="S866" t="str" cm="1">
        <f t="array" aca="1" ref="S866" ca="1">_xlfn.IFNA(INDIRECT(ADDRESS(MATCH(Q866,収支報告書!$W$10:$W$1011,0)+9,22,4,,"収支報告書")),"")</f>
        <v/>
      </c>
      <c r="T866" t="str">
        <f t="shared" si="27"/>
        <v/>
      </c>
      <c r="U866" t="str">
        <f t="shared" si="28"/>
        <v/>
      </c>
    </row>
    <row r="867" spans="14:21">
      <c r="N867">
        <v>863</v>
      </c>
      <c r="O867" t="str">
        <f>IF(収支報告書!U872="一部対象外","・No."&amp;収支報告書!B872&amp;"："&amp;TEXT(収支報告書!$S872+収支報告書!$AA872+収支報告書!$AC872,"\#,###"),IF(収支報告書!U872="一部確認","・No."&amp;収支報告書!B872&amp;"："&amp;TEXT(収支報告書!$AB872,"\#,###"),""))</f>
        <v/>
      </c>
      <c r="P867" t="str" cm="1">
        <f t="array" ref="P867">IF(Q867="","",_xlfn.TEXTJOIN(",",TRUE,IF(収支報告書!$W$10:$W$1011=Q867,収支報告書!$B$10:$B$1011,"")))</f>
        <v/>
      </c>
      <c r="R867" s="150">
        <f>SUMIFS(収支報告書!$P$10:$P$1011,収支報告書!$U$10:$U$1011,"対象外",収支報告書!$W$10:$W$1011,Q867)+SUMIFS(収支報告書!$S$10:$S$1011,収支報告書!$U$10:$U$1011,"一部*",収支報告書!$W$10:$W$1011,Q867)+SUMIFS(収支報告書!$AA$10:$AA$1011,収支報告書!$U$10:$U$1011,"一部*",収支報告書!$W$10:$W$1011,Q867)+SUMIFS(収支報告書!$AB$10:$AB$1011,収支報告書!$U$10:$U$1011,"一部*",収支報告書!$W$10:$W$1011,Q867)+SUMIFS(収支報告書!$P$10:$P$1011,収支報告書!$U$10:$U$1011,"確認",収支報告書!$W$10:$W$1011,Q867)+SUMIFS(収支報告書!$AC$10:$AC$1011,収支報告書!$U$10:$U$1011,"一部*",収支報告書!$W$10:$W$1011,Q867)</f>
        <v>0</v>
      </c>
      <c r="S867" t="str" cm="1">
        <f t="array" aca="1" ref="S867" ca="1">_xlfn.IFNA(INDIRECT(ADDRESS(MATCH(Q867,収支報告書!$W$10:$W$1011,0)+9,22,4,,"収支報告書")),"")</f>
        <v/>
      </c>
      <c r="T867" t="str">
        <f t="shared" si="27"/>
        <v/>
      </c>
      <c r="U867" t="str">
        <f t="shared" si="28"/>
        <v/>
      </c>
    </row>
    <row r="868" spans="14:21">
      <c r="N868">
        <v>864</v>
      </c>
      <c r="O868" t="str">
        <f>IF(収支報告書!U873="一部対象外","・No."&amp;収支報告書!B873&amp;"："&amp;TEXT(収支報告書!$S873+収支報告書!$AA873+収支報告書!$AC873,"\#,###"),IF(収支報告書!U873="一部確認","・No."&amp;収支報告書!B873&amp;"："&amp;TEXT(収支報告書!$AB873,"\#,###"),""))</f>
        <v/>
      </c>
      <c r="P868" t="str" cm="1">
        <f t="array" ref="P868">IF(Q868="","",_xlfn.TEXTJOIN(",",TRUE,IF(収支報告書!$W$10:$W$1011=Q868,収支報告書!$B$10:$B$1011,"")))</f>
        <v/>
      </c>
      <c r="R868" s="150">
        <f>SUMIFS(収支報告書!$P$10:$P$1011,収支報告書!$U$10:$U$1011,"対象外",収支報告書!$W$10:$W$1011,Q868)+SUMIFS(収支報告書!$S$10:$S$1011,収支報告書!$U$10:$U$1011,"一部*",収支報告書!$W$10:$W$1011,Q868)+SUMIFS(収支報告書!$AA$10:$AA$1011,収支報告書!$U$10:$U$1011,"一部*",収支報告書!$W$10:$W$1011,Q868)+SUMIFS(収支報告書!$AB$10:$AB$1011,収支報告書!$U$10:$U$1011,"一部*",収支報告書!$W$10:$W$1011,Q868)+SUMIFS(収支報告書!$P$10:$P$1011,収支報告書!$U$10:$U$1011,"確認",収支報告書!$W$10:$W$1011,Q868)+SUMIFS(収支報告書!$AC$10:$AC$1011,収支報告書!$U$10:$U$1011,"一部*",収支報告書!$W$10:$W$1011,Q868)</f>
        <v>0</v>
      </c>
      <c r="S868" t="str" cm="1">
        <f t="array" aca="1" ref="S868" ca="1">_xlfn.IFNA(INDIRECT(ADDRESS(MATCH(Q868,収支報告書!$W$10:$W$1011,0)+9,22,4,,"収支報告書")),"")</f>
        <v/>
      </c>
      <c r="T868" t="str">
        <f t="shared" si="27"/>
        <v/>
      </c>
      <c r="U868" t="str">
        <f t="shared" si="28"/>
        <v/>
      </c>
    </row>
    <row r="869" spans="14:21">
      <c r="N869">
        <v>865</v>
      </c>
      <c r="O869" t="str">
        <f>IF(収支報告書!U874="一部対象外","・No."&amp;収支報告書!B874&amp;"："&amp;TEXT(収支報告書!$S874+収支報告書!$AA874+収支報告書!$AC874,"\#,###"),IF(収支報告書!U874="一部確認","・No."&amp;収支報告書!B874&amp;"："&amp;TEXT(収支報告書!$AB874,"\#,###"),""))</f>
        <v/>
      </c>
      <c r="P869" t="str" cm="1">
        <f t="array" ref="P869">IF(Q869="","",_xlfn.TEXTJOIN(",",TRUE,IF(収支報告書!$W$10:$W$1011=Q869,収支報告書!$B$10:$B$1011,"")))</f>
        <v/>
      </c>
      <c r="R869" s="150">
        <f>SUMIFS(収支報告書!$P$10:$P$1011,収支報告書!$U$10:$U$1011,"対象外",収支報告書!$W$10:$W$1011,Q869)+SUMIFS(収支報告書!$S$10:$S$1011,収支報告書!$U$10:$U$1011,"一部*",収支報告書!$W$10:$W$1011,Q869)+SUMIFS(収支報告書!$AA$10:$AA$1011,収支報告書!$U$10:$U$1011,"一部*",収支報告書!$W$10:$W$1011,Q869)+SUMIFS(収支報告書!$AB$10:$AB$1011,収支報告書!$U$10:$U$1011,"一部*",収支報告書!$W$10:$W$1011,Q869)+SUMIFS(収支報告書!$P$10:$P$1011,収支報告書!$U$10:$U$1011,"確認",収支報告書!$W$10:$W$1011,Q869)+SUMIFS(収支報告書!$AC$10:$AC$1011,収支報告書!$U$10:$U$1011,"一部*",収支報告書!$W$10:$W$1011,Q869)</f>
        <v>0</v>
      </c>
      <c r="S869" t="str" cm="1">
        <f t="array" aca="1" ref="S869" ca="1">_xlfn.IFNA(INDIRECT(ADDRESS(MATCH(Q869,収支報告書!$W$10:$W$1011,0)+9,22,4,,"収支報告書")),"")</f>
        <v/>
      </c>
      <c r="T869" t="str">
        <f t="shared" si="27"/>
        <v/>
      </c>
      <c r="U869" t="str">
        <f t="shared" si="28"/>
        <v/>
      </c>
    </row>
    <row r="870" spans="14:21">
      <c r="N870">
        <v>866</v>
      </c>
      <c r="O870" t="str">
        <f>IF(収支報告書!U875="一部対象外","・No."&amp;収支報告書!B875&amp;"："&amp;TEXT(収支報告書!$S875+収支報告書!$AA875+収支報告書!$AC875,"\#,###"),IF(収支報告書!U875="一部確認","・No."&amp;収支報告書!B875&amp;"："&amp;TEXT(収支報告書!$AB875,"\#,###"),""))</f>
        <v/>
      </c>
      <c r="P870" t="str" cm="1">
        <f t="array" ref="P870">IF(Q870="","",_xlfn.TEXTJOIN(",",TRUE,IF(収支報告書!$W$10:$W$1011=Q870,収支報告書!$B$10:$B$1011,"")))</f>
        <v/>
      </c>
      <c r="R870" s="150">
        <f>SUMIFS(収支報告書!$P$10:$P$1011,収支報告書!$U$10:$U$1011,"対象外",収支報告書!$W$10:$W$1011,Q870)+SUMIFS(収支報告書!$S$10:$S$1011,収支報告書!$U$10:$U$1011,"一部*",収支報告書!$W$10:$W$1011,Q870)+SUMIFS(収支報告書!$AA$10:$AA$1011,収支報告書!$U$10:$U$1011,"一部*",収支報告書!$W$10:$W$1011,Q870)+SUMIFS(収支報告書!$AB$10:$AB$1011,収支報告書!$U$10:$U$1011,"一部*",収支報告書!$W$10:$W$1011,Q870)+SUMIFS(収支報告書!$P$10:$P$1011,収支報告書!$U$10:$U$1011,"確認",収支報告書!$W$10:$W$1011,Q870)+SUMIFS(収支報告書!$AC$10:$AC$1011,収支報告書!$U$10:$U$1011,"一部*",収支報告書!$W$10:$W$1011,Q870)</f>
        <v>0</v>
      </c>
      <c r="S870" t="str" cm="1">
        <f t="array" aca="1" ref="S870" ca="1">_xlfn.IFNA(INDIRECT(ADDRESS(MATCH(Q870,収支報告書!$W$10:$W$1011,0)+9,22,4,,"収支報告書")),"")</f>
        <v/>
      </c>
      <c r="T870" t="str">
        <f t="shared" si="27"/>
        <v/>
      </c>
      <c r="U870" t="str">
        <f t="shared" si="28"/>
        <v/>
      </c>
    </row>
    <row r="871" spans="14:21">
      <c r="N871">
        <v>867</v>
      </c>
      <c r="O871" t="str">
        <f>IF(収支報告書!U876="一部対象外","・No."&amp;収支報告書!B876&amp;"："&amp;TEXT(収支報告書!$S876+収支報告書!$AA876+収支報告書!$AC876,"\#,###"),IF(収支報告書!U876="一部確認","・No."&amp;収支報告書!B876&amp;"："&amp;TEXT(収支報告書!$AB876,"\#,###"),""))</f>
        <v/>
      </c>
      <c r="P871" t="str" cm="1">
        <f t="array" ref="P871">IF(Q871="","",_xlfn.TEXTJOIN(",",TRUE,IF(収支報告書!$W$10:$W$1011=Q871,収支報告書!$B$10:$B$1011,"")))</f>
        <v/>
      </c>
      <c r="R871" s="150">
        <f>SUMIFS(収支報告書!$P$10:$P$1011,収支報告書!$U$10:$U$1011,"対象外",収支報告書!$W$10:$W$1011,Q871)+SUMIFS(収支報告書!$S$10:$S$1011,収支報告書!$U$10:$U$1011,"一部*",収支報告書!$W$10:$W$1011,Q871)+SUMIFS(収支報告書!$AA$10:$AA$1011,収支報告書!$U$10:$U$1011,"一部*",収支報告書!$W$10:$W$1011,Q871)+SUMIFS(収支報告書!$AB$10:$AB$1011,収支報告書!$U$10:$U$1011,"一部*",収支報告書!$W$10:$W$1011,Q871)+SUMIFS(収支報告書!$P$10:$P$1011,収支報告書!$U$10:$U$1011,"確認",収支報告書!$W$10:$W$1011,Q871)+SUMIFS(収支報告書!$AC$10:$AC$1011,収支報告書!$U$10:$U$1011,"一部*",収支報告書!$W$10:$W$1011,Q871)</f>
        <v>0</v>
      </c>
      <c r="S871" t="str" cm="1">
        <f t="array" aca="1" ref="S871" ca="1">_xlfn.IFNA(INDIRECT(ADDRESS(MATCH(Q871,収支報告書!$W$10:$W$1011,0)+9,22,4,,"収支報告書")),"")</f>
        <v/>
      </c>
      <c r="T871" t="str">
        <f t="shared" si="27"/>
        <v/>
      </c>
      <c r="U871" t="str">
        <f t="shared" si="28"/>
        <v/>
      </c>
    </row>
    <row r="872" spans="14:21">
      <c r="N872">
        <v>868</v>
      </c>
      <c r="O872" t="str">
        <f>IF(収支報告書!U877="一部対象外","・No."&amp;収支報告書!B877&amp;"："&amp;TEXT(収支報告書!$S877+収支報告書!$AA877+収支報告書!$AC877,"\#,###"),IF(収支報告書!U877="一部確認","・No."&amp;収支報告書!B877&amp;"："&amp;TEXT(収支報告書!$AB877,"\#,###"),""))</f>
        <v/>
      </c>
      <c r="P872" t="str" cm="1">
        <f t="array" ref="P872">IF(Q872="","",_xlfn.TEXTJOIN(",",TRUE,IF(収支報告書!$W$10:$W$1011=Q872,収支報告書!$B$10:$B$1011,"")))</f>
        <v/>
      </c>
      <c r="R872" s="150">
        <f>SUMIFS(収支報告書!$P$10:$P$1011,収支報告書!$U$10:$U$1011,"対象外",収支報告書!$W$10:$W$1011,Q872)+SUMIFS(収支報告書!$S$10:$S$1011,収支報告書!$U$10:$U$1011,"一部*",収支報告書!$W$10:$W$1011,Q872)+SUMIFS(収支報告書!$AA$10:$AA$1011,収支報告書!$U$10:$U$1011,"一部*",収支報告書!$W$10:$W$1011,Q872)+SUMIFS(収支報告書!$AB$10:$AB$1011,収支報告書!$U$10:$U$1011,"一部*",収支報告書!$W$10:$W$1011,Q872)+SUMIFS(収支報告書!$P$10:$P$1011,収支報告書!$U$10:$U$1011,"確認",収支報告書!$W$10:$W$1011,Q872)+SUMIFS(収支報告書!$AC$10:$AC$1011,収支報告書!$U$10:$U$1011,"一部*",収支報告書!$W$10:$W$1011,Q872)</f>
        <v>0</v>
      </c>
      <c r="S872" t="str" cm="1">
        <f t="array" aca="1" ref="S872" ca="1">_xlfn.IFNA(INDIRECT(ADDRESS(MATCH(Q872,収支報告書!$W$10:$W$1011,0)+9,22,4,,"収支報告書")),"")</f>
        <v/>
      </c>
      <c r="T872" t="str">
        <f t="shared" si="27"/>
        <v/>
      </c>
      <c r="U872" t="str">
        <f t="shared" si="28"/>
        <v/>
      </c>
    </row>
    <row r="873" spans="14:21">
      <c r="N873">
        <v>869</v>
      </c>
      <c r="O873" t="str">
        <f>IF(収支報告書!U878="一部対象外","・No."&amp;収支報告書!B878&amp;"："&amp;TEXT(収支報告書!$S878+収支報告書!$AA878+収支報告書!$AC878,"\#,###"),IF(収支報告書!U878="一部確認","・No."&amp;収支報告書!B878&amp;"："&amp;TEXT(収支報告書!$AB878,"\#,###"),""))</f>
        <v/>
      </c>
      <c r="P873" t="str" cm="1">
        <f t="array" ref="P873">IF(Q873="","",_xlfn.TEXTJOIN(",",TRUE,IF(収支報告書!$W$10:$W$1011=Q873,収支報告書!$B$10:$B$1011,"")))</f>
        <v/>
      </c>
      <c r="R873" s="150">
        <f>SUMIFS(収支報告書!$P$10:$P$1011,収支報告書!$U$10:$U$1011,"対象外",収支報告書!$W$10:$W$1011,Q873)+SUMIFS(収支報告書!$S$10:$S$1011,収支報告書!$U$10:$U$1011,"一部*",収支報告書!$W$10:$W$1011,Q873)+SUMIFS(収支報告書!$AA$10:$AA$1011,収支報告書!$U$10:$U$1011,"一部*",収支報告書!$W$10:$W$1011,Q873)+SUMIFS(収支報告書!$AB$10:$AB$1011,収支報告書!$U$10:$U$1011,"一部*",収支報告書!$W$10:$W$1011,Q873)+SUMIFS(収支報告書!$P$10:$P$1011,収支報告書!$U$10:$U$1011,"確認",収支報告書!$W$10:$W$1011,Q873)+SUMIFS(収支報告書!$AC$10:$AC$1011,収支報告書!$U$10:$U$1011,"一部*",収支報告書!$W$10:$W$1011,Q873)</f>
        <v>0</v>
      </c>
      <c r="S873" t="str" cm="1">
        <f t="array" aca="1" ref="S873" ca="1">_xlfn.IFNA(INDIRECT(ADDRESS(MATCH(Q873,収支報告書!$W$10:$W$1011,0)+9,22,4,,"収支報告書")),"")</f>
        <v/>
      </c>
      <c r="T873" t="str">
        <f t="shared" si="27"/>
        <v/>
      </c>
      <c r="U873" t="str">
        <f t="shared" si="28"/>
        <v/>
      </c>
    </row>
    <row r="874" spans="14:21">
      <c r="N874">
        <v>870</v>
      </c>
      <c r="O874" t="str">
        <f>IF(収支報告書!U879="一部対象外","・No."&amp;収支報告書!B879&amp;"："&amp;TEXT(収支報告書!$S879+収支報告書!$AA879+収支報告書!$AC879,"\#,###"),IF(収支報告書!U879="一部確認","・No."&amp;収支報告書!B879&amp;"："&amp;TEXT(収支報告書!$AB879,"\#,###"),""))</f>
        <v/>
      </c>
      <c r="P874" t="str" cm="1">
        <f t="array" ref="P874">IF(Q874="","",_xlfn.TEXTJOIN(",",TRUE,IF(収支報告書!$W$10:$W$1011=Q874,収支報告書!$B$10:$B$1011,"")))</f>
        <v/>
      </c>
      <c r="R874" s="150">
        <f>SUMIFS(収支報告書!$P$10:$P$1011,収支報告書!$U$10:$U$1011,"対象外",収支報告書!$W$10:$W$1011,Q874)+SUMIFS(収支報告書!$S$10:$S$1011,収支報告書!$U$10:$U$1011,"一部*",収支報告書!$W$10:$W$1011,Q874)+SUMIFS(収支報告書!$AA$10:$AA$1011,収支報告書!$U$10:$U$1011,"一部*",収支報告書!$W$10:$W$1011,Q874)+SUMIFS(収支報告書!$AB$10:$AB$1011,収支報告書!$U$10:$U$1011,"一部*",収支報告書!$W$10:$W$1011,Q874)+SUMIFS(収支報告書!$P$10:$P$1011,収支報告書!$U$10:$U$1011,"確認",収支報告書!$W$10:$W$1011,Q874)+SUMIFS(収支報告書!$AC$10:$AC$1011,収支報告書!$U$10:$U$1011,"一部*",収支報告書!$W$10:$W$1011,Q874)</f>
        <v>0</v>
      </c>
      <c r="S874" t="str" cm="1">
        <f t="array" aca="1" ref="S874" ca="1">_xlfn.IFNA(INDIRECT(ADDRESS(MATCH(Q874,収支報告書!$W$10:$W$1011,0)+9,22,4,,"収支報告書")),"")</f>
        <v/>
      </c>
      <c r="T874" t="str">
        <f t="shared" si="27"/>
        <v/>
      </c>
      <c r="U874" t="str">
        <f t="shared" si="28"/>
        <v/>
      </c>
    </row>
    <row r="875" spans="14:21">
      <c r="N875">
        <v>871</v>
      </c>
      <c r="O875" t="str">
        <f>IF(収支報告書!U880="一部対象外","・No."&amp;収支報告書!B880&amp;"："&amp;TEXT(収支報告書!$S880+収支報告書!$AA880+収支報告書!$AC880,"\#,###"),IF(収支報告書!U880="一部確認","・No."&amp;収支報告書!B880&amp;"："&amp;TEXT(収支報告書!$AB880,"\#,###"),""))</f>
        <v/>
      </c>
      <c r="P875" t="str" cm="1">
        <f t="array" ref="P875">IF(Q875="","",_xlfn.TEXTJOIN(",",TRUE,IF(収支報告書!$W$10:$W$1011=Q875,収支報告書!$B$10:$B$1011,"")))</f>
        <v/>
      </c>
      <c r="R875" s="150">
        <f>SUMIFS(収支報告書!$P$10:$P$1011,収支報告書!$U$10:$U$1011,"対象外",収支報告書!$W$10:$W$1011,Q875)+SUMIFS(収支報告書!$S$10:$S$1011,収支報告書!$U$10:$U$1011,"一部*",収支報告書!$W$10:$W$1011,Q875)+SUMIFS(収支報告書!$AA$10:$AA$1011,収支報告書!$U$10:$U$1011,"一部*",収支報告書!$W$10:$W$1011,Q875)+SUMIFS(収支報告書!$AB$10:$AB$1011,収支報告書!$U$10:$U$1011,"一部*",収支報告書!$W$10:$W$1011,Q875)+SUMIFS(収支報告書!$P$10:$P$1011,収支報告書!$U$10:$U$1011,"確認",収支報告書!$W$10:$W$1011,Q875)+SUMIFS(収支報告書!$AC$10:$AC$1011,収支報告書!$U$10:$U$1011,"一部*",収支報告書!$W$10:$W$1011,Q875)</f>
        <v>0</v>
      </c>
      <c r="S875" t="str" cm="1">
        <f t="array" aca="1" ref="S875" ca="1">_xlfn.IFNA(INDIRECT(ADDRESS(MATCH(Q875,収支報告書!$W$10:$W$1011,0)+9,22,4,,"収支報告書")),"")</f>
        <v/>
      </c>
      <c r="T875" t="str">
        <f t="shared" si="27"/>
        <v/>
      </c>
      <c r="U875" t="str">
        <f t="shared" si="28"/>
        <v/>
      </c>
    </row>
    <row r="876" spans="14:21">
      <c r="N876">
        <v>872</v>
      </c>
      <c r="O876" t="str">
        <f>IF(収支報告書!U881="一部対象外","・No."&amp;収支報告書!B881&amp;"："&amp;TEXT(収支報告書!$S881+収支報告書!$AA881+収支報告書!$AC881,"\#,###"),IF(収支報告書!U881="一部確認","・No."&amp;収支報告書!B881&amp;"："&amp;TEXT(収支報告書!$AB881,"\#,###"),""))</f>
        <v/>
      </c>
      <c r="P876" t="str" cm="1">
        <f t="array" ref="P876">IF(Q876="","",_xlfn.TEXTJOIN(",",TRUE,IF(収支報告書!$W$10:$W$1011=Q876,収支報告書!$B$10:$B$1011,"")))</f>
        <v/>
      </c>
      <c r="R876" s="150">
        <f>SUMIFS(収支報告書!$P$10:$P$1011,収支報告書!$U$10:$U$1011,"対象外",収支報告書!$W$10:$W$1011,Q876)+SUMIFS(収支報告書!$S$10:$S$1011,収支報告書!$U$10:$U$1011,"一部*",収支報告書!$W$10:$W$1011,Q876)+SUMIFS(収支報告書!$AA$10:$AA$1011,収支報告書!$U$10:$U$1011,"一部*",収支報告書!$W$10:$W$1011,Q876)+SUMIFS(収支報告書!$AB$10:$AB$1011,収支報告書!$U$10:$U$1011,"一部*",収支報告書!$W$10:$W$1011,Q876)+SUMIFS(収支報告書!$P$10:$P$1011,収支報告書!$U$10:$U$1011,"確認",収支報告書!$W$10:$W$1011,Q876)+SUMIFS(収支報告書!$AC$10:$AC$1011,収支報告書!$U$10:$U$1011,"一部*",収支報告書!$W$10:$W$1011,Q876)</f>
        <v>0</v>
      </c>
      <c r="S876" t="str" cm="1">
        <f t="array" aca="1" ref="S876" ca="1">_xlfn.IFNA(INDIRECT(ADDRESS(MATCH(Q876,収支報告書!$W$10:$W$1011,0)+9,22,4,,"収支報告書")),"")</f>
        <v/>
      </c>
      <c r="T876" t="str">
        <f t="shared" si="27"/>
        <v/>
      </c>
      <c r="U876" t="str">
        <f t="shared" si="28"/>
        <v/>
      </c>
    </row>
    <row r="877" spans="14:21">
      <c r="N877">
        <v>873</v>
      </c>
      <c r="O877" t="str">
        <f>IF(収支報告書!U882="一部対象外","・No."&amp;収支報告書!B882&amp;"："&amp;TEXT(収支報告書!$S882+収支報告書!$AA882+収支報告書!$AC882,"\#,###"),IF(収支報告書!U882="一部確認","・No."&amp;収支報告書!B882&amp;"："&amp;TEXT(収支報告書!$AB882,"\#,###"),""))</f>
        <v/>
      </c>
      <c r="P877" t="str" cm="1">
        <f t="array" ref="P877">IF(Q877="","",_xlfn.TEXTJOIN(",",TRUE,IF(収支報告書!$W$10:$W$1011=Q877,収支報告書!$B$10:$B$1011,"")))</f>
        <v/>
      </c>
      <c r="R877" s="150">
        <f>SUMIFS(収支報告書!$P$10:$P$1011,収支報告書!$U$10:$U$1011,"対象外",収支報告書!$W$10:$W$1011,Q877)+SUMIFS(収支報告書!$S$10:$S$1011,収支報告書!$U$10:$U$1011,"一部*",収支報告書!$W$10:$W$1011,Q877)+SUMIFS(収支報告書!$AA$10:$AA$1011,収支報告書!$U$10:$U$1011,"一部*",収支報告書!$W$10:$W$1011,Q877)+SUMIFS(収支報告書!$AB$10:$AB$1011,収支報告書!$U$10:$U$1011,"一部*",収支報告書!$W$10:$W$1011,Q877)+SUMIFS(収支報告書!$P$10:$P$1011,収支報告書!$U$10:$U$1011,"確認",収支報告書!$W$10:$W$1011,Q877)+SUMIFS(収支報告書!$AC$10:$AC$1011,収支報告書!$U$10:$U$1011,"一部*",収支報告書!$W$10:$W$1011,Q877)</f>
        <v>0</v>
      </c>
      <c r="S877" t="str" cm="1">
        <f t="array" aca="1" ref="S877" ca="1">_xlfn.IFNA(INDIRECT(ADDRESS(MATCH(Q877,収支報告書!$W$10:$W$1011,0)+9,22,4,,"収支報告書")),"")</f>
        <v/>
      </c>
      <c r="T877" t="str">
        <f t="shared" si="27"/>
        <v/>
      </c>
      <c r="U877" t="str">
        <f t="shared" si="28"/>
        <v/>
      </c>
    </row>
    <row r="878" spans="14:21">
      <c r="N878">
        <v>874</v>
      </c>
      <c r="O878" t="str">
        <f>IF(収支報告書!U883="一部対象外","・No."&amp;収支報告書!B883&amp;"："&amp;TEXT(収支報告書!$S883+収支報告書!$AA883+収支報告書!$AC883,"\#,###"),IF(収支報告書!U883="一部確認","・No."&amp;収支報告書!B883&amp;"："&amp;TEXT(収支報告書!$AB883,"\#,###"),""))</f>
        <v/>
      </c>
      <c r="P878" t="str" cm="1">
        <f t="array" ref="P878">IF(Q878="","",_xlfn.TEXTJOIN(",",TRUE,IF(収支報告書!$W$10:$W$1011=Q878,収支報告書!$B$10:$B$1011,"")))</f>
        <v/>
      </c>
      <c r="R878" s="150">
        <f>SUMIFS(収支報告書!$P$10:$P$1011,収支報告書!$U$10:$U$1011,"対象外",収支報告書!$W$10:$W$1011,Q878)+SUMIFS(収支報告書!$S$10:$S$1011,収支報告書!$U$10:$U$1011,"一部*",収支報告書!$W$10:$W$1011,Q878)+SUMIFS(収支報告書!$AA$10:$AA$1011,収支報告書!$U$10:$U$1011,"一部*",収支報告書!$W$10:$W$1011,Q878)+SUMIFS(収支報告書!$AB$10:$AB$1011,収支報告書!$U$10:$U$1011,"一部*",収支報告書!$W$10:$W$1011,Q878)+SUMIFS(収支報告書!$P$10:$P$1011,収支報告書!$U$10:$U$1011,"確認",収支報告書!$W$10:$W$1011,Q878)+SUMIFS(収支報告書!$AC$10:$AC$1011,収支報告書!$U$10:$U$1011,"一部*",収支報告書!$W$10:$W$1011,Q878)</f>
        <v>0</v>
      </c>
      <c r="S878" t="str" cm="1">
        <f t="array" aca="1" ref="S878" ca="1">_xlfn.IFNA(INDIRECT(ADDRESS(MATCH(Q878,収支報告書!$W$10:$W$1011,0)+9,22,4,,"収支報告書")),"")</f>
        <v/>
      </c>
      <c r="T878" t="str">
        <f t="shared" si="27"/>
        <v/>
      </c>
      <c r="U878" t="str">
        <f t="shared" si="28"/>
        <v/>
      </c>
    </row>
    <row r="879" spans="14:21">
      <c r="N879">
        <v>875</v>
      </c>
      <c r="O879" t="str">
        <f>IF(収支報告書!U884="一部対象外","・No."&amp;収支報告書!B884&amp;"："&amp;TEXT(収支報告書!$S884+収支報告書!$AA884+収支報告書!$AC884,"\#,###"),IF(収支報告書!U884="一部確認","・No."&amp;収支報告書!B884&amp;"："&amp;TEXT(収支報告書!$AB884,"\#,###"),""))</f>
        <v/>
      </c>
      <c r="P879" t="str" cm="1">
        <f t="array" ref="P879">IF(Q879="","",_xlfn.TEXTJOIN(",",TRUE,IF(収支報告書!$W$10:$W$1011=Q879,収支報告書!$B$10:$B$1011,"")))</f>
        <v/>
      </c>
      <c r="R879" s="150">
        <f>SUMIFS(収支報告書!$P$10:$P$1011,収支報告書!$U$10:$U$1011,"対象外",収支報告書!$W$10:$W$1011,Q879)+SUMIFS(収支報告書!$S$10:$S$1011,収支報告書!$U$10:$U$1011,"一部*",収支報告書!$W$10:$W$1011,Q879)+SUMIFS(収支報告書!$AA$10:$AA$1011,収支報告書!$U$10:$U$1011,"一部*",収支報告書!$W$10:$W$1011,Q879)+SUMIFS(収支報告書!$AB$10:$AB$1011,収支報告書!$U$10:$U$1011,"一部*",収支報告書!$W$10:$W$1011,Q879)+SUMIFS(収支報告書!$P$10:$P$1011,収支報告書!$U$10:$U$1011,"確認",収支報告書!$W$10:$W$1011,Q879)+SUMIFS(収支報告書!$AC$10:$AC$1011,収支報告書!$U$10:$U$1011,"一部*",収支報告書!$W$10:$W$1011,Q879)</f>
        <v>0</v>
      </c>
      <c r="S879" t="str" cm="1">
        <f t="array" aca="1" ref="S879" ca="1">_xlfn.IFNA(INDIRECT(ADDRESS(MATCH(Q879,収支報告書!$W$10:$W$1011,0)+9,22,4,,"収支報告書")),"")</f>
        <v/>
      </c>
      <c r="T879" t="str">
        <f t="shared" si="27"/>
        <v/>
      </c>
      <c r="U879" t="str">
        <f t="shared" si="28"/>
        <v/>
      </c>
    </row>
    <row r="880" spans="14:21">
      <c r="N880">
        <v>876</v>
      </c>
      <c r="O880" t="str">
        <f>IF(収支報告書!U885="一部対象外","・No."&amp;収支報告書!B885&amp;"："&amp;TEXT(収支報告書!$S885+収支報告書!$AA885+収支報告書!$AC885,"\#,###"),IF(収支報告書!U885="一部確認","・No."&amp;収支報告書!B885&amp;"："&amp;TEXT(収支報告書!$AB885,"\#,###"),""))</f>
        <v/>
      </c>
      <c r="P880" t="str" cm="1">
        <f t="array" ref="P880">IF(Q880="","",_xlfn.TEXTJOIN(",",TRUE,IF(収支報告書!$W$10:$W$1011=Q880,収支報告書!$B$10:$B$1011,"")))</f>
        <v/>
      </c>
      <c r="R880" s="150">
        <f>SUMIFS(収支報告書!$P$10:$P$1011,収支報告書!$U$10:$U$1011,"対象外",収支報告書!$W$10:$W$1011,Q880)+SUMIFS(収支報告書!$S$10:$S$1011,収支報告書!$U$10:$U$1011,"一部*",収支報告書!$W$10:$W$1011,Q880)+SUMIFS(収支報告書!$AA$10:$AA$1011,収支報告書!$U$10:$U$1011,"一部*",収支報告書!$W$10:$W$1011,Q880)+SUMIFS(収支報告書!$AB$10:$AB$1011,収支報告書!$U$10:$U$1011,"一部*",収支報告書!$W$10:$W$1011,Q880)+SUMIFS(収支報告書!$P$10:$P$1011,収支報告書!$U$10:$U$1011,"確認",収支報告書!$W$10:$W$1011,Q880)+SUMIFS(収支報告書!$AC$10:$AC$1011,収支報告書!$U$10:$U$1011,"一部*",収支報告書!$W$10:$W$1011,Q880)</f>
        <v>0</v>
      </c>
      <c r="S880" t="str" cm="1">
        <f t="array" aca="1" ref="S880" ca="1">_xlfn.IFNA(INDIRECT(ADDRESS(MATCH(Q880,収支報告書!$W$10:$W$1011,0)+9,22,4,,"収支報告書")),"")</f>
        <v/>
      </c>
      <c r="T880" t="str">
        <f t="shared" si="27"/>
        <v/>
      </c>
      <c r="U880" t="str">
        <f t="shared" si="28"/>
        <v/>
      </c>
    </row>
    <row r="881" spans="14:21">
      <c r="N881">
        <v>877</v>
      </c>
      <c r="O881" t="str">
        <f>IF(収支報告書!U886="一部対象外","・No."&amp;収支報告書!B886&amp;"："&amp;TEXT(収支報告書!$S886+収支報告書!$AA886+収支報告書!$AC886,"\#,###"),IF(収支報告書!U886="一部確認","・No."&amp;収支報告書!B886&amp;"："&amp;TEXT(収支報告書!$AB886,"\#,###"),""))</f>
        <v/>
      </c>
      <c r="P881" t="str" cm="1">
        <f t="array" ref="P881">IF(Q881="","",_xlfn.TEXTJOIN(",",TRUE,IF(収支報告書!$W$10:$W$1011=Q881,収支報告書!$B$10:$B$1011,"")))</f>
        <v/>
      </c>
      <c r="R881" s="150">
        <f>SUMIFS(収支報告書!$P$10:$P$1011,収支報告書!$U$10:$U$1011,"対象外",収支報告書!$W$10:$W$1011,Q881)+SUMIFS(収支報告書!$S$10:$S$1011,収支報告書!$U$10:$U$1011,"一部*",収支報告書!$W$10:$W$1011,Q881)+SUMIFS(収支報告書!$AA$10:$AA$1011,収支報告書!$U$10:$U$1011,"一部*",収支報告書!$W$10:$W$1011,Q881)+SUMIFS(収支報告書!$AB$10:$AB$1011,収支報告書!$U$10:$U$1011,"一部*",収支報告書!$W$10:$W$1011,Q881)+SUMIFS(収支報告書!$P$10:$P$1011,収支報告書!$U$10:$U$1011,"確認",収支報告書!$W$10:$W$1011,Q881)+SUMIFS(収支報告書!$AC$10:$AC$1011,収支報告書!$U$10:$U$1011,"一部*",収支報告書!$W$10:$W$1011,Q881)</f>
        <v>0</v>
      </c>
      <c r="S881" t="str" cm="1">
        <f t="array" aca="1" ref="S881" ca="1">_xlfn.IFNA(INDIRECT(ADDRESS(MATCH(Q881,収支報告書!$W$10:$W$1011,0)+9,22,4,,"収支報告書")),"")</f>
        <v/>
      </c>
      <c r="T881" t="str">
        <f t="shared" si="27"/>
        <v/>
      </c>
      <c r="U881" t="str">
        <f t="shared" si="28"/>
        <v/>
      </c>
    </row>
    <row r="882" spans="14:21">
      <c r="N882">
        <v>878</v>
      </c>
      <c r="O882" t="str">
        <f>IF(収支報告書!U887="一部対象外","・No."&amp;収支報告書!B887&amp;"："&amp;TEXT(収支報告書!$S887+収支報告書!$AA887+収支報告書!$AC887,"\#,###"),IF(収支報告書!U887="一部確認","・No."&amp;収支報告書!B887&amp;"："&amp;TEXT(収支報告書!$AB887,"\#,###"),""))</f>
        <v/>
      </c>
      <c r="P882" t="str" cm="1">
        <f t="array" ref="P882">IF(Q882="","",_xlfn.TEXTJOIN(",",TRUE,IF(収支報告書!$W$10:$W$1011=Q882,収支報告書!$B$10:$B$1011,"")))</f>
        <v/>
      </c>
      <c r="R882" s="150">
        <f>SUMIFS(収支報告書!$P$10:$P$1011,収支報告書!$U$10:$U$1011,"対象外",収支報告書!$W$10:$W$1011,Q882)+SUMIFS(収支報告書!$S$10:$S$1011,収支報告書!$U$10:$U$1011,"一部*",収支報告書!$W$10:$W$1011,Q882)+SUMIFS(収支報告書!$AA$10:$AA$1011,収支報告書!$U$10:$U$1011,"一部*",収支報告書!$W$10:$W$1011,Q882)+SUMIFS(収支報告書!$AB$10:$AB$1011,収支報告書!$U$10:$U$1011,"一部*",収支報告書!$W$10:$W$1011,Q882)+SUMIFS(収支報告書!$P$10:$P$1011,収支報告書!$U$10:$U$1011,"確認",収支報告書!$W$10:$W$1011,Q882)+SUMIFS(収支報告書!$AC$10:$AC$1011,収支報告書!$U$10:$U$1011,"一部*",収支報告書!$W$10:$W$1011,Q882)</f>
        <v>0</v>
      </c>
      <c r="S882" t="str" cm="1">
        <f t="array" aca="1" ref="S882" ca="1">_xlfn.IFNA(INDIRECT(ADDRESS(MATCH(Q882,収支報告書!$W$10:$W$1011,0)+9,22,4,,"収支報告書")),"")</f>
        <v/>
      </c>
      <c r="T882" t="str">
        <f t="shared" si="27"/>
        <v/>
      </c>
      <c r="U882" t="str">
        <f t="shared" si="28"/>
        <v/>
      </c>
    </row>
    <row r="883" spans="14:21">
      <c r="N883">
        <v>879</v>
      </c>
      <c r="O883" t="str">
        <f>IF(収支報告書!U888="一部対象外","・No."&amp;収支報告書!B888&amp;"："&amp;TEXT(収支報告書!$S888+収支報告書!$AA888+収支報告書!$AC888,"\#,###"),IF(収支報告書!U888="一部確認","・No."&amp;収支報告書!B888&amp;"："&amp;TEXT(収支報告書!$AB888,"\#,###"),""))</f>
        <v/>
      </c>
      <c r="P883" t="str" cm="1">
        <f t="array" ref="P883">IF(Q883="","",_xlfn.TEXTJOIN(",",TRUE,IF(収支報告書!$W$10:$W$1011=Q883,収支報告書!$B$10:$B$1011,"")))</f>
        <v/>
      </c>
      <c r="R883" s="150">
        <f>SUMIFS(収支報告書!$P$10:$P$1011,収支報告書!$U$10:$U$1011,"対象外",収支報告書!$W$10:$W$1011,Q883)+SUMIFS(収支報告書!$S$10:$S$1011,収支報告書!$U$10:$U$1011,"一部*",収支報告書!$W$10:$W$1011,Q883)+SUMIFS(収支報告書!$AA$10:$AA$1011,収支報告書!$U$10:$U$1011,"一部*",収支報告書!$W$10:$W$1011,Q883)+SUMIFS(収支報告書!$AB$10:$AB$1011,収支報告書!$U$10:$U$1011,"一部*",収支報告書!$W$10:$W$1011,Q883)+SUMIFS(収支報告書!$P$10:$P$1011,収支報告書!$U$10:$U$1011,"確認",収支報告書!$W$10:$W$1011,Q883)+SUMIFS(収支報告書!$AC$10:$AC$1011,収支報告書!$U$10:$U$1011,"一部*",収支報告書!$W$10:$W$1011,Q883)</f>
        <v>0</v>
      </c>
      <c r="S883" t="str" cm="1">
        <f t="array" aca="1" ref="S883" ca="1">_xlfn.IFNA(INDIRECT(ADDRESS(MATCH(Q883,収支報告書!$W$10:$W$1011,0)+9,22,4,,"収支報告書")),"")</f>
        <v/>
      </c>
      <c r="T883" t="str">
        <f t="shared" si="27"/>
        <v/>
      </c>
      <c r="U883" t="str">
        <f t="shared" si="28"/>
        <v/>
      </c>
    </row>
    <row r="884" spans="14:21">
      <c r="N884">
        <v>880</v>
      </c>
      <c r="O884" t="str">
        <f>IF(収支報告書!U889="一部対象外","・No."&amp;収支報告書!B889&amp;"："&amp;TEXT(収支報告書!$S889+収支報告書!$AA889+収支報告書!$AC889,"\#,###"),IF(収支報告書!U889="一部確認","・No."&amp;収支報告書!B889&amp;"："&amp;TEXT(収支報告書!$AB889,"\#,###"),""))</f>
        <v/>
      </c>
      <c r="P884" t="str" cm="1">
        <f t="array" ref="P884">IF(Q884="","",_xlfn.TEXTJOIN(",",TRUE,IF(収支報告書!$W$10:$W$1011=Q884,収支報告書!$B$10:$B$1011,"")))</f>
        <v/>
      </c>
      <c r="R884" s="150">
        <f>SUMIFS(収支報告書!$P$10:$P$1011,収支報告書!$U$10:$U$1011,"対象外",収支報告書!$W$10:$W$1011,Q884)+SUMIFS(収支報告書!$S$10:$S$1011,収支報告書!$U$10:$U$1011,"一部*",収支報告書!$W$10:$W$1011,Q884)+SUMIFS(収支報告書!$AA$10:$AA$1011,収支報告書!$U$10:$U$1011,"一部*",収支報告書!$W$10:$W$1011,Q884)+SUMIFS(収支報告書!$AB$10:$AB$1011,収支報告書!$U$10:$U$1011,"一部*",収支報告書!$W$10:$W$1011,Q884)+SUMIFS(収支報告書!$P$10:$P$1011,収支報告書!$U$10:$U$1011,"確認",収支報告書!$W$10:$W$1011,Q884)+SUMIFS(収支報告書!$AC$10:$AC$1011,収支報告書!$U$10:$U$1011,"一部*",収支報告書!$W$10:$W$1011,Q884)</f>
        <v>0</v>
      </c>
      <c r="S884" t="str" cm="1">
        <f t="array" aca="1" ref="S884" ca="1">_xlfn.IFNA(INDIRECT(ADDRESS(MATCH(Q884,収支報告書!$W$10:$W$1011,0)+9,22,4,,"収支報告書")),"")</f>
        <v/>
      </c>
      <c r="T884" t="str">
        <f t="shared" si="27"/>
        <v/>
      </c>
      <c r="U884" t="str">
        <f t="shared" si="28"/>
        <v/>
      </c>
    </row>
    <row r="885" spans="14:21">
      <c r="N885">
        <v>881</v>
      </c>
      <c r="O885" t="str">
        <f>IF(収支報告書!U890="一部対象外","・No."&amp;収支報告書!B890&amp;"："&amp;TEXT(収支報告書!$S890+収支報告書!$AA890+収支報告書!$AC890,"\#,###"),IF(収支報告書!U890="一部確認","・No."&amp;収支報告書!B890&amp;"："&amp;TEXT(収支報告書!$AB890,"\#,###"),""))</f>
        <v/>
      </c>
      <c r="P885" t="str" cm="1">
        <f t="array" ref="P885">IF(Q885="","",_xlfn.TEXTJOIN(",",TRUE,IF(収支報告書!$W$10:$W$1011=Q885,収支報告書!$B$10:$B$1011,"")))</f>
        <v/>
      </c>
      <c r="R885" s="150">
        <f>SUMIFS(収支報告書!$P$10:$P$1011,収支報告書!$U$10:$U$1011,"対象外",収支報告書!$W$10:$W$1011,Q885)+SUMIFS(収支報告書!$S$10:$S$1011,収支報告書!$U$10:$U$1011,"一部*",収支報告書!$W$10:$W$1011,Q885)+SUMIFS(収支報告書!$AA$10:$AA$1011,収支報告書!$U$10:$U$1011,"一部*",収支報告書!$W$10:$W$1011,Q885)+SUMIFS(収支報告書!$AB$10:$AB$1011,収支報告書!$U$10:$U$1011,"一部*",収支報告書!$W$10:$W$1011,Q885)+SUMIFS(収支報告書!$P$10:$P$1011,収支報告書!$U$10:$U$1011,"確認",収支報告書!$W$10:$W$1011,Q885)+SUMIFS(収支報告書!$AC$10:$AC$1011,収支報告書!$U$10:$U$1011,"一部*",収支報告書!$W$10:$W$1011,Q885)</f>
        <v>0</v>
      </c>
      <c r="S885" t="str" cm="1">
        <f t="array" aca="1" ref="S885" ca="1">_xlfn.IFNA(INDIRECT(ADDRESS(MATCH(Q885,収支報告書!$W$10:$W$1011,0)+9,22,4,,"収支報告書")),"")</f>
        <v/>
      </c>
      <c r="T885" t="str">
        <f t="shared" si="27"/>
        <v/>
      </c>
      <c r="U885" t="str">
        <f t="shared" si="28"/>
        <v/>
      </c>
    </row>
    <row r="886" spans="14:21">
      <c r="N886">
        <v>882</v>
      </c>
      <c r="O886" t="str">
        <f>IF(収支報告書!U891="一部対象外","・No."&amp;収支報告書!B891&amp;"："&amp;TEXT(収支報告書!$S891+収支報告書!$AA891+収支報告書!$AC891,"\#,###"),IF(収支報告書!U891="一部確認","・No."&amp;収支報告書!B891&amp;"："&amp;TEXT(収支報告書!$AB891,"\#,###"),""))</f>
        <v/>
      </c>
      <c r="P886" t="str" cm="1">
        <f t="array" ref="P886">IF(Q886="","",_xlfn.TEXTJOIN(",",TRUE,IF(収支報告書!$W$10:$W$1011=Q886,収支報告書!$B$10:$B$1011,"")))</f>
        <v/>
      </c>
      <c r="R886" s="150">
        <f>SUMIFS(収支報告書!$P$10:$P$1011,収支報告書!$U$10:$U$1011,"対象外",収支報告書!$W$10:$W$1011,Q886)+SUMIFS(収支報告書!$S$10:$S$1011,収支報告書!$U$10:$U$1011,"一部*",収支報告書!$W$10:$W$1011,Q886)+SUMIFS(収支報告書!$AA$10:$AA$1011,収支報告書!$U$10:$U$1011,"一部*",収支報告書!$W$10:$W$1011,Q886)+SUMIFS(収支報告書!$AB$10:$AB$1011,収支報告書!$U$10:$U$1011,"一部*",収支報告書!$W$10:$W$1011,Q886)+SUMIFS(収支報告書!$P$10:$P$1011,収支報告書!$U$10:$U$1011,"確認",収支報告書!$W$10:$W$1011,Q886)+SUMIFS(収支報告書!$AC$10:$AC$1011,収支報告書!$U$10:$U$1011,"一部*",収支報告書!$W$10:$W$1011,Q886)</f>
        <v>0</v>
      </c>
      <c r="S886" t="str" cm="1">
        <f t="array" aca="1" ref="S886" ca="1">_xlfn.IFNA(INDIRECT(ADDRESS(MATCH(Q886,収支報告書!$W$10:$W$1011,0)+9,22,4,,"収支報告書")),"")</f>
        <v/>
      </c>
      <c r="T886" t="str">
        <f t="shared" si="27"/>
        <v/>
      </c>
      <c r="U886" t="str">
        <f t="shared" si="28"/>
        <v/>
      </c>
    </row>
    <row r="887" spans="14:21">
      <c r="N887">
        <v>883</v>
      </c>
      <c r="O887" t="str">
        <f>IF(収支報告書!U892="一部対象外","・No."&amp;収支報告書!B892&amp;"："&amp;TEXT(収支報告書!$S892+収支報告書!$AA892+収支報告書!$AC892,"\#,###"),IF(収支報告書!U892="一部確認","・No."&amp;収支報告書!B892&amp;"："&amp;TEXT(収支報告書!$AB892,"\#,###"),""))</f>
        <v/>
      </c>
      <c r="P887" t="str" cm="1">
        <f t="array" ref="P887">IF(Q887="","",_xlfn.TEXTJOIN(",",TRUE,IF(収支報告書!$W$10:$W$1011=Q887,収支報告書!$B$10:$B$1011,"")))</f>
        <v/>
      </c>
      <c r="R887" s="150">
        <f>SUMIFS(収支報告書!$P$10:$P$1011,収支報告書!$U$10:$U$1011,"対象外",収支報告書!$W$10:$W$1011,Q887)+SUMIFS(収支報告書!$S$10:$S$1011,収支報告書!$U$10:$U$1011,"一部*",収支報告書!$W$10:$W$1011,Q887)+SUMIFS(収支報告書!$AA$10:$AA$1011,収支報告書!$U$10:$U$1011,"一部*",収支報告書!$W$10:$W$1011,Q887)+SUMIFS(収支報告書!$AB$10:$AB$1011,収支報告書!$U$10:$U$1011,"一部*",収支報告書!$W$10:$W$1011,Q887)+SUMIFS(収支報告書!$P$10:$P$1011,収支報告書!$U$10:$U$1011,"確認",収支報告書!$W$10:$W$1011,Q887)+SUMIFS(収支報告書!$AC$10:$AC$1011,収支報告書!$U$10:$U$1011,"一部*",収支報告書!$W$10:$W$1011,Q887)</f>
        <v>0</v>
      </c>
      <c r="S887" t="str" cm="1">
        <f t="array" aca="1" ref="S887" ca="1">_xlfn.IFNA(INDIRECT(ADDRESS(MATCH(Q887,収支報告書!$W$10:$W$1011,0)+9,22,4,,"収支報告書")),"")</f>
        <v/>
      </c>
      <c r="T887" t="str">
        <f t="shared" si="27"/>
        <v/>
      </c>
      <c r="U887" t="str">
        <f t="shared" si="28"/>
        <v/>
      </c>
    </row>
    <row r="888" spans="14:21">
      <c r="N888">
        <v>884</v>
      </c>
      <c r="O888" t="str">
        <f>IF(収支報告書!U893="一部対象外","・No."&amp;収支報告書!B893&amp;"："&amp;TEXT(収支報告書!$S893+収支報告書!$AA893+収支報告書!$AC893,"\#,###"),IF(収支報告書!U893="一部確認","・No."&amp;収支報告書!B893&amp;"："&amp;TEXT(収支報告書!$AB893,"\#,###"),""))</f>
        <v/>
      </c>
      <c r="P888" t="str" cm="1">
        <f t="array" ref="P888">IF(Q888="","",_xlfn.TEXTJOIN(",",TRUE,IF(収支報告書!$W$10:$W$1011=Q888,収支報告書!$B$10:$B$1011,"")))</f>
        <v/>
      </c>
      <c r="R888" s="150">
        <f>SUMIFS(収支報告書!$P$10:$P$1011,収支報告書!$U$10:$U$1011,"対象外",収支報告書!$W$10:$W$1011,Q888)+SUMIFS(収支報告書!$S$10:$S$1011,収支報告書!$U$10:$U$1011,"一部*",収支報告書!$W$10:$W$1011,Q888)+SUMIFS(収支報告書!$AA$10:$AA$1011,収支報告書!$U$10:$U$1011,"一部*",収支報告書!$W$10:$W$1011,Q888)+SUMIFS(収支報告書!$AB$10:$AB$1011,収支報告書!$U$10:$U$1011,"一部*",収支報告書!$W$10:$W$1011,Q888)+SUMIFS(収支報告書!$P$10:$P$1011,収支報告書!$U$10:$U$1011,"確認",収支報告書!$W$10:$W$1011,Q888)+SUMIFS(収支報告書!$AC$10:$AC$1011,収支報告書!$U$10:$U$1011,"一部*",収支報告書!$W$10:$W$1011,Q888)</f>
        <v>0</v>
      </c>
      <c r="S888" t="str" cm="1">
        <f t="array" aca="1" ref="S888" ca="1">_xlfn.IFNA(INDIRECT(ADDRESS(MATCH(Q888,収支報告書!$W$10:$W$1011,0)+9,22,4,,"収支報告書")),"")</f>
        <v/>
      </c>
      <c r="T888" t="str">
        <f t="shared" si="27"/>
        <v/>
      </c>
      <c r="U888" t="str">
        <f t="shared" si="28"/>
        <v/>
      </c>
    </row>
    <row r="889" spans="14:21">
      <c r="N889">
        <v>885</v>
      </c>
      <c r="O889" t="str">
        <f>IF(収支報告書!U894="一部対象外","・No."&amp;収支報告書!B894&amp;"："&amp;TEXT(収支報告書!$S894+収支報告書!$AA894+収支報告書!$AC894,"\#,###"),IF(収支報告書!U894="一部確認","・No."&amp;収支報告書!B894&amp;"："&amp;TEXT(収支報告書!$AB894,"\#,###"),""))</f>
        <v/>
      </c>
      <c r="P889" t="str" cm="1">
        <f t="array" ref="P889">IF(Q889="","",_xlfn.TEXTJOIN(",",TRUE,IF(収支報告書!$W$10:$W$1011=Q889,収支報告書!$B$10:$B$1011,"")))</f>
        <v/>
      </c>
      <c r="R889" s="150">
        <f>SUMIFS(収支報告書!$P$10:$P$1011,収支報告書!$U$10:$U$1011,"対象外",収支報告書!$W$10:$W$1011,Q889)+SUMIFS(収支報告書!$S$10:$S$1011,収支報告書!$U$10:$U$1011,"一部*",収支報告書!$W$10:$W$1011,Q889)+SUMIFS(収支報告書!$AA$10:$AA$1011,収支報告書!$U$10:$U$1011,"一部*",収支報告書!$W$10:$W$1011,Q889)+SUMIFS(収支報告書!$AB$10:$AB$1011,収支報告書!$U$10:$U$1011,"一部*",収支報告書!$W$10:$W$1011,Q889)+SUMIFS(収支報告書!$P$10:$P$1011,収支報告書!$U$10:$U$1011,"確認",収支報告書!$W$10:$W$1011,Q889)+SUMIFS(収支報告書!$AC$10:$AC$1011,収支報告書!$U$10:$U$1011,"一部*",収支報告書!$W$10:$W$1011,Q889)</f>
        <v>0</v>
      </c>
      <c r="S889" t="str" cm="1">
        <f t="array" aca="1" ref="S889" ca="1">_xlfn.IFNA(INDIRECT(ADDRESS(MATCH(Q889,収支報告書!$W$10:$W$1011,0)+9,22,4,,"収支報告書")),"")</f>
        <v/>
      </c>
      <c r="T889" t="str">
        <f t="shared" si="27"/>
        <v/>
      </c>
      <c r="U889" t="str">
        <f t="shared" si="28"/>
        <v/>
      </c>
    </row>
    <row r="890" spans="14:21">
      <c r="N890">
        <v>886</v>
      </c>
      <c r="O890" t="str">
        <f>IF(収支報告書!U895="一部対象外","・No."&amp;収支報告書!B895&amp;"："&amp;TEXT(収支報告書!$S895+収支報告書!$AA895+収支報告書!$AC895,"\#,###"),IF(収支報告書!U895="一部確認","・No."&amp;収支報告書!B895&amp;"："&amp;TEXT(収支報告書!$AB895,"\#,###"),""))</f>
        <v/>
      </c>
      <c r="P890" t="str" cm="1">
        <f t="array" ref="P890">IF(Q890="","",_xlfn.TEXTJOIN(",",TRUE,IF(収支報告書!$W$10:$W$1011=Q890,収支報告書!$B$10:$B$1011,"")))</f>
        <v/>
      </c>
      <c r="R890" s="150">
        <f>SUMIFS(収支報告書!$P$10:$P$1011,収支報告書!$U$10:$U$1011,"対象外",収支報告書!$W$10:$W$1011,Q890)+SUMIFS(収支報告書!$S$10:$S$1011,収支報告書!$U$10:$U$1011,"一部*",収支報告書!$W$10:$W$1011,Q890)+SUMIFS(収支報告書!$AA$10:$AA$1011,収支報告書!$U$10:$U$1011,"一部*",収支報告書!$W$10:$W$1011,Q890)+SUMIFS(収支報告書!$AB$10:$AB$1011,収支報告書!$U$10:$U$1011,"一部*",収支報告書!$W$10:$W$1011,Q890)+SUMIFS(収支報告書!$P$10:$P$1011,収支報告書!$U$10:$U$1011,"確認",収支報告書!$W$10:$W$1011,Q890)+SUMIFS(収支報告書!$AC$10:$AC$1011,収支報告書!$U$10:$U$1011,"一部*",収支報告書!$W$10:$W$1011,Q890)</f>
        <v>0</v>
      </c>
      <c r="S890" t="str" cm="1">
        <f t="array" aca="1" ref="S890" ca="1">_xlfn.IFNA(INDIRECT(ADDRESS(MATCH(Q890,収支報告書!$W$10:$W$1011,0)+9,22,4,,"収支報告書")),"")</f>
        <v/>
      </c>
      <c r="T890" t="str">
        <f t="shared" si="27"/>
        <v/>
      </c>
      <c r="U890" t="str">
        <f t="shared" si="28"/>
        <v/>
      </c>
    </row>
    <row r="891" spans="14:21">
      <c r="N891">
        <v>887</v>
      </c>
      <c r="O891" t="str">
        <f>IF(収支報告書!U896="一部対象外","・No."&amp;収支報告書!B896&amp;"："&amp;TEXT(収支報告書!$S896+収支報告書!$AA896+収支報告書!$AC896,"\#,###"),IF(収支報告書!U896="一部確認","・No."&amp;収支報告書!B896&amp;"："&amp;TEXT(収支報告書!$AB896,"\#,###"),""))</f>
        <v/>
      </c>
      <c r="P891" t="str" cm="1">
        <f t="array" ref="P891">IF(Q891="","",_xlfn.TEXTJOIN(",",TRUE,IF(収支報告書!$W$10:$W$1011=Q891,収支報告書!$B$10:$B$1011,"")))</f>
        <v/>
      </c>
      <c r="R891" s="150">
        <f>SUMIFS(収支報告書!$P$10:$P$1011,収支報告書!$U$10:$U$1011,"対象外",収支報告書!$W$10:$W$1011,Q891)+SUMIFS(収支報告書!$S$10:$S$1011,収支報告書!$U$10:$U$1011,"一部*",収支報告書!$W$10:$W$1011,Q891)+SUMIFS(収支報告書!$AA$10:$AA$1011,収支報告書!$U$10:$U$1011,"一部*",収支報告書!$W$10:$W$1011,Q891)+SUMIFS(収支報告書!$AB$10:$AB$1011,収支報告書!$U$10:$U$1011,"一部*",収支報告書!$W$10:$W$1011,Q891)+SUMIFS(収支報告書!$P$10:$P$1011,収支報告書!$U$10:$U$1011,"確認",収支報告書!$W$10:$W$1011,Q891)+SUMIFS(収支報告書!$AC$10:$AC$1011,収支報告書!$U$10:$U$1011,"一部*",収支報告書!$W$10:$W$1011,Q891)</f>
        <v>0</v>
      </c>
      <c r="S891" t="str" cm="1">
        <f t="array" aca="1" ref="S891" ca="1">_xlfn.IFNA(INDIRECT(ADDRESS(MATCH(Q891,収支報告書!$W$10:$W$1011,0)+9,22,4,,"収支報告書")),"")</f>
        <v/>
      </c>
      <c r="T891" t="str">
        <f t="shared" si="27"/>
        <v/>
      </c>
      <c r="U891" t="str">
        <f t="shared" si="28"/>
        <v/>
      </c>
    </row>
    <row r="892" spans="14:21">
      <c r="N892">
        <v>888</v>
      </c>
      <c r="O892" t="str">
        <f>IF(収支報告書!U897="一部対象外","・No."&amp;収支報告書!B897&amp;"："&amp;TEXT(収支報告書!$S897+収支報告書!$AA897+収支報告書!$AC897,"\#,###"),IF(収支報告書!U897="一部確認","・No."&amp;収支報告書!B897&amp;"："&amp;TEXT(収支報告書!$AB897,"\#,###"),""))</f>
        <v/>
      </c>
      <c r="P892" t="str" cm="1">
        <f t="array" ref="P892">IF(Q892="","",_xlfn.TEXTJOIN(",",TRUE,IF(収支報告書!$W$10:$W$1011=Q892,収支報告書!$B$10:$B$1011,"")))</f>
        <v/>
      </c>
      <c r="R892" s="150">
        <f>SUMIFS(収支報告書!$P$10:$P$1011,収支報告書!$U$10:$U$1011,"対象外",収支報告書!$W$10:$W$1011,Q892)+SUMIFS(収支報告書!$S$10:$S$1011,収支報告書!$U$10:$U$1011,"一部*",収支報告書!$W$10:$W$1011,Q892)+SUMIFS(収支報告書!$AA$10:$AA$1011,収支報告書!$U$10:$U$1011,"一部*",収支報告書!$W$10:$W$1011,Q892)+SUMIFS(収支報告書!$AB$10:$AB$1011,収支報告書!$U$10:$U$1011,"一部*",収支報告書!$W$10:$W$1011,Q892)+SUMIFS(収支報告書!$P$10:$P$1011,収支報告書!$U$10:$U$1011,"確認",収支報告書!$W$10:$W$1011,Q892)+SUMIFS(収支報告書!$AC$10:$AC$1011,収支報告書!$U$10:$U$1011,"一部*",収支報告書!$W$10:$W$1011,Q892)</f>
        <v>0</v>
      </c>
      <c r="S892" t="str" cm="1">
        <f t="array" aca="1" ref="S892" ca="1">_xlfn.IFNA(INDIRECT(ADDRESS(MATCH(Q892,収支報告書!$W$10:$W$1011,0)+9,22,4,,"収支報告書")),"")</f>
        <v/>
      </c>
      <c r="T892" t="str">
        <f t="shared" si="27"/>
        <v/>
      </c>
      <c r="U892" t="str">
        <f t="shared" si="28"/>
        <v/>
      </c>
    </row>
    <row r="893" spans="14:21">
      <c r="N893">
        <v>889</v>
      </c>
      <c r="O893" t="str">
        <f>IF(収支報告書!U898="一部対象外","・No."&amp;収支報告書!B898&amp;"："&amp;TEXT(収支報告書!$S898+収支報告書!$AA898+収支報告書!$AC898,"\#,###"),IF(収支報告書!U898="一部確認","・No."&amp;収支報告書!B898&amp;"："&amp;TEXT(収支報告書!$AB898,"\#,###"),""))</f>
        <v/>
      </c>
      <c r="P893" t="str" cm="1">
        <f t="array" ref="P893">IF(Q893="","",_xlfn.TEXTJOIN(",",TRUE,IF(収支報告書!$W$10:$W$1011=Q893,収支報告書!$B$10:$B$1011,"")))</f>
        <v/>
      </c>
      <c r="R893" s="150">
        <f>SUMIFS(収支報告書!$P$10:$P$1011,収支報告書!$U$10:$U$1011,"対象外",収支報告書!$W$10:$W$1011,Q893)+SUMIFS(収支報告書!$S$10:$S$1011,収支報告書!$U$10:$U$1011,"一部*",収支報告書!$W$10:$W$1011,Q893)+SUMIFS(収支報告書!$AA$10:$AA$1011,収支報告書!$U$10:$U$1011,"一部*",収支報告書!$W$10:$W$1011,Q893)+SUMIFS(収支報告書!$AB$10:$AB$1011,収支報告書!$U$10:$U$1011,"一部*",収支報告書!$W$10:$W$1011,Q893)+SUMIFS(収支報告書!$P$10:$P$1011,収支報告書!$U$10:$U$1011,"確認",収支報告書!$W$10:$W$1011,Q893)+SUMIFS(収支報告書!$AC$10:$AC$1011,収支報告書!$U$10:$U$1011,"一部*",収支報告書!$W$10:$W$1011,Q893)</f>
        <v>0</v>
      </c>
      <c r="S893" t="str" cm="1">
        <f t="array" aca="1" ref="S893" ca="1">_xlfn.IFNA(INDIRECT(ADDRESS(MATCH(Q893,収支報告書!$W$10:$W$1011,0)+9,22,4,,"収支報告書")),"")</f>
        <v/>
      </c>
      <c r="T893" t="str">
        <f t="shared" si="27"/>
        <v/>
      </c>
      <c r="U893" t="str">
        <f t="shared" si="28"/>
        <v/>
      </c>
    </row>
    <row r="894" spans="14:21">
      <c r="N894">
        <v>890</v>
      </c>
      <c r="O894" t="str">
        <f>IF(収支報告書!U899="一部対象外","・No."&amp;収支報告書!B899&amp;"："&amp;TEXT(収支報告書!$S899+収支報告書!$AA899+収支報告書!$AC899,"\#,###"),IF(収支報告書!U899="一部確認","・No."&amp;収支報告書!B899&amp;"："&amp;TEXT(収支報告書!$AB899,"\#,###"),""))</f>
        <v/>
      </c>
      <c r="P894" t="str" cm="1">
        <f t="array" ref="P894">IF(Q894="","",_xlfn.TEXTJOIN(",",TRUE,IF(収支報告書!$W$10:$W$1011=Q894,収支報告書!$B$10:$B$1011,"")))</f>
        <v/>
      </c>
      <c r="R894" s="150">
        <f>SUMIFS(収支報告書!$P$10:$P$1011,収支報告書!$U$10:$U$1011,"対象外",収支報告書!$W$10:$W$1011,Q894)+SUMIFS(収支報告書!$S$10:$S$1011,収支報告書!$U$10:$U$1011,"一部*",収支報告書!$W$10:$W$1011,Q894)+SUMIFS(収支報告書!$AA$10:$AA$1011,収支報告書!$U$10:$U$1011,"一部*",収支報告書!$W$10:$W$1011,Q894)+SUMIFS(収支報告書!$AB$10:$AB$1011,収支報告書!$U$10:$U$1011,"一部*",収支報告書!$W$10:$W$1011,Q894)+SUMIFS(収支報告書!$P$10:$P$1011,収支報告書!$U$10:$U$1011,"確認",収支報告書!$W$10:$W$1011,Q894)+SUMIFS(収支報告書!$AC$10:$AC$1011,収支報告書!$U$10:$U$1011,"一部*",収支報告書!$W$10:$W$1011,Q894)</f>
        <v>0</v>
      </c>
      <c r="S894" t="str" cm="1">
        <f t="array" aca="1" ref="S894" ca="1">_xlfn.IFNA(INDIRECT(ADDRESS(MATCH(Q894,収支報告書!$W$10:$W$1011,0)+9,22,4,,"収支報告書")),"")</f>
        <v/>
      </c>
      <c r="T894" t="str">
        <f t="shared" si="27"/>
        <v/>
      </c>
      <c r="U894" t="str">
        <f t="shared" si="28"/>
        <v/>
      </c>
    </row>
    <row r="895" spans="14:21">
      <c r="N895">
        <v>891</v>
      </c>
      <c r="O895" t="str">
        <f>IF(収支報告書!U900="一部対象外","・No."&amp;収支報告書!B900&amp;"："&amp;TEXT(収支報告書!$S900+収支報告書!$AA900+収支報告書!$AC900,"\#,###"),IF(収支報告書!U900="一部確認","・No."&amp;収支報告書!B900&amp;"："&amp;TEXT(収支報告書!$AB900,"\#,###"),""))</f>
        <v/>
      </c>
      <c r="P895" t="str" cm="1">
        <f t="array" ref="P895">IF(Q895="","",_xlfn.TEXTJOIN(",",TRUE,IF(収支報告書!$W$10:$W$1011=Q895,収支報告書!$B$10:$B$1011,"")))</f>
        <v/>
      </c>
      <c r="R895" s="150">
        <f>SUMIFS(収支報告書!$P$10:$P$1011,収支報告書!$U$10:$U$1011,"対象外",収支報告書!$W$10:$W$1011,Q895)+SUMIFS(収支報告書!$S$10:$S$1011,収支報告書!$U$10:$U$1011,"一部*",収支報告書!$W$10:$W$1011,Q895)+SUMIFS(収支報告書!$AA$10:$AA$1011,収支報告書!$U$10:$U$1011,"一部*",収支報告書!$W$10:$W$1011,Q895)+SUMIFS(収支報告書!$AB$10:$AB$1011,収支報告書!$U$10:$U$1011,"一部*",収支報告書!$W$10:$W$1011,Q895)+SUMIFS(収支報告書!$P$10:$P$1011,収支報告書!$U$10:$U$1011,"確認",収支報告書!$W$10:$W$1011,Q895)+SUMIFS(収支報告書!$AC$10:$AC$1011,収支報告書!$U$10:$U$1011,"一部*",収支報告書!$W$10:$W$1011,Q895)</f>
        <v>0</v>
      </c>
      <c r="S895" t="str" cm="1">
        <f t="array" aca="1" ref="S895" ca="1">_xlfn.IFNA(INDIRECT(ADDRESS(MATCH(Q895,収支報告書!$W$10:$W$1011,0)+9,22,4,,"収支報告書")),"")</f>
        <v/>
      </c>
      <c r="T895" t="str">
        <f t="shared" si="27"/>
        <v/>
      </c>
      <c r="U895" t="str">
        <f t="shared" si="28"/>
        <v/>
      </c>
    </row>
    <row r="896" spans="14:21">
      <c r="N896">
        <v>892</v>
      </c>
      <c r="O896" t="str">
        <f>IF(収支報告書!U901="一部対象外","・No."&amp;収支報告書!B901&amp;"："&amp;TEXT(収支報告書!$S901+収支報告書!$AA901+収支報告書!$AC901,"\#,###"),IF(収支報告書!U901="一部確認","・No."&amp;収支報告書!B901&amp;"："&amp;TEXT(収支報告書!$AB901,"\#,###"),""))</f>
        <v/>
      </c>
      <c r="P896" t="str" cm="1">
        <f t="array" ref="P896">IF(Q896="","",_xlfn.TEXTJOIN(",",TRUE,IF(収支報告書!$W$10:$W$1011=Q896,収支報告書!$B$10:$B$1011,"")))</f>
        <v/>
      </c>
      <c r="R896" s="150">
        <f>SUMIFS(収支報告書!$P$10:$P$1011,収支報告書!$U$10:$U$1011,"対象外",収支報告書!$W$10:$W$1011,Q896)+SUMIFS(収支報告書!$S$10:$S$1011,収支報告書!$U$10:$U$1011,"一部*",収支報告書!$W$10:$W$1011,Q896)+SUMIFS(収支報告書!$AA$10:$AA$1011,収支報告書!$U$10:$U$1011,"一部*",収支報告書!$W$10:$W$1011,Q896)+SUMIFS(収支報告書!$AB$10:$AB$1011,収支報告書!$U$10:$U$1011,"一部*",収支報告書!$W$10:$W$1011,Q896)+SUMIFS(収支報告書!$P$10:$P$1011,収支報告書!$U$10:$U$1011,"確認",収支報告書!$W$10:$W$1011,Q896)+SUMIFS(収支報告書!$AC$10:$AC$1011,収支報告書!$U$10:$U$1011,"一部*",収支報告書!$W$10:$W$1011,Q896)</f>
        <v>0</v>
      </c>
      <c r="S896" t="str" cm="1">
        <f t="array" aca="1" ref="S896" ca="1">_xlfn.IFNA(INDIRECT(ADDRESS(MATCH(Q896,収支報告書!$W$10:$W$1011,0)+9,22,4,,"収支報告書")),"")</f>
        <v/>
      </c>
      <c r="T896" t="str">
        <f t="shared" si="27"/>
        <v/>
      </c>
      <c r="U896" t="str">
        <f t="shared" si="28"/>
        <v/>
      </c>
    </row>
    <row r="897" spans="14:21">
      <c r="N897">
        <v>893</v>
      </c>
      <c r="O897" t="str">
        <f>IF(収支報告書!U902="一部対象外","・No."&amp;収支報告書!B902&amp;"："&amp;TEXT(収支報告書!$S902+収支報告書!$AA902+収支報告書!$AC902,"\#,###"),IF(収支報告書!U902="一部確認","・No."&amp;収支報告書!B902&amp;"："&amp;TEXT(収支報告書!$AB902,"\#,###"),""))</f>
        <v/>
      </c>
      <c r="P897" t="str" cm="1">
        <f t="array" ref="P897">IF(Q897="","",_xlfn.TEXTJOIN(",",TRUE,IF(収支報告書!$W$10:$W$1011=Q897,収支報告書!$B$10:$B$1011,"")))</f>
        <v/>
      </c>
      <c r="R897" s="150">
        <f>SUMIFS(収支報告書!$P$10:$P$1011,収支報告書!$U$10:$U$1011,"対象外",収支報告書!$W$10:$W$1011,Q897)+SUMIFS(収支報告書!$S$10:$S$1011,収支報告書!$U$10:$U$1011,"一部*",収支報告書!$W$10:$W$1011,Q897)+SUMIFS(収支報告書!$AA$10:$AA$1011,収支報告書!$U$10:$U$1011,"一部*",収支報告書!$W$10:$W$1011,Q897)+SUMIFS(収支報告書!$AB$10:$AB$1011,収支報告書!$U$10:$U$1011,"一部*",収支報告書!$W$10:$W$1011,Q897)+SUMIFS(収支報告書!$P$10:$P$1011,収支報告書!$U$10:$U$1011,"確認",収支報告書!$W$10:$W$1011,Q897)+SUMIFS(収支報告書!$AC$10:$AC$1011,収支報告書!$U$10:$U$1011,"一部*",収支報告書!$W$10:$W$1011,Q897)</f>
        <v>0</v>
      </c>
      <c r="S897" t="str" cm="1">
        <f t="array" aca="1" ref="S897" ca="1">_xlfn.IFNA(INDIRECT(ADDRESS(MATCH(Q897,収支報告書!$W$10:$W$1011,0)+9,22,4,,"収支報告書")),"")</f>
        <v/>
      </c>
      <c r="T897" t="str">
        <f t="shared" si="27"/>
        <v/>
      </c>
      <c r="U897" t="str">
        <f t="shared" si="28"/>
        <v/>
      </c>
    </row>
    <row r="898" spans="14:21">
      <c r="N898">
        <v>894</v>
      </c>
      <c r="O898" t="str">
        <f>IF(収支報告書!U903="一部対象外","・No."&amp;収支報告書!B903&amp;"："&amp;TEXT(収支報告書!$S903+収支報告書!$AA903+収支報告書!$AC903,"\#,###"),IF(収支報告書!U903="一部確認","・No."&amp;収支報告書!B903&amp;"："&amp;TEXT(収支報告書!$AB903,"\#,###"),""))</f>
        <v/>
      </c>
      <c r="P898" t="str" cm="1">
        <f t="array" ref="P898">IF(Q898="","",_xlfn.TEXTJOIN(",",TRUE,IF(収支報告書!$W$10:$W$1011=Q898,収支報告書!$B$10:$B$1011,"")))</f>
        <v/>
      </c>
      <c r="R898" s="150">
        <f>SUMIFS(収支報告書!$P$10:$P$1011,収支報告書!$U$10:$U$1011,"対象外",収支報告書!$W$10:$W$1011,Q898)+SUMIFS(収支報告書!$S$10:$S$1011,収支報告書!$U$10:$U$1011,"一部*",収支報告書!$W$10:$W$1011,Q898)+SUMIFS(収支報告書!$AA$10:$AA$1011,収支報告書!$U$10:$U$1011,"一部*",収支報告書!$W$10:$W$1011,Q898)+SUMIFS(収支報告書!$AB$10:$AB$1011,収支報告書!$U$10:$U$1011,"一部*",収支報告書!$W$10:$W$1011,Q898)+SUMIFS(収支報告書!$P$10:$P$1011,収支報告書!$U$10:$U$1011,"確認",収支報告書!$W$10:$W$1011,Q898)+SUMIFS(収支報告書!$AC$10:$AC$1011,収支報告書!$U$10:$U$1011,"一部*",収支報告書!$W$10:$W$1011,Q898)</f>
        <v>0</v>
      </c>
      <c r="S898" t="str" cm="1">
        <f t="array" aca="1" ref="S898" ca="1">_xlfn.IFNA(INDIRECT(ADDRESS(MATCH(Q898,収支報告書!$W$10:$W$1011,0)+9,22,4,,"収支報告書")),"")</f>
        <v/>
      </c>
      <c r="T898" t="str">
        <f t="shared" si="27"/>
        <v/>
      </c>
      <c r="U898" t="str">
        <f t="shared" si="28"/>
        <v/>
      </c>
    </row>
    <row r="899" spans="14:21">
      <c r="N899">
        <v>895</v>
      </c>
      <c r="O899" t="str">
        <f>IF(収支報告書!U904="一部対象外","・No."&amp;収支報告書!B904&amp;"："&amp;TEXT(収支報告書!$S904+収支報告書!$AA904+収支報告書!$AC904,"\#,###"),IF(収支報告書!U904="一部確認","・No."&amp;収支報告書!B904&amp;"："&amp;TEXT(収支報告書!$AB904,"\#,###"),""))</f>
        <v/>
      </c>
      <c r="P899" t="str" cm="1">
        <f t="array" ref="P899">IF(Q899="","",_xlfn.TEXTJOIN(",",TRUE,IF(収支報告書!$W$10:$W$1011=Q899,収支報告書!$B$10:$B$1011,"")))</f>
        <v/>
      </c>
      <c r="R899" s="150">
        <f>SUMIFS(収支報告書!$P$10:$P$1011,収支報告書!$U$10:$U$1011,"対象外",収支報告書!$W$10:$W$1011,Q899)+SUMIFS(収支報告書!$S$10:$S$1011,収支報告書!$U$10:$U$1011,"一部*",収支報告書!$W$10:$W$1011,Q899)+SUMIFS(収支報告書!$AA$10:$AA$1011,収支報告書!$U$10:$U$1011,"一部*",収支報告書!$W$10:$W$1011,Q899)+SUMIFS(収支報告書!$AB$10:$AB$1011,収支報告書!$U$10:$U$1011,"一部*",収支報告書!$W$10:$W$1011,Q899)+SUMIFS(収支報告書!$P$10:$P$1011,収支報告書!$U$10:$U$1011,"確認",収支報告書!$W$10:$W$1011,Q899)+SUMIFS(収支報告書!$AC$10:$AC$1011,収支報告書!$U$10:$U$1011,"一部*",収支報告書!$W$10:$W$1011,Q899)</f>
        <v>0</v>
      </c>
      <c r="S899" t="str" cm="1">
        <f t="array" aca="1" ref="S899" ca="1">_xlfn.IFNA(INDIRECT(ADDRESS(MATCH(Q899,収支報告書!$W$10:$W$1011,0)+9,22,4,,"収支報告書")),"")</f>
        <v/>
      </c>
      <c r="T899" t="str">
        <f t="shared" si="27"/>
        <v/>
      </c>
      <c r="U899" t="str">
        <f t="shared" si="28"/>
        <v/>
      </c>
    </row>
    <row r="900" spans="14:21">
      <c r="N900">
        <v>896</v>
      </c>
      <c r="O900" t="str">
        <f>IF(収支報告書!U905="一部対象外","・No."&amp;収支報告書!B905&amp;"："&amp;TEXT(収支報告書!$S905+収支報告書!$AA905+収支報告書!$AC905,"\#,###"),IF(収支報告書!U905="一部確認","・No."&amp;収支報告書!B905&amp;"："&amp;TEXT(収支報告書!$AB905,"\#,###"),""))</f>
        <v/>
      </c>
      <c r="P900" t="str" cm="1">
        <f t="array" ref="P900">IF(Q900="","",_xlfn.TEXTJOIN(",",TRUE,IF(収支報告書!$W$10:$W$1011=Q900,収支報告書!$B$10:$B$1011,"")))</f>
        <v/>
      </c>
      <c r="R900" s="150">
        <f>SUMIFS(収支報告書!$P$10:$P$1011,収支報告書!$U$10:$U$1011,"対象外",収支報告書!$W$10:$W$1011,Q900)+SUMIFS(収支報告書!$S$10:$S$1011,収支報告書!$U$10:$U$1011,"一部*",収支報告書!$W$10:$W$1011,Q900)+SUMIFS(収支報告書!$AA$10:$AA$1011,収支報告書!$U$10:$U$1011,"一部*",収支報告書!$W$10:$W$1011,Q900)+SUMIFS(収支報告書!$AB$10:$AB$1011,収支報告書!$U$10:$U$1011,"一部*",収支報告書!$W$10:$W$1011,Q900)+SUMIFS(収支報告書!$P$10:$P$1011,収支報告書!$U$10:$U$1011,"確認",収支報告書!$W$10:$W$1011,Q900)+SUMIFS(収支報告書!$AC$10:$AC$1011,収支報告書!$U$10:$U$1011,"一部*",収支報告書!$W$10:$W$1011,Q900)</f>
        <v>0</v>
      </c>
      <c r="S900" t="str" cm="1">
        <f t="array" aca="1" ref="S900" ca="1">_xlfn.IFNA(INDIRECT(ADDRESS(MATCH(Q900,収支報告書!$W$10:$W$1011,0)+9,22,4,,"収支報告書")),"")</f>
        <v/>
      </c>
      <c r="T900" t="str">
        <f t="shared" si="27"/>
        <v/>
      </c>
      <c r="U900" t="str">
        <f t="shared" si="28"/>
        <v/>
      </c>
    </row>
    <row r="901" spans="14:21">
      <c r="N901">
        <v>897</v>
      </c>
      <c r="O901" t="str">
        <f>IF(収支報告書!U906="一部対象外","・No."&amp;収支報告書!B906&amp;"："&amp;TEXT(収支報告書!$S906+収支報告書!$AA906+収支報告書!$AC906,"\#,###"),IF(収支報告書!U906="一部確認","・No."&amp;収支報告書!B906&amp;"："&amp;TEXT(収支報告書!$AB906,"\#,###"),""))</f>
        <v/>
      </c>
      <c r="P901" t="str" cm="1">
        <f t="array" ref="P901">IF(Q901="","",_xlfn.TEXTJOIN(",",TRUE,IF(収支報告書!$W$10:$W$1011=Q901,収支報告書!$B$10:$B$1011,"")))</f>
        <v/>
      </c>
      <c r="R901" s="150">
        <f>SUMIFS(収支報告書!$P$10:$P$1011,収支報告書!$U$10:$U$1011,"対象外",収支報告書!$W$10:$W$1011,Q901)+SUMIFS(収支報告書!$S$10:$S$1011,収支報告書!$U$10:$U$1011,"一部*",収支報告書!$W$10:$W$1011,Q901)+SUMIFS(収支報告書!$AA$10:$AA$1011,収支報告書!$U$10:$U$1011,"一部*",収支報告書!$W$10:$W$1011,Q901)+SUMIFS(収支報告書!$AB$10:$AB$1011,収支報告書!$U$10:$U$1011,"一部*",収支報告書!$W$10:$W$1011,Q901)+SUMIFS(収支報告書!$P$10:$P$1011,収支報告書!$U$10:$U$1011,"確認",収支報告書!$W$10:$W$1011,Q901)+SUMIFS(収支報告書!$AC$10:$AC$1011,収支報告書!$U$10:$U$1011,"一部*",収支報告書!$W$10:$W$1011,Q901)</f>
        <v>0</v>
      </c>
      <c r="S901" t="str" cm="1">
        <f t="array" aca="1" ref="S901" ca="1">_xlfn.IFNA(INDIRECT(ADDRESS(MATCH(Q901,収支報告書!$W$10:$W$1011,0)+9,22,4,,"収支報告書")),"")</f>
        <v/>
      </c>
      <c r="T901" t="str">
        <f t="shared" si="27"/>
        <v/>
      </c>
      <c r="U901" t="str">
        <f t="shared" si="28"/>
        <v/>
      </c>
    </row>
    <row r="902" spans="14:21">
      <c r="N902">
        <v>898</v>
      </c>
      <c r="O902" t="str">
        <f>IF(収支報告書!U907="一部対象外","・No."&amp;収支報告書!B907&amp;"："&amp;TEXT(収支報告書!$S907+収支報告書!$AA907+収支報告書!$AC907,"\#,###"),IF(収支報告書!U907="一部確認","・No."&amp;収支報告書!B907&amp;"："&amp;TEXT(収支報告書!$AB907,"\#,###"),""))</f>
        <v/>
      </c>
      <c r="P902" t="str" cm="1">
        <f t="array" ref="P902">IF(Q902="","",_xlfn.TEXTJOIN(",",TRUE,IF(収支報告書!$W$10:$W$1011=Q902,収支報告書!$B$10:$B$1011,"")))</f>
        <v/>
      </c>
      <c r="R902" s="150">
        <f>SUMIFS(収支報告書!$P$10:$P$1011,収支報告書!$U$10:$U$1011,"対象外",収支報告書!$W$10:$W$1011,Q902)+SUMIFS(収支報告書!$S$10:$S$1011,収支報告書!$U$10:$U$1011,"一部*",収支報告書!$W$10:$W$1011,Q902)+SUMIFS(収支報告書!$AA$10:$AA$1011,収支報告書!$U$10:$U$1011,"一部*",収支報告書!$W$10:$W$1011,Q902)+SUMIFS(収支報告書!$AB$10:$AB$1011,収支報告書!$U$10:$U$1011,"一部*",収支報告書!$W$10:$W$1011,Q902)+SUMIFS(収支報告書!$P$10:$P$1011,収支報告書!$U$10:$U$1011,"確認",収支報告書!$W$10:$W$1011,Q902)+SUMIFS(収支報告書!$AC$10:$AC$1011,収支報告書!$U$10:$U$1011,"一部*",収支報告書!$W$10:$W$1011,Q902)</f>
        <v>0</v>
      </c>
      <c r="S902" t="str" cm="1">
        <f t="array" aca="1" ref="S902" ca="1">_xlfn.IFNA(INDIRECT(ADDRESS(MATCH(Q902,収支報告書!$W$10:$W$1011,0)+9,22,4,,"収支報告書")),"")</f>
        <v/>
      </c>
      <c r="T902" t="str">
        <f t="shared" ref="T902:T965" si="29">IF(Q902="","",IF(R902&lt;&gt;0,"・No."&amp;P902&amp;"："&amp;Q902&amp;"（"&amp;TEXT(R902,"\#,###")&amp;IF(S902=0,"","/"&amp;S902)&amp;"）"&amp;CHAR(10),""))</f>
        <v/>
      </c>
      <c r="U902" t="str">
        <f t="shared" si="28"/>
        <v/>
      </c>
    </row>
    <row r="903" spans="14:21">
      <c r="N903">
        <v>899</v>
      </c>
      <c r="O903" t="str">
        <f>IF(収支報告書!U908="一部対象外","・No."&amp;収支報告書!B908&amp;"："&amp;TEXT(収支報告書!$S908+収支報告書!$AA908+収支報告書!$AC908,"\#,###"),IF(収支報告書!U908="一部確認","・No."&amp;収支報告書!B908&amp;"："&amp;TEXT(収支報告書!$AB908,"\#,###"),""))</f>
        <v/>
      </c>
      <c r="P903" t="str" cm="1">
        <f t="array" ref="P903">IF(Q903="","",_xlfn.TEXTJOIN(",",TRUE,IF(収支報告書!$W$10:$W$1011=Q903,収支報告書!$B$10:$B$1011,"")))</f>
        <v/>
      </c>
      <c r="R903" s="150">
        <f>SUMIFS(収支報告書!$P$10:$P$1011,収支報告書!$U$10:$U$1011,"対象外",収支報告書!$W$10:$W$1011,Q903)+SUMIFS(収支報告書!$S$10:$S$1011,収支報告書!$U$10:$U$1011,"一部*",収支報告書!$W$10:$W$1011,Q903)+SUMIFS(収支報告書!$AA$10:$AA$1011,収支報告書!$U$10:$U$1011,"一部*",収支報告書!$W$10:$W$1011,Q903)+SUMIFS(収支報告書!$AB$10:$AB$1011,収支報告書!$U$10:$U$1011,"一部*",収支報告書!$W$10:$W$1011,Q903)+SUMIFS(収支報告書!$P$10:$P$1011,収支報告書!$U$10:$U$1011,"確認",収支報告書!$W$10:$W$1011,Q903)+SUMIFS(収支報告書!$AC$10:$AC$1011,収支報告書!$U$10:$U$1011,"一部*",収支報告書!$W$10:$W$1011,Q903)</f>
        <v>0</v>
      </c>
      <c r="S903" t="str" cm="1">
        <f t="array" aca="1" ref="S903" ca="1">_xlfn.IFNA(INDIRECT(ADDRESS(MATCH(Q903,収支報告書!$W$10:$W$1011,0)+9,22,4,,"収支報告書")),"")</f>
        <v/>
      </c>
      <c r="T903" t="str">
        <f t="shared" si="29"/>
        <v/>
      </c>
      <c r="U903" t="str">
        <f t="shared" si="28"/>
        <v/>
      </c>
    </row>
    <row r="904" spans="14:21">
      <c r="N904">
        <v>900</v>
      </c>
      <c r="O904" t="str">
        <f>IF(収支報告書!U909="一部対象外","・No."&amp;収支報告書!B909&amp;"："&amp;TEXT(収支報告書!$S909+収支報告書!$AA909+収支報告書!$AC909,"\#,###"),IF(収支報告書!U909="一部確認","・No."&amp;収支報告書!B909&amp;"："&amp;TEXT(収支報告書!$AB909,"\#,###"),""))</f>
        <v/>
      </c>
      <c r="P904" t="str" cm="1">
        <f t="array" ref="P904">IF(Q904="","",_xlfn.TEXTJOIN(",",TRUE,IF(収支報告書!$W$10:$W$1011=Q904,収支報告書!$B$10:$B$1011,"")))</f>
        <v/>
      </c>
      <c r="R904" s="150">
        <f>SUMIFS(収支報告書!$P$10:$P$1011,収支報告書!$U$10:$U$1011,"対象外",収支報告書!$W$10:$W$1011,Q904)+SUMIFS(収支報告書!$S$10:$S$1011,収支報告書!$U$10:$U$1011,"一部*",収支報告書!$W$10:$W$1011,Q904)+SUMIFS(収支報告書!$AA$10:$AA$1011,収支報告書!$U$10:$U$1011,"一部*",収支報告書!$W$10:$W$1011,Q904)+SUMIFS(収支報告書!$AB$10:$AB$1011,収支報告書!$U$10:$U$1011,"一部*",収支報告書!$W$10:$W$1011,Q904)+SUMIFS(収支報告書!$P$10:$P$1011,収支報告書!$U$10:$U$1011,"確認",収支報告書!$W$10:$W$1011,Q904)+SUMIFS(収支報告書!$AC$10:$AC$1011,収支報告書!$U$10:$U$1011,"一部*",収支報告書!$W$10:$W$1011,Q904)</f>
        <v>0</v>
      </c>
      <c r="S904" t="str" cm="1">
        <f t="array" aca="1" ref="S904" ca="1">_xlfn.IFNA(INDIRECT(ADDRESS(MATCH(Q904,収支報告書!$W$10:$W$1011,0)+9,22,4,,"収支報告書")),"")</f>
        <v/>
      </c>
      <c r="T904" t="str">
        <f t="shared" si="29"/>
        <v/>
      </c>
      <c r="U904" t="str">
        <f t="shared" si="28"/>
        <v/>
      </c>
    </row>
    <row r="905" spans="14:21">
      <c r="N905">
        <v>901</v>
      </c>
      <c r="O905" t="str">
        <f>IF(収支報告書!U910="一部対象外","・No."&amp;収支報告書!B910&amp;"："&amp;TEXT(収支報告書!$S910+収支報告書!$AA910+収支報告書!$AC910,"\#,###"),IF(収支報告書!U910="一部確認","・No."&amp;収支報告書!B910&amp;"："&amp;TEXT(収支報告書!$AB910,"\#,###"),""))</f>
        <v/>
      </c>
      <c r="P905" t="str" cm="1">
        <f t="array" ref="P905">IF(Q905="","",_xlfn.TEXTJOIN(",",TRUE,IF(収支報告書!$W$10:$W$1011=Q905,収支報告書!$B$10:$B$1011,"")))</f>
        <v/>
      </c>
      <c r="R905" s="150">
        <f>SUMIFS(収支報告書!$P$10:$P$1011,収支報告書!$U$10:$U$1011,"対象外",収支報告書!$W$10:$W$1011,Q905)+SUMIFS(収支報告書!$S$10:$S$1011,収支報告書!$U$10:$U$1011,"一部*",収支報告書!$W$10:$W$1011,Q905)+SUMIFS(収支報告書!$AA$10:$AA$1011,収支報告書!$U$10:$U$1011,"一部*",収支報告書!$W$10:$W$1011,Q905)+SUMIFS(収支報告書!$AB$10:$AB$1011,収支報告書!$U$10:$U$1011,"一部*",収支報告書!$W$10:$W$1011,Q905)+SUMIFS(収支報告書!$P$10:$P$1011,収支報告書!$U$10:$U$1011,"確認",収支報告書!$W$10:$W$1011,Q905)+SUMIFS(収支報告書!$AC$10:$AC$1011,収支報告書!$U$10:$U$1011,"一部*",収支報告書!$W$10:$W$1011,Q905)</f>
        <v>0</v>
      </c>
      <c r="S905" t="str" cm="1">
        <f t="array" aca="1" ref="S905" ca="1">_xlfn.IFNA(INDIRECT(ADDRESS(MATCH(Q905,収支報告書!$W$10:$W$1011,0)+9,22,4,,"収支報告書")),"")</f>
        <v/>
      </c>
      <c r="T905" t="str">
        <f t="shared" si="29"/>
        <v/>
      </c>
      <c r="U905" t="str">
        <f t="shared" ref="U905:U968" si="30">IF(Q905="","",IF(R905=0,"・No."&amp;P905&amp;"："&amp;Q905&amp;CHAR(10),""))</f>
        <v/>
      </c>
    </row>
    <row r="906" spans="14:21">
      <c r="N906">
        <v>902</v>
      </c>
      <c r="O906" t="str">
        <f>IF(収支報告書!U911="一部対象外","・No."&amp;収支報告書!B911&amp;"："&amp;TEXT(収支報告書!$S911+収支報告書!$AA911+収支報告書!$AC911,"\#,###"),IF(収支報告書!U911="一部確認","・No."&amp;収支報告書!B911&amp;"："&amp;TEXT(収支報告書!$AB911,"\#,###"),""))</f>
        <v/>
      </c>
      <c r="P906" t="str" cm="1">
        <f t="array" ref="P906">IF(Q906="","",_xlfn.TEXTJOIN(",",TRUE,IF(収支報告書!$W$10:$W$1011=Q906,収支報告書!$B$10:$B$1011,"")))</f>
        <v/>
      </c>
      <c r="R906" s="150">
        <f>SUMIFS(収支報告書!$P$10:$P$1011,収支報告書!$U$10:$U$1011,"対象外",収支報告書!$W$10:$W$1011,Q906)+SUMIFS(収支報告書!$S$10:$S$1011,収支報告書!$U$10:$U$1011,"一部*",収支報告書!$W$10:$W$1011,Q906)+SUMIFS(収支報告書!$AA$10:$AA$1011,収支報告書!$U$10:$U$1011,"一部*",収支報告書!$W$10:$W$1011,Q906)+SUMIFS(収支報告書!$AB$10:$AB$1011,収支報告書!$U$10:$U$1011,"一部*",収支報告書!$W$10:$W$1011,Q906)+SUMIFS(収支報告書!$P$10:$P$1011,収支報告書!$U$10:$U$1011,"確認",収支報告書!$W$10:$W$1011,Q906)+SUMIFS(収支報告書!$AC$10:$AC$1011,収支報告書!$U$10:$U$1011,"一部*",収支報告書!$W$10:$W$1011,Q906)</f>
        <v>0</v>
      </c>
      <c r="S906" t="str" cm="1">
        <f t="array" aca="1" ref="S906" ca="1">_xlfn.IFNA(INDIRECT(ADDRESS(MATCH(Q906,収支報告書!$W$10:$W$1011,0)+9,22,4,,"収支報告書")),"")</f>
        <v/>
      </c>
      <c r="T906" t="str">
        <f t="shared" si="29"/>
        <v/>
      </c>
      <c r="U906" t="str">
        <f t="shared" si="30"/>
        <v/>
      </c>
    </row>
    <row r="907" spans="14:21">
      <c r="N907">
        <v>903</v>
      </c>
      <c r="O907" t="str">
        <f>IF(収支報告書!U912="一部対象外","・No."&amp;収支報告書!B912&amp;"："&amp;TEXT(収支報告書!$S912+収支報告書!$AA912+収支報告書!$AC912,"\#,###"),IF(収支報告書!U912="一部確認","・No."&amp;収支報告書!B912&amp;"："&amp;TEXT(収支報告書!$AB912,"\#,###"),""))</f>
        <v/>
      </c>
      <c r="P907" t="str" cm="1">
        <f t="array" ref="P907">IF(Q907="","",_xlfn.TEXTJOIN(",",TRUE,IF(収支報告書!$W$10:$W$1011=Q907,収支報告書!$B$10:$B$1011,"")))</f>
        <v/>
      </c>
      <c r="R907" s="150">
        <f>SUMIFS(収支報告書!$P$10:$P$1011,収支報告書!$U$10:$U$1011,"対象外",収支報告書!$W$10:$W$1011,Q907)+SUMIFS(収支報告書!$S$10:$S$1011,収支報告書!$U$10:$U$1011,"一部*",収支報告書!$W$10:$W$1011,Q907)+SUMIFS(収支報告書!$AA$10:$AA$1011,収支報告書!$U$10:$U$1011,"一部*",収支報告書!$W$10:$W$1011,Q907)+SUMIFS(収支報告書!$AB$10:$AB$1011,収支報告書!$U$10:$U$1011,"一部*",収支報告書!$W$10:$W$1011,Q907)+SUMIFS(収支報告書!$P$10:$P$1011,収支報告書!$U$10:$U$1011,"確認",収支報告書!$W$10:$W$1011,Q907)+SUMIFS(収支報告書!$AC$10:$AC$1011,収支報告書!$U$10:$U$1011,"一部*",収支報告書!$W$10:$W$1011,Q907)</f>
        <v>0</v>
      </c>
      <c r="S907" t="str" cm="1">
        <f t="array" aca="1" ref="S907" ca="1">_xlfn.IFNA(INDIRECT(ADDRESS(MATCH(Q907,収支報告書!$W$10:$W$1011,0)+9,22,4,,"収支報告書")),"")</f>
        <v/>
      </c>
      <c r="T907" t="str">
        <f t="shared" si="29"/>
        <v/>
      </c>
      <c r="U907" t="str">
        <f t="shared" si="30"/>
        <v/>
      </c>
    </row>
    <row r="908" spans="14:21">
      <c r="N908">
        <v>904</v>
      </c>
      <c r="O908" t="str">
        <f>IF(収支報告書!U913="一部対象外","・No."&amp;収支報告書!B913&amp;"："&amp;TEXT(収支報告書!$S913+収支報告書!$AA913+収支報告書!$AC913,"\#,###"),IF(収支報告書!U913="一部確認","・No."&amp;収支報告書!B913&amp;"："&amp;TEXT(収支報告書!$AB913,"\#,###"),""))</f>
        <v/>
      </c>
      <c r="P908" t="str" cm="1">
        <f t="array" ref="P908">IF(Q908="","",_xlfn.TEXTJOIN(",",TRUE,IF(収支報告書!$W$10:$W$1011=Q908,収支報告書!$B$10:$B$1011,"")))</f>
        <v/>
      </c>
      <c r="R908" s="150">
        <f>SUMIFS(収支報告書!$P$10:$P$1011,収支報告書!$U$10:$U$1011,"対象外",収支報告書!$W$10:$W$1011,Q908)+SUMIFS(収支報告書!$S$10:$S$1011,収支報告書!$U$10:$U$1011,"一部*",収支報告書!$W$10:$W$1011,Q908)+SUMIFS(収支報告書!$AA$10:$AA$1011,収支報告書!$U$10:$U$1011,"一部*",収支報告書!$W$10:$W$1011,Q908)+SUMIFS(収支報告書!$AB$10:$AB$1011,収支報告書!$U$10:$U$1011,"一部*",収支報告書!$W$10:$W$1011,Q908)+SUMIFS(収支報告書!$P$10:$P$1011,収支報告書!$U$10:$U$1011,"確認",収支報告書!$W$10:$W$1011,Q908)+SUMIFS(収支報告書!$AC$10:$AC$1011,収支報告書!$U$10:$U$1011,"一部*",収支報告書!$W$10:$W$1011,Q908)</f>
        <v>0</v>
      </c>
      <c r="S908" t="str" cm="1">
        <f t="array" aca="1" ref="S908" ca="1">_xlfn.IFNA(INDIRECT(ADDRESS(MATCH(Q908,収支報告書!$W$10:$W$1011,0)+9,22,4,,"収支報告書")),"")</f>
        <v/>
      </c>
      <c r="T908" t="str">
        <f t="shared" si="29"/>
        <v/>
      </c>
      <c r="U908" t="str">
        <f t="shared" si="30"/>
        <v/>
      </c>
    </row>
    <row r="909" spans="14:21">
      <c r="N909">
        <v>905</v>
      </c>
      <c r="O909" t="str">
        <f>IF(収支報告書!U914="一部対象外","・No."&amp;収支報告書!B914&amp;"："&amp;TEXT(収支報告書!$S914+収支報告書!$AA914+収支報告書!$AC914,"\#,###"),IF(収支報告書!U914="一部確認","・No."&amp;収支報告書!B914&amp;"："&amp;TEXT(収支報告書!$AB914,"\#,###"),""))</f>
        <v/>
      </c>
      <c r="P909" t="str" cm="1">
        <f t="array" ref="P909">IF(Q909="","",_xlfn.TEXTJOIN(",",TRUE,IF(収支報告書!$W$10:$W$1011=Q909,収支報告書!$B$10:$B$1011,"")))</f>
        <v/>
      </c>
      <c r="R909" s="150">
        <f>SUMIFS(収支報告書!$P$10:$P$1011,収支報告書!$U$10:$U$1011,"対象外",収支報告書!$W$10:$W$1011,Q909)+SUMIFS(収支報告書!$S$10:$S$1011,収支報告書!$U$10:$U$1011,"一部*",収支報告書!$W$10:$W$1011,Q909)+SUMIFS(収支報告書!$AA$10:$AA$1011,収支報告書!$U$10:$U$1011,"一部*",収支報告書!$W$10:$W$1011,Q909)+SUMIFS(収支報告書!$AB$10:$AB$1011,収支報告書!$U$10:$U$1011,"一部*",収支報告書!$W$10:$W$1011,Q909)+SUMIFS(収支報告書!$P$10:$P$1011,収支報告書!$U$10:$U$1011,"確認",収支報告書!$W$10:$W$1011,Q909)+SUMIFS(収支報告書!$AC$10:$AC$1011,収支報告書!$U$10:$U$1011,"一部*",収支報告書!$W$10:$W$1011,Q909)</f>
        <v>0</v>
      </c>
      <c r="S909" t="str" cm="1">
        <f t="array" aca="1" ref="S909" ca="1">_xlfn.IFNA(INDIRECT(ADDRESS(MATCH(Q909,収支報告書!$W$10:$W$1011,0)+9,22,4,,"収支報告書")),"")</f>
        <v/>
      </c>
      <c r="T909" t="str">
        <f t="shared" si="29"/>
        <v/>
      </c>
      <c r="U909" t="str">
        <f t="shared" si="30"/>
        <v/>
      </c>
    </row>
    <row r="910" spans="14:21">
      <c r="N910">
        <v>906</v>
      </c>
      <c r="O910" t="str">
        <f>IF(収支報告書!U915="一部対象外","・No."&amp;収支報告書!B915&amp;"："&amp;TEXT(収支報告書!$S915+収支報告書!$AA915+収支報告書!$AC915,"\#,###"),IF(収支報告書!U915="一部確認","・No."&amp;収支報告書!B915&amp;"："&amp;TEXT(収支報告書!$AB915,"\#,###"),""))</f>
        <v/>
      </c>
      <c r="P910" t="str" cm="1">
        <f t="array" ref="P910">IF(Q910="","",_xlfn.TEXTJOIN(",",TRUE,IF(収支報告書!$W$10:$W$1011=Q910,収支報告書!$B$10:$B$1011,"")))</f>
        <v/>
      </c>
      <c r="R910" s="150">
        <f>SUMIFS(収支報告書!$P$10:$P$1011,収支報告書!$U$10:$U$1011,"対象外",収支報告書!$W$10:$W$1011,Q910)+SUMIFS(収支報告書!$S$10:$S$1011,収支報告書!$U$10:$U$1011,"一部*",収支報告書!$W$10:$W$1011,Q910)+SUMIFS(収支報告書!$AA$10:$AA$1011,収支報告書!$U$10:$U$1011,"一部*",収支報告書!$W$10:$W$1011,Q910)+SUMIFS(収支報告書!$AB$10:$AB$1011,収支報告書!$U$10:$U$1011,"一部*",収支報告書!$W$10:$W$1011,Q910)+SUMIFS(収支報告書!$P$10:$P$1011,収支報告書!$U$10:$U$1011,"確認",収支報告書!$W$10:$W$1011,Q910)+SUMIFS(収支報告書!$AC$10:$AC$1011,収支報告書!$U$10:$U$1011,"一部*",収支報告書!$W$10:$W$1011,Q910)</f>
        <v>0</v>
      </c>
      <c r="S910" t="str" cm="1">
        <f t="array" aca="1" ref="S910" ca="1">_xlfn.IFNA(INDIRECT(ADDRESS(MATCH(Q910,収支報告書!$W$10:$W$1011,0)+9,22,4,,"収支報告書")),"")</f>
        <v/>
      </c>
      <c r="T910" t="str">
        <f t="shared" si="29"/>
        <v/>
      </c>
      <c r="U910" t="str">
        <f t="shared" si="30"/>
        <v/>
      </c>
    </row>
    <row r="911" spans="14:21">
      <c r="N911">
        <v>907</v>
      </c>
      <c r="O911" t="str">
        <f>IF(収支報告書!U916="一部対象外","・No."&amp;収支報告書!B916&amp;"："&amp;TEXT(収支報告書!$S916+収支報告書!$AA916+収支報告書!$AC916,"\#,###"),IF(収支報告書!U916="一部確認","・No."&amp;収支報告書!B916&amp;"："&amp;TEXT(収支報告書!$AB916,"\#,###"),""))</f>
        <v/>
      </c>
      <c r="P911" t="str" cm="1">
        <f t="array" ref="P911">IF(Q911="","",_xlfn.TEXTJOIN(",",TRUE,IF(収支報告書!$W$10:$W$1011=Q911,収支報告書!$B$10:$B$1011,"")))</f>
        <v/>
      </c>
      <c r="R911" s="150">
        <f>SUMIFS(収支報告書!$P$10:$P$1011,収支報告書!$U$10:$U$1011,"対象外",収支報告書!$W$10:$W$1011,Q911)+SUMIFS(収支報告書!$S$10:$S$1011,収支報告書!$U$10:$U$1011,"一部*",収支報告書!$W$10:$W$1011,Q911)+SUMIFS(収支報告書!$AA$10:$AA$1011,収支報告書!$U$10:$U$1011,"一部*",収支報告書!$W$10:$W$1011,Q911)+SUMIFS(収支報告書!$AB$10:$AB$1011,収支報告書!$U$10:$U$1011,"一部*",収支報告書!$W$10:$W$1011,Q911)+SUMIFS(収支報告書!$P$10:$P$1011,収支報告書!$U$10:$U$1011,"確認",収支報告書!$W$10:$W$1011,Q911)+SUMIFS(収支報告書!$AC$10:$AC$1011,収支報告書!$U$10:$U$1011,"一部*",収支報告書!$W$10:$W$1011,Q911)</f>
        <v>0</v>
      </c>
      <c r="S911" t="str" cm="1">
        <f t="array" aca="1" ref="S911" ca="1">_xlfn.IFNA(INDIRECT(ADDRESS(MATCH(Q911,収支報告書!$W$10:$W$1011,0)+9,22,4,,"収支報告書")),"")</f>
        <v/>
      </c>
      <c r="T911" t="str">
        <f t="shared" si="29"/>
        <v/>
      </c>
      <c r="U911" t="str">
        <f t="shared" si="30"/>
        <v/>
      </c>
    </row>
    <row r="912" spans="14:21">
      <c r="N912">
        <v>908</v>
      </c>
      <c r="O912" t="str">
        <f>IF(収支報告書!U917="一部対象外","・No."&amp;収支報告書!B917&amp;"："&amp;TEXT(収支報告書!$S917+収支報告書!$AA917+収支報告書!$AC917,"\#,###"),IF(収支報告書!U917="一部確認","・No."&amp;収支報告書!B917&amp;"："&amp;TEXT(収支報告書!$AB917,"\#,###"),""))</f>
        <v/>
      </c>
      <c r="P912" t="str" cm="1">
        <f t="array" ref="P912">IF(Q912="","",_xlfn.TEXTJOIN(",",TRUE,IF(収支報告書!$W$10:$W$1011=Q912,収支報告書!$B$10:$B$1011,"")))</f>
        <v/>
      </c>
      <c r="R912" s="150">
        <f>SUMIFS(収支報告書!$P$10:$P$1011,収支報告書!$U$10:$U$1011,"対象外",収支報告書!$W$10:$W$1011,Q912)+SUMIFS(収支報告書!$S$10:$S$1011,収支報告書!$U$10:$U$1011,"一部*",収支報告書!$W$10:$W$1011,Q912)+SUMIFS(収支報告書!$AA$10:$AA$1011,収支報告書!$U$10:$U$1011,"一部*",収支報告書!$W$10:$W$1011,Q912)+SUMIFS(収支報告書!$AB$10:$AB$1011,収支報告書!$U$10:$U$1011,"一部*",収支報告書!$W$10:$W$1011,Q912)+SUMIFS(収支報告書!$P$10:$P$1011,収支報告書!$U$10:$U$1011,"確認",収支報告書!$W$10:$W$1011,Q912)+SUMIFS(収支報告書!$AC$10:$AC$1011,収支報告書!$U$10:$U$1011,"一部*",収支報告書!$W$10:$W$1011,Q912)</f>
        <v>0</v>
      </c>
      <c r="S912" t="str" cm="1">
        <f t="array" aca="1" ref="S912" ca="1">_xlfn.IFNA(INDIRECT(ADDRESS(MATCH(Q912,収支報告書!$W$10:$W$1011,0)+9,22,4,,"収支報告書")),"")</f>
        <v/>
      </c>
      <c r="T912" t="str">
        <f t="shared" si="29"/>
        <v/>
      </c>
      <c r="U912" t="str">
        <f t="shared" si="30"/>
        <v/>
      </c>
    </row>
    <row r="913" spans="14:21">
      <c r="N913">
        <v>909</v>
      </c>
      <c r="O913" t="str">
        <f>IF(収支報告書!U918="一部対象外","・No."&amp;収支報告書!B918&amp;"："&amp;TEXT(収支報告書!$S918+収支報告書!$AA918+収支報告書!$AC918,"\#,###"),IF(収支報告書!U918="一部確認","・No."&amp;収支報告書!B918&amp;"："&amp;TEXT(収支報告書!$AB918,"\#,###"),""))</f>
        <v/>
      </c>
      <c r="P913" t="str" cm="1">
        <f t="array" ref="P913">IF(Q913="","",_xlfn.TEXTJOIN(",",TRUE,IF(収支報告書!$W$10:$W$1011=Q913,収支報告書!$B$10:$B$1011,"")))</f>
        <v/>
      </c>
      <c r="R913" s="150">
        <f>SUMIFS(収支報告書!$P$10:$P$1011,収支報告書!$U$10:$U$1011,"対象外",収支報告書!$W$10:$W$1011,Q913)+SUMIFS(収支報告書!$S$10:$S$1011,収支報告書!$U$10:$U$1011,"一部*",収支報告書!$W$10:$W$1011,Q913)+SUMIFS(収支報告書!$AA$10:$AA$1011,収支報告書!$U$10:$U$1011,"一部*",収支報告書!$W$10:$W$1011,Q913)+SUMIFS(収支報告書!$AB$10:$AB$1011,収支報告書!$U$10:$U$1011,"一部*",収支報告書!$W$10:$W$1011,Q913)+SUMIFS(収支報告書!$P$10:$P$1011,収支報告書!$U$10:$U$1011,"確認",収支報告書!$W$10:$W$1011,Q913)+SUMIFS(収支報告書!$AC$10:$AC$1011,収支報告書!$U$10:$U$1011,"一部*",収支報告書!$W$10:$W$1011,Q913)</f>
        <v>0</v>
      </c>
      <c r="S913" t="str" cm="1">
        <f t="array" aca="1" ref="S913" ca="1">_xlfn.IFNA(INDIRECT(ADDRESS(MATCH(Q913,収支報告書!$W$10:$W$1011,0)+9,22,4,,"収支報告書")),"")</f>
        <v/>
      </c>
      <c r="T913" t="str">
        <f t="shared" si="29"/>
        <v/>
      </c>
      <c r="U913" t="str">
        <f t="shared" si="30"/>
        <v/>
      </c>
    </row>
    <row r="914" spans="14:21">
      <c r="N914">
        <v>910</v>
      </c>
      <c r="O914" t="str">
        <f>IF(収支報告書!U919="一部対象外","・No."&amp;収支報告書!B919&amp;"："&amp;TEXT(収支報告書!$S919+収支報告書!$AA919+収支報告書!$AC919,"\#,###"),IF(収支報告書!U919="一部確認","・No."&amp;収支報告書!B919&amp;"："&amp;TEXT(収支報告書!$AB919,"\#,###"),""))</f>
        <v/>
      </c>
      <c r="P914" t="str" cm="1">
        <f t="array" ref="P914">IF(Q914="","",_xlfn.TEXTJOIN(",",TRUE,IF(収支報告書!$W$10:$W$1011=Q914,収支報告書!$B$10:$B$1011,"")))</f>
        <v/>
      </c>
      <c r="R914" s="150">
        <f>SUMIFS(収支報告書!$P$10:$P$1011,収支報告書!$U$10:$U$1011,"対象外",収支報告書!$W$10:$W$1011,Q914)+SUMIFS(収支報告書!$S$10:$S$1011,収支報告書!$U$10:$U$1011,"一部*",収支報告書!$W$10:$W$1011,Q914)+SUMIFS(収支報告書!$AA$10:$AA$1011,収支報告書!$U$10:$U$1011,"一部*",収支報告書!$W$10:$W$1011,Q914)+SUMIFS(収支報告書!$AB$10:$AB$1011,収支報告書!$U$10:$U$1011,"一部*",収支報告書!$W$10:$W$1011,Q914)+SUMIFS(収支報告書!$P$10:$P$1011,収支報告書!$U$10:$U$1011,"確認",収支報告書!$W$10:$W$1011,Q914)+SUMIFS(収支報告書!$AC$10:$AC$1011,収支報告書!$U$10:$U$1011,"一部*",収支報告書!$W$10:$W$1011,Q914)</f>
        <v>0</v>
      </c>
      <c r="S914" t="str" cm="1">
        <f t="array" aca="1" ref="S914" ca="1">_xlfn.IFNA(INDIRECT(ADDRESS(MATCH(Q914,収支報告書!$W$10:$W$1011,0)+9,22,4,,"収支報告書")),"")</f>
        <v/>
      </c>
      <c r="T914" t="str">
        <f t="shared" si="29"/>
        <v/>
      </c>
      <c r="U914" t="str">
        <f t="shared" si="30"/>
        <v/>
      </c>
    </row>
    <row r="915" spans="14:21">
      <c r="N915">
        <v>911</v>
      </c>
      <c r="O915" t="str">
        <f>IF(収支報告書!U920="一部対象外","・No."&amp;収支報告書!B920&amp;"："&amp;TEXT(収支報告書!$S920+収支報告書!$AA920+収支報告書!$AC920,"\#,###"),IF(収支報告書!U920="一部確認","・No."&amp;収支報告書!B920&amp;"："&amp;TEXT(収支報告書!$AB920,"\#,###"),""))</f>
        <v/>
      </c>
      <c r="P915" t="str" cm="1">
        <f t="array" ref="P915">IF(Q915="","",_xlfn.TEXTJOIN(",",TRUE,IF(収支報告書!$W$10:$W$1011=Q915,収支報告書!$B$10:$B$1011,"")))</f>
        <v/>
      </c>
      <c r="R915" s="150">
        <f>SUMIFS(収支報告書!$P$10:$P$1011,収支報告書!$U$10:$U$1011,"対象外",収支報告書!$W$10:$W$1011,Q915)+SUMIFS(収支報告書!$S$10:$S$1011,収支報告書!$U$10:$U$1011,"一部*",収支報告書!$W$10:$W$1011,Q915)+SUMIFS(収支報告書!$AA$10:$AA$1011,収支報告書!$U$10:$U$1011,"一部*",収支報告書!$W$10:$W$1011,Q915)+SUMIFS(収支報告書!$AB$10:$AB$1011,収支報告書!$U$10:$U$1011,"一部*",収支報告書!$W$10:$W$1011,Q915)+SUMIFS(収支報告書!$P$10:$P$1011,収支報告書!$U$10:$U$1011,"確認",収支報告書!$W$10:$W$1011,Q915)+SUMIFS(収支報告書!$AC$10:$AC$1011,収支報告書!$U$10:$U$1011,"一部*",収支報告書!$W$10:$W$1011,Q915)</f>
        <v>0</v>
      </c>
      <c r="S915" t="str" cm="1">
        <f t="array" aca="1" ref="S915" ca="1">_xlfn.IFNA(INDIRECT(ADDRESS(MATCH(Q915,収支報告書!$W$10:$W$1011,0)+9,22,4,,"収支報告書")),"")</f>
        <v/>
      </c>
      <c r="T915" t="str">
        <f t="shared" si="29"/>
        <v/>
      </c>
      <c r="U915" t="str">
        <f t="shared" si="30"/>
        <v/>
      </c>
    </row>
    <row r="916" spans="14:21">
      <c r="N916">
        <v>912</v>
      </c>
      <c r="O916" t="str">
        <f>IF(収支報告書!U921="一部対象外","・No."&amp;収支報告書!B921&amp;"："&amp;TEXT(収支報告書!$S921+収支報告書!$AA921+収支報告書!$AC921,"\#,###"),IF(収支報告書!U921="一部確認","・No."&amp;収支報告書!B921&amp;"："&amp;TEXT(収支報告書!$AB921,"\#,###"),""))</f>
        <v/>
      </c>
      <c r="P916" t="str" cm="1">
        <f t="array" ref="P916">IF(Q916="","",_xlfn.TEXTJOIN(",",TRUE,IF(収支報告書!$W$10:$W$1011=Q916,収支報告書!$B$10:$B$1011,"")))</f>
        <v/>
      </c>
      <c r="R916" s="150">
        <f>SUMIFS(収支報告書!$P$10:$P$1011,収支報告書!$U$10:$U$1011,"対象外",収支報告書!$W$10:$W$1011,Q916)+SUMIFS(収支報告書!$S$10:$S$1011,収支報告書!$U$10:$U$1011,"一部*",収支報告書!$W$10:$W$1011,Q916)+SUMIFS(収支報告書!$AA$10:$AA$1011,収支報告書!$U$10:$U$1011,"一部*",収支報告書!$W$10:$W$1011,Q916)+SUMIFS(収支報告書!$AB$10:$AB$1011,収支報告書!$U$10:$U$1011,"一部*",収支報告書!$W$10:$W$1011,Q916)+SUMIFS(収支報告書!$P$10:$P$1011,収支報告書!$U$10:$U$1011,"確認",収支報告書!$W$10:$W$1011,Q916)+SUMIFS(収支報告書!$AC$10:$AC$1011,収支報告書!$U$10:$U$1011,"一部*",収支報告書!$W$10:$W$1011,Q916)</f>
        <v>0</v>
      </c>
      <c r="S916" t="str" cm="1">
        <f t="array" aca="1" ref="S916" ca="1">_xlfn.IFNA(INDIRECT(ADDRESS(MATCH(Q916,収支報告書!$W$10:$W$1011,0)+9,22,4,,"収支報告書")),"")</f>
        <v/>
      </c>
      <c r="T916" t="str">
        <f t="shared" si="29"/>
        <v/>
      </c>
      <c r="U916" t="str">
        <f t="shared" si="30"/>
        <v/>
      </c>
    </row>
    <row r="917" spans="14:21">
      <c r="N917">
        <v>913</v>
      </c>
      <c r="O917" t="str">
        <f>IF(収支報告書!U922="一部対象外","・No."&amp;収支報告書!B922&amp;"："&amp;TEXT(収支報告書!$S922+収支報告書!$AA922+収支報告書!$AC922,"\#,###"),IF(収支報告書!U922="一部確認","・No."&amp;収支報告書!B922&amp;"："&amp;TEXT(収支報告書!$AB922,"\#,###"),""))</f>
        <v/>
      </c>
      <c r="P917" t="str" cm="1">
        <f t="array" ref="P917">IF(Q917="","",_xlfn.TEXTJOIN(",",TRUE,IF(収支報告書!$W$10:$W$1011=Q917,収支報告書!$B$10:$B$1011,"")))</f>
        <v/>
      </c>
      <c r="R917" s="150">
        <f>SUMIFS(収支報告書!$P$10:$P$1011,収支報告書!$U$10:$U$1011,"対象外",収支報告書!$W$10:$W$1011,Q917)+SUMIFS(収支報告書!$S$10:$S$1011,収支報告書!$U$10:$U$1011,"一部*",収支報告書!$W$10:$W$1011,Q917)+SUMIFS(収支報告書!$AA$10:$AA$1011,収支報告書!$U$10:$U$1011,"一部*",収支報告書!$W$10:$W$1011,Q917)+SUMIFS(収支報告書!$AB$10:$AB$1011,収支報告書!$U$10:$U$1011,"一部*",収支報告書!$W$10:$W$1011,Q917)+SUMIFS(収支報告書!$P$10:$P$1011,収支報告書!$U$10:$U$1011,"確認",収支報告書!$W$10:$W$1011,Q917)+SUMIFS(収支報告書!$AC$10:$AC$1011,収支報告書!$U$10:$U$1011,"一部*",収支報告書!$W$10:$W$1011,Q917)</f>
        <v>0</v>
      </c>
      <c r="S917" t="str" cm="1">
        <f t="array" aca="1" ref="S917" ca="1">_xlfn.IFNA(INDIRECT(ADDRESS(MATCH(Q917,収支報告書!$W$10:$W$1011,0)+9,22,4,,"収支報告書")),"")</f>
        <v/>
      </c>
      <c r="T917" t="str">
        <f t="shared" si="29"/>
        <v/>
      </c>
      <c r="U917" t="str">
        <f t="shared" si="30"/>
        <v/>
      </c>
    </row>
    <row r="918" spans="14:21">
      <c r="N918">
        <v>914</v>
      </c>
      <c r="O918" t="str">
        <f>IF(収支報告書!U923="一部対象外","・No."&amp;収支報告書!B923&amp;"："&amp;TEXT(収支報告書!$S923+収支報告書!$AA923+収支報告書!$AC923,"\#,###"),IF(収支報告書!U923="一部確認","・No."&amp;収支報告書!B923&amp;"："&amp;TEXT(収支報告書!$AB923,"\#,###"),""))</f>
        <v/>
      </c>
      <c r="P918" t="str" cm="1">
        <f t="array" ref="P918">IF(Q918="","",_xlfn.TEXTJOIN(",",TRUE,IF(収支報告書!$W$10:$W$1011=Q918,収支報告書!$B$10:$B$1011,"")))</f>
        <v/>
      </c>
      <c r="R918" s="150">
        <f>SUMIFS(収支報告書!$P$10:$P$1011,収支報告書!$U$10:$U$1011,"対象外",収支報告書!$W$10:$W$1011,Q918)+SUMIFS(収支報告書!$S$10:$S$1011,収支報告書!$U$10:$U$1011,"一部*",収支報告書!$W$10:$W$1011,Q918)+SUMIFS(収支報告書!$AA$10:$AA$1011,収支報告書!$U$10:$U$1011,"一部*",収支報告書!$W$10:$W$1011,Q918)+SUMIFS(収支報告書!$AB$10:$AB$1011,収支報告書!$U$10:$U$1011,"一部*",収支報告書!$W$10:$W$1011,Q918)+SUMIFS(収支報告書!$P$10:$P$1011,収支報告書!$U$10:$U$1011,"確認",収支報告書!$W$10:$W$1011,Q918)+SUMIFS(収支報告書!$AC$10:$AC$1011,収支報告書!$U$10:$U$1011,"一部*",収支報告書!$W$10:$W$1011,Q918)</f>
        <v>0</v>
      </c>
      <c r="S918" t="str" cm="1">
        <f t="array" aca="1" ref="S918" ca="1">_xlfn.IFNA(INDIRECT(ADDRESS(MATCH(Q918,収支報告書!$W$10:$W$1011,0)+9,22,4,,"収支報告書")),"")</f>
        <v/>
      </c>
      <c r="T918" t="str">
        <f t="shared" si="29"/>
        <v/>
      </c>
      <c r="U918" t="str">
        <f t="shared" si="30"/>
        <v/>
      </c>
    </row>
    <row r="919" spans="14:21">
      <c r="N919">
        <v>915</v>
      </c>
      <c r="O919" t="str">
        <f>IF(収支報告書!U924="一部対象外","・No."&amp;収支報告書!B924&amp;"："&amp;TEXT(収支報告書!$S924+収支報告書!$AA924+収支報告書!$AC924,"\#,###"),IF(収支報告書!U924="一部確認","・No."&amp;収支報告書!B924&amp;"："&amp;TEXT(収支報告書!$AB924,"\#,###"),""))</f>
        <v/>
      </c>
      <c r="P919" t="str" cm="1">
        <f t="array" ref="P919">IF(Q919="","",_xlfn.TEXTJOIN(",",TRUE,IF(収支報告書!$W$10:$W$1011=Q919,収支報告書!$B$10:$B$1011,"")))</f>
        <v/>
      </c>
      <c r="R919" s="150">
        <f>SUMIFS(収支報告書!$P$10:$P$1011,収支報告書!$U$10:$U$1011,"対象外",収支報告書!$W$10:$W$1011,Q919)+SUMIFS(収支報告書!$S$10:$S$1011,収支報告書!$U$10:$U$1011,"一部*",収支報告書!$W$10:$W$1011,Q919)+SUMIFS(収支報告書!$AA$10:$AA$1011,収支報告書!$U$10:$U$1011,"一部*",収支報告書!$W$10:$W$1011,Q919)+SUMIFS(収支報告書!$AB$10:$AB$1011,収支報告書!$U$10:$U$1011,"一部*",収支報告書!$W$10:$W$1011,Q919)+SUMIFS(収支報告書!$P$10:$P$1011,収支報告書!$U$10:$U$1011,"確認",収支報告書!$W$10:$W$1011,Q919)+SUMIFS(収支報告書!$AC$10:$AC$1011,収支報告書!$U$10:$U$1011,"一部*",収支報告書!$W$10:$W$1011,Q919)</f>
        <v>0</v>
      </c>
      <c r="S919" t="str" cm="1">
        <f t="array" aca="1" ref="S919" ca="1">_xlfn.IFNA(INDIRECT(ADDRESS(MATCH(Q919,収支報告書!$W$10:$W$1011,0)+9,22,4,,"収支報告書")),"")</f>
        <v/>
      </c>
      <c r="T919" t="str">
        <f t="shared" si="29"/>
        <v/>
      </c>
      <c r="U919" t="str">
        <f t="shared" si="30"/>
        <v/>
      </c>
    </row>
    <row r="920" spans="14:21">
      <c r="N920">
        <v>916</v>
      </c>
      <c r="O920" t="str">
        <f>IF(収支報告書!U925="一部対象外","・No."&amp;収支報告書!B925&amp;"："&amp;TEXT(収支報告書!$S925+収支報告書!$AA925+収支報告書!$AC925,"\#,###"),IF(収支報告書!U925="一部確認","・No."&amp;収支報告書!B925&amp;"："&amp;TEXT(収支報告書!$AB925,"\#,###"),""))</f>
        <v/>
      </c>
      <c r="P920" t="str" cm="1">
        <f t="array" ref="P920">IF(Q920="","",_xlfn.TEXTJOIN(",",TRUE,IF(収支報告書!$W$10:$W$1011=Q920,収支報告書!$B$10:$B$1011,"")))</f>
        <v/>
      </c>
      <c r="R920" s="150">
        <f>SUMIFS(収支報告書!$P$10:$P$1011,収支報告書!$U$10:$U$1011,"対象外",収支報告書!$W$10:$W$1011,Q920)+SUMIFS(収支報告書!$S$10:$S$1011,収支報告書!$U$10:$U$1011,"一部*",収支報告書!$W$10:$W$1011,Q920)+SUMIFS(収支報告書!$AA$10:$AA$1011,収支報告書!$U$10:$U$1011,"一部*",収支報告書!$W$10:$W$1011,Q920)+SUMIFS(収支報告書!$AB$10:$AB$1011,収支報告書!$U$10:$U$1011,"一部*",収支報告書!$W$10:$W$1011,Q920)+SUMIFS(収支報告書!$P$10:$P$1011,収支報告書!$U$10:$U$1011,"確認",収支報告書!$W$10:$W$1011,Q920)+SUMIFS(収支報告書!$AC$10:$AC$1011,収支報告書!$U$10:$U$1011,"一部*",収支報告書!$W$10:$W$1011,Q920)</f>
        <v>0</v>
      </c>
      <c r="S920" t="str" cm="1">
        <f t="array" aca="1" ref="S920" ca="1">_xlfn.IFNA(INDIRECT(ADDRESS(MATCH(Q920,収支報告書!$W$10:$W$1011,0)+9,22,4,,"収支報告書")),"")</f>
        <v/>
      </c>
      <c r="T920" t="str">
        <f t="shared" si="29"/>
        <v/>
      </c>
      <c r="U920" t="str">
        <f t="shared" si="30"/>
        <v/>
      </c>
    </row>
    <row r="921" spans="14:21">
      <c r="N921">
        <v>917</v>
      </c>
      <c r="O921" t="str">
        <f>IF(収支報告書!U926="一部対象外","・No."&amp;収支報告書!B926&amp;"："&amp;TEXT(収支報告書!$S926+収支報告書!$AA926+収支報告書!$AC926,"\#,###"),IF(収支報告書!U926="一部確認","・No."&amp;収支報告書!B926&amp;"："&amp;TEXT(収支報告書!$AB926,"\#,###"),""))</f>
        <v/>
      </c>
      <c r="P921" t="str" cm="1">
        <f t="array" ref="P921">IF(Q921="","",_xlfn.TEXTJOIN(",",TRUE,IF(収支報告書!$W$10:$W$1011=Q921,収支報告書!$B$10:$B$1011,"")))</f>
        <v/>
      </c>
      <c r="R921" s="150">
        <f>SUMIFS(収支報告書!$P$10:$P$1011,収支報告書!$U$10:$U$1011,"対象外",収支報告書!$W$10:$W$1011,Q921)+SUMIFS(収支報告書!$S$10:$S$1011,収支報告書!$U$10:$U$1011,"一部*",収支報告書!$W$10:$W$1011,Q921)+SUMIFS(収支報告書!$AA$10:$AA$1011,収支報告書!$U$10:$U$1011,"一部*",収支報告書!$W$10:$W$1011,Q921)+SUMIFS(収支報告書!$AB$10:$AB$1011,収支報告書!$U$10:$U$1011,"一部*",収支報告書!$W$10:$W$1011,Q921)+SUMIFS(収支報告書!$P$10:$P$1011,収支報告書!$U$10:$U$1011,"確認",収支報告書!$W$10:$W$1011,Q921)+SUMIFS(収支報告書!$AC$10:$AC$1011,収支報告書!$U$10:$U$1011,"一部*",収支報告書!$W$10:$W$1011,Q921)</f>
        <v>0</v>
      </c>
      <c r="S921" t="str" cm="1">
        <f t="array" aca="1" ref="S921" ca="1">_xlfn.IFNA(INDIRECT(ADDRESS(MATCH(Q921,収支報告書!$W$10:$W$1011,0)+9,22,4,,"収支報告書")),"")</f>
        <v/>
      </c>
      <c r="T921" t="str">
        <f t="shared" si="29"/>
        <v/>
      </c>
      <c r="U921" t="str">
        <f t="shared" si="30"/>
        <v/>
      </c>
    </row>
    <row r="922" spans="14:21">
      <c r="N922">
        <v>918</v>
      </c>
      <c r="O922" t="str">
        <f>IF(収支報告書!U927="一部対象外","・No."&amp;収支報告書!B927&amp;"："&amp;TEXT(収支報告書!$S927+収支報告書!$AA927+収支報告書!$AC927,"\#,###"),IF(収支報告書!U927="一部確認","・No."&amp;収支報告書!B927&amp;"："&amp;TEXT(収支報告書!$AB927,"\#,###"),""))</f>
        <v/>
      </c>
      <c r="P922" t="str" cm="1">
        <f t="array" ref="P922">IF(Q922="","",_xlfn.TEXTJOIN(",",TRUE,IF(収支報告書!$W$10:$W$1011=Q922,収支報告書!$B$10:$B$1011,"")))</f>
        <v/>
      </c>
      <c r="R922" s="150">
        <f>SUMIFS(収支報告書!$P$10:$P$1011,収支報告書!$U$10:$U$1011,"対象外",収支報告書!$W$10:$W$1011,Q922)+SUMIFS(収支報告書!$S$10:$S$1011,収支報告書!$U$10:$U$1011,"一部*",収支報告書!$W$10:$W$1011,Q922)+SUMIFS(収支報告書!$AA$10:$AA$1011,収支報告書!$U$10:$U$1011,"一部*",収支報告書!$W$10:$W$1011,Q922)+SUMIFS(収支報告書!$AB$10:$AB$1011,収支報告書!$U$10:$U$1011,"一部*",収支報告書!$W$10:$W$1011,Q922)+SUMIFS(収支報告書!$P$10:$P$1011,収支報告書!$U$10:$U$1011,"確認",収支報告書!$W$10:$W$1011,Q922)+SUMIFS(収支報告書!$AC$10:$AC$1011,収支報告書!$U$10:$U$1011,"一部*",収支報告書!$W$10:$W$1011,Q922)</f>
        <v>0</v>
      </c>
      <c r="S922" t="str" cm="1">
        <f t="array" aca="1" ref="S922" ca="1">_xlfn.IFNA(INDIRECT(ADDRESS(MATCH(Q922,収支報告書!$W$10:$W$1011,0)+9,22,4,,"収支報告書")),"")</f>
        <v/>
      </c>
      <c r="T922" t="str">
        <f t="shared" si="29"/>
        <v/>
      </c>
      <c r="U922" t="str">
        <f t="shared" si="30"/>
        <v/>
      </c>
    </row>
    <row r="923" spans="14:21">
      <c r="N923">
        <v>919</v>
      </c>
      <c r="O923" t="str">
        <f>IF(収支報告書!U928="一部対象外","・No."&amp;収支報告書!B928&amp;"："&amp;TEXT(収支報告書!$S928+収支報告書!$AA928+収支報告書!$AC928,"\#,###"),IF(収支報告書!U928="一部確認","・No."&amp;収支報告書!B928&amp;"："&amp;TEXT(収支報告書!$AB928,"\#,###"),""))</f>
        <v/>
      </c>
      <c r="P923" t="str" cm="1">
        <f t="array" ref="P923">IF(Q923="","",_xlfn.TEXTJOIN(",",TRUE,IF(収支報告書!$W$10:$W$1011=Q923,収支報告書!$B$10:$B$1011,"")))</f>
        <v/>
      </c>
      <c r="R923" s="150">
        <f>SUMIFS(収支報告書!$P$10:$P$1011,収支報告書!$U$10:$U$1011,"対象外",収支報告書!$W$10:$W$1011,Q923)+SUMIFS(収支報告書!$S$10:$S$1011,収支報告書!$U$10:$U$1011,"一部*",収支報告書!$W$10:$W$1011,Q923)+SUMIFS(収支報告書!$AA$10:$AA$1011,収支報告書!$U$10:$U$1011,"一部*",収支報告書!$W$10:$W$1011,Q923)+SUMIFS(収支報告書!$AB$10:$AB$1011,収支報告書!$U$10:$U$1011,"一部*",収支報告書!$W$10:$W$1011,Q923)+SUMIFS(収支報告書!$P$10:$P$1011,収支報告書!$U$10:$U$1011,"確認",収支報告書!$W$10:$W$1011,Q923)+SUMIFS(収支報告書!$AC$10:$AC$1011,収支報告書!$U$10:$U$1011,"一部*",収支報告書!$W$10:$W$1011,Q923)</f>
        <v>0</v>
      </c>
      <c r="S923" t="str" cm="1">
        <f t="array" aca="1" ref="S923" ca="1">_xlfn.IFNA(INDIRECT(ADDRESS(MATCH(Q923,収支報告書!$W$10:$W$1011,0)+9,22,4,,"収支報告書")),"")</f>
        <v/>
      </c>
      <c r="T923" t="str">
        <f t="shared" si="29"/>
        <v/>
      </c>
      <c r="U923" t="str">
        <f t="shared" si="30"/>
        <v/>
      </c>
    </row>
    <row r="924" spans="14:21">
      <c r="N924">
        <v>920</v>
      </c>
      <c r="O924" t="str">
        <f>IF(収支報告書!U929="一部対象外","・No."&amp;収支報告書!B929&amp;"："&amp;TEXT(収支報告書!$S929+収支報告書!$AA929+収支報告書!$AC929,"\#,###"),IF(収支報告書!U929="一部確認","・No."&amp;収支報告書!B929&amp;"："&amp;TEXT(収支報告書!$AB929,"\#,###"),""))</f>
        <v/>
      </c>
      <c r="P924" t="str" cm="1">
        <f t="array" ref="P924">IF(Q924="","",_xlfn.TEXTJOIN(",",TRUE,IF(収支報告書!$W$10:$W$1011=Q924,収支報告書!$B$10:$B$1011,"")))</f>
        <v/>
      </c>
      <c r="R924" s="150">
        <f>SUMIFS(収支報告書!$P$10:$P$1011,収支報告書!$U$10:$U$1011,"対象外",収支報告書!$W$10:$W$1011,Q924)+SUMIFS(収支報告書!$S$10:$S$1011,収支報告書!$U$10:$U$1011,"一部*",収支報告書!$W$10:$W$1011,Q924)+SUMIFS(収支報告書!$AA$10:$AA$1011,収支報告書!$U$10:$U$1011,"一部*",収支報告書!$W$10:$W$1011,Q924)+SUMIFS(収支報告書!$AB$10:$AB$1011,収支報告書!$U$10:$U$1011,"一部*",収支報告書!$W$10:$W$1011,Q924)+SUMIFS(収支報告書!$P$10:$P$1011,収支報告書!$U$10:$U$1011,"確認",収支報告書!$W$10:$W$1011,Q924)+SUMIFS(収支報告書!$AC$10:$AC$1011,収支報告書!$U$10:$U$1011,"一部*",収支報告書!$W$10:$W$1011,Q924)</f>
        <v>0</v>
      </c>
      <c r="S924" t="str" cm="1">
        <f t="array" aca="1" ref="S924" ca="1">_xlfn.IFNA(INDIRECT(ADDRESS(MATCH(Q924,収支報告書!$W$10:$W$1011,0)+9,22,4,,"収支報告書")),"")</f>
        <v/>
      </c>
      <c r="T924" t="str">
        <f t="shared" si="29"/>
        <v/>
      </c>
      <c r="U924" t="str">
        <f t="shared" si="30"/>
        <v/>
      </c>
    </row>
    <row r="925" spans="14:21">
      <c r="N925">
        <v>921</v>
      </c>
      <c r="O925" t="str">
        <f>IF(収支報告書!U930="一部対象外","・No."&amp;収支報告書!B930&amp;"："&amp;TEXT(収支報告書!$S930+収支報告書!$AA930+収支報告書!$AC930,"\#,###"),IF(収支報告書!U930="一部確認","・No."&amp;収支報告書!B930&amp;"："&amp;TEXT(収支報告書!$AB930,"\#,###"),""))</f>
        <v/>
      </c>
      <c r="P925" t="str" cm="1">
        <f t="array" ref="P925">IF(Q925="","",_xlfn.TEXTJOIN(",",TRUE,IF(収支報告書!$W$10:$W$1011=Q925,収支報告書!$B$10:$B$1011,"")))</f>
        <v/>
      </c>
      <c r="R925" s="150">
        <f>SUMIFS(収支報告書!$P$10:$P$1011,収支報告書!$U$10:$U$1011,"対象外",収支報告書!$W$10:$W$1011,Q925)+SUMIFS(収支報告書!$S$10:$S$1011,収支報告書!$U$10:$U$1011,"一部*",収支報告書!$W$10:$W$1011,Q925)+SUMIFS(収支報告書!$AA$10:$AA$1011,収支報告書!$U$10:$U$1011,"一部*",収支報告書!$W$10:$W$1011,Q925)+SUMIFS(収支報告書!$AB$10:$AB$1011,収支報告書!$U$10:$U$1011,"一部*",収支報告書!$W$10:$W$1011,Q925)+SUMIFS(収支報告書!$P$10:$P$1011,収支報告書!$U$10:$U$1011,"確認",収支報告書!$W$10:$W$1011,Q925)+SUMIFS(収支報告書!$AC$10:$AC$1011,収支報告書!$U$10:$U$1011,"一部*",収支報告書!$W$10:$W$1011,Q925)</f>
        <v>0</v>
      </c>
      <c r="S925" t="str" cm="1">
        <f t="array" aca="1" ref="S925" ca="1">_xlfn.IFNA(INDIRECT(ADDRESS(MATCH(Q925,収支報告書!$W$10:$W$1011,0)+9,22,4,,"収支報告書")),"")</f>
        <v/>
      </c>
      <c r="T925" t="str">
        <f t="shared" si="29"/>
        <v/>
      </c>
      <c r="U925" t="str">
        <f t="shared" si="30"/>
        <v/>
      </c>
    </row>
    <row r="926" spans="14:21">
      <c r="N926">
        <v>922</v>
      </c>
      <c r="O926" t="str">
        <f>IF(収支報告書!U931="一部対象外","・No."&amp;収支報告書!B931&amp;"："&amp;TEXT(収支報告書!$S931+収支報告書!$AA931+収支報告書!$AC931,"\#,###"),IF(収支報告書!U931="一部確認","・No."&amp;収支報告書!B931&amp;"："&amp;TEXT(収支報告書!$AB931,"\#,###"),""))</f>
        <v/>
      </c>
      <c r="P926" t="str" cm="1">
        <f t="array" ref="P926">IF(Q926="","",_xlfn.TEXTJOIN(",",TRUE,IF(収支報告書!$W$10:$W$1011=Q926,収支報告書!$B$10:$B$1011,"")))</f>
        <v/>
      </c>
      <c r="R926" s="150">
        <f>SUMIFS(収支報告書!$P$10:$P$1011,収支報告書!$U$10:$U$1011,"対象外",収支報告書!$W$10:$W$1011,Q926)+SUMIFS(収支報告書!$S$10:$S$1011,収支報告書!$U$10:$U$1011,"一部*",収支報告書!$W$10:$W$1011,Q926)+SUMIFS(収支報告書!$AA$10:$AA$1011,収支報告書!$U$10:$U$1011,"一部*",収支報告書!$W$10:$W$1011,Q926)+SUMIFS(収支報告書!$AB$10:$AB$1011,収支報告書!$U$10:$U$1011,"一部*",収支報告書!$W$10:$W$1011,Q926)+SUMIFS(収支報告書!$P$10:$P$1011,収支報告書!$U$10:$U$1011,"確認",収支報告書!$W$10:$W$1011,Q926)+SUMIFS(収支報告書!$AC$10:$AC$1011,収支報告書!$U$10:$U$1011,"一部*",収支報告書!$W$10:$W$1011,Q926)</f>
        <v>0</v>
      </c>
      <c r="S926" t="str" cm="1">
        <f t="array" aca="1" ref="S926" ca="1">_xlfn.IFNA(INDIRECT(ADDRESS(MATCH(Q926,収支報告書!$W$10:$W$1011,0)+9,22,4,,"収支報告書")),"")</f>
        <v/>
      </c>
      <c r="T926" t="str">
        <f t="shared" si="29"/>
        <v/>
      </c>
      <c r="U926" t="str">
        <f t="shared" si="30"/>
        <v/>
      </c>
    </row>
    <row r="927" spans="14:21">
      <c r="N927">
        <v>923</v>
      </c>
      <c r="O927" t="str">
        <f>IF(収支報告書!U932="一部対象外","・No."&amp;収支報告書!B932&amp;"："&amp;TEXT(収支報告書!$S932+収支報告書!$AA932+収支報告書!$AC932,"\#,###"),IF(収支報告書!U932="一部確認","・No."&amp;収支報告書!B932&amp;"："&amp;TEXT(収支報告書!$AB932,"\#,###"),""))</f>
        <v/>
      </c>
      <c r="P927" t="str" cm="1">
        <f t="array" ref="P927">IF(Q927="","",_xlfn.TEXTJOIN(",",TRUE,IF(収支報告書!$W$10:$W$1011=Q927,収支報告書!$B$10:$B$1011,"")))</f>
        <v/>
      </c>
      <c r="R927" s="150">
        <f>SUMIFS(収支報告書!$P$10:$P$1011,収支報告書!$U$10:$U$1011,"対象外",収支報告書!$W$10:$W$1011,Q927)+SUMIFS(収支報告書!$S$10:$S$1011,収支報告書!$U$10:$U$1011,"一部*",収支報告書!$W$10:$W$1011,Q927)+SUMIFS(収支報告書!$AA$10:$AA$1011,収支報告書!$U$10:$U$1011,"一部*",収支報告書!$W$10:$W$1011,Q927)+SUMIFS(収支報告書!$AB$10:$AB$1011,収支報告書!$U$10:$U$1011,"一部*",収支報告書!$W$10:$W$1011,Q927)+SUMIFS(収支報告書!$P$10:$P$1011,収支報告書!$U$10:$U$1011,"確認",収支報告書!$W$10:$W$1011,Q927)+SUMIFS(収支報告書!$AC$10:$AC$1011,収支報告書!$U$10:$U$1011,"一部*",収支報告書!$W$10:$W$1011,Q927)</f>
        <v>0</v>
      </c>
      <c r="S927" t="str" cm="1">
        <f t="array" aca="1" ref="S927" ca="1">_xlfn.IFNA(INDIRECT(ADDRESS(MATCH(Q927,収支報告書!$W$10:$W$1011,0)+9,22,4,,"収支報告書")),"")</f>
        <v/>
      </c>
      <c r="T927" t="str">
        <f t="shared" si="29"/>
        <v/>
      </c>
      <c r="U927" t="str">
        <f t="shared" si="30"/>
        <v/>
      </c>
    </row>
    <row r="928" spans="14:21">
      <c r="N928">
        <v>924</v>
      </c>
      <c r="O928" t="str">
        <f>IF(収支報告書!U933="一部対象外","・No."&amp;収支報告書!B933&amp;"："&amp;TEXT(収支報告書!$S933+収支報告書!$AA933+収支報告書!$AC933,"\#,###"),IF(収支報告書!U933="一部確認","・No."&amp;収支報告書!B933&amp;"："&amp;TEXT(収支報告書!$AB933,"\#,###"),""))</f>
        <v/>
      </c>
      <c r="P928" t="str" cm="1">
        <f t="array" ref="P928">IF(Q928="","",_xlfn.TEXTJOIN(",",TRUE,IF(収支報告書!$W$10:$W$1011=Q928,収支報告書!$B$10:$B$1011,"")))</f>
        <v/>
      </c>
      <c r="R928" s="150">
        <f>SUMIFS(収支報告書!$P$10:$P$1011,収支報告書!$U$10:$U$1011,"対象外",収支報告書!$W$10:$W$1011,Q928)+SUMIFS(収支報告書!$S$10:$S$1011,収支報告書!$U$10:$U$1011,"一部*",収支報告書!$W$10:$W$1011,Q928)+SUMIFS(収支報告書!$AA$10:$AA$1011,収支報告書!$U$10:$U$1011,"一部*",収支報告書!$W$10:$W$1011,Q928)+SUMIFS(収支報告書!$AB$10:$AB$1011,収支報告書!$U$10:$U$1011,"一部*",収支報告書!$W$10:$W$1011,Q928)+SUMIFS(収支報告書!$P$10:$P$1011,収支報告書!$U$10:$U$1011,"確認",収支報告書!$W$10:$W$1011,Q928)+SUMIFS(収支報告書!$AC$10:$AC$1011,収支報告書!$U$10:$U$1011,"一部*",収支報告書!$W$10:$W$1011,Q928)</f>
        <v>0</v>
      </c>
      <c r="S928" t="str" cm="1">
        <f t="array" aca="1" ref="S928" ca="1">_xlfn.IFNA(INDIRECT(ADDRESS(MATCH(Q928,収支報告書!$W$10:$W$1011,0)+9,22,4,,"収支報告書")),"")</f>
        <v/>
      </c>
      <c r="T928" t="str">
        <f t="shared" si="29"/>
        <v/>
      </c>
      <c r="U928" t="str">
        <f t="shared" si="30"/>
        <v/>
      </c>
    </row>
    <row r="929" spans="14:21">
      <c r="N929">
        <v>925</v>
      </c>
      <c r="O929" t="str">
        <f>IF(収支報告書!U934="一部対象外","・No."&amp;収支報告書!B934&amp;"："&amp;TEXT(収支報告書!$S934+収支報告書!$AA934+収支報告書!$AC934,"\#,###"),IF(収支報告書!U934="一部確認","・No."&amp;収支報告書!B934&amp;"："&amp;TEXT(収支報告書!$AB934,"\#,###"),""))</f>
        <v/>
      </c>
      <c r="P929" t="str" cm="1">
        <f t="array" ref="P929">IF(Q929="","",_xlfn.TEXTJOIN(",",TRUE,IF(収支報告書!$W$10:$W$1011=Q929,収支報告書!$B$10:$B$1011,"")))</f>
        <v/>
      </c>
      <c r="R929" s="150">
        <f>SUMIFS(収支報告書!$P$10:$P$1011,収支報告書!$U$10:$U$1011,"対象外",収支報告書!$W$10:$W$1011,Q929)+SUMIFS(収支報告書!$S$10:$S$1011,収支報告書!$U$10:$U$1011,"一部*",収支報告書!$W$10:$W$1011,Q929)+SUMIFS(収支報告書!$AA$10:$AA$1011,収支報告書!$U$10:$U$1011,"一部*",収支報告書!$W$10:$W$1011,Q929)+SUMIFS(収支報告書!$AB$10:$AB$1011,収支報告書!$U$10:$U$1011,"一部*",収支報告書!$W$10:$W$1011,Q929)+SUMIFS(収支報告書!$P$10:$P$1011,収支報告書!$U$10:$U$1011,"確認",収支報告書!$W$10:$W$1011,Q929)+SUMIFS(収支報告書!$AC$10:$AC$1011,収支報告書!$U$10:$U$1011,"一部*",収支報告書!$W$10:$W$1011,Q929)</f>
        <v>0</v>
      </c>
      <c r="S929" t="str" cm="1">
        <f t="array" aca="1" ref="S929" ca="1">_xlfn.IFNA(INDIRECT(ADDRESS(MATCH(Q929,収支報告書!$W$10:$W$1011,0)+9,22,4,,"収支報告書")),"")</f>
        <v/>
      </c>
      <c r="T929" t="str">
        <f t="shared" si="29"/>
        <v/>
      </c>
      <c r="U929" t="str">
        <f t="shared" si="30"/>
        <v/>
      </c>
    </row>
    <row r="930" spans="14:21">
      <c r="N930">
        <v>926</v>
      </c>
      <c r="O930" t="str">
        <f>IF(収支報告書!U935="一部対象外","・No."&amp;収支報告書!B935&amp;"："&amp;TEXT(収支報告書!$S935+収支報告書!$AA935+収支報告書!$AC935,"\#,###"),IF(収支報告書!U935="一部確認","・No."&amp;収支報告書!B935&amp;"："&amp;TEXT(収支報告書!$AB935,"\#,###"),""))</f>
        <v/>
      </c>
      <c r="P930" t="str" cm="1">
        <f t="array" ref="P930">IF(Q930="","",_xlfn.TEXTJOIN(",",TRUE,IF(収支報告書!$W$10:$W$1011=Q930,収支報告書!$B$10:$B$1011,"")))</f>
        <v/>
      </c>
      <c r="R930" s="150">
        <f>SUMIFS(収支報告書!$P$10:$P$1011,収支報告書!$U$10:$U$1011,"対象外",収支報告書!$W$10:$W$1011,Q930)+SUMIFS(収支報告書!$S$10:$S$1011,収支報告書!$U$10:$U$1011,"一部*",収支報告書!$W$10:$W$1011,Q930)+SUMIFS(収支報告書!$AA$10:$AA$1011,収支報告書!$U$10:$U$1011,"一部*",収支報告書!$W$10:$W$1011,Q930)+SUMIFS(収支報告書!$AB$10:$AB$1011,収支報告書!$U$10:$U$1011,"一部*",収支報告書!$W$10:$W$1011,Q930)+SUMIFS(収支報告書!$P$10:$P$1011,収支報告書!$U$10:$U$1011,"確認",収支報告書!$W$10:$W$1011,Q930)+SUMIFS(収支報告書!$AC$10:$AC$1011,収支報告書!$U$10:$U$1011,"一部*",収支報告書!$W$10:$W$1011,Q930)</f>
        <v>0</v>
      </c>
      <c r="S930" t="str" cm="1">
        <f t="array" aca="1" ref="S930" ca="1">_xlfn.IFNA(INDIRECT(ADDRESS(MATCH(Q930,収支報告書!$W$10:$W$1011,0)+9,22,4,,"収支報告書")),"")</f>
        <v/>
      </c>
      <c r="T930" t="str">
        <f t="shared" si="29"/>
        <v/>
      </c>
      <c r="U930" t="str">
        <f t="shared" si="30"/>
        <v/>
      </c>
    </row>
    <row r="931" spans="14:21">
      <c r="N931">
        <v>927</v>
      </c>
      <c r="O931" t="str">
        <f>IF(収支報告書!U936="一部対象外","・No."&amp;収支報告書!B936&amp;"："&amp;TEXT(収支報告書!$S936+収支報告書!$AA936+収支報告書!$AC936,"\#,###"),IF(収支報告書!U936="一部確認","・No."&amp;収支報告書!B936&amp;"："&amp;TEXT(収支報告書!$AB936,"\#,###"),""))</f>
        <v/>
      </c>
      <c r="P931" t="str" cm="1">
        <f t="array" ref="P931">IF(Q931="","",_xlfn.TEXTJOIN(",",TRUE,IF(収支報告書!$W$10:$W$1011=Q931,収支報告書!$B$10:$B$1011,"")))</f>
        <v/>
      </c>
      <c r="R931" s="150">
        <f>SUMIFS(収支報告書!$P$10:$P$1011,収支報告書!$U$10:$U$1011,"対象外",収支報告書!$W$10:$W$1011,Q931)+SUMIFS(収支報告書!$S$10:$S$1011,収支報告書!$U$10:$U$1011,"一部*",収支報告書!$W$10:$W$1011,Q931)+SUMIFS(収支報告書!$AA$10:$AA$1011,収支報告書!$U$10:$U$1011,"一部*",収支報告書!$W$10:$W$1011,Q931)+SUMIFS(収支報告書!$AB$10:$AB$1011,収支報告書!$U$10:$U$1011,"一部*",収支報告書!$W$10:$W$1011,Q931)+SUMIFS(収支報告書!$P$10:$P$1011,収支報告書!$U$10:$U$1011,"確認",収支報告書!$W$10:$W$1011,Q931)+SUMIFS(収支報告書!$AC$10:$AC$1011,収支報告書!$U$10:$U$1011,"一部*",収支報告書!$W$10:$W$1011,Q931)</f>
        <v>0</v>
      </c>
      <c r="S931" t="str" cm="1">
        <f t="array" aca="1" ref="S931" ca="1">_xlfn.IFNA(INDIRECT(ADDRESS(MATCH(Q931,収支報告書!$W$10:$W$1011,0)+9,22,4,,"収支報告書")),"")</f>
        <v/>
      </c>
      <c r="T931" t="str">
        <f t="shared" si="29"/>
        <v/>
      </c>
      <c r="U931" t="str">
        <f t="shared" si="30"/>
        <v/>
      </c>
    </row>
    <row r="932" spans="14:21">
      <c r="N932">
        <v>928</v>
      </c>
      <c r="O932" t="str">
        <f>IF(収支報告書!U937="一部対象外","・No."&amp;収支報告書!B937&amp;"："&amp;TEXT(収支報告書!$S937+収支報告書!$AA937+収支報告書!$AC937,"\#,###"),IF(収支報告書!U937="一部確認","・No."&amp;収支報告書!B937&amp;"："&amp;TEXT(収支報告書!$AB937,"\#,###"),""))</f>
        <v/>
      </c>
      <c r="P932" t="str" cm="1">
        <f t="array" ref="P932">IF(Q932="","",_xlfn.TEXTJOIN(",",TRUE,IF(収支報告書!$W$10:$W$1011=Q932,収支報告書!$B$10:$B$1011,"")))</f>
        <v/>
      </c>
      <c r="R932" s="150">
        <f>SUMIFS(収支報告書!$P$10:$P$1011,収支報告書!$U$10:$U$1011,"対象外",収支報告書!$W$10:$W$1011,Q932)+SUMIFS(収支報告書!$S$10:$S$1011,収支報告書!$U$10:$U$1011,"一部*",収支報告書!$W$10:$W$1011,Q932)+SUMIFS(収支報告書!$AA$10:$AA$1011,収支報告書!$U$10:$U$1011,"一部*",収支報告書!$W$10:$W$1011,Q932)+SUMIFS(収支報告書!$AB$10:$AB$1011,収支報告書!$U$10:$U$1011,"一部*",収支報告書!$W$10:$W$1011,Q932)+SUMIFS(収支報告書!$P$10:$P$1011,収支報告書!$U$10:$U$1011,"確認",収支報告書!$W$10:$W$1011,Q932)+SUMIFS(収支報告書!$AC$10:$AC$1011,収支報告書!$U$10:$U$1011,"一部*",収支報告書!$W$10:$W$1011,Q932)</f>
        <v>0</v>
      </c>
      <c r="S932" t="str" cm="1">
        <f t="array" aca="1" ref="S932" ca="1">_xlfn.IFNA(INDIRECT(ADDRESS(MATCH(Q932,収支報告書!$W$10:$W$1011,0)+9,22,4,,"収支報告書")),"")</f>
        <v/>
      </c>
      <c r="T932" t="str">
        <f t="shared" si="29"/>
        <v/>
      </c>
      <c r="U932" t="str">
        <f t="shared" si="30"/>
        <v/>
      </c>
    </row>
    <row r="933" spans="14:21">
      <c r="N933">
        <v>929</v>
      </c>
      <c r="O933" t="str">
        <f>IF(収支報告書!U938="一部対象外","・No."&amp;収支報告書!B938&amp;"："&amp;TEXT(収支報告書!$S938+収支報告書!$AA938+収支報告書!$AC938,"\#,###"),IF(収支報告書!U938="一部確認","・No."&amp;収支報告書!B938&amp;"："&amp;TEXT(収支報告書!$AB938,"\#,###"),""))</f>
        <v/>
      </c>
      <c r="P933" t="str" cm="1">
        <f t="array" ref="P933">IF(Q933="","",_xlfn.TEXTJOIN(",",TRUE,IF(収支報告書!$W$10:$W$1011=Q933,収支報告書!$B$10:$B$1011,"")))</f>
        <v/>
      </c>
      <c r="R933" s="150">
        <f>SUMIFS(収支報告書!$P$10:$P$1011,収支報告書!$U$10:$U$1011,"対象外",収支報告書!$W$10:$W$1011,Q933)+SUMIFS(収支報告書!$S$10:$S$1011,収支報告書!$U$10:$U$1011,"一部*",収支報告書!$W$10:$W$1011,Q933)+SUMIFS(収支報告書!$AA$10:$AA$1011,収支報告書!$U$10:$U$1011,"一部*",収支報告書!$W$10:$W$1011,Q933)+SUMIFS(収支報告書!$AB$10:$AB$1011,収支報告書!$U$10:$U$1011,"一部*",収支報告書!$W$10:$W$1011,Q933)+SUMIFS(収支報告書!$P$10:$P$1011,収支報告書!$U$10:$U$1011,"確認",収支報告書!$W$10:$W$1011,Q933)+SUMIFS(収支報告書!$AC$10:$AC$1011,収支報告書!$U$10:$U$1011,"一部*",収支報告書!$W$10:$W$1011,Q933)</f>
        <v>0</v>
      </c>
      <c r="S933" t="str" cm="1">
        <f t="array" aca="1" ref="S933" ca="1">_xlfn.IFNA(INDIRECT(ADDRESS(MATCH(Q933,収支報告書!$W$10:$W$1011,0)+9,22,4,,"収支報告書")),"")</f>
        <v/>
      </c>
      <c r="T933" t="str">
        <f t="shared" si="29"/>
        <v/>
      </c>
      <c r="U933" t="str">
        <f t="shared" si="30"/>
        <v/>
      </c>
    </row>
    <row r="934" spans="14:21">
      <c r="N934">
        <v>930</v>
      </c>
      <c r="O934" t="str">
        <f>IF(収支報告書!U939="一部対象外","・No."&amp;収支報告書!B939&amp;"："&amp;TEXT(収支報告書!$S939+収支報告書!$AA939+収支報告書!$AC939,"\#,###"),IF(収支報告書!U939="一部確認","・No."&amp;収支報告書!B939&amp;"："&amp;TEXT(収支報告書!$AB939,"\#,###"),""))</f>
        <v/>
      </c>
      <c r="P934" t="str" cm="1">
        <f t="array" ref="P934">IF(Q934="","",_xlfn.TEXTJOIN(",",TRUE,IF(収支報告書!$W$10:$W$1011=Q934,収支報告書!$B$10:$B$1011,"")))</f>
        <v/>
      </c>
      <c r="R934" s="150">
        <f>SUMIFS(収支報告書!$P$10:$P$1011,収支報告書!$U$10:$U$1011,"対象外",収支報告書!$W$10:$W$1011,Q934)+SUMIFS(収支報告書!$S$10:$S$1011,収支報告書!$U$10:$U$1011,"一部*",収支報告書!$W$10:$W$1011,Q934)+SUMIFS(収支報告書!$AA$10:$AA$1011,収支報告書!$U$10:$U$1011,"一部*",収支報告書!$W$10:$W$1011,Q934)+SUMIFS(収支報告書!$AB$10:$AB$1011,収支報告書!$U$10:$U$1011,"一部*",収支報告書!$W$10:$W$1011,Q934)+SUMIFS(収支報告書!$P$10:$P$1011,収支報告書!$U$10:$U$1011,"確認",収支報告書!$W$10:$W$1011,Q934)+SUMIFS(収支報告書!$AC$10:$AC$1011,収支報告書!$U$10:$U$1011,"一部*",収支報告書!$W$10:$W$1011,Q934)</f>
        <v>0</v>
      </c>
      <c r="S934" t="str" cm="1">
        <f t="array" aca="1" ref="S934" ca="1">_xlfn.IFNA(INDIRECT(ADDRESS(MATCH(Q934,収支報告書!$W$10:$W$1011,0)+9,22,4,,"収支報告書")),"")</f>
        <v/>
      </c>
      <c r="T934" t="str">
        <f t="shared" si="29"/>
        <v/>
      </c>
      <c r="U934" t="str">
        <f t="shared" si="30"/>
        <v/>
      </c>
    </row>
    <row r="935" spans="14:21">
      <c r="N935">
        <v>931</v>
      </c>
      <c r="O935" t="str">
        <f>IF(収支報告書!U940="一部対象外","・No."&amp;収支報告書!B940&amp;"："&amp;TEXT(収支報告書!$S940+収支報告書!$AA940+収支報告書!$AC940,"\#,###"),IF(収支報告書!U940="一部確認","・No."&amp;収支報告書!B940&amp;"："&amp;TEXT(収支報告書!$AB940,"\#,###"),""))</f>
        <v/>
      </c>
      <c r="P935" t="str" cm="1">
        <f t="array" ref="P935">IF(Q935="","",_xlfn.TEXTJOIN(",",TRUE,IF(収支報告書!$W$10:$W$1011=Q935,収支報告書!$B$10:$B$1011,"")))</f>
        <v/>
      </c>
      <c r="R935" s="150">
        <f>SUMIFS(収支報告書!$P$10:$P$1011,収支報告書!$U$10:$U$1011,"対象外",収支報告書!$W$10:$W$1011,Q935)+SUMIFS(収支報告書!$S$10:$S$1011,収支報告書!$U$10:$U$1011,"一部*",収支報告書!$W$10:$W$1011,Q935)+SUMIFS(収支報告書!$AA$10:$AA$1011,収支報告書!$U$10:$U$1011,"一部*",収支報告書!$W$10:$W$1011,Q935)+SUMIFS(収支報告書!$AB$10:$AB$1011,収支報告書!$U$10:$U$1011,"一部*",収支報告書!$W$10:$W$1011,Q935)+SUMIFS(収支報告書!$P$10:$P$1011,収支報告書!$U$10:$U$1011,"確認",収支報告書!$W$10:$W$1011,Q935)+SUMIFS(収支報告書!$AC$10:$AC$1011,収支報告書!$U$10:$U$1011,"一部*",収支報告書!$W$10:$W$1011,Q935)</f>
        <v>0</v>
      </c>
      <c r="S935" t="str" cm="1">
        <f t="array" aca="1" ref="S935" ca="1">_xlfn.IFNA(INDIRECT(ADDRESS(MATCH(Q935,収支報告書!$W$10:$W$1011,0)+9,22,4,,"収支報告書")),"")</f>
        <v/>
      </c>
      <c r="T935" t="str">
        <f t="shared" si="29"/>
        <v/>
      </c>
      <c r="U935" t="str">
        <f t="shared" si="30"/>
        <v/>
      </c>
    </row>
    <row r="936" spans="14:21">
      <c r="N936">
        <v>932</v>
      </c>
      <c r="O936" t="str">
        <f>IF(収支報告書!U941="一部対象外","・No."&amp;収支報告書!B941&amp;"："&amp;TEXT(収支報告書!$S941+収支報告書!$AA941+収支報告書!$AC941,"\#,###"),IF(収支報告書!U941="一部確認","・No."&amp;収支報告書!B941&amp;"："&amp;TEXT(収支報告書!$AB941,"\#,###"),""))</f>
        <v/>
      </c>
      <c r="P936" t="str" cm="1">
        <f t="array" ref="P936">IF(Q936="","",_xlfn.TEXTJOIN(",",TRUE,IF(収支報告書!$W$10:$W$1011=Q936,収支報告書!$B$10:$B$1011,"")))</f>
        <v/>
      </c>
      <c r="R936" s="150">
        <f>SUMIFS(収支報告書!$P$10:$P$1011,収支報告書!$U$10:$U$1011,"対象外",収支報告書!$W$10:$W$1011,Q936)+SUMIFS(収支報告書!$S$10:$S$1011,収支報告書!$U$10:$U$1011,"一部*",収支報告書!$W$10:$W$1011,Q936)+SUMIFS(収支報告書!$AA$10:$AA$1011,収支報告書!$U$10:$U$1011,"一部*",収支報告書!$W$10:$W$1011,Q936)+SUMIFS(収支報告書!$AB$10:$AB$1011,収支報告書!$U$10:$U$1011,"一部*",収支報告書!$W$10:$W$1011,Q936)+SUMIFS(収支報告書!$P$10:$P$1011,収支報告書!$U$10:$U$1011,"確認",収支報告書!$W$10:$W$1011,Q936)+SUMIFS(収支報告書!$AC$10:$AC$1011,収支報告書!$U$10:$U$1011,"一部*",収支報告書!$W$10:$W$1011,Q936)</f>
        <v>0</v>
      </c>
      <c r="S936" t="str" cm="1">
        <f t="array" aca="1" ref="S936" ca="1">_xlfn.IFNA(INDIRECT(ADDRESS(MATCH(Q936,収支報告書!$W$10:$W$1011,0)+9,22,4,,"収支報告書")),"")</f>
        <v/>
      </c>
      <c r="T936" t="str">
        <f t="shared" si="29"/>
        <v/>
      </c>
      <c r="U936" t="str">
        <f t="shared" si="30"/>
        <v/>
      </c>
    </row>
    <row r="937" spans="14:21">
      <c r="N937">
        <v>933</v>
      </c>
      <c r="O937" t="str">
        <f>IF(収支報告書!U942="一部対象外","・No."&amp;収支報告書!B942&amp;"："&amp;TEXT(収支報告書!$S942+収支報告書!$AA942+収支報告書!$AC942,"\#,###"),IF(収支報告書!U942="一部確認","・No."&amp;収支報告書!B942&amp;"："&amp;TEXT(収支報告書!$AB942,"\#,###"),""))</f>
        <v/>
      </c>
      <c r="P937" t="str" cm="1">
        <f t="array" ref="P937">IF(Q937="","",_xlfn.TEXTJOIN(",",TRUE,IF(収支報告書!$W$10:$W$1011=Q937,収支報告書!$B$10:$B$1011,"")))</f>
        <v/>
      </c>
      <c r="R937" s="150">
        <f>SUMIFS(収支報告書!$P$10:$P$1011,収支報告書!$U$10:$U$1011,"対象外",収支報告書!$W$10:$W$1011,Q937)+SUMIFS(収支報告書!$S$10:$S$1011,収支報告書!$U$10:$U$1011,"一部*",収支報告書!$W$10:$W$1011,Q937)+SUMIFS(収支報告書!$AA$10:$AA$1011,収支報告書!$U$10:$U$1011,"一部*",収支報告書!$W$10:$W$1011,Q937)+SUMIFS(収支報告書!$AB$10:$AB$1011,収支報告書!$U$10:$U$1011,"一部*",収支報告書!$W$10:$W$1011,Q937)+SUMIFS(収支報告書!$P$10:$P$1011,収支報告書!$U$10:$U$1011,"確認",収支報告書!$W$10:$W$1011,Q937)+SUMIFS(収支報告書!$AC$10:$AC$1011,収支報告書!$U$10:$U$1011,"一部*",収支報告書!$W$10:$W$1011,Q937)</f>
        <v>0</v>
      </c>
      <c r="S937" t="str" cm="1">
        <f t="array" aca="1" ref="S937" ca="1">_xlfn.IFNA(INDIRECT(ADDRESS(MATCH(Q937,収支報告書!$W$10:$W$1011,0)+9,22,4,,"収支報告書")),"")</f>
        <v/>
      </c>
      <c r="T937" t="str">
        <f t="shared" si="29"/>
        <v/>
      </c>
      <c r="U937" t="str">
        <f t="shared" si="30"/>
        <v/>
      </c>
    </row>
    <row r="938" spans="14:21">
      <c r="N938">
        <v>934</v>
      </c>
      <c r="O938" t="str">
        <f>IF(収支報告書!U943="一部対象外","・No."&amp;収支報告書!B943&amp;"："&amp;TEXT(収支報告書!$S943+収支報告書!$AA943+収支報告書!$AC943,"\#,###"),IF(収支報告書!U943="一部確認","・No."&amp;収支報告書!B943&amp;"："&amp;TEXT(収支報告書!$AB943,"\#,###"),""))</f>
        <v/>
      </c>
      <c r="P938" t="str" cm="1">
        <f t="array" ref="P938">IF(Q938="","",_xlfn.TEXTJOIN(",",TRUE,IF(収支報告書!$W$10:$W$1011=Q938,収支報告書!$B$10:$B$1011,"")))</f>
        <v/>
      </c>
      <c r="R938" s="150">
        <f>SUMIFS(収支報告書!$P$10:$P$1011,収支報告書!$U$10:$U$1011,"対象外",収支報告書!$W$10:$W$1011,Q938)+SUMIFS(収支報告書!$S$10:$S$1011,収支報告書!$U$10:$U$1011,"一部*",収支報告書!$W$10:$W$1011,Q938)+SUMIFS(収支報告書!$AA$10:$AA$1011,収支報告書!$U$10:$U$1011,"一部*",収支報告書!$W$10:$W$1011,Q938)+SUMIFS(収支報告書!$AB$10:$AB$1011,収支報告書!$U$10:$U$1011,"一部*",収支報告書!$W$10:$W$1011,Q938)+SUMIFS(収支報告書!$P$10:$P$1011,収支報告書!$U$10:$U$1011,"確認",収支報告書!$W$10:$W$1011,Q938)+SUMIFS(収支報告書!$AC$10:$AC$1011,収支報告書!$U$10:$U$1011,"一部*",収支報告書!$W$10:$W$1011,Q938)</f>
        <v>0</v>
      </c>
      <c r="S938" t="str" cm="1">
        <f t="array" aca="1" ref="S938" ca="1">_xlfn.IFNA(INDIRECT(ADDRESS(MATCH(Q938,収支報告書!$W$10:$W$1011,0)+9,22,4,,"収支報告書")),"")</f>
        <v/>
      </c>
      <c r="T938" t="str">
        <f t="shared" si="29"/>
        <v/>
      </c>
      <c r="U938" t="str">
        <f t="shared" si="30"/>
        <v/>
      </c>
    </row>
    <row r="939" spans="14:21">
      <c r="N939">
        <v>935</v>
      </c>
      <c r="O939" t="str">
        <f>IF(収支報告書!U944="一部対象外","・No."&amp;収支報告書!B944&amp;"："&amp;TEXT(収支報告書!$S944+収支報告書!$AA944+収支報告書!$AC944,"\#,###"),IF(収支報告書!U944="一部確認","・No."&amp;収支報告書!B944&amp;"："&amp;TEXT(収支報告書!$AB944,"\#,###"),""))</f>
        <v/>
      </c>
      <c r="P939" t="str" cm="1">
        <f t="array" ref="P939">IF(Q939="","",_xlfn.TEXTJOIN(",",TRUE,IF(収支報告書!$W$10:$W$1011=Q939,収支報告書!$B$10:$B$1011,"")))</f>
        <v/>
      </c>
      <c r="R939" s="150">
        <f>SUMIFS(収支報告書!$P$10:$P$1011,収支報告書!$U$10:$U$1011,"対象外",収支報告書!$W$10:$W$1011,Q939)+SUMIFS(収支報告書!$S$10:$S$1011,収支報告書!$U$10:$U$1011,"一部*",収支報告書!$W$10:$W$1011,Q939)+SUMIFS(収支報告書!$AA$10:$AA$1011,収支報告書!$U$10:$U$1011,"一部*",収支報告書!$W$10:$W$1011,Q939)+SUMIFS(収支報告書!$AB$10:$AB$1011,収支報告書!$U$10:$U$1011,"一部*",収支報告書!$W$10:$W$1011,Q939)+SUMIFS(収支報告書!$P$10:$P$1011,収支報告書!$U$10:$U$1011,"確認",収支報告書!$W$10:$W$1011,Q939)+SUMIFS(収支報告書!$AC$10:$AC$1011,収支報告書!$U$10:$U$1011,"一部*",収支報告書!$W$10:$W$1011,Q939)</f>
        <v>0</v>
      </c>
      <c r="S939" t="str" cm="1">
        <f t="array" aca="1" ref="S939" ca="1">_xlfn.IFNA(INDIRECT(ADDRESS(MATCH(Q939,収支報告書!$W$10:$W$1011,0)+9,22,4,,"収支報告書")),"")</f>
        <v/>
      </c>
      <c r="T939" t="str">
        <f t="shared" si="29"/>
        <v/>
      </c>
      <c r="U939" t="str">
        <f t="shared" si="30"/>
        <v/>
      </c>
    </row>
    <row r="940" spans="14:21">
      <c r="N940">
        <v>936</v>
      </c>
      <c r="O940" t="str">
        <f>IF(収支報告書!U945="一部対象外","・No."&amp;収支報告書!B945&amp;"："&amp;TEXT(収支報告書!$S945+収支報告書!$AA945+収支報告書!$AC945,"\#,###"),IF(収支報告書!U945="一部確認","・No."&amp;収支報告書!B945&amp;"："&amp;TEXT(収支報告書!$AB945,"\#,###"),""))</f>
        <v/>
      </c>
      <c r="P940" t="str" cm="1">
        <f t="array" ref="P940">IF(Q940="","",_xlfn.TEXTJOIN(",",TRUE,IF(収支報告書!$W$10:$W$1011=Q940,収支報告書!$B$10:$B$1011,"")))</f>
        <v/>
      </c>
      <c r="R940" s="150">
        <f>SUMIFS(収支報告書!$P$10:$P$1011,収支報告書!$U$10:$U$1011,"対象外",収支報告書!$W$10:$W$1011,Q940)+SUMIFS(収支報告書!$S$10:$S$1011,収支報告書!$U$10:$U$1011,"一部*",収支報告書!$W$10:$W$1011,Q940)+SUMIFS(収支報告書!$AA$10:$AA$1011,収支報告書!$U$10:$U$1011,"一部*",収支報告書!$W$10:$W$1011,Q940)+SUMIFS(収支報告書!$AB$10:$AB$1011,収支報告書!$U$10:$U$1011,"一部*",収支報告書!$W$10:$W$1011,Q940)+SUMIFS(収支報告書!$P$10:$P$1011,収支報告書!$U$10:$U$1011,"確認",収支報告書!$W$10:$W$1011,Q940)+SUMIFS(収支報告書!$AC$10:$AC$1011,収支報告書!$U$10:$U$1011,"一部*",収支報告書!$W$10:$W$1011,Q940)</f>
        <v>0</v>
      </c>
      <c r="S940" t="str" cm="1">
        <f t="array" aca="1" ref="S940" ca="1">_xlfn.IFNA(INDIRECT(ADDRESS(MATCH(Q940,収支報告書!$W$10:$W$1011,0)+9,22,4,,"収支報告書")),"")</f>
        <v/>
      </c>
      <c r="T940" t="str">
        <f t="shared" si="29"/>
        <v/>
      </c>
      <c r="U940" t="str">
        <f t="shared" si="30"/>
        <v/>
      </c>
    </row>
    <row r="941" spans="14:21">
      <c r="N941">
        <v>937</v>
      </c>
      <c r="O941" t="str">
        <f>IF(収支報告書!U946="一部対象外","・No."&amp;収支報告書!B946&amp;"："&amp;TEXT(収支報告書!$S946+収支報告書!$AA946+収支報告書!$AC946,"\#,###"),IF(収支報告書!U946="一部確認","・No."&amp;収支報告書!B946&amp;"："&amp;TEXT(収支報告書!$AB946,"\#,###"),""))</f>
        <v/>
      </c>
      <c r="P941" t="str" cm="1">
        <f t="array" ref="P941">IF(Q941="","",_xlfn.TEXTJOIN(",",TRUE,IF(収支報告書!$W$10:$W$1011=Q941,収支報告書!$B$10:$B$1011,"")))</f>
        <v/>
      </c>
      <c r="R941" s="150">
        <f>SUMIFS(収支報告書!$P$10:$P$1011,収支報告書!$U$10:$U$1011,"対象外",収支報告書!$W$10:$W$1011,Q941)+SUMIFS(収支報告書!$S$10:$S$1011,収支報告書!$U$10:$U$1011,"一部*",収支報告書!$W$10:$W$1011,Q941)+SUMIFS(収支報告書!$AA$10:$AA$1011,収支報告書!$U$10:$U$1011,"一部*",収支報告書!$W$10:$W$1011,Q941)+SUMIFS(収支報告書!$AB$10:$AB$1011,収支報告書!$U$10:$U$1011,"一部*",収支報告書!$W$10:$W$1011,Q941)+SUMIFS(収支報告書!$P$10:$P$1011,収支報告書!$U$10:$U$1011,"確認",収支報告書!$W$10:$W$1011,Q941)+SUMIFS(収支報告書!$AC$10:$AC$1011,収支報告書!$U$10:$U$1011,"一部*",収支報告書!$W$10:$W$1011,Q941)</f>
        <v>0</v>
      </c>
      <c r="S941" t="str" cm="1">
        <f t="array" aca="1" ref="S941" ca="1">_xlfn.IFNA(INDIRECT(ADDRESS(MATCH(Q941,収支報告書!$W$10:$W$1011,0)+9,22,4,,"収支報告書")),"")</f>
        <v/>
      </c>
      <c r="T941" t="str">
        <f t="shared" si="29"/>
        <v/>
      </c>
      <c r="U941" t="str">
        <f t="shared" si="30"/>
        <v/>
      </c>
    </row>
    <row r="942" spans="14:21">
      <c r="N942">
        <v>938</v>
      </c>
      <c r="O942" t="str">
        <f>IF(収支報告書!U947="一部対象外","・No."&amp;収支報告書!B947&amp;"："&amp;TEXT(収支報告書!$S947+収支報告書!$AA947+収支報告書!$AC947,"\#,###"),IF(収支報告書!U947="一部確認","・No."&amp;収支報告書!B947&amp;"："&amp;TEXT(収支報告書!$AB947,"\#,###"),""))</f>
        <v/>
      </c>
      <c r="P942" t="str" cm="1">
        <f t="array" ref="P942">IF(Q942="","",_xlfn.TEXTJOIN(",",TRUE,IF(収支報告書!$W$10:$W$1011=Q942,収支報告書!$B$10:$B$1011,"")))</f>
        <v/>
      </c>
      <c r="R942" s="150">
        <f>SUMIFS(収支報告書!$P$10:$P$1011,収支報告書!$U$10:$U$1011,"対象外",収支報告書!$W$10:$W$1011,Q942)+SUMIFS(収支報告書!$S$10:$S$1011,収支報告書!$U$10:$U$1011,"一部*",収支報告書!$W$10:$W$1011,Q942)+SUMIFS(収支報告書!$AA$10:$AA$1011,収支報告書!$U$10:$U$1011,"一部*",収支報告書!$W$10:$W$1011,Q942)+SUMIFS(収支報告書!$AB$10:$AB$1011,収支報告書!$U$10:$U$1011,"一部*",収支報告書!$W$10:$W$1011,Q942)+SUMIFS(収支報告書!$P$10:$P$1011,収支報告書!$U$10:$U$1011,"確認",収支報告書!$W$10:$W$1011,Q942)+SUMIFS(収支報告書!$AC$10:$AC$1011,収支報告書!$U$10:$U$1011,"一部*",収支報告書!$W$10:$W$1011,Q942)</f>
        <v>0</v>
      </c>
      <c r="S942" t="str" cm="1">
        <f t="array" aca="1" ref="S942" ca="1">_xlfn.IFNA(INDIRECT(ADDRESS(MATCH(Q942,収支報告書!$W$10:$W$1011,0)+9,22,4,,"収支報告書")),"")</f>
        <v/>
      </c>
      <c r="T942" t="str">
        <f t="shared" si="29"/>
        <v/>
      </c>
      <c r="U942" t="str">
        <f t="shared" si="30"/>
        <v/>
      </c>
    </row>
    <row r="943" spans="14:21">
      <c r="N943">
        <v>939</v>
      </c>
      <c r="O943" t="str">
        <f>IF(収支報告書!U948="一部対象外","・No."&amp;収支報告書!B948&amp;"："&amp;TEXT(収支報告書!$S948+収支報告書!$AA948+収支報告書!$AC948,"\#,###"),IF(収支報告書!U948="一部確認","・No."&amp;収支報告書!B948&amp;"："&amp;TEXT(収支報告書!$AB948,"\#,###"),""))</f>
        <v/>
      </c>
      <c r="P943" t="str" cm="1">
        <f t="array" ref="P943">IF(Q943="","",_xlfn.TEXTJOIN(",",TRUE,IF(収支報告書!$W$10:$W$1011=Q943,収支報告書!$B$10:$B$1011,"")))</f>
        <v/>
      </c>
      <c r="R943" s="150">
        <f>SUMIFS(収支報告書!$P$10:$P$1011,収支報告書!$U$10:$U$1011,"対象外",収支報告書!$W$10:$W$1011,Q943)+SUMIFS(収支報告書!$S$10:$S$1011,収支報告書!$U$10:$U$1011,"一部*",収支報告書!$W$10:$W$1011,Q943)+SUMIFS(収支報告書!$AA$10:$AA$1011,収支報告書!$U$10:$U$1011,"一部*",収支報告書!$W$10:$W$1011,Q943)+SUMIFS(収支報告書!$AB$10:$AB$1011,収支報告書!$U$10:$U$1011,"一部*",収支報告書!$W$10:$W$1011,Q943)+SUMIFS(収支報告書!$P$10:$P$1011,収支報告書!$U$10:$U$1011,"確認",収支報告書!$W$10:$W$1011,Q943)+SUMIFS(収支報告書!$AC$10:$AC$1011,収支報告書!$U$10:$U$1011,"一部*",収支報告書!$W$10:$W$1011,Q943)</f>
        <v>0</v>
      </c>
      <c r="S943" t="str" cm="1">
        <f t="array" aca="1" ref="S943" ca="1">_xlfn.IFNA(INDIRECT(ADDRESS(MATCH(Q943,収支報告書!$W$10:$W$1011,0)+9,22,4,,"収支報告書")),"")</f>
        <v/>
      </c>
      <c r="T943" t="str">
        <f t="shared" si="29"/>
        <v/>
      </c>
      <c r="U943" t="str">
        <f t="shared" si="30"/>
        <v/>
      </c>
    </row>
    <row r="944" spans="14:21">
      <c r="N944">
        <v>940</v>
      </c>
      <c r="O944" t="str">
        <f>IF(収支報告書!U949="一部対象外","・No."&amp;収支報告書!B949&amp;"："&amp;TEXT(収支報告書!$S949+収支報告書!$AA949+収支報告書!$AC949,"\#,###"),IF(収支報告書!U949="一部確認","・No."&amp;収支報告書!B949&amp;"："&amp;TEXT(収支報告書!$AB949,"\#,###"),""))</f>
        <v/>
      </c>
      <c r="P944" t="str" cm="1">
        <f t="array" ref="P944">IF(Q944="","",_xlfn.TEXTJOIN(",",TRUE,IF(収支報告書!$W$10:$W$1011=Q944,収支報告書!$B$10:$B$1011,"")))</f>
        <v/>
      </c>
      <c r="R944" s="150">
        <f>SUMIFS(収支報告書!$P$10:$P$1011,収支報告書!$U$10:$U$1011,"対象外",収支報告書!$W$10:$W$1011,Q944)+SUMIFS(収支報告書!$S$10:$S$1011,収支報告書!$U$10:$U$1011,"一部*",収支報告書!$W$10:$W$1011,Q944)+SUMIFS(収支報告書!$AA$10:$AA$1011,収支報告書!$U$10:$U$1011,"一部*",収支報告書!$W$10:$W$1011,Q944)+SUMIFS(収支報告書!$AB$10:$AB$1011,収支報告書!$U$10:$U$1011,"一部*",収支報告書!$W$10:$W$1011,Q944)+SUMIFS(収支報告書!$P$10:$P$1011,収支報告書!$U$10:$U$1011,"確認",収支報告書!$W$10:$W$1011,Q944)+SUMIFS(収支報告書!$AC$10:$AC$1011,収支報告書!$U$10:$U$1011,"一部*",収支報告書!$W$10:$W$1011,Q944)</f>
        <v>0</v>
      </c>
      <c r="S944" t="str" cm="1">
        <f t="array" aca="1" ref="S944" ca="1">_xlfn.IFNA(INDIRECT(ADDRESS(MATCH(Q944,収支報告書!$W$10:$W$1011,0)+9,22,4,,"収支報告書")),"")</f>
        <v/>
      </c>
      <c r="T944" t="str">
        <f t="shared" si="29"/>
        <v/>
      </c>
      <c r="U944" t="str">
        <f t="shared" si="30"/>
        <v/>
      </c>
    </row>
    <row r="945" spans="14:21">
      <c r="N945">
        <v>941</v>
      </c>
      <c r="O945" t="str">
        <f>IF(収支報告書!U950="一部対象外","・No."&amp;収支報告書!B950&amp;"："&amp;TEXT(収支報告書!$S950+収支報告書!$AA950+収支報告書!$AC950,"\#,###"),IF(収支報告書!U950="一部確認","・No."&amp;収支報告書!B950&amp;"："&amp;TEXT(収支報告書!$AB950,"\#,###"),""))</f>
        <v/>
      </c>
      <c r="P945" t="str" cm="1">
        <f t="array" ref="P945">IF(Q945="","",_xlfn.TEXTJOIN(",",TRUE,IF(収支報告書!$W$10:$W$1011=Q945,収支報告書!$B$10:$B$1011,"")))</f>
        <v/>
      </c>
      <c r="R945" s="150">
        <f>SUMIFS(収支報告書!$P$10:$P$1011,収支報告書!$U$10:$U$1011,"対象外",収支報告書!$W$10:$W$1011,Q945)+SUMIFS(収支報告書!$S$10:$S$1011,収支報告書!$U$10:$U$1011,"一部*",収支報告書!$W$10:$W$1011,Q945)+SUMIFS(収支報告書!$AA$10:$AA$1011,収支報告書!$U$10:$U$1011,"一部*",収支報告書!$W$10:$W$1011,Q945)+SUMIFS(収支報告書!$AB$10:$AB$1011,収支報告書!$U$10:$U$1011,"一部*",収支報告書!$W$10:$W$1011,Q945)+SUMIFS(収支報告書!$P$10:$P$1011,収支報告書!$U$10:$U$1011,"確認",収支報告書!$W$10:$W$1011,Q945)+SUMIFS(収支報告書!$AC$10:$AC$1011,収支報告書!$U$10:$U$1011,"一部*",収支報告書!$W$10:$W$1011,Q945)</f>
        <v>0</v>
      </c>
      <c r="S945" t="str" cm="1">
        <f t="array" aca="1" ref="S945" ca="1">_xlfn.IFNA(INDIRECT(ADDRESS(MATCH(Q945,収支報告書!$W$10:$W$1011,0)+9,22,4,,"収支報告書")),"")</f>
        <v/>
      </c>
      <c r="T945" t="str">
        <f t="shared" si="29"/>
        <v/>
      </c>
      <c r="U945" t="str">
        <f t="shared" si="30"/>
        <v/>
      </c>
    </row>
    <row r="946" spans="14:21">
      <c r="N946">
        <v>942</v>
      </c>
      <c r="O946" t="str">
        <f>IF(収支報告書!U951="一部対象外","・No."&amp;収支報告書!B951&amp;"："&amp;TEXT(収支報告書!$S951+収支報告書!$AA951+収支報告書!$AC951,"\#,###"),IF(収支報告書!U951="一部確認","・No."&amp;収支報告書!B951&amp;"："&amp;TEXT(収支報告書!$AB951,"\#,###"),""))</f>
        <v/>
      </c>
      <c r="P946" t="str" cm="1">
        <f t="array" ref="P946">IF(Q946="","",_xlfn.TEXTJOIN(",",TRUE,IF(収支報告書!$W$10:$W$1011=Q946,収支報告書!$B$10:$B$1011,"")))</f>
        <v/>
      </c>
      <c r="R946" s="150">
        <f>SUMIFS(収支報告書!$P$10:$P$1011,収支報告書!$U$10:$U$1011,"対象外",収支報告書!$W$10:$W$1011,Q946)+SUMIFS(収支報告書!$S$10:$S$1011,収支報告書!$U$10:$U$1011,"一部*",収支報告書!$W$10:$W$1011,Q946)+SUMIFS(収支報告書!$AA$10:$AA$1011,収支報告書!$U$10:$U$1011,"一部*",収支報告書!$W$10:$W$1011,Q946)+SUMIFS(収支報告書!$AB$10:$AB$1011,収支報告書!$U$10:$U$1011,"一部*",収支報告書!$W$10:$W$1011,Q946)+SUMIFS(収支報告書!$P$10:$P$1011,収支報告書!$U$10:$U$1011,"確認",収支報告書!$W$10:$W$1011,Q946)+SUMIFS(収支報告書!$AC$10:$AC$1011,収支報告書!$U$10:$U$1011,"一部*",収支報告書!$W$10:$W$1011,Q946)</f>
        <v>0</v>
      </c>
      <c r="S946" t="str" cm="1">
        <f t="array" aca="1" ref="S946" ca="1">_xlfn.IFNA(INDIRECT(ADDRESS(MATCH(Q946,収支報告書!$W$10:$W$1011,0)+9,22,4,,"収支報告書")),"")</f>
        <v/>
      </c>
      <c r="T946" t="str">
        <f t="shared" si="29"/>
        <v/>
      </c>
      <c r="U946" t="str">
        <f t="shared" si="30"/>
        <v/>
      </c>
    </row>
    <row r="947" spans="14:21">
      <c r="N947">
        <v>943</v>
      </c>
      <c r="O947" t="str">
        <f>IF(収支報告書!U952="一部対象外","・No."&amp;収支報告書!B952&amp;"："&amp;TEXT(収支報告書!$S952+収支報告書!$AA952+収支報告書!$AC952,"\#,###"),IF(収支報告書!U952="一部確認","・No."&amp;収支報告書!B952&amp;"："&amp;TEXT(収支報告書!$AB952,"\#,###"),""))</f>
        <v/>
      </c>
      <c r="P947" t="str" cm="1">
        <f t="array" ref="P947">IF(Q947="","",_xlfn.TEXTJOIN(",",TRUE,IF(収支報告書!$W$10:$W$1011=Q947,収支報告書!$B$10:$B$1011,"")))</f>
        <v/>
      </c>
      <c r="R947" s="150">
        <f>SUMIFS(収支報告書!$P$10:$P$1011,収支報告書!$U$10:$U$1011,"対象外",収支報告書!$W$10:$W$1011,Q947)+SUMIFS(収支報告書!$S$10:$S$1011,収支報告書!$U$10:$U$1011,"一部*",収支報告書!$W$10:$W$1011,Q947)+SUMIFS(収支報告書!$AA$10:$AA$1011,収支報告書!$U$10:$U$1011,"一部*",収支報告書!$W$10:$W$1011,Q947)+SUMIFS(収支報告書!$AB$10:$AB$1011,収支報告書!$U$10:$U$1011,"一部*",収支報告書!$W$10:$W$1011,Q947)+SUMIFS(収支報告書!$P$10:$P$1011,収支報告書!$U$10:$U$1011,"確認",収支報告書!$W$10:$W$1011,Q947)+SUMIFS(収支報告書!$AC$10:$AC$1011,収支報告書!$U$10:$U$1011,"一部*",収支報告書!$W$10:$W$1011,Q947)</f>
        <v>0</v>
      </c>
      <c r="S947" t="str" cm="1">
        <f t="array" aca="1" ref="S947" ca="1">_xlfn.IFNA(INDIRECT(ADDRESS(MATCH(Q947,収支報告書!$W$10:$W$1011,0)+9,22,4,,"収支報告書")),"")</f>
        <v/>
      </c>
      <c r="T947" t="str">
        <f t="shared" si="29"/>
        <v/>
      </c>
      <c r="U947" t="str">
        <f t="shared" si="30"/>
        <v/>
      </c>
    </row>
    <row r="948" spans="14:21">
      <c r="N948">
        <v>944</v>
      </c>
      <c r="O948" t="str">
        <f>IF(収支報告書!U953="一部対象外","・No."&amp;収支報告書!B953&amp;"："&amp;TEXT(収支報告書!$S953+収支報告書!$AA953+収支報告書!$AC953,"\#,###"),IF(収支報告書!U953="一部確認","・No."&amp;収支報告書!B953&amp;"："&amp;TEXT(収支報告書!$AB953,"\#,###"),""))</f>
        <v/>
      </c>
      <c r="P948" t="str" cm="1">
        <f t="array" ref="P948">IF(Q948="","",_xlfn.TEXTJOIN(",",TRUE,IF(収支報告書!$W$10:$W$1011=Q948,収支報告書!$B$10:$B$1011,"")))</f>
        <v/>
      </c>
      <c r="R948" s="150">
        <f>SUMIFS(収支報告書!$P$10:$P$1011,収支報告書!$U$10:$U$1011,"対象外",収支報告書!$W$10:$W$1011,Q948)+SUMIFS(収支報告書!$S$10:$S$1011,収支報告書!$U$10:$U$1011,"一部*",収支報告書!$W$10:$W$1011,Q948)+SUMIFS(収支報告書!$AA$10:$AA$1011,収支報告書!$U$10:$U$1011,"一部*",収支報告書!$W$10:$W$1011,Q948)+SUMIFS(収支報告書!$AB$10:$AB$1011,収支報告書!$U$10:$U$1011,"一部*",収支報告書!$W$10:$W$1011,Q948)+SUMIFS(収支報告書!$P$10:$P$1011,収支報告書!$U$10:$U$1011,"確認",収支報告書!$W$10:$W$1011,Q948)+SUMIFS(収支報告書!$AC$10:$AC$1011,収支報告書!$U$10:$U$1011,"一部*",収支報告書!$W$10:$W$1011,Q948)</f>
        <v>0</v>
      </c>
      <c r="S948" t="str" cm="1">
        <f t="array" aca="1" ref="S948" ca="1">_xlfn.IFNA(INDIRECT(ADDRESS(MATCH(Q948,収支報告書!$W$10:$W$1011,0)+9,22,4,,"収支報告書")),"")</f>
        <v/>
      </c>
      <c r="T948" t="str">
        <f t="shared" si="29"/>
        <v/>
      </c>
      <c r="U948" t="str">
        <f t="shared" si="30"/>
        <v/>
      </c>
    </row>
    <row r="949" spans="14:21">
      <c r="N949">
        <v>945</v>
      </c>
      <c r="O949" t="str">
        <f>IF(収支報告書!U954="一部対象外","・No."&amp;収支報告書!B954&amp;"："&amp;TEXT(収支報告書!$S954+収支報告書!$AA954+収支報告書!$AC954,"\#,###"),IF(収支報告書!U954="一部確認","・No."&amp;収支報告書!B954&amp;"："&amp;TEXT(収支報告書!$AB954,"\#,###"),""))</f>
        <v/>
      </c>
      <c r="P949" t="str" cm="1">
        <f t="array" ref="P949">IF(Q949="","",_xlfn.TEXTJOIN(",",TRUE,IF(収支報告書!$W$10:$W$1011=Q949,収支報告書!$B$10:$B$1011,"")))</f>
        <v/>
      </c>
      <c r="R949" s="150">
        <f>SUMIFS(収支報告書!$P$10:$P$1011,収支報告書!$U$10:$U$1011,"対象外",収支報告書!$W$10:$W$1011,Q949)+SUMIFS(収支報告書!$S$10:$S$1011,収支報告書!$U$10:$U$1011,"一部*",収支報告書!$W$10:$W$1011,Q949)+SUMIFS(収支報告書!$AA$10:$AA$1011,収支報告書!$U$10:$U$1011,"一部*",収支報告書!$W$10:$W$1011,Q949)+SUMIFS(収支報告書!$AB$10:$AB$1011,収支報告書!$U$10:$U$1011,"一部*",収支報告書!$W$10:$W$1011,Q949)+SUMIFS(収支報告書!$P$10:$P$1011,収支報告書!$U$10:$U$1011,"確認",収支報告書!$W$10:$W$1011,Q949)+SUMIFS(収支報告書!$AC$10:$AC$1011,収支報告書!$U$10:$U$1011,"一部*",収支報告書!$W$10:$W$1011,Q949)</f>
        <v>0</v>
      </c>
      <c r="S949" t="str" cm="1">
        <f t="array" aca="1" ref="S949" ca="1">_xlfn.IFNA(INDIRECT(ADDRESS(MATCH(Q949,収支報告書!$W$10:$W$1011,0)+9,22,4,,"収支報告書")),"")</f>
        <v/>
      </c>
      <c r="T949" t="str">
        <f t="shared" si="29"/>
        <v/>
      </c>
      <c r="U949" t="str">
        <f t="shared" si="30"/>
        <v/>
      </c>
    </row>
    <row r="950" spans="14:21">
      <c r="N950">
        <v>946</v>
      </c>
      <c r="O950" t="str">
        <f>IF(収支報告書!U955="一部対象外","・No."&amp;収支報告書!B955&amp;"："&amp;TEXT(収支報告書!$S955+収支報告書!$AA955+収支報告書!$AC955,"\#,###"),IF(収支報告書!U955="一部確認","・No."&amp;収支報告書!B955&amp;"："&amp;TEXT(収支報告書!$AB955,"\#,###"),""))</f>
        <v/>
      </c>
      <c r="P950" t="str" cm="1">
        <f t="array" ref="P950">IF(Q950="","",_xlfn.TEXTJOIN(",",TRUE,IF(収支報告書!$W$10:$W$1011=Q950,収支報告書!$B$10:$B$1011,"")))</f>
        <v/>
      </c>
      <c r="R950" s="150">
        <f>SUMIFS(収支報告書!$P$10:$P$1011,収支報告書!$U$10:$U$1011,"対象外",収支報告書!$W$10:$W$1011,Q950)+SUMIFS(収支報告書!$S$10:$S$1011,収支報告書!$U$10:$U$1011,"一部*",収支報告書!$W$10:$W$1011,Q950)+SUMIFS(収支報告書!$AA$10:$AA$1011,収支報告書!$U$10:$U$1011,"一部*",収支報告書!$W$10:$W$1011,Q950)+SUMIFS(収支報告書!$AB$10:$AB$1011,収支報告書!$U$10:$U$1011,"一部*",収支報告書!$W$10:$W$1011,Q950)+SUMIFS(収支報告書!$P$10:$P$1011,収支報告書!$U$10:$U$1011,"確認",収支報告書!$W$10:$W$1011,Q950)+SUMIFS(収支報告書!$AC$10:$AC$1011,収支報告書!$U$10:$U$1011,"一部*",収支報告書!$W$10:$W$1011,Q950)</f>
        <v>0</v>
      </c>
      <c r="S950" t="str" cm="1">
        <f t="array" aca="1" ref="S950" ca="1">_xlfn.IFNA(INDIRECT(ADDRESS(MATCH(Q950,収支報告書!$W$10:$W$1011,0)+9,22,4,,"収支報告書")),"")</f>
        <v/>
      </c>
      <c r="T950" t="str">
        <f t="shared" si="29"/>
        <v/>
      </c>
      <c r="U950" t="str">
        <f t="shared" si="30"/>
        <v/>
      </c>
    </row>
    <row r="951" spans="14:21">
      <c r="N951">
        <v>947</v>
      </c>
      <c r="O951" t="str">
        <f>IF(収支報告書!U956="一部対象外","・No."&amp;収支報告書!B956&amp;"："&amp;TEXT(収支報告書!$S956+収支報告書!$AA956+収支報告書!$AC956,"\#,###"),IF(収支報告書!U956="一部確認","・No."&amp;収支報告書!B956&amp;"："&amp;TEXT(収支報告書!$AB956,"\#,###"),""))</f>
        <v/>
      </c>
      <c r="P951" t="str" cm="1">
        <f t="array" ref="P951">IF(Q951="","",_xlfn.TEXTJOIN(",",TRUE,IF(収支報告書!$W$10:$W$1011=Q951,収支報告書!$B$10:$B$1011,"")))</f>
        <v/>
      </c>
      <c r="R951" s="150">
        <f>SUMIFS(収支報告書!$P$10:$P$1011,収支報告書!$U$10:$U$1011,"対象外",収支報告書!$W$10:$W$1011,Q951)+SUMIFS(収支報告書!$S$10:$S$1011,収支報告書!$U$10:$U$1011,"一部*",収支報告書!$W$10:$W$1011,Q951)+SUMIFS(収支報告書!$AA$10:$AA$1011,収支報告書!$U$10:$U$1011,"一部*",収支報告書!$W$10:$W$1011,Q951)+SUMIFS(収支報告書!$AB$10:$AB$1011,収支報告書!$U$10:$U$1011,"一部*",収支報告書!$W$10:$W$1011,Q951)+SUMIFS(収支報告書!$P$10:$P$1011,収支報告書!$U$10:$U$1011,"確認",収支報告書!$W$10:$W$1011,Q951)+SUMIFS(収支報告書!$AC$10:$AC$1011,収支報告書!$U$10:$U$1011,"一部*",収支報告書!$W$10:$W$1011,Q951)</f>
        <v>0</v>
      </c>
      <c r="S951" t="str" cm="1">
        <f t="array" aca="1" ref="S951" ca="1">_xlfn.IFNA(INDIRECT(ADDRESS(MATCH(Q951,収支報告書!$W$10:$W$1011,0)+9,22,4,,"収支報告書")),"")</f>
        <v/>
      </c>
      <c r="T951" t="str">
        <f t="shared" si="29"/>
        <v/>
      </c>
      <c r="U951" t="str">
        <f t="shared" si="30"/>
        <v/>
      </c>
    </row>
    <row r="952" spans="14:21">
      <c r="N952">
        <v>948</v>
      </c>
      <c r="O952" t="str">
        <f>IF(収支報告書!U957="一部対象外","・No."&amp;収支報告書!B957&amp;"："&amp;TEXT(収支報告書!$S957+収支報告書!$AA957+収支報告書!$AC957,"\#,###"),IF(収支報告書!U957="一部確認","・No."&amp;収支報告書!B957&amp;"："&amp;TEXT(収支報告書!$AB957,"\#,###"),""))</f>
        <v/>
      </c>
      <c r="P952" t="str" cm="1">
        <f t="array" ref="P952">IF(Q952="","",_xlfn.TEXTJOIN(",",TRUE,IF(収支報告書!$W$10:$W$1011=Q952,収支報告書!$B$10:$B$1011,"")))</f>
        <v/>
      </c>
      <c r="R952" s="150">
        <f>SUMIFS(収支報告書!$P$10:$P$1011,収支報告書!$U$10:$U$1011,"対象外",収支報告書!$W$10:$W$1011,Q952)+SUMIFS(収支報告書!$S$10:$S$1011,収支報告書!$U$10:$U$1011,"一部*",収支報告書!$W$10:$W$1011,Q952)+SUMIFS(収支報告書!$AA$10:$AA$1011,収支報告書!$U$10:$U$1011,"一部*",収支報告書!$W$10:$W$1011,Q952)+SUMIFS(収支報告書!$AB$10:$AB$1011,収支報告書!$U$10:$U$1011,"一部*",収支報告書!$W$10:$W$1011,Q952)+SUMIFS(収支報告書!$P$10:$P$1011,収支報告書!$U$10:$U$1011,"確認",収支報告書!$W$10:$W$1011,Q952)+SUMIFS(収支報告書!$AC$10:$AC$1011,収支報告書!$U$10:$U$1011,"一部*",収支報告書!$W$10:$W$1011,Q952)</f>
        <v>0</v>
      </c>
      <c r="S952" t="str" cm="1">
        <f t="array" aca="1" ref="S952" ca="1">_xlfn.IFNA(INDIRECT(ADDRESS(MATCH(Q952,収支報告書!$W$10:$W$1011,0)+9,22,4,,"収支報告書")),"")</f>
        <v/>
      </c>
      <c r="T952" t="str">
        <f t="shared" si="29"/>
        <v/>
      </c>
      <c r="U952" t="str">
        <f t="shared" si="30"/>
        <v/>
      </c>
    </row>
    <row r="953" spans="14:21">
      <c r="N953">
        <v>949</v>
      </c>
      <c r="O953" t="str">
        <f>IF(収支報告書!U958="一部対象外","・No."&amp;収支報告書!B958&amp;"："&amp;TEXT(収支報告書!$S958+収支報告書!$AA958+収支報告書!$AC958,"\#,###"),IF(収支報告書!U958="一部確認","・No."&amp;収支報告書!B958&amp;"："&amp;TEXT(収支報告書!$AB958,"\#,###"),""))</f>
        <v/>
      </c>
      <c r="P953" t="str" cm="1">
        <f t="array" ref="P953">IF(Q953="","",_xlfn.TEXTJOIN(",",TRUE,IF(収支報告書!$W$10:$W$1011=Q953,収支報告書!$B$10:$B$1011,"")))</f>
        <v/>
      </c>
      <c r="R953" s="150">
        <f>SUMIFS(収支報告書!$P$10:$P$1011,収支報告書!$U$10:$U$1011,"対象外",収支報告書!$W$10:$W$1011,Q953)+SUMIFS(収支報告書!$S$10:$S$1011,収支報告書!$U$10:$U$1011,"一部*",収支報告書!$W$10:$W$1011,Q953)+SUMIFS(収支報告書!$AA$10:$AA$1011,収支報告書!$U$10:$U$1011,"一部*",収支報告書!$W$10:$W$1011,Q953)+SUMIFS(収支報告書!$AB$10:$AB$1011,収支報告書!$U$10:$U$1011,"一部*",収支報告書!$W$10:$W$1011,Q953)+SUMIFS(収支報告書!$P$10:$P$1011,収支報告書!$U$10:$U$1011,"確認",収支報告書!$W$10:$W$1011,Q953)+SUMIFS(収支報告書!$AC$10:$AC$1011,収支報告書!$U$10:$U$1011,"一部*",収支報告書!$W$10:$W$1011,Q953)</f>
        <v>0</v>
      </c>
      <c r="S953" t="str" cm="1">
        <f t="array" aca="1" ref="S953" ca="1">_xlfn.IFNA(INDIRECT(ADDRESS(MATCH(Q953,収支報告書!$W$10:$W$1011,0)+9,22,4,,"収支報告書")),"")</f>
        <v/>
      </c>
      <c r="T953" t="str">
        <f t="shared" si="29"/>
        <v/>
      </c>
      <c r="U953" t="str">
        <f t="shared" si="30"/>
        <v/>
      </c>
    </row>
    <row r="954" spans="14:21">
      <c r="N954">
        <v>950</v>
      </c>
      <c r="O954" t="str">
        <f>IF(収支報告書!U959="一部対象外","・No."&amp;収支報告書!B959&amp;"："&amp;TEXT(収支報告書!$S959+収支報告書!$AA959+収支報告書!$AC959,"\#,###"),IF(収支報告書!U959="一部確認","・No."&amp;収支報告書!B959&amp;"："&amp;TEXT(収支報告書!$AB959,"\#,###"),""))</f>
        <v/>
      </c>
      <c r="P954" t="str" cm="1">
        <f t="array" ref="P954">IF(Q954="","",_xlfn.TEXTJOIN(",",TRUE,IF(収支報告書!$W$10:$W$1011=Q954,収支報告書!$B$10:$B$1011,"")))</f>
        <v/>
      </c>
      <c r="R954" s="150">
        <f>SUMIFS(収支報告書!$P$10:$P$1011,収支報告書!$U$10:$U$1011,"対象外",収支報告書!$W$10:$W$1011,Q954)+SUMIFS(収支報告書!$S$10:$S$1011,収支報告書!$U$10:$U$1011,"一部*",収支報告書!$W$10:$W$1011,Q954)+SUMIFS(収支報告書!$AA$10:$AA$1011,収支報告書!$U$10:$U$1011,"一部*",収支報告書!$W$10:$W$1011,Q954)+SUMIFS(収支報告書!$AB$10:$AB$1011,収支報告書!$U$10:$U$1011,"一部*",収支報告書!$W$10:$W$1011,Q954)+SUMIFS(収支報告書!$P$10:$P$1011,収支報告書!$U$10:$U$1011,"確認",収支報告書!$W$10:$W$1011,Q954)+SUMIFS(収支報告書!$AC$10:$AC$1011,収支報告書!$U$10:$U$1011,"一部*",収支報告書!$W$10:$W$1011,Q954)</f>
        <v>0</v>
      </c>
      <c r="S954" t="str" cm="1">
        <f t="array" aca="1" ref="S954" ca="1">_xlfn.IFNA(INDIRECT(ADDRESS(MATCH(Q954,収支報告書!$W$10:$W$1011,0)+9,22,4,,"収支報告書")),"")</f>
        <v/>
      </c>
      <c r="T954" t="str">
        <f t="shared" si="29"/>
        <v/>
      </c>
      <c r="U954" t="str">
        <f t="shared" si="30"/>
        <v/>
      </c>
    </row>
    <row r="955" spans="14:21">
      <c r="N955">
        <v>951</v>
      </c>
      <c r="O955" t="str">
        <f>IF(収支報告書!U960="一部対象外","・No."&amp;収支報告書!B960&amp;"："&amp;TEXT(収支報告書!$S960+収支報告書!$AA960+収支報告書!$AC960,"\#,###"),IF(収支報告書!U960="一部確認","・No."&amp;収支報告書!B960&amp;"："&amp;TEXT(収支報告書!$AB960,"\#,###"),""))</f>
        <v/>
      </c>
      <c r="P955" t="str" cm="1">
        <f t="array" ref="P955">IF(Q955="","",_xlfn.TEXTJOIN(",",TRUE,IF(収支報告書!$W$10:$W$1011=Q955,収支報告書!$B$10:$B$1011,"")))</f>
        <v/>
      </c>
      <c r="R955" s="150">
        <f>SUMIFS(収支報告書!$P$10:$P$1011,収支報告書!$U$10:$U$1011,"対象外",収支報告書!$W$10:$W$1011,Q955)+SUMIFS(収支報告書!$S$10:$S$1011,収支報告書!$U$10:$U$1011,"一部*",収支報告書!$W$10:$W$1011,Q955)+SUMIFS(収支報告書!$AA$10:$AA$1011,収支報告書!$U$10:$U$1011,"一部*",収支報告書!$W$10:$W$1011,Q955)+SUMIFS(収支報告書!$AB$10:$AB$1011,収支報告書!$U$10:$U$1011,"一部*",収支報告書!$W$10:$W$1011,Q955)+SUMIFS(収支報告書!$P$10:$P$1011,収支報告書!$U$10:$U$1011,"確認",収支報告書!$W$10:$W$1011,Q955)+SUMIFS(収支報告書!$AC$10:$AC$1011,収支報告書!$U$10:$U$1011,"一部*",収支報告書!$W$10:$W$1011,Q955)</f>
        <v>0</v>
      </c>
      <c r="S955" t="str" cm="1">
        <f t="array" aca="1" ref="S955" ca="1">_xlfn.IFNA(INDIRECT(ADDRESS(MATCH(Q955,収支報告書!$W$10:$W$1011,0)+9,22,4,,"収支報告書")),"")</f>
        <v/>
      </c>
      <c r="T955" t="str">
        <f t="shared" si="29"/>
        <v/>
      </c>
      <c r="U955" t="str">
        <f t="shared" si="30"/>
        <v/>
      </c>
    </row>
    <row r="956" spans="14:21">
      <c r="N956">
        <v>952</v>
      </c>
      <c r="O956" t="str">
        <f>IF(収支報告書!U961="一部対象外","・No."&amp;収支報告書!B961&amp;"："&amp;TEXT(収支報告書!$S961+収支報告書!$AA961+収支報告書!$AC961,"\#,###"),IF(収支報告書!U961="一部確認","・No."&amp;収支報告書!B961&amp;"："&amp;TEXT(収支報告書!$AB961,"\#,###"),""))</f>
        <v/>
      </c>
      <c r="P956" t="str" cm="1">
        <f t="array" ref="P956">IF(Q956="","",_xlfn.TEXTJOIN(",",TRUE,IF(収支報告書!$W$10:$W$1011=Q956,収支報告書!$B$10:$B$1011,"")))</f>
        <v/>
      </c>
      <c r="R956" s="150">
        <f>SUMIFS(収支報告書!$P$10:$P$1011,収支報告書!$U$10:$U$1011,"対象外",収支報告書!$W$10:$W$1011,Q956)+SUMIFS(収支報告書!$S$10:$S$1011,収支報告書!$U$10:$U$1011,"一部*",収支報告書!$W$10:$W$1011,Q956)+SUMIFS(収支報告書!$AA$10:$AA$1011,収支報告書!$U$10:$U$1011,"一部*",収支報告書!$W$10:$W$1011,Q956)+SUMIFS(収支報告書!$AB$10:$AB$1011,収支報告書!$U$10:$U$1011,"一部*",収支報告書!$W$10:$W$1011,Q956)+SUMIFS(収支報告書!$P$10:$P$1011,収支報告書!$U$10:$U$1011,"確認",収支報告書!$W$10:$W$1011,Q956)+SUMIFS(収支報告書!$AC$10:$AC$1011,収支報告書!$U$10:$U$1011,"一部*",収支報告書!$W$10:$W$1011,Q956)</f>
        <v>0</v>
      </c>
      <c r="S956" t="str" cm="1">
        <f t="array" aca="1" ref="S956" ca="1">_xlfn.IFNA(INDIRECT(ADDRESS(MATCH(Q956,収支報告書!$W$10:$W$1011,0)+9,22,4,,"収支報告書")),"")</f>
        <v/>
      </c>
      <c r="T956" t="str">
        <f t="shared" si="29"/>
        <v/>
      </c>
      <c r="U956" t="str">
        <f t="shared" si="30"/>
        <v/>
      </c>
    </row>
    <row r="957" spans="14:21">
      <c r="N957">
        <v>953</v>
      </c>
      <c r="O957" t="str">
        <f>IF(収支報告書!U962="一部対象外","・No."&amp;収支報告書!B962&amp;"："&amp;TEXT(収支報告書!$S962+収支報告書!$AA962+収支報告書!$AC962,"\#,###"),IF(収支報告書!U962="一部確認","・No."&amp;収支報告書!B962&amp;"："&amp;TEXT(収支報告書!$AB962,"\#,###"),""))</f>
        <v/>
      </c>
      <c r="P957" t="str" cm="1">
        <f t="array" ref="P957">IF(Q957="","",_xlfn.TEXTJOIN(",",TRUE,IF(収支報告書!$W$10:$W$1011=Q957,収支報告書!$B$10:$B$1011,"")))</f>
        <v/>
      </c>
      <c r="R957" s="150">
        <f>SUMIFS(収支報告書!$P$10:$P$1011,収支報告書!$U$10:$U$1011,"対象外",収支報告書!$W$10:$W$1011,Q957)+SUMIFS(収支報告書!$S$10:$S$1011,収支報告書!$U$10:$U$1011,"一部*",収支報告書!$W$10:$W$1011,Q957)+SUMIFS(収支報告書!$AA$10:$AA$1011,収支報告書!$U$10:$U$1011,"一部*",収支報告書!$W$10:$W$1011,Q957)+SUMIFS(収支報告書!$AB$10:$AB$1011,収支報告書!$U$10:$U$1011,"一部*",収支報告書!$W$10:$W$1011,Q957)+SUMIFS(収支報告書!$P$10:$P$1011,収支報告書!$U$10:$U$1011,"確認",収支報告書!$W$10:$W$1011,Q957)+SUMIFS(収支報告書!$AC$10:$AC$1011,収支報告書!$U$10:$U$1011,"一部*",収支報告書!$W$10:$W$1011,Q957)</f>
        <v>0</v>
      </c>
      <c r="S957" t="str" cm="1">
        <f t="array" aca="1" ref="S957" ca="1">_xlfn.IFNA(INDIRECT(ADDRESS(MATCH(Q957,収支報告書!$W$10:$W$1011,0)+9,22,4,,"収支報告書")),"")</f>
        <v/>
      </c>
      <c r="T957" t="str">
        <f t="shared" si="29"/>
        <v/>
      </c>
      <c r="U957" t="str">
        <f t="shared" si="30"/>
        <v/>
      </c>
    </row>
    <row r="958" spans="14:21">
      <c r="N958">
        <v>954</v>
      </c>
      <c r="O958" t="str">
        <f>IF(収支報告書!U963="一部対象外","・No."&amp;収支報告書!B963&amp;"："&amp;TEXT(収支報告書!$S963+収支報告書!$AA963+収支報告書!$AC963,"\#,###"),IF(収支報告書!U963="一部確認","・No."&amp;収支報告書!B963&amp;"："&amp;TEXT(収支報告書!$AB963,"\#,###"),""))</f>
        <v/>
      </c>
      <c r="P958" t="str" cm="1">
        <f t="array" ref="P958">IF(Q958="","",_xlfn.TEXTJOIN(",",TRUE,IF(収支報告書!$W$10:$W$1011=Q958,収支報告書!$B$10:$B$1011,"")))</f>
        <v/>
      </c>
      <c r="R958" s="150">
        <f>SUMIFS(収支報告書!$P$10:$P$1011,収支報告書!$U$10:$U$1011,"対象外",収支報告書!$W$10:$W$1011,Q958)+SUMIFS(収支報告書!$S$10:$S$1011,収支報告書!$U$10:$U$1011,"一部*",収支報告書!$W$10:$W$1011,Q958)+SUMIFS(収支報告書!$AA$10:$AA$1011,収支報告書!$U$10:$U$1011,"一部*",収支報告書!$W$10:$W$1011,Q958)+SUMIFS(収支報告書!$AB$10:$AB$1011,収支報告書!$U$10:$U$1011,"一部*",収支報告書!$W$10:$W$1011,Q958)+SUMIFS(収支報告書!$P$10:$P$1011,収支報告書!$U$10:$U$1011,"確認",収支報告書!$W$10:$W$1011,Q958)+SUMIFS(収支報告書!$AC$10:$AC$1011,収支報告書!$U$10:$U$1011,"一部*",収支報告書!$W$10:$W$1011,Q958)</f>
        <v>0</v>
      </c>
      <c r="S958" t="str" cm="1">
        <f t="array" aca="1" ref="S958" ca="1">_xlfn.IFNA(INDIRECT(ADDRESS(MATCH(Q958,収支報告書!$W$10:$W$1011,0)+9,22,4,,"収支報告書")),"")</f>
        <v/>
      </c>
      <c r="T958" t="str">
        <f t="shared" si="29"/>
        <v/>
      </c>
      <c r="U958" t="str">
        <f t="shared" si="30"/>
        <v/>
      </c>
    </row>
    <row r="959" spans="14:21">
      <c r="N959">
        <v>955</v>
      </c>
      <c r="O959" t="str">
        <f>IF(収支報告書!U964="一部対象外","・No."&amp;収支報告書!B964&amp;"："&amp;TEXT(収支報告書!$S964+収支報告書!$AA964+収支報告書!$AC964,"\#,###"),IF(収支報告書!U964="一部確認","・No."&amp;収支報告書!B964&amp;"："&amp;TEXT(収支報告書!$AB964,"\#,###"),""))</f>
        <v/>
      </c>
      <c r="P959" t="str" cm="1">
        <f t="array" ref="P959">IF(Q959="","",_xlfn.TEXTJOIN(",",TRUE,IF(収支報告書!$W$10:$W$1011=Q959,収支報告書!$B$10:$B$1011,"")))</f>
        <v/>
      </c>
      <c r="R959" s="150">
        <f>SUMIFS(収支報告書!$P$10:$P$1011,収支報告書!$U$10:$U$1011,"対象外",収支報告書!$W$10:$W$1011,Q959)+SUMIFS(収支報告書!$S$10:$S$1011,収支報告書!$U$10:$U$1011,"一部*",収支報告書!$W$10:$W$1011,Q959)+SUMIFS(収支報告書!$AA$10:$AA$1011,収支報告書!$U$10:$U$1011,"一部*",収支報告書!$W$10:$W$1011,Q959)+SUMIFS(収支報告書!$AB$10:$AB$1011,収支報告書!$U$10:$U$1011,"一部*",収支報告書!$W$10:$W$1011,Q959)+SUMIFS(収支報告書!$P$10:$P$1011,収支報告書!$U$10:$U$1011,"確認",収支報告書!$W$10:$W$1011,Q959)+SUMIFS(収支報告書!$AC$10:$AC$1011,収支報告書!$U$10:$U$1011,"一部*",収支報告書!$W$10:$W$1011,Q959)</f>
        <v>0</v>
      </c>
      <c r="S959" t="str" cm="1">
        <f t="array" aca="1" ref="S959" ca="1">_xlfn.IFNA(INDIRECT(ADDRESS(MATCH(Q959,収支報告書!$W$10:$W$1011,0)+9,22,4,,"収支報告書")),"")</f>
        <v/>
      </c>
      <c r="T959" t="str">
        <f t="shared" si="29"/>
        <v/>
      </c>
      <c r="U959" t="str">
        <f t="shared" si="30"/>
        <v/>
      </c>
    </row>
    <row r="960" spans="14:21">
      <c r="N960">
        <v>956</v>
      </c>
      <c r="O960" t="str">
        <f>IF(収支報告書!U965="一部対象外","・No."&amp;収支報告書!B965&amp;"："&amp;TEXT(収支報告書!$S965+収支報告書!$AA965+収支報告書!$AC965,"\#,###"),IF(収支報告書!U965="一部確認","・No."&amp;収支報告書!B965&amp;"："&amp;TEXT(収支報告書!$AB965,"\#,###"),""))</f>
        <v/>
      </c>
      <c r="P960" t="str" cm="1">
        <f t="array" ref="P960">IF(Q960="","",_xlfn.TEXTJOIN(",",TRUE,IF(収支報告書!$W$10:$W$1011=Q960,収支報告書!$B$10:$B$1011,"")))</f>
        <v/>
      </c>
      <c r="R960" s="150">
        <f>SUMIFS(収支報告書!$P$10:$P$1011,収支報告書!$U$10:$U$1011,"対象外",収支報告書!$W$10:$W$1011,Q960)+SUMIFS(収支報告書!$S$10:$S$1011,収支報告書!$U$10:$U$1011,"一部*",収支報告書!$W$10:$W$1011,Q960)+SUMIFS(収支報告書!$AA$10:$AA$1011,収支報告書!$U$10:$U$1011,"一部*",収支報告書!$W$10:$W$1011,Q960)+SUMIFS(収支報告書!$AB$10:$AB$1011,収支報告書!$U$10:$U$1011,"一部*",収支報告書!$W$10:$W$1011,Q960)+SUMIFS(収支報告書!$P$10:$P$1011,収支報告書!$U$10:$U$1011,"確認",収支報告書!$W$10:$W$1011,Q960)+SUMIFS(収支報告書!$AC$10:$AC$1011,収支報告書!$U$10:$U$1011,"一部*",収支報告書!$W$10:$W$1011,Q960)</f>
        <v>0</v>
      </c>
      <c r="S960" t="str" cm="1">
        <f t="array" aca="1" ref="S960" ca="1">_xlfn.IFNA(INDIRECT(ADDRESS(MATCH(Q960,収支報告書!$W$10:$W$1011,0)+9,22,4,,"収支報告書")),"")</f>
        <v/>
      </c>
      <c r="T960" t="str">
        <f t="shared" si="29"/>
        <v/>
      </c>
      <c r="U960" t="str">
        <f t="shared" si="30"/>
        <v/>
      </c>
    </row>
    <row r="961" spans="14:21">
      <c r="N961">
        <v>957</v>
      </c>
      <c r="O961" t="str">
        <f>IF(収支報告書!U966="一部対象外","・No."&amp;収支報告書!B966&amp;"："&amp;TEXT(収支報告書!$S966+収支報告書!$AA966+収支報告書!$AC966,"\#,###"),IF(収支報告書!U966="一部確認","・No."&amp;収支報告書!B966&amp;"："&amp;TEXT(収支報告書!$AB966,"\#,###"),""))</f>
        <v/>
      </c>
      <c r="P961" t="str" cm="1">
        <f t="array" ref="P961">IF(Q961="","",_xlfn.TEXTJOIN(",",TRUE,IF(収支報告書!$W$10:$W$1011=Q961,収支報告書!$B$10:$B$1011,"")))</f>
        <v/>
      </c>
      <c r="R961" s="150">
        <f>SUMIFS(収支報告書!$P$10:$P$1011,収支報告書!$U$10:$U$1011,"対象外",収支報告書!$W$10:$W$1011,Q961)+SUMIFS(収支報告書!$S$10:$S$1011,収支報告書!$U$10:$U$1011,"一部*",収支報告書!$W$10:$W$1011,Q961)+SUMIFS(収支報告書!$AA$10:$AA$1011,収支報告書!$U$10:$U$1011,"一部*",収支報告書!$W$10:$W$1011,Q961)+SUMIFS(収支報告書!$AB$10:$AB$1011,収支報告書!$U$10:$U$1011,"一部*",収支報告書!$W$10:$W$1011,Q961)+SUMIFS(収支報告書!$P$10:$P$1011,収支報告書!$U$10:$U$1011,"確認",収支報告書!$W$10:$W$1011,Q961)+SUMIFS(収支報告書!$AC$10:$AC$1011,収支報告書!$U$10:$U$1011,"一部*",収支報告書!$W$10:$W$1011,Q961)</f>
        <v>0</v>
      </c>
      <c r="S961" t="str" cm="1">
        <f t="array" aca="1" ref="S961" ca="1">_xlfn.IFNA(INDIRECT(ADDRESS(MATCH(Q961,収支報告書!$W$10:$W$1011,0)+9,22,4,,"収支報告書")),"")</f>
        <v/>
      </c>
      <c r="T961" t="str">
        <f t="shared" si="29"/>
        <v/>
      </c>
      <c r="U961" t="str">
        <f t="shared" si="30"/>
        <v/>
      </c>
    </row>
    <row r="962" spans="14:21">
      <c r="N962">
        <v>958</v>
      </c>
      <c r="O962" t="str">
        <f>IF(収支報告書!U967="一部対象外","・No."&amp;収支報告書!B967&amp;"："&amp;TEXT(収支報告書!$S967+収支報告書!$AA967+収支報告書!$AC967,"\#,###"),IF(収支報告書!U967="一部確認","・No."&amp;収支報告書!B967&amp;"："&amp;TEXT(収支報告書!$AB967,"\#,###"),""))</f>
        <v/>
      </c>
      <c r="P962" t="str" cm="1">
        <f t="array" ref="P962">IF(Q962="","",_xlfn.TEXTJOIN(",",TRUE,IF(収支報告書!$W$10:$W$1011=Q962,収支報告書!$B$10:$B$1011,"")))</f>
        <v/>
      </c>
      <c r="R962" s="150">
        <f>SUMIFS(収支報告書!$P$10:$P$1011,収支報告書!$U$10:$U$1011,"対象外",収支報告書!$W$10:$W$1011,Q962)+SUMIFS(収支報告書!$S$10:$S$1011,収支報告書!$U$10:$U$1011,"一部*",収支報告書!$W$10:$W$1011,Q962)+SUMIFS(収支報告書!$AA$10:$AA$1011,収支報告書!$U$10:$U$1011,"一部*",収支報告書!$W$10:$W$1011,Q962)+SUMIFS(収支報告書!$AB$10:$AB$1011,収支報告書!$U$10:$U$1011,"一部*",収支報告書!$W$10:$W$1011,Q962)+SUMIFS(収支報告書!$P$10:$P$1011,収支報告書!$U$10:$U$1011,"確認",収支報告書!$W$10:$W$1011,Q962)+SUMIFS(収支報告書!$AC$10:$AC$1011,収支報告書!$U$10:$U$1011,"一部*",収支報告書!$W$10:$W$1011,Q962)</f>
        <v>0</v>
      </c>
      <c r="S962" t="str" cm="1">
        <f t="array" aca="1" ref="S962" ca="1">_xlfn.IFNA(INDIRECT(ADDRESS(MATCH(Q962,収支報告書!$W$10:$W$1011,0)+9,22,4,,"収支報告書")),"")</f>
        <v/>
      </c>
      <c r="T962" t="str">
        <f t="shared" si="29"/>
        <v/>
      </c>
      <c r="U962" t="str">
        <f t="shared" si="30"/>
        <v/>
      </c>
    </row>
    <row r="963" spans="14:21">
      <c r="N963">
        <v>959</v>
      </c>
      <c r="O963" t="str">
        <f>IF(収支報告書!U968="一部対象外","・No."&amp;収支報告書!B968&amp;"："&amp;TEXT(収支報告書!$S968+収支報告書!$AA968+収支報告書!$AC968,"\#,###"),IF(収支報告書!U968="一部確認","・No."&amp;収支報告書!B968&amp;"："&amp;TEXT(収支報告書!$AB968,"\#,###"),""))</f>
        <v/>
      </c>
      <c r="P963" t="str" cm="1">
        <f t="array" ref="P963">IF(Q963="","",_xlfn.TEXTJOIN(",",TRUE,IF(収支報告書!$W$10:$W$1011=Q963,収支報告書!$B$10:$B$1011,"")))</f>
        <v/>
      </c>
      <c r="R963" s="150">
        <f>SUMIFS(収支報告書!$P$10:$P$1011,収支報告書!$U$10:$U$1011,"対象外",収支報告書!$W$10:$W$1011,Q963)+SUMIFS(収支報告書!$S$10:$S$1011,収支報告書!$U$10:$U$1011,"一部*",収支報告書!$W$10:$W$1011,Q963)+SUMIFS(収支報告書!$AA$10:$AA$1011,収支報告書!$U$10:$U$1011,"一部*",収支報告書!$W$10:$W$1011,Q963)+SUMIFS(収支報告書!$AB$10:$AB$1011,収支報告書!$U$10:$U$1011,"一部*",収支報告書!$W$10:$W$1011,Q963)+SUMIFS(収支報告書!$P$10:$P$1011,収支報告書!$U$10:$U$1011,"確認",収支報告書!$W$10:$W$1011,Q963)+SUMIFS(収支報告書!$AC$10:$AC$1011,収支報告書!$U$10:$U$1011,"一部*",収支報告書!$W$10:$W$1011,Q963)</f>
        <v>0</v>
      </c>
      <c r="S963" t="str" cm="1">
        <f t="array" aca="1" ref="S963" ca="1">_xlfn.IFNA(INDIRECT(ADDRESS(MATCH(Q963,収支報告書!$W$10:$W$1011,0)+9,22,4,,"収支報告書")),"")</f>
        <v/>
      </c>
      <c r="T963" t="str">
        <f t="shared" si="29"/>
        <v/>
      </c>
      <c r="U963" t="str">
        <f t="shared" si="30"/>
        <v/>
      </c>
    </row>
    <row r="964" spans="14:21">
      <c r="N964">
        <v>960</v>
      </c>
      <c r="O964" t="str">
        <f>IF(収支報告書!U969="一部対象外","・No."&amp;収支報告書!B969&amp;"："&amp;TEXT(収支報告書!$S969+収支報告書!$AA969+収支報告書!$AC969,"\#,###"),IF(収支報告書!U969="一部確認","・No."&amp;収支報告書!B969&amp;"："&amp;TEXT(収支報告書!$AB969,"\#,###"),""))</f>
        <v/>
      </c>
      <c r="P964" t="str" cm="1">
        <f t="array" ref="P964">IF(Q964="","",_xlfn.TEXTJOIN(",",TRUE,IF(収支報告書!$W$10:$W$1011=Q964,収支報告書!$B$10:$B$1011,"")))</f>
        <v/>
      </c>
      <c r="R964" s="150">
        <f>SUMIFS(収支報告書!$P$10:$P$1011,収支報告書!$U$10:$U$1011,"対象外",収支報告書!$W$10:$W$1011,Q964)+SUMIFS(収支報告書!$S$10:$S$1011,収支報告書!$U$10:$U$1011,"一部*",収支報告書!$W$10:$W$1011,Q964)+SUMIFS(収支報告書!$AA$10:$AA$1011,収支報告書!$U$10:$U$1011,"一部*",収支報告書!$W$10:$W$1011,Q964)+SUMIFS(収支報告書!$AB$10:$AB$1011,収支報告書!$U$10:$U$1011,"一部*",収支報告書!$W$10:$W$1011,Q964)+SUMIFS(収支報告書!$P$10:$P$1011,収支報告書!$U$10:$U$1011,"確認",収支報告書!$W$10:$W$1011,Q964)+SUMIFS(収支報告書!$AC$10:$AC$1011,収支報告書!$U$10:$U$1011,"一部*",収支報告書!$W$10:$W$1011,Q964)</f>
        <v>0</v>
      </c>
      <c r="S964" t="str" cm="1">
        <f t="array" aca="1" ref="S964" ca="1">_xlfn.IFNA(INDIRECT(ADDRESS(MATCH(Q964,収支報告書!$W$10:$W$1011,0)+9,22,4,,"収支報告書")),"")</f>
        <v/>
      </c>
      <c r="T964" t="str">
        <f t="shared" si="29"/>
        <v/>
      </c>
      <c r="U964" t="str">
        <f t="shared" si="30"/>
        <v/>
      </c>
    </row>
    <row r="965" spans="14:21">
      <c r="N965">
        <v>961</v>
      </c>
      <c r="O965" t="str">
        <f>IF(収支報告書!U970="一部対象外","・No."&amp;収支報告書!B970&amp;"："&amp;TEXT(収支報告書!$S970+収支報告書!$AA970+収支報告書!$AC970,"\#,###"),IF(収支報告書!U970="一部確認","・No."&amp;収支報告書!B970&amp;"："&amp;TEXT(収支報告書!$AB970,"\#,###"),""))</f>
        <v/>
      </c>
      <c r="P965" t="str" cm="1">
        <f t="array" ref="P965">IF(Q965="","",_xlfn.TEXTJOIN(",",TRUE,IF(収支報告書!$W$10:$W$1011=Q965,収支報告書!$B$10:$B$1011,"")))</f>
        <v/>
      </c>
      <c r="R965" s="150">
        <f>SUMIFS(収支報告書!$P$10:$P$1011,収支報告書!$U$10:$U$1011,"対象外",収支報告書!$W$10:$W$1011,Q965)+SUMIFS(収支報告書!$S$10:$S$1011,収支報告書!$U$10:$U$1011,"一部*",収支報告書!$W$10:$W$1011,Q965)+SUMIFS(収支報告書!$AA$10:$AA$1011,収支報告書!$U$10:$U$1011,"一部*",収支報告書!$W$10:$W$1011,Q965)+SUMIFS(収支報告書!$AB$10:$AB$1011,収支報告書!$U$10:$U$1011,"一部*",収支報告書!$W$10:$W$1011,Q965)+SUMIFS(収支報告書!$P$10:$P$1011,収支報告書!$U$10:$U$1011,"確認",収支報告書!$W$10:$W$1011,Q965)+SUMIFS(収支報告書!$AC$10:$AC$1011,収支報告書!$U$10:$U$1011,"一部*",収支報告書!$W$10:$W$1011,Q965)</f>
        <v>0</v>
      </c>
      <c r="S965" t="str" cm="1">
        <f t="array" aca="1" ref="S965" ca="1">_xlfn.IFNA(INDIRECT(ADDRESS(MATCH(Q965,収支報告書!$W$10:$W$1011,0)+9,22,4,,"収支報告書")),"")</f>
        <v/>
      </c>
      <c r="T965" t="str">
        <f t="shared" si="29"/>
        <v/>
      </c>
      <c r="U965" t="str">
        <f t="shared" si="30"/>
        <v/>
      </c>
    </row>
    <row r="966" spans="14:21">
      <c r="N966">
        <v>962</v>
      </c>
      <c r="O966" t="str">
        <f>IF(収支報告書!U971="一部対象外","・No."&amp;収支報告書!B971&amp;"："&amp;TEXT(収支報告書!$S971+収支報告書!$AA971+収支報告書!$AC971,"\#,###"),IF(収支報告書!U971="一部確認","・No."&amp;収支報告書!B971&amp;"："&amp;TEXT(収支報告書!$AB971,"\#,###"),""))</f>
        <v/>
      </c>
      <c r="P966" t="str" cm="1">
        <f t="array" ref="P966">IF(Q966="","",_xlfn.TEXTJOIN(",",TRUE,IF(収支報告書!$W$10:$W$1011=Q966,収支報告書!$B$10:$B$1011,"")))</f>
        <v/>
      </c>
      <c r="R966" s="150">
        <f>SUMIFS(収支報告書!$P$10:$P$1011,収支報告書!$U$10:$U$1011,"対象外",収支報告書!$W$10:$W$1011,Q966)+SUMIFS(収支報告書!$S$10:$S$1011,収支報告書!$U$10:$U$1011,"一部*",収支報告書!$W$10:$W$1011,Q966)+SUMIFS(収支報告書!$AA$10:$AA$1011,収支報告書!$U$10:$U$1011,"一部*",収支報告書!$W$10:$W$1011,Q966)+SUMIFS(収支報告書!$AB$10:$AB$1011,収支報告書!$U$10:$U$1011,"一部*",収支報告書!$W$10:$W$1011,Q966)+SUMIFS(収支報告書!$P$10:$P$1011,収支報告書!$U$10:$U$1011,"確認",収支報告書!$W$10:$W$1011,Q966)+SUMIFS(収支報告書!$AC$10:$AC$1011,収支報告書!$U$10:$U$1011,"一部*",収支報告書!$W$10:$W$1011,Q966)</f>
        <v>0</v>
      </c>
      <c r="S966" t="str" cm="1">
        <f t="array" aca="1" ref="S966" ca="1">_xlfn.IFNA(INDIRECT(ADDRESS(MATCH(Q966,収支報告書!$W$10:$W$1011,0)+9,22,4,,"収支報告書")),"")</f>
        <v/>
      </c>
      <c r="T966" t="str">
        <f t="shared" ref="T966:T1004" si="31">IF(Q966="","",IF(R966&lt;&gt;0,"・No."&amp;P966&amp;"："&amp;Q966&amp;"（"&amp;TEXT(R966,"\#,###")&amp;IF(S966=0,"","/"&amp;S966)&amp;"）"&amp;CHAR(10),""))</f>
        <v/>
      </c>
      <c r="U966" t="str">
        <f t="shared" si="30"/>
        <v/>
      </c>
    </row>
    <row r="967" spans="14:21">
      <c r="N967">
        <v>963</v>
      </c>
      <c r="O967" t="str">
        <f>IF(収支報告書!U972="一部対象外","・No."&amp;収支報告書!B972&amp;"："&amp;TEXT(収支報告書!$S972+収支報告書!$AA972+収支報告書!$AC972,"\#,###"),IF(収支報告書!U972="一部確認","・No."&amp;収支報告書!B972&amp;"："&amp;TEXT(収支報告書!$AB972,"\#,###"),""))</f>
        <v/>
      </c>
      <c r="P967" t="str" cm="1">
        <f t="array" ref="P967">IF(Q967="","",_xlfn.TEXTJOIN(",",TRUE,IF(収支報告書!$W$10:$W$1011=Q967,収支報告書!$B$10:$B$1011,"")))</f>
        <v/>
      </c>
      <c r="R967" s="150">
        <f>SUMIFS(収支報告書!$P$10:$P$1011,収支報告書!$U$10:$U$1011,"対象外",収支報告書!$W$10:$W$1011,Q967)+SUMIFS(収支報告書!$S$10:$S$1011,収支報告書!$U$10:$U$1011,"一部*",収支報告書!$W$10:$W$1011,Q967)+SUMIFS(収支報告書!$AA$10:$AA$1011,収支報告書!$U$10:$U$1011,"一部*",収支報告書!$W$10:$W$1011,Q967)+SUMIFS(収支報告書!$AB$10:$AB$1011,収支報告書!$U$10:$U$1011,"一部*",収支報告書!$W$10:$W$1011,Q967)+SUMIFS(収支報告書!$P$10:$P$1011,収支報告書!$U$10:$U$1011,"確認",収支報告書!$W$10:$W$1011,Q967)+SUMIFS(収支報告書!$AC$10:$AC$1011,収支報告書!$U$10:$U$1011,"一部*",収支報告書!$W$10:$W$1011,Q967)</f>
        <v>0</v>
      </c>
      <c r="S967" t="str" cm="1">
        <f t="array" aca="1" ref="S967" ca="1">_xlfn.IFNA(INDIRECT(ADDRESS(MATCH(Q967,収支報告書!$W$10:$W$1011,0)+9,22,4,,"収支報告書")),"")</f>
        <v/>
      </c>
      <c r="T967" t="str">
        <f t="shared" si="31"/>
        <v/>
      </c>
      <c r="U967" t="str">
        <f t="shared" si="30"/>
        <v/>
      </c>
    </row>
    <row r="968" spans="14:21">
      <c r="N968">
        <v>964</v>
      </c>
      <c r="O968" t="str">
        <f>IF(収支報告書!U973="一部対象外","・No."&amp;収支報告書!B973&amp;"："&amp;TEXT(収支報告書!$S973+収支報告書!$AA973+収支報告書!$AC973,"\#,###"),IF(収支報告書!U973="一部確認","・No."&amp;収支報告書!B973&amp;"："&amp;TEXT(収支報告書!$AB973,"\#,###"),""))</f>
        <v/>
      </c>
      <c r="P968" t="str" cm="1">
        <f t="array" ref="P968">IF(Q968="","",_xlfn.TEXTJOIN(",",TRUE,IF(収支報告書!$W$10:$W$1011=Q968,収支報告書!$B$10:$B$1011,"")))</f>
        <v/>
      </c>
      <c r="R968" s="150">
        <f>SUMIFS(収支報告書!$P$10:$P$1011,収支報告書!$U$10:$U$1011,"対象外",収支報告書!$W$10:$W$1011,Q968)+SUMIFS(収支報告書!$S$10:$S$1011,収支報告書!$U$10:$U$1011,"一部*",収支報告書!$W$10:$W$1011,Q968)+SUMIFS(収支報告書!$AA$10:$AA$1011,収支報告書!$U$10:$U$1011,"一部*",収支報告書!$W$10:$W$1011,Q968)+SUMIFS(収支報告書!$AB$10:$AB$1011,収支報告書!$U$10:$U$1011,"一部*",収支報告書!$W$10:$W$1011,Q968)+SUMIFS(収支報告書!$P$10:$P$1011,収支報告書!$U$10:$U$1011,"確認",収支報告書!$W$10:$W$1011,Q968)+SUMIFS(収支報告書!$AC$10:$AC$1011,収支報告書!$U$10:$U$1011,"一部*",収支報告書!$W$10:$W$1011,Q968)</f>
        <v>0</v>
      </c>
      <c r="S968" t="str" cm="1">
        <f t="array" aca="1" ref="S968" ca="1">_xlfn.IFNA(INDIRECT(ADDRESS(MATCH(Q968,収支報告書!$W$10:$W$1011,0)+9,22,4,,"収支報告書")),"")</f>
        <v/>
      </c>
      <c r="T968" t="str">
        <f t="shared" si="31"/>
        <v/>
      </c>
      <c r="U968" t="str">
        <f t="shared" si="30"/>
        <v/>
      </c>
    </row>
    <row r="969" spans="14:21">
      <c r="N969">
        <v>965</v>
      </c>
      <c r="O969" t="str">
        <f>IF(収支報告書!U974="一部対象外","・No."&amp;収支報告書!B974&amp;"："&amp;TEXT(収支報告書!$S974+収支報告書!$AA974+収支報告書!$AC974,"\#,###"),IF(収支報告書!U974="一部確認","・No."&amp;収支報告書!B974&amp;"："&amp;TEXT(収支報告書!$AB974,"\#,###"),""))</f>
        <v/>
      </c>
      <c r="P969" t="str" cm="1">
        <f t="array" ref="P969">IF(Q969="","",_xlfn.TEXTJOIN(",",TRUE,IF(収支報告書!$W$10:$W$1011=Q969,収支報告書!$B$10:$B$1011,"")))</f>
        <v/>
      </c>
      <c r="R969" s="150">
        <f>SUMIFS(収支報告書!$P$10:$P$1011,収支報告書!$U$10:$U$1011,"対象外",収支報告書!$W$10:$W$1011,Q969)+SUMIFS(収支報告書!$S$10:$S$1011,収支報告書!$U$10:$U$1011,"一部*",収支報告書!$W$10:$W$1011,Q969)+SUMIFS(収支報告書!$AA$10:$AA$1011,収支報告書!$U$10:$U$1011,"一部*",収支報告書!$W$10:$W$1011,Q969)+SUMIFS(収支報告書!$AB$10:$AB$1011,収支報告書!$U$10:$U$1011,"一部*",収支報告書!$W$10:$W$1011,Q969)+SUMIFS(収支報告書!$P$10:$P$1011,収支報告書!$U$10:$U$1011,"確認",収支報告書!$W$10:$W$1011,Q969)+SUMIFS(収支報告書!$AC$10:$AC$1011,収支報告書!$U$10:$U$1011,"一部*",収支報告書!$W$10:$W$1011,Q969)</f>
        <v>0</v>
      </c>
      <c r="S969" t="str" cm="1">
        <f t="array" aca="1" ref="S969" ca="1">_xlfn.IFNA(INDIRECT(ADDRESS(MATCH(Q969,収支報告書!$W$10:$W$1011,0)+9,22,4,,"収支報告書")),"")</f>
        <v/>
      </c>
      <c r="T969" t="str">
        <f t="shared" si="31"/>
        <v/>
      </c>
      <c r="U969" t="str">
        <f t="shared" ref="U969:U1004" si="32">IF(Q969="","",IF(R969=0,"・No."&amp;P969&amp;"："&amp;Q969&amp;CHAR(10),""))</f>
        <v/>
      </c>
    </row>
    <row r="970" spans="14:21">
      <c r="N970">
        <v>966</v>
      </c>
      <c r="O970" t="str">
        <f>IF(収支報告書!U975="一部対象外","・No."&amp;収支報告書!B975&amp;"："&amp;TEXT(収支報告書!$S975+収支報告書!$AA975+収支報告書!$AC975,"\#,###"),IF(収支報告書!U975="一部確認","・No."&amp;収支報告書!B975&amp;"："&amp;TEXT(収支報告書!$AB975,"\#,###"),""))</f>
        <v/>
      </c>
      <c r="P970" t="str" cm="1">
        <f t="array" ref="P970">IF(Q970="","",_xlfn.TEXTJOIN(",",TRUE,IF(収支報告書!$W$10:$W$1011=Q970,収支報告書!$B$10:$B$1011,"")))</f>
        <v/>
      </c>
      <c r="R970" s="150">
        <f>SUMIFS(収支報告書!$P$10:$P$1011,収支報告書!$U$10:$U$1011,"対象外",収支報告書!$W$10:$W$1011,Q970)+SUMIFS(収支報告書!$S$10:$S$1011,収支報告書!$U$10:$U$1011,"一部*",収支報告書!$W$10:$W$1011,Q970)+SUMIFS(収支報告書!$AA$10:$AA$1011,収支報告書!$U$10:$U$1011,"一部*",収支報告書!$W$10:$W$1011,Q970)+SUMIFS(収支報告書!$AB$10:$AB$1011,収支報告書!$U$10:$U$1011,"一部*",収支報告書!$W$10:$W$1011,Q970)+SUMIFS(収支報告書!$P$10:$P$1011,収支報告書!$U$10:$U$1011,"確認",収支報告書!$W$10:$W$1011,Q970)+SUMIFS(収支報告書!$AC$10:$AC$1011,収支報告書!$U$10:$U$1011,"一部*",収支報告書!$W$10:$W$1011,Q970)</f>
        <v>0</v>
      </c>
      <c r="S970" t="str" cm="1">
        <f t="array" aca="1" ref="S970" ca="1">_xlfn.IFNA(INDIRECT(ADDRESS(MATCH(Q970,収支報告書!$W$10:$W$1011,0)+9,22,4,,"収支報告書")),"")</f>
        <v/>
      </c>
      <c r="T970" t="str">
        <f t="shared" si="31"/>
        <v/>
      </c>
      <c r="U970" t="str">
        <f t="shared" si="32"/>
        <v/>
      </c>
    </row>
    <row r="971" spans="14:21">
      <c r="N971">
        <v>967</v>
      </c>
      <c r="O971" t="str">
        <f>IF(収支報告書!U976="一部対象外","・No."&amp;収支報告書!B976&amp;"："&amp;TEXT(収支報告書!$S976+収支報告書!$AA976+収支報告書!$AC976,"\#,###"),IF(収支報告書!U976="一部確認","・No."&amp;収支報告書!B976&amp;"："&amp;TEXT(収支報告書!$AB976,"\#,###"),""))</f>
        <v/>
      </c>
      <c r="P971" t="str" cm="1">
        <f t="array" ref="P971">IF(Q971="","",_xlfn.TEXTJOIN(",",TRUE,IF(収支報告書!$W$10:$W$1011=Q971,収支報告書!$B$10:$B$1011,"")))</f>
        <v/>
      </c>
      <c r="R971" s="150">
        <f>SUMIFS(収支報告書!$P$10:$P$1011,収支報告書!$U$10:$U$1011,"対象外",収支報告書!$W$10:$W$1011,Q971)+SUMIFS(収支報告書!$S$10:$S$1011,収支報告書!$U$10:$U$1011,"一部*",収支報告書!$W$10:$W$1011,Q971)+SUMIFS(収支報告書!$AA$10:$AA$1011,収支報告書!$U$10:$U$1011,"一部*",収支報告書!$W$10:$W$1011,Q971)+SUMIFS(収支報告書!$AB$10:$AB$1011,収支報告書!$U$10:$U$1011,"一部*",収支報告書!$W$10:$W$1011,Q971)+SUMIFS(収支報告書!$P$10:$P$1011,収支報告書!$U$10:$U$1011,"確認",収支報告書!$W$10:$W$1011,Q971)+SUMIFS(収支報告書!$AC$10:$AC$1011,収支報告書!$U$10:$U$1011,"一部*",収支報告書!$W$10:$W$1011,Q971)</f>
        <v>0</v>
      </c>
      <c r="S971" t="str" cm="1">
        <f t="array" aca="1" ref="S971" ca="1">_xlfn.IFNA(INDIRECT(ADDRESS(MATCH(Q971,収支報告書!$W$10:$W$1011,0)+9,22,4,,"収支報告書")),"")</f>
        <v/>
      </c>
      <c r="T971" t="str">
        <f t="shared" si="31"/>
        <v/>
      </c>
      <c r="U971" t="str">
        <f t="shared" si="32"/>
        <v/>
      </c>
    </row>
    <row r="972" spans="14:21">
      <c r="N972">
        <v>968</v>
      </c>
      <c r="O972" t="str">
        <f>IF(収支報告書!U977="一部対象外","・No."&amp;収支報告書!B977&amp;"："&amp;TEXT(収支報告書!$S977+収支報告書!$AA977+収支報告書!$AC977,"\#,###"),IF(収支報告書!U977="一部確認","・No."&amp;収支報告書!B977&amp;"："&amp;TEXT(収支報告書!$AB977,"\#,###"),""))</f>
        <v/>
      </c>
      <c r="P972" t="str" cm="1">
        <f t="array" ref="P972">IF(Q972="","",_xlfn.TEXTJOIN(",",TRUE,IF(収支報告書!$W$10:$W$1011=Q972,収支報告書!$B$10:$B$1011,"")))</f>
        <v/>
      </c>
      <c r="R972" s="150">
        <f>SUMIFS(収支報告書!$P$10:$P$1011,収支報告書!$U$10:$U$1011,"対象外",収支報告書!$W$10:$W$1011,Q972)+SUMIFS(収支報告書!$S$10:$S$1011,収支報告書!$U$10:$U$1011,"一部*",収支報告書!$W$10:$W$1011,Q972)+SUMIFS(収支報告書!$AA$10:$AA$1011,収支報告書!$U$10:$U$1011,"一部*",収支報告書!$W$10:$W$1011,Q972)+SUMIFS(収支報告書!$AB$10:$AB$1011,収支報告書!$U$10:$U$1011,"一部*",収支報告書!$W$10:$W$1011,Q972)+SUMIFS(収支報告書!$P$10:$P$1011,収支報告書!$U$10:$U$1011,"確認",収支報告書!$W$10:$W$1011,Q972)+SUMIFS(収支報告書!$AC$10:$AC$1011,収支報告書!$U$10:$U$1011,"一部*",収支報告書!$W$10:$W$1011,Q972)</f>
        <v>0</v>
      </c>
      <c r="S972" t="str" cm="1">
        <f t="array" aca="1" ref="S972" ca="1">_xlfn.IFNA(INDIRECT(ADDRESS(MATCH(Q972,収支報告書!$W$10:$W$1011,0)+9,22,4,,"収支報告書")),"")</f>
        <v/>
      </c>
      <c r="T972" t="str">
        <f t="shared" si="31"/>
        <v/>
      </c>
      <c r="U972" t="str">
        <f t="shared" si="32"/>
        <v/>
      </c>
    </row>
    <row r="973" spans="14:21">
      <c r="N973">
        <v>969</v>
      </c>
      <c r="O973" t="str">
        <f>IF(収支報告書!U978="一部対象外","・No."&amp;収支報告書!B978&amp;"："&amp;TEXT(収支報告書!$S978+収支報告書!$AA978+収支報告書!$AC978,"\#,###"),IF(収支報告書!U978="一部確認","・No."&amp;収支報告書!B978&amp;"："&amp;TEXT(収支報告書!$AB978,"\#,###"),""))</f>
        <v/>
      </c>
      <c r="P973" t="str" cm="1">
        <f t="array" ref="P973">IF(Q973="","",_xlfn.TEXTJOIN(",",TRUE,IF(収支報告書!$W$10:$W$1011=Q973,収支報告書!$B$10:$B$1011,"")))</f>
        <v/>
      </c>
      <c r="R973" s="150">
        <f>SUMIFS(収支報告書!$P$10:$P$1011,収支報告書!$U$10:$U$1011,"対象外",収支報告書!$W$10:$W$1011,Q973)+SUMIFS(収支報告書!$S$10:$S$1011,収支報告書!$U$10:$U$1011,"一部*",収支報告書!$W$10:$W$1011,Q973)+SUMIFS(収支報告書!$AA$10:$AA$1011,収支報告書!$U$10:$U$1011,"一部*",収支報告書!$W$10:$W$1011,Q973)+SUMIFS(収支報告書!$AB$10:$AB$1011,収支報告書!$U$10:$U$1011,"一部*",収支報告書!$W$10:$W$1011,Q973)+SUMIFS(収支報告書!$P$10:$P$1011,収支報告書!$U$10:$U$1011,"確認",収支報告書!$W$10:$W$1011,Q973)+SUMIFS(収支報告書!$AC$10:$AC$1011,収支報告書!$U$10:$U$1011,"一部*",収支報告書!$W$10:$W$1011,Q973)</f>
        <v>0</v>
      </c>
      <c r="S973" t="str" cm="1">
        <f t="array" aca="1" ref="S973" ca="1">_xlfn.IFNA(INDIRECT(ADDRESS(MATCH(Q973,収支報告書!$W$10:$W$1011,0)+9,22,4,,"収支報告書")),"")</f>
        <v/>
      </c>
      <c r="T973" t="str">
        <f t="shared" si="31"/>
        <v/>
      </c>
      <c r="U973" t="str">
        <f t="shared" si="32"/>
        <v/>
      </c>
    </row>
    <row r="974" spans="14:21">
      <c r="N974">
        <v>970</v>
      </c>
      <c r="O974" t="str">
        <f>IF(収支報告書!U979="一部対象外","・No."&amp;収支報告書!B979&amp;"："&amp;TEXT(収支報告書!$S979+収支報告書!$AA979+収支報告書!$AC979,"\#,###"),IF(収支報告書!U979="一部確認","・No."&amp;収支報告書!B979&amp;"："&amp;TEXT(収支報告書!$AB979,"\#,###"),""))</f>
        <v/>
      </c>
      <c r="P974" t="str" cm="1">
        <f t="array" ref="P974">IF(Q974="","",_xlfn.TEXTJOIN(",",TRUE,IF(収支報告書!$W$10:$W$1011=Q974,収支報告書!$B$10:$B$1011,"")))</f>
        <v/>
      </c>
      <c r="R974" s="150">
        <f>SUMIFS(収支報告書!$P$10:$P$1011,収支報告書!$U$10:$U$1011,"対象外",収支報告書!$W$10:$W$1011,Q974)+SUMIFS(収支報告書!$S$10:$S$1011,収支報告書!$U$10:$U$1011,"一部*",収支報告書!$W$10:$W$1011,Q974)+SUMIFS(収支報告書!$AA$10:$AA$1011,収支報告書!$U$10:$U$1011,"一部*",収支報告書!$W$10:$W$1011,Q974)+SUMIFS(収支報告書!$AB$10:$AB$1011,収支報告書!$U$10:$U$1011,"一部*",収支報告書!$W$10:$W$1011,Q974)+SUMIFS(収支報告書!$P$10:$P$1011,収支報告書!$U$10:$U$1011,"確認",収支報告書!$W$10:$W$1011,Q974)+SUMIFS(収支報告書!$AC$10:$AC$1011,収支報告書!$U$10:$U$1011,"一部*",収支報告書!$W$10:$W$1011,Q974)</f>
        <v>0</v>
      </c>
      <c r="S974" t="str" cm="1">
        <f t="array" aca="1" ref="S974" ca="1">_xlfn.IFNA(INDIRECT(ADDRESS(MATCH(Q974,収支報告書!$W$10:$W$1011,0)+9,22,4,,"収支報告書")),"")</f>
        <v/>
      </c>
      <c r="T974" t="str">
        <f t="shared" si="31"/>
        <v/>
      </c>
      <c r="U974" t="str">
        <f t="shared" si="32"/>
        <v/>
      </c>
    </row>
    <row r="975" spans="14:21">
      <c r="N975">
        <v>971</v>
      </c>
      <c r="O975" t="str">
        <f>IF(収支報告書!U980="一部対象外","・No."&amp;収支報告書!B980&amp;"："&amp;TEXT(収支報告書!$S980+収支報告書!$AA980+収支報告書!$AC980,"\#,###"),IF(収支報告書!U980="一部確認","・No."&amp;収支報告書!B980&amp;"："&amp;TEXT(収支報告書!$AB980,"\#,###"),""))</f>
        <v/>
      </c>
      <c r="P975" t="str" cm="1">
        <f t="array" ref="P975">IF(Q975="","",_xlfn.TEXTJOIN(",",TRUE,IF(収支報告書!$W$10:$W$1011=Q975,収支報告書!$B$10:$B$1011,"")))</f>
        <v/>
      </c>
      <c r="R975" s="150">
        <f>SUMIFS(収支報告書!$P$10:$P$1011,収支報告書!$U$10:$U$1011,"対象外",収支報告書!$W$10:$W$1011,Q975)+SUMIFS(収支報告書!$S$10:$S$1011,収支報告書!$U$10:$U$1011,"一部*",収支報告書!$W$10:$W$1011,Q975)+SUMIFS(収支報告書!$AA$10:$AA$1011,収支報告書!$U$10:$U$1011,"一部*",収支報告書!$W$10:$W$1011,Q975)+SUMIFS(収支報告書!$AB$10:$AB$1011,収支報告書!$U$10:$U$1011,"一部*",収支報告書!$W$10:$W$1011,Q975)+SUMIFS(収支報告書!$P$10:$P$1011,収支報告書!$U$10:$U$1011,"確認",収支報告書!$W$10:$W$1011,Q975)+SUMIFS(収支報告書!$AC$10:$AC$1011,収支報告書!$U$10:$U$1011,"一部*",収支報告書!$W$10:$W$1011,Q975)</f>
        <v>0</v>
      </c>
      <c r="S975" t="str" cm="1">
        <f t="array" aca="1" ref="S975" ca="1">_xlfn.IFNA(INDIRECT(ADDRESS(MATCH(Q975,収支報告書!$W$10:$W$1011,0)+9,22,4,,"収支報告書")),"")</f>
        <v/>
      </c>
      <c r="T975" t="str">
        <f t="shared" si="31"/>
        <v/>
      </c>
      <c r="U975" t="str">
        <f t="shared" si="32"/>
        <v/>
      </c>
    </row>
    <row r="976" spans="14:21">
      <c r="N976">
        <v>972</v>
      </c>
      <c r="O976" t="str">
        <f>IF(収支報告書!U981="一部対象外","・No."&amp;収支報告書!B981&amp;"："&amp;TEXT(収支報告書!$S981+収支報告書!$AA981+収支報告書!$AC981,"\#,###"),IF(収支報告書!U981="一部確認","・No."&amp;収支報告書!B981&amp;"："&amp;TEXT(収支報告書!$AB981,"\#,###"),""))</f>
        <v/>
      </c>
      <c r="P976" t="str" cm="1">
        <f t="array" ref="P976">IF(Q976="","",_xlfn.TEXTJOIN(",",TRUE,IF(収支報告書!$W$10:$W$1011=Q976,収支報告書!$B$10:$B$1011,"")))</f>
        <v/>
      </c>
      <c r="R976" s="150">
        <f>SUMIFS(収支報告書!$P$10:$P$1011,収支報告書!$U$10:$U$1011,"対象外",収支報告書!$W$10:$W$1011,Q976)+SUMIFS(収支報告書!$S$10:$S$1011,収支報告書!$U$10:$U$1011,"一部*",収支報告書!$W$10:$W$1011,Q976)+SUMIFS(収支報告書!$AA$10:$AA$1011,収支報告書!$U$10:$U$1011,"一部*",収支報告書!$W$10:$W$1011,Q976)+SUMIFS(収支報告書!$AB$10:$AB$1011,収支報告書!$U$10:$U$1011,"一部*",収支報告書!$W$10:$W$1011,Q976)+SUMIFS(収支報告書!$P$10:$P$1011,収支報告書!$U$10:$U$1011,"確認",収支報告書!$W$10:$W$1011,Q976)+SUMIFS(収支報告書!$AC$10:$AC$1011,収支報告書!$U$10:$U$1011,"一部*",収支報告書!$W$10:$W$1011,Q976)</f>
        <v>0</v>
      </c>
      <c r="S976" t="str" cm="1">
        <f t="array" aca="1" ref="S976" ca="1">_xlfn.IFNA(INDIRECT(ADDRESS(MATCH(Q976,収支報告書!$W$10:$W$1011,0)+9,22,4,,"収支報告書")),"")</f>
        <v/>
      </c>
      <c r="T976" t="str">
        <f t="shared" si="31"/>
        <v/>
      </c>
      <c r="U976" t="str">
        <f t="shared" si="32"/>
        <v/>
      </c>
    </row>
    <row r="977" spans="14:21">
      <c r="N977">
        <v>973</v>
      </c>
      <c r="O977" t="str">
        <f>IF(収支報告書!U982="一部対象外","・No."&amp;収支報告書!B982&amp;"："&amp;TEXT(収支報告書!$S982+収支報告書!$AA982+収支報告書!$AC982,"\#,###"),IF(収支報告書!U982="一部確認","・No."&amp;収支報告書!B982&amp;"："&amp;TEXT(収支報告書!$AB982,"\#,###"),""))</f>
        <v/>
      </c>
      <c r="P977" t="str" cm="1">
        <f t="array" ref="P977">IF(Q977="","",_xlfn.TEXTJOIN(",",TRUE,IF(収支報告書!$W$10:$W$1011=Q977,収支報告書!$B$10:$B$1011,"")))</f>
        <v/>
      </c>
      <c r="R977" s="150">
        <f>SUMIFS(収支報告書!$P$10:$P$1011,収支報告書!$U$10:$U$1011,"対象外",収支報告書!$W$10:$W$1011,Q977)+SUMIFS(収支報告書!$S$10:$S$1011,収支報告書!$U$10:$U$1011,"一部*",収支報告書!$W$10:$W$1011,Q977)+SUMIFS(収支報告書!$AA$10:$AA$1011,収支報告書!$U$10:$U$1011,"一部*",収支報告書!$W$10:$W$1011,Q977)+SUMIFS(収支報告書!$AB$10:$AB$1011,収支報告書!$U$10:$U$1011,"一部*",収支報告書!$W$10:$W$1011,Q977)+SUMIFS(収支報告書!$P$10:$P$1011,収支報告書!$U$10:$U$1011,"確認",収支報告書!$W$10:$W$1011,Q977)+SUMIFS(収支報告書!$AC$10:$AC$1011,収支報告書!$U$10:$U$1011,"一部*",収支報告書!$W$10:$W$1011,Q977)</f>
        <v>0</v>
      </c>
      <c r="S977" t="str" cm="1">
        <f t="array" aca="1" ref="S977" ca="1">_xlfn.IFNA(INDIRECT(ADDRESS(MATCH(Q977,収支報告書!$W$10:$W$1011,0)+9,22,4,,"収支報告書")),"")</f>
        <v/>
      </c>
      <c r="T977" t="str">
        <f t="shared" si="31"/>
        <v/>
      </c>
      <c r="U977" t="str">
        <f t="shared" si="32"/>
        <v/>
      </c>
    </row>
    <row r="978" spans="14:21">
      <c r="N978">
        <v>974</v>
      </c>
      <c r="O978" t="str">
        <f>IF(収支報告書!U983="一部対象外","・No."&amp;収支報告書!B983&amp;"："&amp;TEXT(収支報告書!$S983+収支報告書!$AA983+収支報告書!$AC983,"\#,###"),IF(収支報告書!U983="一部確認","・No."&amp;収支報告書!B983&amp;"："&amp;TEXT(収支報告書!$AB983,"\#,###"),""))</f>
        <v/>
      </c>
      <c r="P978" t="str" cm="1">
        <f t="array" ref="P978">IF(Q978="","",_xlfn.TEXTJOIN(",",TRUE,IF(収支報告書!$W$10:$W$1011=Q978,収支報告書!$B$10:$B$1011,"")))</f>
        <v/>
      </c>
      <c r="R978" s="150">
        <f>SUMIFS(収支報告書!$P$10:$P$1011,収支報告書!$U$10:$U$1011,"対象外",収支報告書!$W$10:$W$1011,Q978)+SUMIFS(収支報告書!$S$10:$S$1011,収支報告書!$U$10:$U$1011,"一部*",収支報告書!$W$10:$W$1011,Q978)+SUMIFS(収支報告書!$AA$10:$AA$1011,収支報告書!$U$10:$U$1011,"一部*",収支報告書!$W$10:$W$1011,Q978)+SUMIFS(収支報告書!$AB$10:$AB$1011,収支報告書!$U$10:$U$1011,"一部*",収支報告書!$W$10:$W$1011,Q978)+SUMIFS(収支報告書!$P$10:$P$1011,収支報告書!$U$10:$U$1011,"確認",収支報告書!$W$10:$W$1011,Q978)+SUMIFS(収支報告書!$AC$10:$AC$1011,収支報告書!$U$10:$U$1011,"一部*",収支報告書!$W$10:$W$1011,Q978)</f>
        <v>0</v>
      </c>
      <c r="S978" t="str" cm="1">
        <f t="array" aca="1" ref="S978" ca="1">_xlfn.IFNA(INDIRECT(ADDRESS(MATCH(Q978,収支報告書!$W$10:$W$1011,0)+9,22,4,,"収支報告書")),"")</f>
        <v/>
      </c>
      <c r="T978" t="str">
        <f t="shared" si="31"/>
        <v/>
      </c>
      <c r="U978" t="str">
        <f t="shared" si="32"/>
        <v/>
      </c>
    </row>
    <row r="979" spans="14:21">
      <c r="N979">
        <v>975</v>
      </c>
      <c r="O979" t="str">
        <f>IF(収支報告書!U984="一部対象外","・No."&amp;収支報告書!B984&amp;"："&amp;TEXT(収支報告書!$S984+収支報告書!$AA984+収支報告書!$AC984,"\#,###"),IF(収支報告書!U984="一部確認","・No."&amp;収支報告書!B984&amp;"："&amp;TEXT(収支報告書!$AB984,"\#,###"),""))</f>
        <v/>
      </c>
      <c r="P979" t="str" cm="1">
        <f t="array" ref="P979">IF(Q979="","",_xlfn.TEXTJOIN(",",TRUE,IF(収支報告書!$W$10:$W$1011=Q979,収支報告書!$B$10:$B$1011,"")))</f>
        <v/>
      </c>
      <c r="R979" s="150">
        <f>SUMIFS(収支報告書!$P$10:$P$1011,収支報告書!$U$10:$U$1011,"対象外",収支報告書!$W$10:$W$1011,Q979)+SUMIFS(収支報告書!$S$10:$S$1011,収支報告書!$U$10:$U$1011,"一部*",収支報告書!$W$10:$W$1011,Q979)+SUMIFS(収支報告書!$AA$10:$AA$1011,収支報告書!$U$10:$U$1011,"一部*",収支報告書!$W$10:$W$1011,Q979)+SUMIFS(収支報告書!$AB$10:$AB$1011,収支報告書!$U$10:$U$1011,"一部*",収支報告書!$W$10:$W$1011,Q979)+SUMIFS(収支報告書!$P$10:$P$1011,収支報告書!$U$10:$U$1011,"確認",収支報告書!$W$10:$W$1011,Q979)+SUMIFS(収支報告書!$AC$10:$AC$1011,収支報告書!$U$10:$U$1011,"一部*",収支報告書!$W$10:$W$1011,Q979)</f>
        <v>0</v>
      </c>
      <c r="S979" t="str" cm="1">
        <f t="array" aca="1" ref="S979" ca="1">_xlfn.IFNA(INDIRECT(ADDRESS(MATCH(Q979,収支報告書!$W$10:$W$1011,0)+9,22,4,,"収支報告書")),"")</f>
        <v/>
      </c>
      <c r="T979" t="str">
        <f t="shared" si="31"/>
        <v/>
      </c>
      <c r="U979" t="str">
        <f t="shared" si="32"/>
        <v/>
      </c>
    </row>
    <row r="980" spans="14:21">
      <c r="N980">
        <v>976</v>
      </c>
      <c r="O980" t="str">
        <f>IF(収支報告書!U985="一部対象外","・No."&amp;収支報告書!B985&amp;"："&amp;TEXT(収支報告書!$S985+収支報告書!$AA985+収支報告書!$AC985,"\#,###"),IF(収支報告書!U985="一部確認","・No."&amp;収支報告書!B985&amp;"："&amp;TEXT(収支報告書!$AB985,"\#,###"),""))</f>
        <v/>
      </c>
      <c r="P980" t="str" cm="1">
        <f t="array" ref="P980">IF(Q980="","",_xlfn.TEXTJOIN(",",TRUE,IF(収支報告書!$W$10:$W$1011=Q980,収支報告書!$B$10:$B$1011,"")))</f>
        <v/>
      </c>
      <c r="R980" s="150">
        <f>SUMIFS(収支報告書!$P$10:$P$1011,収支報告書!$U$10:$U$1011,"対象外",収支報告書!$W$10:$W$1011,Q980)+SUMIFS(収支報告書!$S$10:$S$1011,収支報告書!$U$10:$U$1011,"一部*",収支報告書!$W$10:$W$1011,Q980)+SUMIFS(収支報告書!$AA$10:$AA$1011,収支報告書!$U$10:$U$1011,"一部*",収支報告書!$W$10:$W$1011,Q980)+SUMIFS(収支報告書!$AB$10:$AB$1011,収支報告書!$U$10:$U$1011,"一部*",収支報告書!$W$10:$W$1011,Q980)+SUMIFS(収支報告書!$P$10:$P$1011,収支報告書!$U$10:$U$1011,"確認",収支報告書!$W$10:$W$1011,Q980)+SUMIFS(収支報告書!$AC$10:$AC$1011,収支報告書!$U$10:$U$1011,"一部*",収支報告書!$W$10:$W$1011,Q980)</f>
        <v>0</v>
      </c>
      <c r="S980" t="str" cm="1">
        <f t="array" aca="1" ref="S980" ca="1">_xlfn.IFNA(INDIRECT(ADDRESS(MATCH(Q980,収支報告書!$W$10:$W$1011,0)+9,22,4,,"収支報告書")),"")</f>
        <v/>
      </c>
      <c r="T980" t="str">
        <f t="shared" si="31"/>
        <v/>
      </c>
      <c r="U980" t="str">
        <f t="shared" si="32"/>
        <v/>
      </c>
    </row>
    <row r="981" spans="14:21">
      <c r="N981">
        <v>977</v>
      </c>
      <c r="O981" t="str">
        <f>IF(収支報告書!U986="一部対象外","・No."&amp;収支報告書!B986&amp;"："&amp;TEXT(収支報告書!$S986+収支報告書!$AA986+収支報告書!$AC986,"\#,###"),IF(収支報告書!U986="一部確認","・No."&amp;収支報告書!B986&amp;"："&amp;TEXT(収支報告書!$AB986,"\#,###"),""))</f>
        <v/>
      </c>
      <c r="P981" t="str" cm="1">
        <f t="array" ref="P981">IF(Q981="","",_xlfn.TEXTJOIN(",",TRUE,IF(収支報告書!$W$10:$W$1011=Q981,収支報告書!$B$10:$B$1011,"")))</f>
        <v/>
      </c>
      <c r="R981" s="150">
        <f>SUMIFS(収支報告書!$P$10:$P$1011,収支報告書!$U$10:$U$1011,"対象外",収支報告書!$W$10:$W$1011,Q981)+SUMIFS(収支報告書!$S$10:$S$1011,収支報告書!$U$10:$U$1011,"一部*",収支報告書!$W$10:$W$1011,Q981)+SUMIFS(収支報告書!$AA$10:$AA$1011,収支報告書!$U$10:$U$1011,"一部*",収支報告書!$W$10:$W$1011,Q981)+SUMIFS(収支報告書!$AB$10:$AB$1011,収支報告書!$U$10:$U$1011,"一部*",収支報告書!$W$10:$W$1011,Q981)+SUMIFS(収支報告書!$P$10:$P$1011,収支報告書!$U$10:$U$1011,"確認",収支報告書!$W$10:$W$1011,Q981)+SUMIFS(収支報告書!$AC$10:$AC$1011,収支報告書!$U$10:$U$1011,"一部*",収支報告書!$W$10:$W$1011,Q981)</f>
        <v>0</v>
      </c>
      <c r="S981" t="str" cm="1">
        <f t="array" aca="1" ref="S981" ca="1">_xlfn.IFNA(INDIRECT(ADDRESS(MATCH(Q981,収支報告書!$W$10:$W$1011,0)+9,22,4,,"収支報告書")),"")</f>
        <v/>
      </c>
      <c r="T981" t="str">
        <f t="shared" si="31"/>
        <v/>
      </c>
      <c r="U981" t="str">
        <f t="shared" si="32"/>
        <v/>
      </c>
    </row>
    <row r="982" spans="14:21">
      <c r="N982">
        <v>978</v>
      </c>
      <c r="O982" t="str">
        <f>IF(収支報告書!U987="一部対象外","・No."&amp;収支報告書!B987&amp;"："&amp;TEXT(収支報告書!$S987+収支報告書!$AA987+収支報告書!$AC987,"\#,###"),IF(収支報告書!U987="一部確認","・No."&amp;収支報告書!B987&amp;"："&amp;TEXT(収支報告書!$AB987,"\#,###"),""))</f>
        <v/>
      </c>
      <c r="P982" t="str" cm="1">
        <f t="array" ref="P982">IF(Q982="","",_xlfn.TEXTJOIN(",",TRUE,IF(収支報告書!$W$10:$W$1011=Q982,収支報告書!$B$10:$B$1011,"")))</f>
        <v/>
      </c>
      <c r="R982" s="150">
        <f>SUMIFS(収支報告書!$P$10:$P$1011,収支報告書!$U$10:$U$1011,"対象外",収支報告書!$W$10:$W$1011,Q982)+SUMIFS(収支報告書!$S$10:$S$1011,収支報告書!$U$10:$U$1011,"一部*",収支報告書!$W$10:$W$1011,Q982)+SUMIFS(収支報告書!$AA$10:$AA$1011,収支報告書!$U$10:$U$1011,"一部*",収支報告書!$W$10:$W$1011,Q982)+SUMIFS(収支報告書!$AB$10:$AB$1011,収支報告書!$U$10:$U$1011,"一部*",収支報告書!$W$10:$W$1011,Q982)+SUMIFS(収支報告書!$P$10:$P$1011,収支報告書!$U$10:$U$1011,"確認",収支報告書!$W$10:$W$1011,Q982)+SUMIFS(収支報告書!$AC$10:$AC$1011,収支報告書!$U$10:$U$1011,"一部*",収支報告書!$W$10:$W$1011,Q982)</f>
        <v>0</v>
      </c>
      <c r="S982" t="str" cm="1">
        <f t="array" aca="1" ref="S982" ca="1">_xlfn.IFNA(INDIRECT(ADDRESS(MATCH(Q982,収支報告書!$W$10:$W$1011,0)+9,22,4,,"収支報告書")),"")</f>
        <v/>
      </c>
      <c r="T982" t="str">
        <f t="shared" si="31"/>
        <v/>
      </c>
      <c r="U982" t="str">
        <f t="shared" si="32"/>
        <v/>
      </c>
    </row>
    <row r="983" spans="14:21">
      <c r="N983">
        <v>979</v>
      </c>
      <c r="O983" t="str">
        <f>IF(収支報告書!U988="一部対象外","・No."&amp;収支報告書!B988&amp;"："&amp;TEXT(収支報告書!$S988+収支報告書!$AA988+収支報告書!$AC988,"\#,###"),IF(収支報告書!U988="一部確認","・No."&amp;収支報告書!B988&amp;"："&amp;TEXT(収支報告書!$AB988,"\#,###"),""))</f>
        <v/>
      </c>
      <c r="P983" t="str" cm="1">
        <f t="array" ref="P983">IF(Q983="","",_xlfn.TEXTJOIN(",",TRUE,IF(収支報告書!$W$10:$W$1011=Q983,収支報告書!$B$10:$B$1011,"")))</f>
        <v/>
      </c>
      <c r="R983" s="150">
        <f>SUMIFS(収支報告書!$P$10:$P$1011,収支報告書!$U$10:$U$1011,"対象外",収支報告書!$W$10:$W$1011,Q983)+SUMIFS(収支報告書!$S$10:$S$1011,収支報告書!$U$10:$U$1011,"一部*",収支報告書!$W$10:$W$1011,Q983)+SUMIFS(収支報告書!$AA$10:$AA$1011,収支報告書!$U$10:$U$1011,"一部*",収支報告書!$W$10:$W$1011,Q983)+SUMIFS(収支報告書!$AB$10:$AB$1011,収支報告書!$U$10:$U$1011,"一部*",収支報告書!$W$10:$W$1011,Q983)+SUMIFS(収支報告書!$P$10:$P$1011,収支報告書!$U$10:$U$1011,"確認",収支報告書!$W$10:$W$1011,Q983)+SUMIFS(収支報告書!$AC$10:$AC$1011,収支報告書!$U$10:$U$1011,"一部*",収支報告書!$W$10:$W$1011,Q983)</f>
        <v>0</v>
      </c>
      <c r="S983" t="str" cm="1">
        <f t="array" aca="1" ref="S983" ca="1">_xlfn.IFNA(INDIRECT(ADDRESS(MATCH(Q983,収支報告書!$W$10:$W$1011,0)+9,22,4,,"収支報告書")),"")</f>
        <v/>
      </c>
      <c r="T983" t="str">
        <f t="shared" si="31"/>
        <v/>
      </c>
      <c r="U983" t="str">
        <f t="shared" si="32"/>
        <v/>
      </c>
    </row>
    <row r="984" spans="14:21">
      <c r="N984">
        <v>980</v>
      </c>
      <c r="O984" t="str">
        <f>IF(収支報告書!U989="一部対象外","・No."&amp;収支報告書!B989&amp;"："&amp;TEXT(収支報告書!$S989+収支報告書!$AA989+収支報告書!$AC989,"\#,###"),IF(収支報告書!U989="一部確認","・No."&amp;収支報告書!B989&amp;"："&amp;TEXT(収支報告書!$AB989,"\#,###"),""))</f>
        <v/>
      </c>
      <c r="P984" t="str" cm="1">
        <f t="array" ref="P984">IF(Q984="","",_xlfn.TEXTJOIN(",",TRUE,IF(収支報告書!$W$10:$W$1011=Q984,収支報告書!$B$10:$B$1011,"")))</f>
        <v/>
      </c>
      <c r="R984" s="150">
        <f>SUMIFS(収支報告書!$P$10:$P$1011,収支報告書!$U$10:$U$1011,"対象外",収支報告書!$W$10:$W$1011,Q984)+SUMIFS(収支報告書!$S$10:$S$1011,収支報告書!$U$10:$U$1011,"一部*",収支報告書!$W$10:$W$1011,Q984)+SUMIFS(収支報告書!$AA$10:$AA$1011,収支報告書!$U$10:$U$1011,"一部*",収支報告書!$W$10:$W$1011,Q984)+SUMIFS(収支報告書!$AB$10:$AB$1011,収支報告書!$U$10:$U$1011,"一部*",収支報告書!$W$10:$W$1011,Q984)+SUMIFS(収支報告書!$P$10:$P$1011,収支報告書!$U$10:$U$1011,"確認",収支報告書!$W$10:$W$1011,Q984)+SUMIFS(収支報告書!$AC$10:$AC$1011,収支報告書!$U$10:$U$1011,"一部*",収支報告書!$W$10:$W$1011,Q984)</f>
        <v>0</v>
      </c>
      <c r="S984" t="str" cm="1">
        <f t="array" aca="1" ref="S984" ca="1">_xlfn.IFNA(INDIRECT(ADDRESS(MATCH(Q984,収支報告書!$W$10:$W$1011,0)+9,22,4,,"収支報告書")),"")</f>
        <v/>
      </c>
      <c r="T984" t="str">
        <f t="shared" si="31"/>
        <v/>
      </c>
      <c r="U984" t="str">
        <f t="shared" si="32"/>
        <v/>
      </c>
    </row>
    <row r="985" spans="14:21">
      <c r="N985">
        <v>981</v>
      </c>
      <c r="O985" t="str">
        <f>IF(収支報告書!U990="一部対象外","・No."&amp;収支報告書!B990&amp;"："&amp;TEXT(収支報告書!$S990+収支報告書!$AA990+収支報告書!$AC990,"\#,###"),IF(収支報告書!U990="一部確認","・No."&amp;収支報告書!B990&amp;"："&amp;TEXT(収支報告書!$AB990,"\#,###"),""))</f>
        <v/>
      </c>
      <c r="P985" t="str" cm="1">
        <f t="array" ref="P985">IF(Q985="","",_xlfn.TEXTJOIN(",",TRUE,IF(収支報告書!$W$10:$W$1011=Q985,収支報告書!$B$10:$B$1011,"")))</f>
        <v/>
      </c>
      <c r="R985" s="150">
        <f>SUMIFS(収支報告書!$P$10:$P$1011,収支報告書!$U$10:$U$1011,"対象外",収支報告書!$W$10:$W$1011,Q985)+SUMIFS(収支報告書!$S$10:$S$1011,収支報告書!$U$10:$U$1011,"一部*",収支報告書!$W$10:$W$1011,Q985)+SUMIFS(収支報告書!$AA$10:$AA$1011,収支報告書!$U$10:$U$1011,"一部*",収支報告書!$W$10:$W$1011,Q985)+SUMIFS(収支報告書!$AB$10:$AB$1011,収支報告書!$U$10:$U$1011,"一部*",収支報告書!$W$10:$W$1011,Q985)+SUMIFS(収支報告書!$P$10:$P$1011,収支報告書!$U$10:$U$1011,"確認",収支報告書!$W$10:$W$1011,Q985)+SUMIFS(収支報告書!$AC$10:$AC$1011,収支報告書!$U$10:$U$1011,"一部*",収支報告書!$W$10:$W$1011,Q985)</f>
        <v>0</v>
      </c>
      <c r="S985" t="str" cm="1">
        <f t="array" aca="1" ref="S985" ca="1">_xlfn.IFNA(INDIRECT(ADDRESS(MATCH(Q985,収支報告書!$W$10:$W$1011,0)+9,22,4,,"収支報告書")),"")</f>
        <v/>
      </c>
      <c r="T985" t="str">
        <f t="shared" si="31"/>
        <v/>
      </c>
      <c r="U985" t="str">
        <f t="shared" si="32"/>
        <v/>
      </c>
    </row>
    <row r="986" spans="14:21">
      <c r="N986">
        <v>982</v>
      </c>
      <c r="O986" t="str">
        <f>IF(収支報告書!U991="一部対象外","・No."&amp;収支報告書!B991&amp;"："&amp;TEXT(収支報告書!$S991+収支報告書!$AA991+収支報告書!$AC991,"\#,###"),IF(収支報告書!U991="一部確認","・No."&amp;収支報告書!B991&amp;"："&amp;TEXT(収支報告書!$AB991,"\#,###"),""))</f>
        <v/>
      </c>
      <c r="P986" t="str" cm="1">
        <f t="array" ref="P986">IF(Q986="","",_xlfn.TEXTJOIN(",",TRUE,IF(収支報告書!$W$10:$W$1011=Q986,収支報告書!$B$10:$B$1011,"")))</f>
        <v/>
      </c>
      <c r="R986" s="150">
        <f>SUMIFS(収支報告書!$P$10:$P$1011,収支報告書!$U$10:$U$1011,"対象外",収支報告書!$W$10:$W$1011,Q986)+SUMIFS(収支報告書!$S$10:$S$1011,収支報告書!$U$10:$U$1011,"一部*",収支報告書!$W$10:$W$1011,Q986)+SUMIFS(収支報告書!$AA$10:$AA$1011,収支報告書!$U$10:$U$1011,"一部*",収支報告書!$W$10:$W$1011,Q986)+SUMIFS(収支報告書!$AB$10:$AB$1011,収支報告書!$U$10:$U$1011,"一部*",収支報告書!$W$10:$W$1011,Q986)+SUMIFS(収支報告書!$P$10:$P$1011,収支報告書!$U$10:$U$1011,"確認",収支報告書!$W$10:$W$1011,Q986)+SUMIFS(収支報告書!$AC$10:$AC$1011,収支報告書!$U$10:$U$1011,"一部*",収支報告書!$W$10:$W$1011,Q986)</f>
        <v>0</v>
      </c>
      <c r="S986" t="str" cm="1">
        <f t="array" aca="1" ref="S986" ca="1">_xlfn.IFNA(INDIRECT(ADDRESS(MATCH(Q986,収支報告書!$W$10:$W$1011,0)+9,22,4,,"収支報告書")),"")</f>
        <v/>
      </c>
      <c r="T986" t="str">
        <f t="shared" si="31"/>
        <v/>
      </c>
      <c r="U986" t="str">
        <f t="shared" si="32"/>
        <v/>
      </c>
    </row>
    <row r="987" spans="14:21">
      <c r="N987">
        <v>983</v>
      </c>
      <c r="O987" t="str">
        <f>IF(収支報告書!U992="一部対象外","・No."&amp;収支報告書!B992&amp;"："&amp;TEXT(収支報告書!$S992+収支報告書!$AA992+収支報告書!$AC992,"\#,###"),IF(収支報告書!U992="一部確認","・No."&amp;収支報告書!B992&amp;"："&amp;TEXT(収支報告書!$AB992,"\#,###"),""))</f>
        <v/>
      </c>
      <c r="P987" t="str" cm="1">
        <f t="array" ref="P987">IF(Q987="","",_xlfn.TEXTJOIN(",",TRUE,IF(収支報告書!$W$10:$W$1011=Q987,収支報告書!$B$10:$B$1011,"")))</f>
        <v/>
      </c>
      <c r="R987" s="150">
        <f>SUMIFS(収支報告書!$P$10:$P$1011,収支報告書!$U$10:$U$1011,"対象外",収支報告書!$W$10:$W$1011,Q987)+SUMIFS(収支報告書!$S$10:$S$1011,収支報告書!$U$10:$U$1011,"一部*",収支報告書!$W$10:$W$1011,Q987)+SUMIFS(収支報告書!$AA$10:$AA$1011,収支報告書!$U$10:$U$1011,"一部*",収支報告書!$W$10:$W$1011,Q987)+SUMIFS(収支報告書!$AB$10:$AB$1011,収支報告書!$U$10:$U$1011,"一部*",収支報告書!$W$10:$W$1011,Q987)+SUMIFS(収支報告書!$P$10:$P$1011,収支報告書!$U$10:$U$1011,"確認",収支報告書!$W$10:$W$1011,Q987)+SUMIFS(収支報告書!$AC$10:$AC$1011,収支報告書!$U$10:$U$1011,"一部*",収支報告書!$W$10:$W$1011,Q987)</f>
        <v>0</v>
      </c>
      <c r="S987" t="str" cm="1">
        <f t="array" aca="1" ref="S987" ca="1">_xlfn.IFNA(INDIRECT(ADDRESS(MATCH(Q987,収支報告書!$W$10:$W$1011,0)+9,22,4,,"収支報告書")),"")</f>
        <v/>
      </c>
      <c r="T987" t="str">
        <f t="shared" si="31"/>
        <v/>
      </c>
      <c r="U987" t="str">
        <f t="shared" si="32"/>
        <v/>
      </c>
    </row>
    <row r="988" spans="14:21">
      <c r="N988">
        <v>984</v>
      </c>
      <c r="O988" t="str">
        <f>IF(収支報告書!U993="一部対象外","・No."&amp;収支報告書!B993&amp;"："&amp;TEXT(収支報告書!$S993+収支報告書!$AA993+収支報告書!$AC993,"\#,###"),IF(収支報告書!U993="一部確認","・No."&amp;収支報告書!B993&amp;"："&amp;TEXT(収支報告書!$AB993,"\#,###"),""))</f>
        <v/>
      </c>
      <c r="P988" t="str" cm="1">
        <f t="array" ref="P988">IF(Q988="","",_xlfn.TEXTJOIN(",",TRUE,IF(収支報告書!$W$10:$W$1011=Q988,収支報告書!$B$10:$B$1011,"")))</f>
        <v/>
      </c>
      <c r="R988" s="150">
        <f>SUMIFS(収支報告書!$P$10:$P$1011,収支報告書!$U$10:$U$1011,"対象外",収支報告書!$W$10:$W$1011,Q988)+SUMIFS(収支報告書!$S$10:$S$1011,収支報告書!$U$10:$U$1011,"一部*",収支報告書!$W$10:$W$1011,Q988)+SUMIFS(収支報告書!$AA$10:$AA$1011,収支報告書!$U$10:$U$1011,"一部*",収支報告書!$W$10:$W$1011,Q988)+SUMIFS(収支報告書!$AB$10:$AB$1011,収支報告書!$U$10:$U$1011,"一部*",収支報告書!$W$10:$W$1011,Q988)+SUMIFS(収支報告書!$P$10:$P$1011,収支報告書!$U$10:$U$1011,"確認",収支報告書!$W$10:$W$1011,Q988)+SUMIFS(収支報告書!$AC$10:$AC$1011,収支報告書!$U$10:$U$1011,"一部*",収支報告書!$W$10:$W$1011,Q988)</f>
        <v>0</v>
      </c>
      <c r="S988" t="str" cm="1">
        <f t="array" aca="1" ref="S988" ca="1">_xlfn.IFNA(INDIRECT(ADDRESS(MATCH(Q988,収支報告書!$W$10:$W$1011,0)+9,22,4,,"収支報告書")),"")</f>
        <v/>
      </c>
      <c r="T988" t="str">
        <f t="shared" si="31"/>
        <v/>
      </c>
      <c r="U988" t="str">
        <f t="shared" si="32"/>
        <v/>
      </c>
    </row>
    <row r="989" spans="14:21">
      <c r="N989">
        <v>985</v>
      </c>
      <c r="O989" t="str">
        <f>IF(収支報告書!U994="一部対象外","・No."&amp;収支報告書!B994&amp;"："&amp;TEXT(収支報告書!$S994+収支報告書!$AA994+収支報告書!$AC994,"\#,###"),IF(収支報告書!U994="一部確認","・No."&amp;収支報告書!B994&amp;"："&amp;TEXT(収支報告書!$AB994,"\#,###"),""))</f>
        <v/>
      </c>
      <c r="P989" t="str" cm="1">
        <f t="array" ref="P989">IF(Q989="","",_xlfn.TEXTJOIN(",",TRUE,IF(収支報告書!$W$10:$W$1011=Q989,収支報告書!$B$10:$B$1011,"")))</f>
        <v/>
      </c>
      <c r="R989" s="150">
        <f>SUMIFS(収支報告書!$P$10:$P$1011,収支報告書!$U$10:$U$1011,"対象外",収支報告書!$W$10:$W$1011,Q989)+SUMIFS(収支報告書!$S$10:$S$1011,収支報告書!$U$10:$U$1011,"一部*",収支報告書!$W$10:$W$1011,Q989)+SUMIFS(収支報告書!$AA$10:$AA$1011,収支報告書!$U$10:$U$1011,"一部*",収支報告書!$W$10:$W$1011,Q989)+SUMIFS(収支報告書!$AB$10:$AB$1011,収支報告書!$U$10:$U$1011,"一部*",収支報告書!$W$10:$W$1011,Q989)+SUMIFS(収支報告書!$P$10:$P$1011,収支報告書!$U$10:$U$1011,"確認",収支報告書!$W$10:$W$1011,Q989)+SUMIFS(収支報告書!$AC$10:$AC$1011,収支報告書!$U$10:$U$1011,"一部*",収支報告書!$W$10:$W$1011,Q989)</f>
        <v>0</v>
      </c>
      <c r="S989" t="str" cm="1">
        <f t="array" aca="1" ref="S989" ca="1">_xlfn.IFNA(INDIRECT(ADDRESS(MATCH(Q989,収支報告書!$W$10:$W$1011,0)+9,22,4,,"収支報告書")),"")</f>
        <v/>
      </c>
      <c r="T989" t="str">
        <f t="shared" si="31"/>
        <v/>
      </c>
      <c r="U989" t="str">
        <f t="shared" si="32"/>
        <v/>
      </c>
    </row>
    <row r="990" spans="14:21">
      <c r="N990">
        <v>986</v>
      </c>
      <c r="O990" t="str">
        <f>IF(収支報告書!U995="一部対象外","・No."&amp;収支報告書!B995&amp;"："&amp;TEXT(収支報告書!$S995+収支報告書!$AA995+収支報告書!$AC995,"\#,###"),IF(収支報告書!U995="一部確認","・No."&amp;収支報告書!B995&amp;"："&amp;TEXT(収支報告書!$AB995,"\#,###"),""))</f>
        <v/>
      </c>
      <c r="P990" t="str" cm="1">
        <f t="array" ref="P990">IF(Q990="","",_xlfn.TEXTJOIN(",",TRUE,IF(収支報告書!$W$10:$W$1011=Q990,収支報告書!$B$10:$B$1011,"")))</f>
        <v/>
      </c>
      <c r="R990" s="150">
        <f>SUMIFS(収支報告書!$P$10:$P$1011,収支報告書!$U$10:$U$1011,"対象外",収支報告書!$W$10:$W$1011,Q990)+SUMIFS(収支報告書!$S$10:$S$1011,収支報告書!$U$10:$U$1011,"一部*",収支報告書!$W$10:$W$1011,Q990)+SUMIFS(収支報告書!$AA$10:$AA$1011,収支報告書!$U$10:$U$1011,"一部*",収支報告書!$W$10:$W$1011,Q990)+SUMIFS(収支報告書!$AB$10:$AB$1011,収支報告書!$U$10:$U$1011,"一部*",収支報告書!$W$10:$W$1011,Q990)+SUMIFS(収支報告書!$P$10:$P$1011,収支報告書!$U$10:$U$1011,"確認",収支報告書!$W$10:$W$1011,Q990)+SUMIFS(収支報告書!$AC$10:$AC$1011,収支報告書!$U$10:$U$1011,"一部*",収支報告書!$W$10:$W$1011,Q990)</f>
        <v>0</v>
      </c>
      <c r="S990" t="str" cm="1">
        <f t="array" aca="1" ref="S990" ca="1">_xlfn.IFNA(INDIRECT(ADDRESS(MATCH(Q990,収支報告書!$W$10:$W$1011,0)+9,22,4,,"収支報告書")),"")</f>
        <v/>
      </c>
      <c r="T990" t="str">
        <f t="shared" si="31"/>
        <v/>
      </c>
      <c r="U990" t="str">
        <f t="shared" si="32"/>
        <v/>
      </c>
    </row>
    <row r="991" spans="14:21">
      <c r="N991">
        <v>987</v>
      </c>
      <c r="O991" t="str">
        <f>IF(収支報告書!U996="一部対象外","・No."&amp;収支報告書!B996&amp;"："&amp;TEXT(収支報告書!$S996+収支報告書!$AA996+収支報告書!$AC996,"\#,###"),IF(収支報告書!U996="一部確認","・No."&amp;収支報告書!B996&amp;"："&amp;TEXT(収支報告書!$AB996,"\#,###"),""))</f>
        <v/>
      </c>
      <c r="P991" t="str" cm="1">
        <f t="array" ref="P991">IF(Q991="","",_xlfn.TEXTJOIN(",",TRUE,IF(収支報告書!$W$10:$W$1011=Q991,収支報告書!$B$10:$B$1011,"")))</f>
        <v/>
      </c>
      <c r="R991" s="150">
        <f>SUMIFS(収支報告書!$P$10:$P$1011,収支報告書!$U$10:$U$1011,"対象外",収支報告書!$W$10:$W$1011,Q991)+SUMIFS(収支報告書!$S$10:$S$1011,収支報告書!$U$10:$U$1011,"一部*",収支報告書!$W$10:$W$1011,Q991)+SUMIFS(収支報告書!$AA$10:$AA$1011,収支報告書!$U$10:$U$1011,"一部*",収支報告書!$W$10:$W$1011,Q991)+SUMIFS(収支報告書!$AB$10:$AB$1011,収支報告書!$U$10:$U$1011,"一部*",収支報告書!$W$10:$W$1011,Q991)+SUMIFS(収支報告書!$P$10:$P$1011,収支報告書!$U$10:$U$1011,"確認",収支報告書!$W$10:$W$1011,Q991)+SUMIFS(収支報告書!$AC$10:$AC$1011,収支報告書!$U$10:$U$1011,"一部*",収支報告書!$W$10:$W$1011,Q991)</f>
        <v>0</v>
      </c>
      <c r="S991" t="str" cm="1">
        <f t="array" aca="1" ref="S991" ca="1">_xlfn.IFNA(INDIRECT(ADDRESS(MATCH(Q991,収支報告書!$W$10:$W$1011,0)+9,22,4,,"収支報告書")),"")</f>
        <v/>
      </c>
      <c r="T991" t="str">
        <f t="shared" si="31"/>
        <v/>
      </c>
      <c r="U991" t="str">
        <f t="shared" si="32"/>
        <v/>
      </c>
    </row>
    <row r="992" spans="14:21">
      <c r="N992">
        <v>988</v>
      </c>
      <c r="O992" t="str">
        <f>IF(収支報告書!U997="一部対象外","・No."&amp;収支報告書!B997&amp;"："&amp;TEXT(収支報告書!$S997+収支報告書!$AA997+収支報告書!$AC997,"\#,###"),IF(収支報告書!U997="一部確認","・No."&amp;収支報告書!B997&amp;"："&amp;TEXT(収支報告書!$AB997,"\#,###"),""))</f>
        <v/>
      </c>
      <c r="P992" t="str" cm="1">
        <f t="array" ref="P992">IF(Q992="","",_xlfn.TEXTJOIN(",",TRUE,IF(収支報告書!$W$10:$W$1011=Q992,収支報告書!$B$10:$B$1011,"")))</f>
        <v/>
      </c>
      <c r="R992" s="150">
        <f>SUMIFS(収支報告書!$P$10:$P$1011,収支報告書!$U$10:$U$1011,"対象外",収支報告書!$W$10:$W$1011,Q992)+SUMIFS(収支報告書!$S$10:$S$1011,収支報告書!$U$10:$U$1011,"一部*",収支報告書!$W$10:$W$1011,Q992)+SUMIFS(収支報告書!$AA$10:$AA$1011,収支報告書!$U$10:$U$1011,"一部*",収支報告書!$W$10:$W$1011,Q992)+SUMIFS(収支報告書!$AB$10:$AB$1011,収支報告書!$U$10:$U$1011,"一部*",収支報告書!$W$10:$W$1011,Q992)+SUMIFS(収支報告書!$P$10:$P$1011,収支報告書!$U$10:$U$1011,"確認",収支報告書!$W$10:$W$1011,Q992)+SUMIFS(収支報告書!$AC$10:$AC$1011,収支報告書!$U$10:$U$1011,"一部*",収支報告書!$W$10:$W$1011,Q992)</f>
        <v>0</v>
      </c>
      <c r="S992" t="str" cm="1">
        <f t="array" aca="1" ref="S992" ca="1">_xlfn.IFNA(INDIRECT(ADDRESS(MATCH(Q992,収支報告書!$W$10:$W$1011,0)+9,22,4,,"収支報告書")),"")</f>
        <v/>
      </c>
      <c r="T992" t="str">
        <f t="shared" si="31"/>
        <v/>
      </c>
      <c r="U992" t="str">
        <f t="shared" si="32"/>
        <v/>
      </c>
    </row>
    <row r="993" spans="14:21">
      <c r="N993">
        <v>989</v>
      </c>
      <c r="O993" t="str">
        <f>IF(収支報告書!U998="一部対象外","・No."&amp;収支報告書!B998&amp;"："&amp;TEXT(収支報告書!$S998+収支報告書!$AA998+収支報告書!$AC998,"\#,###"),IF(収支報告書!U998="一部確認","・No."&amp;収支報告書!B998&amp;"："&amp;TEXT(収支報告書!$AB998,"\#,###"),""))</f>
        <v/>
      </c>
      <c r="P993" t="str" cm="1">
        <f t="array" ref="P993">IF(Q993="","",_xlfn.TEXTJOIN(",",TRUE,IF(収支報告書!$W$10:$W$1011=Q993,収支報告書!$B$10:$B$1011,"")))</f>
        <v/>
      </c>
      <c r="R993" s="150">
        <f>SUMIFS(収支報告書!$P$10:$P$1011,収支報告書!$U$10:$U$1011,"対象外",収支報告書!$W$10:$W$1011,Q993)+SUMIFS(収支報告書!$S$10:$S$1011,収支報告書!$U$10:$U$1011,"一部*",収支報告書!$W$10:$W$1011,Q993)+SUMIFS(収支報告書!$AA$10:$AA$1011,収支報告書!$U$10:$U$1011,"一部*",収支報告書!$W$10:$W$1011,Q993)+SUMIFS(収支報告書!$AB$10:$AB$1011,収支報告書!$U$10:$U$1011,"一部*",収支報告書!$W$10:$W$1011,Q993)+SUMIFS(収支報告書!$P$10:$P$1011,収支報告書!$U$10:$U$1011,"確認",収支報告書!$W$10:$W$1011,Q993)+SUMIFS(収支報告書!$AC$10:$AC$1011,収支報告書!$U$10:$U$1011,"一部*",収支報告書!$W$10:$W$1011,Q993)</f>
        <v>0</v>
      </c>
      <c r="S993" t="str" cm="1">
        <f t="array" aca="1" ref="S993" ca="1">_xlfn.IFNA(INDIRECT(ADDRESS(MATCH(Q993,収支報告書!$W$10:$W$1011,0)+9,22,4,,"収支報告書")),"")</f>
        <v/>
      </c>
      <c r="T993" t="str">
        <f t="shared" si="31"/>
        <v/>
      </c>
      <c r="U993" t="str">
        <f t="shared" si="32"/>
        <v/>
      </c>
    </row>
    <row r="994" spans="14:21">
      <c r="N994">
        <v>990</v>
      </c>
      <c r="O994" t="str">
        <f>IF(収支報告書!U999="一部対象外","・No."&amp;収支報告書!B999&amp;"："&amp;TEXT(収支報告書!$S999+収支報告書!$AA999+収支報告書!$AC999,"\#,###"),IF(収支報告書!U999="一部確認","・No."&amp;収支報告書!B999&amp;"："&amp;TEXT(収支報告書!$AB999,"\#,###"),""))</f>
        <v/>
      </c>
      <c r="P994" t="str" cm="1">
        <f t="array" ref="P994">IF(Q994="","",_xlfn.TEXTJOIN(",",TRUE,IF(収支報告書!$W$10:$W$1011=Q994,収支報告書!$B$10:$B$1011,"")))</f>
        <v/>
      </c>
      <c r="R994" s="150">
        <f>SUMIFS(収支報告書!$P$10:$P$1011,収支報告書!$U$10:$U$1011,"対象外",収支報告書!$W$10:$W$1011,Q994)+SUMIFS(収支報告書!$S$10:$S$1011,収支報告書!$U$10:$U$1011,"一部*",収支報告書!$W$10:$W$1011,Q994)+SUMIFS(収支報告書!$AA$10:$AA$1011,収支報告書!$U$10:$U$1011,"一部*",収支報告書!$W$10:$W$1011,Q994)+SUMIFS(収支報告書!$AB$10:$AB$1011,収支報告書!$U$10:$U$1011,"一部*",収支報告書!$W$10:$W$1011,Q994)+SUMIFS(収支報告書!$P$10:$P$1011,収支報告書!$U$10:$U$1011,"確認",収支報告書!$W$10:$W$1011,Q994)+SUMIFS(収支報告書!$AC$10:$AC$1011,収支報告書!$U$10:$U$1011,"一部*",収支報告書!$W$10:$W$1011,Q994)</f>
        <v>0</v>
      </c>
      <c r="S994" t="str" cm="1">
        <f t="array" aca="1" ref="S994" ca="1">_xlfn.IFNA(INDIRECT(ADDRESS(MATCH(Q994,収支報告書!$W$10:$W$1011,0)+9,22,4,,"収支報告書")),"")</f>
        <v/>
      </c>
      <c r="T994" t="str">
        <f t="shared" si="31"/>
        <v/>
      </c>
      <c r="U994" t="str">
        <f t="shared" si="32"/>
        <v/>
      </c>
    </row>
    <row r="995" spans="14:21">
      <c r="N995">
        <v>991</v>
      </c>
      <c r="O995" t="str">
        <f>IF(収支報告書!U1000="一部対象外","・No."&amp;収支報告書!B1000&amp;"："&amp;TEXT(収支報告書!$S1000+収支報告書!$AA1000+収支報告書!$AC1000,"\#,###"),IF(収支報告書!U1000="一部確認","・No."&amp;収支報告書!B1000&amp;"："&amp;TEXT(収支報告書!$AB1000,"\#,###"),""))</f>
        <v/>
      </c>
      <c r="P995" t="str" cm="1">
        <f t="array" ref="P995">IF(Q995="","",_xlfn.TEXTJOIN(",",TRUE,IF(収支報告書!$W$10:$W$1011=Q995,収支報告書!$B$10:$B$1011,"")))</f>
        <v/>
      </c>
      <c r="R995" s="150">
        <f>SUMIFS(収支報告書!$P$10:$P$1011,収支報告書!$U$10:$U$1011,"対象外",収支報告書!$W$10:$W$1011,Q995)+SUMIFS(収支報告書!$S$10:$S$1011,収支報告書!$U$10:$U$1011,"一部*",収支報告書!$W$10:$W$1011,Q995)+SUMIFS(収支報告書!$AA$10:$AA$1011,収支報告書!$U$10:$U$1011,"一部*",収支報告書!$W$10:$W$1011,Q995)+SUMIFS(収支報告書!$AB$10:$AB$1011,収支報告書!$U$10:$U$1011,"一部*",収支報告書!$W$10:$W$1011,Q995)+SUMIFS(収支報告書!$P$10:$P$1011,収支報告書!$U$10:$U$1011,"確認",収支報告書!$W$10:$W$1011,Q995)+SUMIFS(収支報告書!$AC$10:$AC$1011,収支報告書!$U$10:$U$1011,"一部*",収支報告書!$W$10:$W$1011,Q995)</f>
        <v>0</v>
      </c>
      <c r="S995" t="str" cm="1">
        <f t="array" aca="1" ref="S995" ca="1">_xlfn.IFNA(INDIRECT(ADDRESS(MATCH(Q995,収支報告書!$W$10:$W$1011,0)+9,22,4,,"収支報告書")),"")</f>
        <v/>
      </c>
      <c r="T995" t="str">
        <f t="shared" si="31"/>
        <v/>
      </c>
      <c r="U995" t="str">
        <f t="shared" si="32"/>
        <v/>
      </c>
    </row>
    <row r="996" spans="14:21">
      <c r="N996">
        <v>992</v>
      </c>
      <c r="O996" t="str">
        <f>IF(収支報告書!U1001="一部対象外","・No."&amp;収支報告書!B1001&amp;"："&amp;TEXT(収支報告書!$S1001+収支報告書!$AA1001+収支報告書!$AC1001,"\#,###"),IF(収支報告書!U1001="一部確認","・No."&amp;収支報告書!B1001&amp;"："&amp;TEXT(収支報告書!$AB1001,"\#,###"),""))</f>
        <v/>
      </c>
      <c r="P996" t="str" cm="1">
        <f t="array" ref="P996">IF(Q996="","",_xlfn.TEXTJOIN(",",TRUE,IF(収支報告書!$W$10:$W$1011=Q996,収支報告書!$B$10:$B$1011,"")))</f>
        <v/>
      </c>
      <c r="R996" s="150">
        <f>SUMIFS(収支報告書!$P$10:$P$1011,収支報告書!$U$10:$U$1011,"対象外",収支報告書!$W$10:$W$1011,Q996)+SUMIFS(収支報告書!$S$10:$S$1011,収支報告書!$U$10:$U$1011,"一部*",収支報告書!$W$10:$W$1011,Q996)+SUMIFS(収支報告書!$AA$10:$AA$1011,収支報告書!$U$10:$U$1011,"一部*",収支報告書!$W$10:$W$1011,Q996)+SUMIFS(収支報告書!$AB$10:$AB$1011,収支報告書!$U$10:$U$1011,"一部*",収支報告書!$W$10:$W$1011,Q996)+SUMIFS(収支報告書!$P$10:$P$1011,収支報告書!$U$10:$U$1011,"確認",収支報告書!$W$10:$W$1011,Q996)+SUMIFS(収支報告書!$AC$10:$AC$1011,収支報告書!$U$10:$U$1011,"一部*",収支報告書!$W$10:$W$1011,Q996)</f>
        <v>0</v>
      </c>
      <c r="S996" t="str" cm="1">
        <f t="array" aca="1" ref="S996" ca="1">_xlfn.IFNA(INDIRECT(ADDRESS(MATCH(Q996,収支報告書!$W$10:$W$1011,0)+9,22,4,,"収支報告書")),"")</f>
        <v/>
      </c>
      <c r="T996" t="str">
        <f t="shared" si="31"/>
        <v/>
      </c>
      <c r="U996" t="str">
        <f t="shared" si="32"/>
        <v/>
      </c>
    </row>
    <row r="997" spans="14:21">
      <c r="N997">
        <v>993</v>
      </c>
      <c r="O997" t="str">
        <f>IF(収支報告書!U1002="一部対象外","・No."&amp;収支報告書!B1002&amp;"："&amp;TEXT(収支報告書!$S1002+収支報告書!$AA1002+収支報告書!$AC1002,"\#,###"),IF(収支報告書!U1002="一部確認","・No."&amp;収支報告書!B1002&amp;"："&amp;TEXT(収支報告書!$AB1002,"\#,###"),""))</f>
        <v/>
      </c>
      <c r="P997" t="str" cm="1">
        <f t="array" ref="P997">IF(Q997="","",_xlfn.TEXTJOIN(",",TRUE,IF(収支報告書!$W$10:$W$1011=Q997,収支報告書!$B$10:$B$1011,"")))</f>
        <v/>
      </c>
      <c r="R997" s="150">
        <f>SUMIFS(収支報告書!$P$10:$P$1011,収支報告書!$U$10:$U$1011,"対象外",収支報告書!$W$10:$W$1011,Q997)+SUMIFS(収支報告書!$S$10:$S$1011,収支報告書!$U$10:$U$1011,"一部*",収支報告書!$W$10:$W$1011,Q997)+SUMIFS(収支報告書!$AA$10:$AA$1011,収支報告書!$U$10:$U$1011,"一部*",収支報告書!$W$10:$W$1011,Q997)+SUMIFS(収支報告書!$AB$10:$AB$1011,収支報告書!$U$10:$U$1011,"一部*",収支報告書!$W$10:$W$1011,Q997)+SUMIFS(収支報告書!$P$10:$P$1011,収支報告書!$U$10:$U$1011,"確認",収支報告書!$W$10:$W$1011,Q997)+SUMIFS(収支報告書!$AC$10:$AC$1011,収支報告書!$U$10:$U$1011,"一部*",収支報告書!$W$10:$W$1011,Q997)</f>
        <v>0</v>
      </c>
      <c r="S997" t="str" cm="1">
        <f t="array" aca="1" ref="S997" ca="1">_xlfn.IFNA(INDIRECT(ADDRESS(MATCH(Q997,収支報告書!$W$10:$W$1011,0)+9,22,4,,"収支報告書")),"")</f>
        <v/>
      </c>
      <c r="T997" t="str">
        <f t="shared" si="31"/>
        <v/>
      </c>
      <c r="U997" t="str">
        <f t="shared" si="32"/>
        <v/>
      </c>
    </row>
    <row r="998" spans="14:21">
      <c r="N998">
        <v>994</v>
      </c>
      <c r="O998" t="str">
        <f>IF(収支報告書!U1003="一部対象外","・No."&amp;収支報告書!B1003&amp;"："&amp;TEXT(収支報告書!$S1003+収支報告書!$AA1003+収支報告書!$AC1003,"\#,###"),IF(収支報告書!U1003="一部確認","・No."&amp;収支報告書!B1003&amp;"："&amp;TEXT(収支報告書!$AB1003,"\#,###"),""))</f>
        <v/>
      </c>
      <c r="P998" t="str" cm="1">
        <f t="array" ref="P998">IF(Q998="","",_xlfn.TEXTJOIN(",",TRUE,IF(収支報告書!$W$10:$W$1011=Q998,収支報告書!$B$10:$B$1011,"")))</f>
        <v/>
      </c>
      <c r="R998" s="150">
        <f>SUMIFS(収支報告書!$P$10:$P$1011,収支報告書!$U$10:$U$1011,"対象外",収支報告書!$W$10:$W$1011,Q998)+SUMIFS(収支報告書!$S$10:$S$1011,収支報告書!$U$10:$U$1011,"一部*",収支報告書!$W$10:$W$1011,Q998)+SUMIFS(収支報告書!$AA$10:$AA$1011,収支報告書!$U$10:$U$1011,"一部*",収支報告書!$W$10:$W$1011,Q998)+SUMIFS(収支報告書!$AB$10:$AB$1011,収支報告書!$U$10:$U$1011,"一部*",収支報告書!$W$10:$W$1011,Q998)+SUMIFS(収支報告書!$P$10:$P$1011,収支報告書!$U$10:$U$1011,"確認",収支報告書!$W$10:$W$1011,Q998)+SUMIFS(収支報告書!$AC$10:$AC$1011,収支報告書!$U$10:$U$1011,"一部*",収支報告書!$W$10:$W$1011,Q998)</f>
        <v>0</v>
      </c>
      <c r="S998" t="str" cm="1">
        <f t="array" aca="1" ref="S998" ca="1">_xlfn.IFNA(INDIRECT(ADDRESS(MATCH(Q998,収支報告書!$W$10:$W$1011,0)+9,22,4,,"収支報告書")),"")</f>
        <v/>
      </c>
      <c r="T998" t="str">
        <f t="shared" si="31"/>
        <v/>
      </c>
      <c r="U998" t="str">
        <f t="shared" si="32"/>
        <v/>
      </c>
    </row>
    <row r="999" spans="14:21">
      <c r="N999">
        <v>995</v>
      </c>
      <c r="O999" t="str">
        <f>IF(収支報告書!U1004="一部対象外","・No."&amp;収支報告書!B1004&amp;"："&amp;TEXT(収支報告書!$S1004+収支報告書!$AA1004+収支報告書!$AC1004,"\#,###"),IF(収支報告書!U1004="一部確認","・No."&amp;収支報告書!B1004&amp;"："&amp;TEXT(収支報告書!$AB1004,"\#,###"),""))</f>
        <v/>
      </c>
      <c r="P999" t="str" cm="1">
        <f t="array" ref="P999">IF(Q999="","",_xlfn.TEXTJOIN(",",TRUE,IF(収支報告書!$W$10:$W$1011=Q999,収支報告書!$B$10:$B$1011,"")))</f>
        <v/>
      </c>
      <c r="R999" s="150">
        <f>SUMIFS(収支報告書!$P$10:$P$1011,収支報告書!$U$10:$U$1011,"対象外",収支報告書!$W$10:$W$1011,Q999)+SUMIFS(収支報告書!$S$10:$S$1011,収支報告書!$U$10:$U$1011,"一部*",収支報告書!$W$10:$W$1011,Q999)+SUMIFS(収支報告書!$AA$10:$AA$1011,収支報告書!$U$10:$U$1011,"一部*",収支報告書!$W$10:$W$1011,Q999)+SUMIFS(収支報告書!$AB$10:$AB$1011,収支報告書!$U$10:$U$1011,"一部*",収支報告書!$W$10:$W$1011,Q999)+SUMIFS(収支報告書!$P$10:$P$1011,収支報告書!$U$10:$U$1011,"確認",収支報告書!$W$10:$W$1011,Q999)+SUMIFS(収支報告書!$AC$10:$AC$1011,収支報告書!$U$10:$U$1011,"一部*",収支報告書!$W$10:$W$1011,Q999)</f>
        <v>0</v>
      </c>
      <c r="S999" t="str" cm="1">
        <f t="array" aca="1" ref="S999" ca="1">_xlfn.IFNA(INDIRECT(ADDRESS(MATCH(Q999,収支報告書!$W$10:$W$1011,0)+9,22,4,,"収支報告書")),"")</f>
        <v/>
      </c>
      <c r="T999" t="str">
        <f t="shared" si="31"/>
        <v/>
      </c>
      <c r="U999" t="str">
        <f t="shared" si="32"/>
        <v/>
      </c>
    </row>
    <row r="1000" spans="14:21">
      <c r="N1000">
        <v>996</v>
      </c>
      <c r="O1000" t="str">
        <f>IF(収支報告書!U1005="一部対象外","・No."&amp;収支報告書!B1005&amp;"："&amp;TEXT(収支報告書!$S1005+収支報告書!$AA1005+収支報告書!$AC1005,"\#,###"),IF(収支報告書!U1005="一部確認","・No."&amp;収支報告書!B1005&amp;"："&amp;TEXT(収支報告書!$AB1005,"\#,###"),""))</f>
        <v/>
      </c>
      <c r="P1000" t="str" cm="1">
        <f t="array" ref="P1000">IF(Q1000="","",_xlfn.TEXTJOIN(",",TRUE,IF(収支報告書!$W$10:$W$1011=Q1000,収支報告書!$B$10:$B$1011,"")))</f>
        <v/>
      </c>
      <c r="R1000" s="150">
        <f>SUMIFS(収支報告書!$P$10:$P$1011,収支報告書!$U$10:$U$1011,"対象外",収支報告書!$W$10:$W$1011,Q1000)+SUMIFS(収支報告書!$S$10:$S$1011,収支報告書!$U$10:$U$1011,"一部*",収支報告書!$W$10:$W$1011,Q1000)+SUMIFS(収支報告書!$AA$10:$AA$1011,収支報告書!$U$10:$U$1011,"一部*",収支報告書!$W$10:$W$1011,Q1000)+SUMIFS(収支報告書!$AB$10:$AB$1011,収支報告書!$U$10:$U$1011,"一部*",収支報告書!$W$10:$W$1011,Q1000)+SUMIFS(収支報告書!$P$10:$P$1011,収支報告書!$U$10:$U$1011,"確認",収支報告書!$W$10:$W$1011,Q1000)+SUMIFS(収支報告書!$AC$10:$AC$1011,収支報告書!$U$10:$U$1011,"一部*",収支報告書!$W$10:$W$1011,Q1000)</f>
        <v>0</v>
      </c>
      <c r="S1000" t="str" cm="1">
        <f t="array" aca="1" ref="S1000" ca="1">_xlfn.IFNA(INDIRECT(ADDRESS(MATCH(Q1000,収支報告書!$W$10:$W$1011,0)+9,22,4,,"収支報告書")),"")</f>
        <v/>
      </c>
      <c r="T1000" t="str">
        <f t="shared" si="31"/>
        <v/>
      </c>
      <c r="U1000" t="str">
        <f t="shared" si="32"/>
        <v/>
      </c>
    </row>
    <row r="1001" spans="14:21">
      <c r="N1001">
        <v>997</v>
      </c>
      <c r="O1001" t="str">
        <f>IF(収支報告書!U1006="一部対象外","・No."&amp;収支報告書!B1006&amp;"："&amp;TEXT(収支報告書!$S1006+収支報告書!$AA1006+収支報告書!$AC1006,"\#,###"),IF(収支報告書!U1006="一部確認","・No."&amp;収支報告書!B1006&amp;"："&amp;TEXT(収支報告書!$AB1006,"\#,###"),""))</f>
        <v/>
      </c>
      <c r="P1001" t="str" cm="1">
        <f t="array" ref="P1001">IF(Q1001="","",_xlfn.TEXTJOIN(",",TRUE,IF(収支報告書!$W$10:$W$1011=Q1001,収支報告書!$B$10:$B$1011,"")))</f>
        <v/>
      </c>
      <c r="R1001" s="150">
        <f>SUMIFS(収支報告書!$P$10:$P$1011,収支報告書!$U$10:$U$1011,"対象外",収支報告書!$W$10:$W$1011,Q1001)+SUMIFS(収支報告書!$S$10:$S$1011,収支報告書!$U$10:$U$1011,"一部*",収支報告書!$W$10:$W$1011,Q1001)+SUMIFS(収支報告書!$AA$10:$AA$1011,収支報告書!$U$10:$U$1011,"一部*",収支報告書!$W$10:$W$1011,Q1001)+SUMIFS(収支報告書!$AB$10:$AB$1011,収支報告書!$U$10:$U$1011,"一部*",収支報告書!$W$10:$W$1011,Q1001)+SUMIFS(収支報告書!$P$10:$P$1011,収支報告書!$U$10:$U$1011,"確認",収支報告書!$W$10:$W$1011,Q1001)+SUMIFS(収支報告書!$AC$10:$AC$1011,収支報告書!$U$10:$U$1011,"一部*",収支報告書!$W$10:$W$1011,Q1001)</f>
        <v>0</v>
      </c>
      <c r="S1001" t="str" cm="1">
        <f t="array" aca="1" ref="S1001" ca="1">_xlfn.IFNA(INDIRECT(ADDRESS(MATCH(Q1001,収支報告書!$W$10:$W$1011,0)+9,22,4,,"収支報告書")),"")</f>
        <v/>
      </c>
      <c r="T1001" t="str">
        <f t="shared" si="31"/>
        <v/>
      </c>
      <c r="U1001" t="str">
        <f t="shared" si="32"/>
        <v/>
      </c>
    </row>
    <row r="1002" spans="14:21">
      <c r="N1002">
        <v>998</v>
      </c>
      <c r="O1002" t="str">
        <f>IF(収支報告書!U1007="一部対象外","・No."&amp;収支報告書!B1007&amp;"："&amp;TEXT(収支報告書!$S1007+収支報告書!$AA1007+収支報告書!$AC1007,"\#,###"),IF(収支報告書!U1007="一部確認","・No."&amp;収支報告書!B1007&amp;"："&amp;TEXT(収支報告書!$AB1007,"\#,###"),""))</f>
        <v/>
      </c>
      <c r="P1002" t="str" cm="1">
        <f t="array" ref="P1002">IF(Q1002="","",_xlfn.TEXTJOIN(",",TRUE,IF(収支報告書!$W$10:$W$1011=Q1002,収支報告書!$B$10:$B$1011,"")))</f>
        <v/>
      </c>
      <c r="R1002" s="150">
        <f>SUMIFS(収支報告書!$P$10:$P$1011,収支報告書!$U$10:$U$1011,"対象外",収支報告書!$W$10:$W$1011,Q1002)+SUMIFS(収支報告書!$S$10:$S$1011,収支報告書!$U$10:$U$1011,"一部*",収支報告書!$W$10:$W$1011,Q1002)+SUMIFS(収支報告書!$AA$10:$AA$1011,収支報告書!$U$10:$U$1011,"一部*",収支報告書!$W$10:$W$1011,Q1002)+SUMIFS(収支報告書!$AB$10:$AB$1011,収支報告書!$U$10:$U$1011,"一部*",収支報告書!$W$10:$W$1011,Q1002)+SUMIFS(収支報告書!$P$10:$P$1011,収支報告書!$U$10:$U$1011,"確認",収支報告書!$W$10:$W$1011,Q1002)+SUMIFS(収支報告書!$AC$10:$AC$1011,収支報告書!$U$10:$U$1011,"一部*",収支報告書!$W$10:$W$1011,Q1002)</f>
        <v>0</v>
      </c>
      <c r="S1002" t="str" cm="1">
        <f t="array" aca="1" ref="S1002" ca="1">_xlfn.IFNA(INDIRECT(ADDRESS(MATCH(Q1002,収支報告書!$W$10:$W$1011,0)+9,22,4,,"収支報告書")),"")</f>
        <v/>
      </c>
      <c r="T1002" t="str">
        <f t="shared" si="31"/>
        <v/>
      </c>
      <c r="U1002" t="str">
        <f t="shared" si="32"/>
        <v/>
      </c>
    </row>
    <row r="1003" spans="14:21">
      <c r="N1003">
        <v>999</v>
      </c>
      <c r="O1003" t="str">
        <f>IF(収支報告書!U1008="一部対象外","・No."&amp;収支報告書!B1008&amp;"："&amp;TEXT(収支報告書!$S1008+収支報告書!$AA1008+収支報告書!$AC1008,"\#,###"),IF(収支報告書!U1008="一部確認","・No."&amp;収支報告書!B1008&amp;"："&amp;TEXT(収支報告書!$AB1008,"\#,###"),""))</f>
        <v/>
      </c>
      <c r="P1003" t="str" cm="1">
        <f t="array" ref="P1003">IF(Q1003="","",_xlfn.TEXTJOIN(",",TRUE,IF(収支報告書!$W$10:$W$1011=Q1003,収支報告書!$B$10:$B$1011,"")))</f>
        <v/>
      </c>
      <c r="R1003" s="150">
        <f>SUMIFS(収支報告書!$P$10:$P$1011,収支報告書!$U$10:$U$1011,"対象外",収支報告書!$W$10:$W$1011,Q1003)+SUMIFS(収支報告書!$S$10:$S$1011,収支報告書!$U$10:$U$1011,"一部*",収支報告書!$W$10:$W$1011,Q1003)+SUMIFS(収支報告書!$AA$10:$AA$1011,収支報告書!$U$10:$U$1011,"一部*",収支報告書!$W$10:$W$1011,Q1003)+SUMIFS(収支報告書!$AB$10:$AB$1011,収支報告書!$U$10:$U$1011,"一部*",収支報告書!$W$10:$W$1011,Q1003)+SUMIFS(収支報告書!$P$10:$P$1011,収支報告書!$U$10:$U$1011,"確認",収支報告書!$W$10:$W$1011,Q1003)+SUMIFS(収支報告書!$AC$10:$AC$1011,収支報告書!$U$10:$U$1011,"一部*",収支報告書!$W$10:$W$1011,Q1003)</f>
        <v>0</v>
      </c>
      <c r="S1003" t="str" cm="1">
        <f t="array" aca="1" ref="S1003" ca="1">_xlfn.IFNA(INDIRECT(ADDRESS(MATCH(Q1003,収支報告書!$W$10:$W$1011,0)+9,22,4,,"収支報告書")),"")</f>
        <v/>
      </c>
      <c r="T1003" t="str">
        <f t="shared" si="31"/>
        <v/>
      </c>
      <c r="U1003" t="str">
        <f t="shared" si="32"/>
        <v/>
      </c>
    </row>
    <row r="1004" spans="14:21">
      <c r="N1004">
        <v>1000</v>
      </c>
      <c r="O1004" t="str">
        <f>IF(収支報告書!U1009="一部対象外","・No."&amp;収支報告書!B1009&amp;"："&amp;TEXT(収支報告書!$S1009+収支報告書!$AA1009+収支報告書!$AC1009,"\#,###"),IF(収支報告書!U1009="一部確認","・No."&amp;収支報告書!B1009&amp;"："&amp;TEXT(収支報告書!$AB1009,"\#,###"),""))</f>
        <v/>
      </c>
      <c r="P1004" t="str" cm="1">
        <f t="array" ref="P1004">IF(Q1004="","",_xlfn.TEXTJOIN(",",TRUE,IF(収支報告書!$W$10:$W$1011=Q1004,収支報告書!$B$10:$B$1011,"")))</f>
        <v/>
      </c>
      <c r="R1004" s="150">
        <f>SUMIFS(収支報告書!$P$10:$P$1011,収支報告書!$U$10:$U$1011,"対象外",収支報告書!$W$10:$W$1011,Q1004)+SUMIFS(収支報告書!$S$10:$S$1011,収支報告書!$U$10:$U$1011,"一部*",収支報告書!$W$10:$W$1011,Q1004)+SUMIFS(収支報告書!$AA$10:$AA$1011,収支報告書!$U$10:$U$1011,"一部*",収支報告書!$W$10:$W$1011,Q1004)+SUMIFS(収支報告書!$AB$10:$AB$1011,収支報告書!$U$10:$U$1011,"一部*",収支報告書!$W$10:$W$1011,Q1004)+SUMIFS(収支報告書!$P$10:$P$1011,収支報告書!$U$10:$U$1011,"確認",収支報告書!$W$10:$W$1011,Q1004)+SUMIFS(収支報告書!$AC$10:$AC$1011,収支報告書!$U$10:$U$1011,"一部*",収支報告書!$W$10:$W$1011,Q1004)</f>
        <v>0</v>
      </c>
      <c r="S1004" t="str" cm="1">
        <f t="array" aca="1" ref="S1004" ca="1">_xlfn.IFNA(INDIRECT(ADDRESS(MATCH(Q1004,収支報告書!$W$10:$W$1011,0)+9,22,4,,"収支報告書")),"")</f>
        <v/>
      </c>
      <c r="T1004" t="str">
        <f t="shared" si="31"/>
        <v/>
      </c>
      <c r="U1004" t="str">
        <f t="shared" si="32"/>
        <v/>
      </c>
    </row>
  </sheetData>
  <mergeCells count="4">
    <mergeCell ref="O3:S3"/>
    <mergeCell ref="B3:L3"/>
    <mergeCell ref="B4:L200"/>
    <mergeCell ref="T3:V3"/>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82884-AA28-45EA-B1C4-2E38CD59FEA8}">
  <sheetPr>
    <tabColor rgb="FF92D050"/>
    <pageSetUpPr fitToPage="1"/>
  </sheetPr>
  <dimension ref="A1:AU1370"/>
  <sheetViews>
    <sheetView showGridLines="0" zoomScaleNormal="100" workbookViewId="0">
      <pane xSplit="2" ySplit="8" topLeftCell="C9" activePane="bottomRight" state="frozen"/>
      <selection pane="topRight" activeCell="E1" sqref="E1"/>
      <selection pane="bottomLeft" activeCell="A10" sqref="A10"/>
      <selection pane="bottomRight"/>
    </sheetView>
  </sheetViews>
  <sheetFormatPr defaultColWidth="13.9140625" defaultRowHeight="15" customHeight="1" outlineLevelRow="1" outlineLevelCol="2"/>
  <cols>
    <col min="1" max="1" width="2.1640625" style="205" customWidth="1"/>
    <col min="2" max="2" width="4.08203125" style="205" customWidth="1"/>
    <col min="3" max="4" width="11.4140625" style="205" customWidth="1"/>
    <col min="5" max="6" width="17.1640625" style="205" customWidth="1"/>
    <col min="7" max="7" width="18.9140625" style="205" customWidth="1"/>
    <col min="8" max="8" width="5.5" style="205" customWidth="1"/>
    <col min="9" max="9" width="11.4140625" style="205" customWidth="1"/>
    <col min="10" max="10" width="14.4140625" style="205" customWidth="1"/>
    <col min="11" max="11" width="11.9140625" style="205" customWidth="1"/>
    <col min="12" max="12" width="25.6640625" style="205" customWidth="1"/>
    <col min="13" max="13" width="2.1640625" style="205" customWidth="1"/>
    <col min="14" max="14" width="4.6640625" style="151" hidden="1" customWidth="1" outlineLevel="1"/>
    <col min="15" max="15" width="7.1640625" style="151" hidden="1" customWidth="1" outlineLevel="1"/>
    <col min="16" max="16" width="12.58203125" style="151" hidden="1" customWidth="1" outlineLevel="1"/>
    <col min="17" max="17" width="7.9140625" style="151" hidden="1" customWidth="1" outlineLevel="1"/>
    <col min="18" max="18" width="11.1640625" style="151" hidden="1" customWidth="1" outlineLevel="1"/>
    <col min="19" max="19" width="11.6640625" style="151" hidden="1" customWidth="1" outlineLevel="1"/>
    <col min="20" max="20" width="11.1640625" style="151" hidden="1" customWidth="1" outlineLevel="1"/>
    <col min="21" max="21" width="8.9140625" style="151" hidden="1" customWidth="1" outlineLevel="1"/>
    <col min="22" max="22" width="13.1640625" style="151" hidden="1" customWidth="1" outlineLevel="1"/>
    <col min="23" max="23" width="27.1640625" style="151" hidden="1" customWidth="1" outlineLevel="1"/>
    <col min="24" max="24" width="8.1640625" style="151" hidden="1" customWidth="1" outlineLevel="2"/>
    <col min="25" max="25" width="6.6640625" style="151" hidden="1" customWidth="1" outlineLevel="2"/>
    <col min="26" max="26" width="15.6640625" style="151" hidden="1" customWidth="1" outlineLevel="2"/>
    <col min="27" max="27" width="18.5" style="151" hidden="1" customWidth="1" outlineLevel="2"/>
    <col min="28" max="28" width="15.5" style="151" hidden="1" customWidth="1" outlineLevel="2"/>
    <col min="29" max="29" width="15.1640625" style="151" hidden="1" customWidth="1" outlineLevel="2"/>
    <col min="30" max="30" width="7" style="151" hidden="1" customWidth="1" outlineLevel="1" collapsed="1"/>
    <col min="31" max="31" width="2.6640625" style="151" customWidth="1" collapsed="1"/>
    <col min="32" max="32" width="6.6640625" customWidth="1"/>
    <col min="33" max="33" width="7.5" bestFit="1" customWidth="1"/>
    <col min="34" max="34" width="26" customWidth="1"/>
    <col min="35" max="35" width="19.1640625" bestFit="1" customWidth="1"/>
    <col min="36" max="36" width="18.9140625" bestFit="1" customWidth="1"/>
    <col min="37" max="37" width="6.5" customWidth="1"/>
    <col min="38" max="38" width="11.08203125" customWidth="1"/>
    <col min="39" max="39" width="22" customWidth="1"/>
    <col min="40" max="40" width="19.1640625" bestFit="1" customWidth="1"/>
    <col min="43" max="43" width="14.4140625" style="151" customWidth="1"/>
    <col min="44" max="46" width="7.4140625" style="205" hidden="1" customWidth="1" outlineLevel="1"/>
    <col min="47" max="47" width="13.9140625" style="205" collapsed="1"/>
    <col min="48" max="16384" width="13.9140625" style="205"/>
  </cols>
  <sheetData>
    <row r="1" spans="1:47" ht="16.25" customHeight="1">
      <c r="A1" s="103" t="s">
        <v>0</v>
      </c>
      <c r="B1" s="29"/>
      <c r="C1" s="30"/>
      <c r="D1" s="29"/>
      <c r="E1" s="29"/>
      <c r="F1" s="29"/>
      <c r="G1" s="29"/>
      <c r="H1" s="29"/>
      <c r="I1" s="29"/>
      <c r="J1" s="31"/>
      <c r="K1" s="82"/>
      <c r="L1" s="82"/>
      <c r="M1" s="204"/>
    </row>
    <row r="2" spans="1:47" ht="23.25" customHeight="1">
      <c r="A2" s="34"/>
      <c r="B2" s="318" t="s">
        <v>6</v>
      </c>
      <c r="C2" s="319"/>
      <c r="D2" s="352" t="s">
        <v>300</v>
      </c>
      <c r="E2" s="352"/>
      <c r="F2" s="352"/>
      <c r="G2" s="327" t="s">
        <v>7</v>
      </c>
      <c r="H2" s="327"/>
      <c r="I2" s="352" t="s">
        <v>154</v>
      </c>
      <c r="J2" s="352"/>
      <c r="K2" s="352"/>
      <c r="L2" s="152"/>
      <c r="M2" s="206"/>
      <c r="AR2" s="151"/>
      <c r="AS2" s="151"/>
      <c r="AT2" s="151"/>
      <c r="AU2" s="151"/>
    </row>
    <row r="3" spans="1:47" ht="23.25" customHeight="1">
      <c r="A3" s="34"/>
      <c r="B3" s="318" t="s">
        <v>10</v>
      </c>
      <c r="C3" s="319"/>
      <c r="D3" s="352" t="s">
        <v>153</v>
      </c>
      <c r="E3" s="352"/>
      <c r="F3" s="201" t="s">
        <v>11</v>
      </c>
      <c r="G3" s="352" t="s">
        <v>301</v>
      </c>
      <c r="H3" s="352"/>
      <c r="I3" s="201" t="s">
        <v>12</v>
      </c>
      <c r="J3" s="352" t="s">
        <v>149</v>
      </c>
      <c r="K3" s="352"/>
      <c r="L3" s="152"/>
      <c r="M3" s="206"/>
      <c r="AQ3" s="21"/>
      <c r="AR3" s="151"/>
      <c r="AS3" s="151"/>
      <c r="AT3" s="151"/>
      <c r="AU3" s="151"/>
    </row>
    <row r="4" spans="1:47" ht="23.25" customHeight="1">
      <c r="A4" s="34"/>
      <c r="B4" s="334" t="s">
        <v>15</v>
      </c>
      <c r="C4" s="334"/>
      <c r="D4" s="334"/>
      <c r="E4" s="202" t="s">
        <v>302</v>
      </c>
      <c r="F4" s="37" t="s">
        <v>16</v>
      </c>
      <c r="G4" s="352" t="s">
        <v>302</v>
      </c>
      <c r="H4" s="352"/>
      <c r="I4" s="201" t="s">
        <v>17</v>
      </c>
      <c r="J4" s="353">
        <v>9750000</v>
      </c>
      <c r="K4" s="352"/>
      <c r="L4" s="108"/>
      <c r="M4" s="206"/>
      <c r="AR4" s="151"/>
      <c r="AS4" s="151"/>
      <c r="AT4" s="151"/>
      <c r="AU4" s="151"/>
    </row>
    <row r="5" spans="1:47" ht="17" customHeight="1" thickBot="1">
      <c r="A5" s="40"/>
      <c r="B5" s="100"/>
      <c r="C5" s="100"/>
      <c r="D5" s="100"/>
      <c r="E5" s="101"/>
      <c r="F5" s="101"/>
      <c r="G5" s="101"/>
      <c r="H5" s="197"/>
      <c r="I5" s="101"/>
      <c r="J5" s="198"/>
      <c r="K5" s="153"/>
      <c r="L5" s="153"/>
      <c r="M5" s="207"/>
    </row>
    <row r="6" spans="1:47" ht="20" customHeight="1" thickBot="1">
      <c r="A6" s="102"/>
      <c r="B6" s="154"/>
      <c r="C6" s="155"/>
      <c r="D6" s="154"/>
      <c r="E6" s="154"/>
      <c r="F6" s="154"/>
      <c r="G6" s="154"/>
      <c r="H6" s="154"/>
      <c r="I6" s="154"/>
      <c r="J6" s="153"/>
      <c r="K6" s="156"/>
      <c r="L6" s="156"/>
    </row>
    <row r="7" spans="1:47" ht="17" customHeight="1">
      <c r="A7" s="1"/>
      <c r="B7" s="208"/>
      <c r="C7" s="209"/>
      <c r="D7" s="208"/>
      <c r="E7" s="208"/>
      <c r="F7" s="208"/>
      <c r="G7" s="208"/>
      <c r="H7" s="193" t="s">
        <v>303</v>
      </c>
      <c r="I7" s="208"/>
      <c r="J7" s="208"/>
      <c r="K7" s="210"/>
      <c r="L7" s="210"/>
      <c r="M7" s="211"/>
    </row>
    <row r="8" spans="1:47" ht="23.4" customHeight="1" thickBot="1">
      <c r="A8" s="212"/>
      <c r="B8" s="3" t="s">
        <v>27</v>
      </c>
      <c r="C8" s="4" t="s">
        <v>28</v>
      </c>
      <c r="D8" s="3" t="s">
        <v>29</v>
      </c>
      <c r="E8" s="3" t="s">
        <v>30</v>
      </c>
      <c r="F8" s="3" t="s">
        <v>31</v>
      </c>
      <c r="G8" s="3" t="s">
        <v>304</v>
      </c>
      <c r="H8" s="3" t="s">
        <v>33</v>
      </c>
      <c r="I8" s="109" t="s">
        <v>34</v>
      </c>
      <c r="J8" s="3" t="s">
        <v>305</v>
      </c>
      <c r="K8" s="4" t="s">
        <v>36</v>
      </c>
      <c r="L8" s="4" t="s">
        <v>306</v>
      </c>
      <c r="M8" s="213"/>
      <c r="AR8" s="205" t="s">
        <v>52</v>
      </c>
      <c r="AS8" s="205" t="s">
        <v>53</v>
      </c>
      <c r="AT8" s="205" t="s">
        <v>57</v>
      </c>
    </row>
    <row r="9" spans="1:47" ht="18">
      <c r="A9" s="6" t="s">
        <v>59</v>
      </c>
      <c r="B9" s="208"/>
      <c r="C9" s="209"/>
      <c r="D9" s="208"/>
      <c r="E9" s="208"/>
      <c r="F9" s="208"/>
      <c r="G9" s="214"/>
      <c r="H9" s="214"/>
      <c r="I9" s="214"/>
      <c r="J9" s="214"/>
      <c r="K9" s="210"/>
      <c r="L9" s="210"/>
      <c r="M9" s="215"/>
      <c r="AQ9" s="7"/>
    </row>
    <row r="10" spans="1:47" ht="18">
      <c r="A10" s="8" t="s">
        <v>61</v>
      </c>
      <c r="B10" s="216">
        <v>1</v>
      </c>
      <c r="C10" s="217" t="s">
        <v>307</v>
      </c>
      <c r="D10" s="218" t="s">
        <v>308</v>
      </c>
      <c r="E10" s="218" t="s">
        <v>309</v>
      </c>
      <c r="F10" s="219" t="s">
        <v>310</v>
      </c>
      <c r="G10" s="220">
        <v>500000</v>
      </c>
      <c r="H10" s="221">
        <v>0.1</v>
      </c>
      <c r="I10" s="222"/>
      <c r="J10" s="223">
        <f>ROUNDDOWN((G10-I10)/(1+H10),0)</f>
        <v>454545</v>
      </c>
      <c r="K10" s="224" t="s">
        <v>159</v>
      </c>
      <c r="L10" s="219" t="s">
        <v>311</v>
      </c>
      <c r="M10" s="215"/>
      <c r="AQ10" s="158"/>
      <c r="AR10" s="205">
        <v>0</v>
      </c>
      <c r="AS10" s="205">
        <v>0</v>
      </c>
      <c r="AT10" s="205">
        <v>0</v>
      </c>
    </row>
    <row r="11" spans="1:47" ht="18">
      <c r="A11" s="8" t="s">
        <v>61</v>
      </c>
      <c r="B11" s="216">
        <v>2</v>
      </c>
      <c r="C11" s="217" t="s">
        <v>307</v>
      </c>
      <c r="D11" s="218" t="s">
        <v>312</v>
      </c>
      <c r="E11" s="218" t="s">
        <v>313</v>
      </c>
      <c r="F11" s="219" t="s">
        <v>314</v>
      </c>
      <c r="G11" s="220">
        <v>300000</v>
      </c>
      <c r="H11" s="221">
        <v>0.1</v>
      </c>
      <c r="I11" s="222"/>
      <c r="J11" s="223">
        <f t="shared" ref="J11:J74" si="0">ROUNDDOWN((G11-I11)/(1+H11),0)</f>
        <v>272727</v>
      </c>
      <c r="K11" s="224" t="s">
        <v>159</v>
      </c>
      <c r="L11" s="219" t="s">
        <v>315</v>
      </c>
      <c r="M11" s="215"/>
      <c r="AR11" s="205">
        <v>0</v>
      </c>
      <c r="AS11" s="205">
        <v>0</v>
      </c>
      <c r="AT11" s="205">
        <v>0</v>
      </c>
    </row>
    <row r="12" spans="1:47" ht="18">
      <c r="A12" s="8" t="s">
        <v>61</v>
      </c>
      <c r="B12" s="216">
        <v>3</v>
      </c>
      <c r="C12" s="217" t="s">
        <v>307</v>
      </c>
      <c r="D12" s="218" t="s">
        <v>312</v>
      </c>
      <c r="E12" s="218" t="s">
        <v>316</v>
      </c>
      <c r="F12" s="219" t="s">
        <v>317</v>
      </c>
      <c r="G12" s="220">
        <v>300000</v>
      </c>
      <c r="H12" s="221">
        <v>0.1</v>
      </c>
      <c r="I12" s="222"/>
      <c r="J12" s="223">
        <f t="shared" si="0"/>
        <v>272727</v>
      </c>
      <c r="K12" s="224" t="s">
        <v>159</v>
      </c>
      <c r="L12" s="219" t="s">
        <v>318</v>
      </c>
      <c r="M12" s="215"/>
      <c r="AR12" s="205">
        <v>0</v>
      </c>
      <c r="AS12" s="205">
        <v>0</v>
      </c>
      <c r="AT12" s="205">
        <v>0</v>
      </c>
    </row>
    <row r="13" spans="1:47" ht="18">
      <c r="A13" s="8" t="s">
        <v>61</v>
      </c>
      <c r="B13" s="216">
        <v>4</v>
      </c>
      <c r="C13" s="217" t="s">
        <v>307</v>
      </c>
      <c r="D13" s="218" t="s">
        <v>312</v>
      </c>
      <c r="E13" s="218" t="s">
        <v>319</v>
      </c>
      <c r="F13" s="219" t="s">
        <v>320</v>
      </c>
      <c r="G13" s="220">
        <v>250000</v>
      </c>
      <c r="H13" s="221">
        <v>0.1</v>
      </c>
      <c r="I13" s="222"/>
      <c r="J13" s="223">
        <f t="shared" si="0"/>
        <v>227272</v>
      </c>
      <c r="K13" s="224" t="s">
        <v>159</v>
      </c>
      <c r="L13" s="219" t="s">
        <v>318</v>
      </c>
      <c r="M13" s="215"/>
      <c r="AR13" s="205">
        <v>0</v>
      </c>
      <c r="AS13" s="205">
        <v>0</v>
      </c>
      <c r="AT13" s="205">
        <v>0</v>
      </c>
    </row>
    <row r="14" spans="1:47" ht="18">
      <c r="A14" s="8" t="s">
        <v>61</v>
      </c>
      <c r="B14" s="216">
        <v>5</v>
      </c>
      <c r="C14" s="217" t="s">
        <v>307</v>
      </c>
      <c r="D14" s="218" t="s">
        <v>321</v>
      </c>
      <c r="E14" s="218" t="s">
        <v>322</v>
      </c>
      <c r="F14" s="219" t="s">
        <v>323</v>
      </c>
      <c r="G14" s="220">
        <v>260000</v>
      </c>
      <c r="H14" s="221">
        <v>0.1</v>
      </c>
      <c r="I14" s="222"/>
      <c r="J14" s="223">
        <f t="shared" si="0"/>
        <v>236363</v>
      </c>
      <c r="K14" s="224" t="s">
        <v>159</v>
      </c>
      <c r="L14" s="219" t="s">
        <v>324</v>
      </c>
      <c r="M14" s="215"/>
      <c r="AR14" s="205">
        <v>0</v>
      </c>
      <c r="AS14" s="205">
        <v>0</v>
      </c>
      <c r="AT14" s="205">
        <v>0</v>
      </c>
    </row>
    <row r="15" spans="1:47" ht="18">
      <c r="A15" s="8" t="s">
        <v>61</v>
      </c>
      <c r="B15" s="216">
        <v>6</v>
      </c>
      <c r="C15" s="217" t="s">
        <v>307</v>
      </c>
      <c r="D15" s="218" t="s">
        <v>312</v>
      </c>
      <c r="E15" s="218" t="s">
        <v>322</v>
      </c>
      <c r="F15" s="219" t="s">
        <v>325</v>
      </c>
      <c r="G15" s="220">
        <v>150000</v>
      </c>
      <c r="H15" s="221">
        <v>0.1</v>
      </c>
      <c r="I15" s="222"/>
      <c r="J15" s="223">
        <f t="shared" si="0"/>
        <v>136363</v>
      </c>
      <c r="K15" s="224" t="s">
        <v>159</v>
      </c>
      <c r="L15" s="219" t="s">
        <v>326</v>
      </c>
      <c r="M15" s="215"/>
      <c r="AR15" s="205">
        <v>0</v>
      </c>
      <c r="AS15" s="205">
        <v>0</v>
      </c>
      <c r="AT15" s="205">
        <v>0</v>
      </c>
    </row>
    <row r="16" spans="1:47" ht="18">
      <c r="A16" s="8" t="s">
        <v>61</v>
      </c>
      <c r="B16" s="216">
        <v>7</v>
      </c>
      <c r="C16" s="217" t="s">
        <v>307</v>
      </c>
      <c r="D16" s="218" t="s">
        <v>312</v>
      </c>
      <c r="E16" s="218" t="s">
        <v>205</v>
      </c>
      <c r="F16" s="219" t="s">
        <v>327</v>
      </c>
      <c r="G16" s="220">
        <v>400000</v>
      </c>
      <c r="H16" s="221">
        <v>0.1</v>
      </c>
      <c r="I16" s="222"/>
      <c r="J16" s="223">
        <f t="shared" si="0"/>
        <v>363636</v>
      </c>
      <c r="K16" s="224" t="s">
        <v>159</v>
      </c>
      <c r="L16" s="219" t="s">
        <v>328</v>
      </c>
      <c r="M16" s="215"/>
      <c r="AR16" s="205">
        <v>0</v>
      </c>
      <c r="AS16" s="205">
        <v>0</v>
      </c>
      <c r="AT16" s="205">
        <v>0</v>
      </c>
    </row>
    <row r="17" spans="1:46" ht="18">
      <c r="A17" s="8" t="s">
        <v>61</v>
      </c>
      <c r="B17" s="216">
        <v>8</v>
      </c>
      <c r="C17" s="217" t="s">
        <v>307</v>
      </c>
      <c r="D17" s="218" t="s">
        <v>312</v>
      </c>
      <c r="E17" s="218" t="s">
        <v>205</v>
      </c>
      <c r="F17" s="219" t="s">
        <v>329</v>
      </c>
      <c r="G17" s="220">
        <v>200000</v>
      </c>
      <c r="H17" s="221">
        <v>0.1</v>
      </c>
      <c r="I17" s="222"/>
      <c r="J17" s="223">
        <f t="shared" si="0"/>
        <v>181818</v>
      </c>
      <c r="K17" s="224" t="s">
        <v>159</v>
      </c>
      <c r="L17" s="219" t="s">
        <v>330</v>
      </c>
      <c r="M17" s="215"/>
      <c r="AR17" s="205">
        <v>0</v>
      </c>
      <c r="AS17" s="205">
        <v>0</v>
      </c>
      <c r="AT17" s="205">
        <v>0</v>
      </c>
    </row>
    <row r="18" spans="1:46" ht="18">
      <c r="A18" s="8" t="s">
        <v>61</v>
      </c>
      <c r="B18" s="216">
        <v>9</v>
      </c>
      <c r="C18" s="217" t="s">
        <v>307</v>
      </c>
      <c r="D18" s="218" t="s">
        <v>331</v>
      </c>
      <c r="E18" s="218" t="s">
        <v>332</v>
      </c>
      <c r="F18" s="219" t="s">
        <v>333</v>
      </c>
      <c r="G18" s="220">
        <v>200000</v>
      </c>
      <c r="H18" s="221">
        <v>0.1</v>
      </c>
      <c r="I18" s="222"/>
      <c r="J18" s="223">
        <f t="shared" si="0"/>
        <v>181818</v>
      </c>
      <c r="K18" s="224" t="s">
        <v>159</v>
      </c>
      <c r="L18" s="219" t="s">
        <v>334</v>
      </c>
      <c r="M18" s="215"/>
      <c r="AR18" s="205">
        <v>0</v>
      </c>
      <c r="AS18" s="205">
        <v>0</v>
      </c>
      <c r="AT18" s="205">
        <v>0</v>
      </c>
    </row>
    <row r="19" spans="1:46" ht="18">
      <c r="A19" s="8" t="s">
        <v>61</v>
      </c>
      <c r="B19" s="216">
        <v>10</v>
      </c>
      <c r="C19" s="217" t="s">
        <v>307</v>
      </c>
      <c r="D19" s="218" t="s">
        <v>335</v>
      </c>
      <c r="E19" s="218" t="s">
        <v>336</v>
      </c>
      <c r="F19" s="219" t="s">
        <v>337</v>
      </c>
      <c r="G19" s="220">
        <v>60000</v>
      </c>
      <c r="H19" s="221">
        <v>0.1</v>
      </c>
      <c r="I19" s="222"/>
      <c r="J19" s="223">
        <f t="shared" si="0"/>
        <v>54545</v>
      </c>
      <c r="K19" s="224" t="s">
        <v>338</v>
      </c>
      <c r="L19" s="219" t="s">
        <v>339</v>
      </c>
      <c r="M19" s="215"/>
      <c r="AR19" s="205">
        <v>0</v>
      </c>
      <c r="AS19" s="205">
        <v>0</v>
      </c>
      <c r="AT19" s="205">
        <v>0</v>
      </c>
    </row>
    <row r="20" spans="1:46" ht="18">
      <c r="A20" s="8" t="s">
        <v>61</v>
      </c>
      <c r="B20" s="216">
        <v>11</v>
      </c>
      <c r="C20" s="217" t="s">
        <v>307</v>
      </c>
      <c r="D20" s="218" t="s">
        <v>308</v>
      </c>
      <c r="E20" s="218" t="s">
        <v>340</v>
      </c>
      <c r="F20" s="219" t="s">
        <v>341</v>
      </c>
      <c r="G20" s="220">
        <v>90000</v>
      </c>
      <c r="H20" s="221">
        <v>0.1</v>
      </c>
      <c r="I20" s="222"/>
      <c r="J20" s="223">
        <f t="shared" si="0"/>
        <v>81818</v>
      </c>
      <c r="K20" s="224" t="s">
        <v>151</v>
      </c>
      <c r="L20" s="219" t="s">
        <v>342</v>
      </c>
      <c r="M20" s="215"/>
      <c r="AR20" s="205">
        <v>0</v>
      </c>
      <c r="AS20" s="205">
        <v>0</v>
      </c>
      <c r="AT20" s="205">
        <v>0</v>
      </c>
    </row>
    <row r="21" spans="1:46" ht="18">
      <c r="A21" s="8" t="s">
        <v>61</v>
      </c>
      <c r="B21" s="216">
        <v>12</v>
      </c>
      <c r="C21" s="217" t="s">
        <v>307</v>
      </c>
      <c r="D21" s="218" t="s">
        <v>312</v>
      </c>
      <c r="E21" s="218" t="s">
        <v>313</v>
      </c>
      <c r="F21" s="219" t="s">
        <v>343</v>
      </c>
      <c r="G21" s="220">
        <v>200000</v>
      </c>
      <c r="H21" s="221">
        <v>0.1</v>
      </c>
      <c r="I21" s="222"/>
      <c r="J21" s="223">
        <f t="shared" si="0"/>
        <v>181818</v>
      </c>
      <c r="K21" s="224" t="s">
        <v>159</v>
      </c>
      <c r="L21" s="225" t="s">
        <v>344</v>
      </c>
      <c r="M21" s="215"/>
      <c r="AR21" s="205">
        <v>0</v>
      </c>
      <c r="AS21" s="205">
        <v>0</v>
      </c>
      <c r="AT21" s="205">
        <v>0</v>
      </c>
    </row>
    <row r="22" spans="1:46" ht="15.75" customHeight="1">
      <c r="A22" s="8" t="s">
        <v>61</v>
      </c>
      <c r="B22" s="216">
        <v>13</v>
      </c>
      <c r="C22" s="217" t="s">
        <v>307</v>
      </c>
      <c r="D22" s="218" t="s">
        <v>312</v>
      </c>
      <c r="E22" s="218" t="s">
        <v>345</v>
      </c>
      <c r="F22" s="219" t="s">
        <v>346</v>
      </c>
      <c r="G22" s="220">
        <v>107000</v>
      </c>
      <c r="H22" s="221">
        <v>0.1</v>
      </c>
      <c r="I22" s="222">
        <v>7000</v>
      </c>
      <c r="J22" s="223">
        <f t="shared" si="0"/>
        <v>90909</v>
      </c>
      <c r="K22" s="224" t="s">
        <v>159</v>
      </c>
      <c r="L22" s="219" t="s">
        <v>347</v>
      </c>
      <c r="M22" s="215"/>
      <c r="AR22" s="205">
        <v>0</v>
      </c>
      <c r="AS22" s="205">
        <v>0</v>
      </c>
      <c r="AT22" s="205">
        <v>0</v>
      </c>
    </row>
    <row r="23" spans="1:46" ht="15.75" customHeight="1">
      <c r="A23" s="8" t="s">
        <v>61</v>
      </c>
      <c r="B23" s="216">
        <v>14</v>
      </c>
      <c r="C23" s="217" t="s">
        <v>307</v>
      </c>
      <c r="D23" s="218" t="s">
        <v>308</v>
      </c>
      <c r="E23" s="218" t="s">
        <v>228</v>
      </c>
      <c r="F23" s="219" t="s">
        <v>348</v>
      </c>
      <c r="G23" s="220">
        <v>200000</v>
      </c>
      <c r="H23" s="221">
        <v>0.1</v>
      </c>
      <c r="I23" s="222"/>
      <c r="J23" s="223">
        <f t="shared" si="0"/>
        <v>181818</v>
      </c>
      <c r="K23" s="224" t="s">
        <v>159</v>
      </c>
      <c r="L23" s="219" t="s">
        <v>349</v>
      </c>
      <c r="M23" s="215"/>
      <c r="AR23" s="205">
        <v>0</v>
      </c>
      <c r="AS23" s="205">
        <v>0</v>
      </c>
      <c r="AT23" s="205">
        <v>0</v>
      </c>
    </row>
    <row r="24" spans="1:46" ht="15.75" customHeight="1">
      <c r="A24" s="8" t="s">
        <v>61</v>
      </c>
      <c r="B24" s="216">
        <v>15</v>
      </c>
      <c r="C24" s="217" t="s">
        <v>307</v>
      </c>
      <c r="D24" s="218" t="s">
        <v>308</v>
      </c>
      <c r="E24" s="218" t="s">
        <v>242</v>
      </c>
      <c r="F24" s="219" t="s">
        <v>350</v>
      </c>
      <c r="G24" s="220">
        <v>200000</v>
      </c>
      <c r="H24" s="221">
        <v>0.1</v>
      </c>
      <c r="I24" s="222"/>
      <c r="J24" s="223">
        <f t="shared" si="0"/>
        <v>181818</v>
      </c>
      <c r="K24" s="224" t="s">
        <v>159</v>
      </c>
      <c r="L24" s="219" t="s">
        <v>349</v>
      </c>
      <c r="M24" s="215"/>
      <c r="AR24" s="205">
        <v>0</v>
      </c>
      <c r="AS24" s="205">
        <v>0</v>
      </c>
      <c r="AT24" s="205">
        <v>0</v>
      </c>
    </row>
    <row r="25" spans="1:46" ht="15.75" customHeight="1">
      <c r="A25" s="8" t="s">
        <v>61</v>
      </c>
      <c r="B25" s="216">
        <v>16</v>
      </c>
      <c r="C25" s="217" t="s">
        <v>307</v>
      </c>
      <c r="D25" s="218" t="s">
        <v>308</v>
      </c>
      <c r="E25" s="218" t="s">
        <v>351</v>
      </c>
      <c r="F25" s="219" t="s">
        <v>352</v>
      </c>
      <c r="G25" s="220">
        <v>200000</v>
      </c>
      <c r="H25" s="221">
        <v>0.1</v>
      </c>
      <c r="I25" s="222"/>
      <c r="J25" s="223">
        <f t="shared" si="0"/>
        <v>181818</v>
      </c>
      <c r="K25" s="224" t="s">
        <v>159</v>
      </c>
      <c r="L25" s="219" t="s">
        <v>353</v>
      </c>
      <c r="M25" s="215"/>
      <c r="AR25" s="205">
        <v>0</v>
      </c>
      <c r="AS25" s="205">
        <v>0</v>
      </c>
      <c r="AT25" s="205">
        <v>0</v>
      </c>
    </row>
    <row r="26" spans="1:46" ht="15.75" customHeight="1">
      <c r="A26" s="8" t="s">
        <v>61</v>
      </c>
      <c r="B26" s="216">
        <v>17</v>
      </c>
      <c r="C26" s="217" t="s">
        <v>307</v>
      </c>
      <c r="D26" s="218" t="s">
        <v>308</v>
      </c>
      <c r="E26" s="218" t="s">
        <v>354</v>
      </c>
      <c r="F26" s="219" t="s">
        <v>355</v>
      </c>
      <c r="G26" s="220">
        <v>100000</v>
      </c>
      <c r="H26" s="221">
        <v>0.1</v>
      </c>
      <c r="I26" s="222"/>
      <c r="J26" s="223">
        <f t="shared" si="0"/>
        <v>90909</v>
      </c>
      <c r="K26" s="224" t="s">
        <v>159</v>
      </c>
      <c r="L26" s="219" t="s">
        <v>356</v>
      </c>
      <c r="M26" s="215"/>
      <c r="AR26" s="205">
        <v>0</v>
      </c>
      <c r="AS26" s="205">
        <v>0</v>
      </c>
      <c r="AT26" s="205">
        <v>0</v>
      </c>
    </row>
    <row r="27" spans="1:46" ht="15.75" customHeight="1">
      <c r="A27" s="8" t="s">
        <v>61</v>
      </c>
      <c r="B27" s="216">
        <v>18</v>
      </c>
      <c r="C27" s="217" t="s">
        <v>307</v>
      </c>
      <c r="D27" s="218" t="s">
        <v>308</v>
      </c>
      <c r="E27" s="218" t="s">
        <v>357</v>
      </c>
      <c r="F27" s="219" t="s">
        <v>358</v>
      </c>
      <c r="G27" s="220">
        <v>16000</v>
      </c>
      <c r="H27" s="221">
        <v>0.1</v>
      </c>
      <c r="I27" s="222"/>
      <c r="J27" s="223">
        <f t="shared" si="0"/>
        <v>14545</v>
      </c>
      <c r="K27" s="224" t="s">
        <v>159</v>
      </c>
      <c r="L27" s="219" t="s">
        <v>359</v>
      </c>
      <c r="M27" s="215"/>
      <c r="AR27" s="205">
        <v>0</v>
      </c>
      <c r="AS27" s="205">
        <v>0</v>
      </c>
      <c r="AT27" s="205">
        <v>0</v>
      </c>
    </row>
    <row r="28" spans="1:46" ht="15.75" customHeight="1">
      <c r="A28" s="8" t="s">
        <v>61</v>
      </c>
      <c r="B28" s="216">
        <v>19</v>
      </c>
      <c r="C28" s="217" t="s">
        <v>307</v>
      </c>
      <c r="D28" s="218" t="s">
        <v>308</v>
      </c>
      <c r="E28" s="218" t="s">
        <v>360</v>
      </c>
      <c r="F28" s="219" t="s">
        <v>355</v>
      </c>
      <c r="G28" s="220">
        <v>100000</v>
      </c>
      <c r="H28" s="221">
        <v>0.1</v>
      </c>
      <c r="I28" s="222"/>
      <c r="J28" s="223">
        <f t="shared" si="0"/>
        <v>90909</v>
      </c>
      <c r="K28" s="224" t="s">
        <v>159</v>
      </c>
      <c r="L28" s="219" t="s">
        <v>361</v>
      </c>
      <c r="M28" s="215"/>
      <c r="AR28" s="205">
        <v>0</v>
      </c>
      <c r="AS28" s="205">
        <v>0</v>
      </c>
      <c r="AT28" s="205">
        <v>0</v>
      </c>
    </row>
    <row r="29" spans="1:46" ht="15.75" customHeight="1">
      <c r="A29" s="8" t="s">
        <v>61</v>
      </c>
      <c r="B29" s="216">
        <v>20</v>
      </c>
      <c r="C29" s="217" t="s">
        <v>307</v>
      </c>
      <c r="D29" s="218" t="s">
        <v>308</v>
      </c>
      <c r="E29" s="218" t="s">
        <v>362</v>
      </c>
      <c r="F29" s="219" t="s">
        <v>363</v>
      </c>
      <c r="G29" s="220">
        <v>7000</v>
      </c>
      <c r="H29" s="221">
        <v>0.1</v>
      </c>
      <c r="I29" s="222"/>
      <c r="J29" s="223">
        <f t="shared" si="0"/>
        <v>6363</v>
      </c>
      <c r="K29" s="224" t="s">
        <v>151</v>
      </c>
      <c r="L29" s="219" t="s">
        <v>364</v>
      </c>
      <c r="M29" s="215"/>
      <c r="AR29" s="205">
        <v>0</v>
      </c>
      <c r="AS29" s="205">
        <v>0</v>
      </c>
      <c r="AT29" s="205">
        <v>0</v>
      </c>
    </row>
    <row r="30" spans="1:46" ht="15.75" customHeight="1">
      <c r="A30" s="8" t="s">
        <v>61</v>
      </c>
      <c r="B30" s="216">
        <v>21</v>
      </c>
      <c r="C30" s="217" t="s">
        <v>307</v>
      </c>
      <c r="D30" s="218" t="s">
        <v>308</v>
      </c>
      <c r="E30" s="218" t="s">
        <v>365</v>
      </c>
      <c r="F30" s="219" t="s">
        <v>366</v>
      </c>
      <c r="G30" s="220">
        <v>30000</v>
      </c>
      <c r="H30" s="221">
        <v>0.1</v>
      </c>
      <c r="I30" s="222"/>
      <c r="J30" s="223">
        <f t="shared" si="0"/>
        <v>27272</v>
      </c>
      <c r="K30" s="224" t="s">
        <v>338</v>
      </c>
      <c r="L30" s="219" t="s">
        <v>367</v>
      </c>
      <c r="M30" s="215"/>
      <c r="AR30" s="205">
        <v>0</v>
      </c>
      <c r="AS30" s="205">
        <v>0</v>
      </c>
      <c r="AT30" s="205">
        <v>0</v>
      </c>
    </row>
    <row r="31" spans="1:46" ht="15.75" customHeight="1">
      <c r="A31" s="8" t="s">
        <v>61</v>
      </c>
      <c r="B31" s="216">
        <v>22</v>
      </c>
      <c r="C31" s="217" t="s">
        <v>307</v>
      </c>
      <c r="D31" s="218" t="s">
        <v>335</v>
      </c>
      <c r="E31" s="218" t="s">
        <v>248</v>
      </c>
      <c r="F31" s="219" t="s">
        <v>368</v>
      </c>
      <c r="G31" s="220">
        <v>250000</v>
      </c>
      <c r="H31" s="221">
        <v>0.1</v>
      </c>
      <c r="I31" s="222"/>
      <c r="J31" s="223">
        <f t="shared" si="0"/>
        <v>227272</v>
      </c>
      <c r="K31" s="224" t="s">
        <v>159</v>
      </c>
      <c r="L31" s="219" t="s">
        <v>369</v>
      </c>
      <c r="M31" s="215"/>
      <c r="AR31" s="205">
        <v>0</v>
      </c>
      <c r="AS31" s="205">
        <v>0</v>
      </c>
      <c r="AT31" s="205">
        <v>0</v>
      </c>
    </row>
    <row r="32" spans="1:46" ht="15.75" customHeight="1">
      <c r="A32" s="8" t="s">
        <v>61</v>
      </c>
      <c r="B32" s="216">
        <v>23</v>
      </c>
      <c r="C32" s="217" t="s">
        <v>307</v>
      </c>
      <c r="D32" s="218" t="s">
        <v>312</v>
      </c>
      <c r="E32" s="218" t="s">
        <v>370</v>
      </c>
      <c r="F32" s="219" t="s">
        <v>371</v>
      </c>
      <c r="G32" s="220">
        <v>100000</v>
      </c>
      <c r="H32" s="221">
        <v>0</v>
      </c>
      <c r="I32" s="222"/>
      <c r="J32" s="223">
        <f t="shared" si="0"/>
        <v>100000</v>
      </c>
      <c r="K32" s="224" t="s">
        <v>159</v>
      </c>
      <c r="L32" s="219" t="s">
        <v>372</v>
      </c>
      <c r="M32" s="215"/>
      <c r="AR32" s="205">
        <v>0</v>
      </c>
      <c r="AS32" s="205">
        <v>0</v>
      </c>
      <c r="AT32" s="205">
        <v>0</v>
      </c>
    </row>
    <row r="33" spans="1:46" ht="15.75" customHeight="1">
      <c r="A33" s="8" t="s">
        <v>61</v>
      </c>
      <c r="B33" s="216">
        <v>24</v>
      </c>
      <c r="C33" s="217" t="s">
        <v>307</v>
      </c>
      <c r="D33" s="218" t="s">
        <v>312</v>
      </c>
      <c r="E33" s="218" t="s">
        <v>373</v>
      </c>
      <c r="F33" s="219" t="s">
        <v>374</v>
      </c>
      <c r="G33" s="220">
        <v>120000</v>
      </c>
      <c r="H33" s="221">
        <v>0.1</v>
      </c>
      <c r="I33" s="222"/>
      <c r="J33" s="223">
        <f t="shared" si="0"/>
        <v>109090</v>
      </c>
      <c r="K33" s="224" t="s">
        <v>159</v>
      </c>
      <c r="L33" s="219" t="s">
        <v>375</v>
      </c>
      <c r="M33" s="215"/>
      <c r="AR33" s="205">
        <v>0</v>
      </c>
      <c r="AS33" s="205">
        <v>0</v>
      </c>
      <c r="AT33" s="205">
        <v>0</v>
      </c>
    </row>
    <row r="34" spans="1:46" ht="15.75" customHeight="1">
      <c r="A34" s="8" t="s">
        <v>61</v>
      </c>
      <c r="B34" s="216">
        <v>25</v>
      </c>
      <c r="C34" s="217" t="s">
        <v>307</v>
      </c>
      <c r="D34" s="218" t="s">
        <v>331</v>
      </c>
      <c r="E34" s="218" t="s">
        <v>376</v>
      </c>
      <c r="F34" s="219" t="s">
        <v>377</v>
      </c>
      <c r="G34" s="220">
        <v>87500</v>
      </c>
      <c r="H34" s="221">
        <v>0.1</v>
      </c>
      <c r="I34" s="222"/>
      <c r="J34" s="223">
        <f t="shared" si="0"/>
        <v>79545</v>
      </c>
      <c r="K34" s="224" t="s">
        <v>159</v>
      </c>
      <c r="L34" s="219" t="s">
        <v>378</v>
      </c>
      <c r="M34" s="215"/>
      <c r="AR34" s="205">
        <v>0</v>
      </c>
      <c r="AS34" s="205">
        <v>0</v>
      </c>
      <c r="AT34" s="205">
        <v>0</v>
      </c>
    </row>
    <row r="35" spans="1:46" ht="15.75" customHeight="1">
      <c r="A35" s="8" t="s">
        <v>61</v>
      </c>
      <c r="B35" s="216">
        <v>26</v>
      </c>
      <c r="C35" s="217" t="s">
        <v>307</v>
      </c>
      <c r="D35" s="218" t="s">
        <v>331</v>
      </c>
      <c r="E35" s="218" t="s">
        <v>243</v>
      </c>
      <c r="F35" s="219" t="s">
        <v>379</v>
      </c>
      <c r="G35" s="220">
        <v>150000</v>
      </c>
      <c r="H35" s="221">
        <v>0.1</v>
      </c>
      <c r="I35" s="222"/>
      <c r="J35" s="223">
        <f t="shared" si="0"/>
        <v>136363</v>
      </c>
      <c r="K35" s="224" t="s">
        <v>159</v>
      </c>
      <c r="L35" s="225" t="s">
        <v>380</v>
      </c>
      <c r="M35" s="215"/>
      <c r="AR35" s="205">
        <v>0</v>
      </c>
      <c r="AS35" s="205">
        <v>0</v>
      </c>
      <c r="AT35" s="205">
        <v>0</v>
      </c>
    </row>
    <row r="36" spans="1:46" ht="15.75" customHeight="1">
      <c r="A36" s="8" t="s">
        <v>61</v>
      </c>
      <c r="B36" s="216">
        <v>27</v>
      </c>
      <c r="C36" s="217" t="s">
        <v>381</v>
      </c>
      <c r="D36" s="218" t="s">
        <v>335</v>
      </c>
      <c r="E36" s="218" t="s">
        <v>382</v>
      </c>
      <c r="F36" s="219" t="s">
        <v>383</v>
      </c>
      <c r="G36" s="220">
        <v>700000</v>
      </c>
      <c r="H36" s="221">
        <v>0.1</v>
      </c>
      <c r="I36" s="222"/>
      <c r="J36" s="223">
        <f t="shared" si="0"/>
        <v>636363</v>
      </c>
      <c r="K36" s="224" t="s">
        <v>159</v>
      </c>
      <c r="L36" s="219" t="s">
        <v>384</v>
      </c>
      <c r="M36" s="215"/>
      <c r="AR36" s="205">
        <v>0</v>
      </c>
      <c r="AS36" s="205">
        <v>0</v>
      </c>
      <c r="AT36" s="205">
        <v>0</v>
      </c>
    </row>
    <row r="37" spans="1:46" ht="15.75" customHeight="1">
      <c r="A37" s="8" t="s">
        <v>61</v>
      </c>
      <c r="B37" s="216">
        <v>28</v>
      </c>
      <c r="C37" s="217" t="s">
        <v>381</v>
      </c>
      <c r="D37" s="218" t="s">
        <v>312</v>
      </c>
      <c r="E37" s="218" t="s">
        <v>316</v>
      </c>
      <c r="F37" s="219" t="s">
        <v>317</v>
      </c>
      <c r="G37" s="220">
        <v>400000</v>
      </c>
      <c r="H37" s="221">
        <v>0.1</v>
      </c>
      <c r="I37" s="222"/>
      <c r="J37" s="223">
        <f t="shared" si="0"/>
        <v>363636</v>
      </c>
      <c r="K37" s="224" t="s">
        <v>159</v>
      </c>
      <c r="L37" s="219" t="s">
        <v>385</v>
      </c>
      <c r="M37" s="215"/>
      <c r="AR37" s="205">
        <v>0</v>
      </c>
      <c r="AS37" s="205">
        <v>0</v>
      </c>
      <c r="AT37" s="205">
        <v>0</v>
      </c>
    </row>
    <row r="38" spans="1:46" ht="15.75" customHeight="1">
      <c r="A38" s="8" t="s">
        <v>61</v>
      </c>
      <c r="B38" s="216">
        <v>29</v>
      </c>
      <c r="C38" s="217" t="s">
        <v>381</v>
      </c>
      <c r="D38" s="218" t="s">
        <v>386</v>
      </c>
      <c r="E38" s="218" t="s">
        <v>313</v>
      </c>
      <c r="F38" s="219" t="s">
        <v>323</v>
      </c>
      <c r="G38" s="220">
        <v>260000</v>
      </c>
      <c r="H38" s="221">
        <v>0.1</v>
      </c>
      <c r="I38" s="222"/>
      <c r="J38" s="223">
        <f t="shared" si="0"/>
        <v>236363</v>
      </c>
      <c r="K38" s="224" t="s">
        <v>159</v>
      </c>
      <c r="L38" s="219" t="s">
        <v>387</v>
      </c>
      <c r="M38" s="215"/>
      <c r="AR38" s="205">
        <v>0</v>
      </c>
      <c r="AS38" s="205">
        <v>0</v>
      </c>
      <c r="AT38" s="205">
        <v>0</v>
      </c>
    </row>
    <row r="39" spans="1:46" ht="15.75" customHeight="1">
      <c r="A39" s="8" t="s">
        <v>61</v>
      </c>
      <c r="B39" s="216">
        <v>30</v>
      </c>
      <c r="C39" s="217" t="s">
        <v>381</v>
      </c>
      <c r="D39" s="218" t="s">
        <v>312</v>
      </c>
      <c r="E39" s="218" t="s">
        <v>319</v>
      </c>
      <c r="F39" s="219" t="s">
        <v>320</v>
      </c>
      <c r="G39" s="220">
        <v>500000</v>
      </c>
      <c r="H39" s="221">
        <v>0.1</v>
      </c>
      <c r="I39" s="222"/>
      <c r="J39" s="223">
        <f t="shared" si="0"/>
        <v>454545</v>
      </c>
      <c r="K39" s="224" t="s">
        <v>159</v>
      </c>
      <c r="L39" s="219" t="s">
        <v>385</v>
      </c>
      <c r="M39" s="215"/>
      <c r="AR39" s="205">
        <v>0</v>
      </c>
      <c r="AS39" s="205">
        <v>0</v>
      </c>
      <c r="AT39" s="205">
        <v>0</v>
      </c>
    </row>
    <row r="40" spans="1:46" ht="15.75" customHeight="1">
      <c r="A40" s="8" t="s">
        <v>61</v>
      </c>
      <c r="B40" s="216">
        <v>31</v>
      </c>
      <c r="C40" s="217" t="s">
        <v>381</v>
      </c>
      <c r="D40" s="218" t="s">
        <v>312</v>
      </c>
      <c r="E40" s="218" t="s">
        <v>322</v>
      </c>
      <c r="F40" s="219" t="s">
        <v>325</v>
      </c>
      <c r="G40" s="220">
        <v>240000</v>
      </c>
      <c r="H40" s="221">
        <v>0.1</v>
      </c>
      <c r="I40" s="222"/>
      <c r="J40" s="223">
        <f t="shared" si="0"/>
        <v>218181</v>
      </c>
      <c r="K40" s="224" t="s">
        <v>159</v>
      </c>
      <c r="L40" s="219" t="s">
        <v>388</v>
      </c>
      <c r="M40" s="215"/>
      <c r="AR40" s="205">
        <v>0</v>
      </c>
      <c r="AS40" s="205">
        <v>0</v>
      </c>
      <c r="AT40" s="205">
        <v>0</v>
      </c>
    </row>
    <row r="41" spans="1:46" ht="15.75" customHeight="1">
      <c r="A41" s="8" t="s">
        <v>61</v>
      </c>
      <c r="B41" s="216">
        <v>32</v>
      </c>
      <c r="C41" s="217" t="s">
        <v>381</v>
      </c>
      <c r="D41" s="218" t="s">
        <v>312</v>
      </c>
      <c r="E41" s="218" t="s">
        <v>389</v>
      </c>
      <c r="F41" s="219" t="s">
        <v>390</v>
      </c>
      <c r="G41" s="220">
        <v>2100000</v>
      </c>
      <c r="H41" s="221">
        <v>0.1</v>
      </c>
      <c r="I41" s="222"/>
      <c r="J41" s="223">
        <f t="shared" si="0"/>
        <v>1909090</v>
      </c>
      <c r="K41" s="224" t="s">
        <v>159</v>
      </c>
      <c r="L41" s="219" t="s">
        <v>391</v>
      </c>
      <c r="M41" s="215"/>
      <c r="AR41" s="205">
        <v>0</v>
      </c>
      <c r="AS41" s="205">
        <v>0</v>
      </c>
      <c r="AT41" s="205">
        <v>0</v>
      </c>
    </row>
    <row r="42" spans="1:46" ht="15.75" customHeight="1">
      <c r="A42" s="8" t="s">
        <v>61</v>
      </c>
      <c r="B42" s="216">
        <v>33</v>
      </c>
      <c r="C42" s="217" t="s">
        <v>381</v>
      </c>
      <c r="D42" s="218" t="s">
        <v>312</v>
      </c>
      <c r="E42" s="218" t="s">
        <v>392</v>
      </c>
      <c r="F42" s="219" t="s">
        <v>393</v>
      </c>
      <c r="G42" s="220">
        <v>300000</v>
      </c>
      <c r="H42" s="221">
        <v>0.1</v>
      </c>
      <c r="I42" s="222"/>
      <c r="J42" s="223">
        <f t="shared" si="0"/>
        <v>272727</v>
      </c>
      <c r="K42" s="224" t="s">
        <v>159</v>
      </c>
      <c r="L42" s="219" t="s">
        <v>330</v>
      </c>
      <c r="M42" s="215"/>
      <c r="AR42" s="205">
        <v>0</v>
      </c>
      <c r="AS42" s="205">
        <v>0</v>
      </c>
      <c r="AT42" s="205">
        <v>0</v>
      </c>
    </row>
    <row r="43" spans="1:46" ht="15.75" customHeight="1">
      <c r="A43" s="8" t="s">
        <v>61</v>
      </c>
      <c r="B43" s="216">
        <v>34</v>
      </c>
      <c r="C43" s="217" t="s">
        <v>381</v>
      </c>
      <c r="D43" s="218" t="s">
        <v>331</v>
      </c>
      <c r="E43" s="218" t="s">
        <v>332</v>
      </c>
      <c r="F43" s="219" t="s">
        <v>333</v>
      </c>
      <c r="G43" s="220">
        <v>200000</v>
      </c>
      <c r="H43" s="221">
        <v>0.1</v>
      </c>
      <c r="I43" s="222"/>
      <c r="J43" s="223">
        <f t="shared" si="0"/>
        <v>181818</v>
      </c>
      <c r="K43" s="224" t="s">
        <v>159</v>
      </c>
      <c r="L43" s="219" t="s">
        <v>394</v>
      </c>
      <c r="M43" s="215"/>
      <c r="AR43" s="205">
        <v>0</v>
      </c>
      <c r="AS43" s="205">
        <v>0</v>
      </c>
      <c r="AT43" s="205">
        <v>0</v>
      </c>
    </row>
    <row r="44" spans="1:46" ht="15.75" customHeight="1">
      <c r="A44" s="8" t="s">
        <v>61</v>
      </c>
      <c r="B44" s="216">
        <v>35</v>
      </c>
      <c r="C44" s="217" t="s">
        <v>381</v>
      </c>
      <c r="D44" s="218" t="s">
        <v>312</v>
      </c>
      <c r="E44" s="218" t="s">
        <v>313</v>
      </c>
      <c r="F44" s="219" t="s">
        <v>343</v>
      </c>
      <c r="G44" s="220">
        <v>300000</v>
      </c>
      <c r="H44" s="221">
        <v>0.1</v>
      </c>
      <c r="I44" s="222"/>
      <c r="J44" s="223">
        <f t="shared" si="0"/>
        <v>272727</v>
      </c>
      <c r="K44" s="224" t="s">
        <v>159</v>
      </c>
      <c r="L44" s="219" t="s">
        <v>344</v>
      </c>
      <c r="M44" s="215"/>
      <c r="AR44" s="205">
        <v>0</v>
      </c>
      <c r="AS44" s="205">
        <v>0</v>
      </c>
      <c r="AT44" s="205">
        <v>0</v>
      </c>
    </row>
    <row r="45" spans="1:46" ht="15.75" customHeight="1">
      <c r="A45" s="8" t="s">
        <v>61</v>
      </c>
      <c r="B45" s="216">
        <v>36</v>
      </c>
      <c r="C45" s="217" t="s">
        <v>381</v>
      </c>
      <c r="D45" s="218" t="s">
        <v>312</v>
      </c>
      <c r="E45" s="218" t="s">
        <v>345</v>
      </c>
      <c r="F45" s="219" t="s">
        <v>346</v>
      </c>
      <c r="G45" s="220">
        <v>100000</v>
      </c>
      <c r="H45" s="221">
        <v>0.1</v>
      </c>
      <c r="I45" s="222"/>
      <c r="J45" s="223">
        <f t="shared" si="0"/>
        <v>90909</v>
      </c>
      <c r="K45" s="224" t="s">
        <v>159</v>
      </c>
      <c r="L45" s="219" t="s">
        <v>395</v>
      </c>
      <c r="M45" s="215"/>
      <c r="AR45" s="205">
        <v>0</v>
      </c>
      <c r="AS45" s="205">
        <v>0</v>
      </c>
      <c r="AT45" s="205">
        <v>0</v>
      </c>
    </row>
    <row r="46" spans="1:46" ht="15.75" customHeight="1">
      <c r="A46" s="8" t="s">
        <v>61</v>
      </c>
      <c r="B46" s="216">
        <v>37</v>
      </c>
      <c r="C46" s="217" t="s">
        <v>381</v>
      </c>
      <c r="D46" s="218" t="s">
        <v>312</v>
      </c>
      <c r="E46" s="218" t="s">
        <v>230</v>
      </c>
      <c r="F46" s="219" t="s">
        <v>396</v>
      </c>
      <c r="G46" s="220">
        <v>300000</v>
      </c>
      <c r="H46" s="221">
        <v>0.1</v>
      </c>
      <c r="I46" s="222"/>
      <c r="J46" s="223">
        <f t="shared" si="0"/>
        <v>272727</v>
      </c>
      <c r="K46" s="224" t="s">
        <v>159</v>
      </c>
      <c r="L46" s="219" t="s">
        <v>397</v>
      </c>
      <c r="M46" s="215"/>
      <c r="AR46" s="205">
        <v>0</v>
      </c>
      <c r="AS46" s="205">
        <v>0</v>
      </c>
      <c r="AT46" s="205">
        <v>0</v>
      </c>
    </row>
    <row r="47" spans="1:46" ht="15.75" customHeight="1">
      <c r="A47" s="8" t="s">
        <v>61</v>
      </c>
      <c r="B47" s="216">
        <v>38</v>
      </c>
      <c r="C47" s="217" t="s">
        <v>381</v>
      </c>
      <c r="D47" s="218" t="s">
        <v>312</v>
      </c>
      <c r="E47" s="218" t="s">
        <v>373</v>
      </c>
      <c r="F47" s="219" t="s">
        <v>398</v>
      </c>
      <c r="G47" s="220">
        <v>200000</v>
      </c>
      <c r="H47" s="221">
        <v>0.1</v>
      </c>
      <c r="I47" s="222"/>
      <c r="J47" s="223">
        <f t="shared" si="0"/>
        <v>181818</v>
      </c>
      <c r="K47" s="224" t="s">
        <v>159</v>
      </c>
      <c r="L47" s="219" t="s">
        <v>399</v>
      </c>
      <c r="M47" s="215"/>
      <c r="AR47" s="205">
        <v>0</v>
      </c>
      <c r="AS47" s="205">
        <v>0</v>
      </c>
      <c r="AT47" s="205">
        <v>0</v>
      </c>
    </row>
    <row r="48" spans="1:46" ht="15.75" customHeight="1">
      <c r="A48" s="8" t="s">
        <v>61</v>
      </c>
      <c r="B48" s="216">
        <v>39</v>
      </c>
      <c r="C48" s="217" t="s">
        <v>381</v>
      </c>
      <c r="D48" s="218" t="s">
        <v>308</v>
      </c>
      <c r="E48" s="218" t="s">
        <v>400</v>
      </c>
      <c r="F48" s="219" t="s">
        <v>355</v>
      </c>
      <c r="G48" s="220">
        <v>150000</v>
      </c>
      <c r="H48" s="221">
        <v>0.1</v>
      </c>
      <c r="I48" s="222"/>
      <c r="J48" s="223">
        <f t="shared" si="0"/>
        <v>136363</v>
      </c>
      <c r="K48" s="224" t="s">
        <v>159</v>
      </c>
      <c r="L48" s="219" t="s">
        <v>401</v>
      </c>
      <c r="M48" s="215"/>
      <c r="AR48" s="205">
        <v>0</v>
      </c>
      <c r="AS48" s="205">
        <v>0</v>
      </c>
      <c r="AT48" s="205">
        <v>0</v>
      </c>
    </row>
    <row r="49" spans="1:46" ht="15.75" customHeight="1">
      <c r="A49" s="8" t="s">
        <v>61</v>
      </c>
      <c r="B49" s="216">
        <v>40</v>
      </c>
      <c r="C49" s="217" t="s">
        <v>381</v>
      </c>
      <c r="D49" s="218" t="s">
        <v>308</v>
      </c>
      <c r="E49" s="218" t="s">
        <v>362</v>
      </c>
      <c r="F49" s="219" t="s">
        <v>402</v>
      </c>
      <c r="G49" s="220">
        <v>10000</v>
      </c>
      <c r="H49" s="221">
        <v>0.1</v>
      </c>
      <c r="I49" s="222"/>
      <c r="J49" s="223">
        <f t="shared" si="0"/>
        <v>9090</v>
      </c>
      <c r="K49" s="224" t="s">
        <v>151</v>
      </c>
      <c r="L49" s="219" t="s">
        <v>403</v>
      </c>
      <c r="M49" s="215"/>
      <c r="AR49" s="205">
        <v>0</v>
      </c>
      <c r="AS49" s="205">
        <v>0</v>
      </c>
      <c r="AT49" s="205">
        <v>0</v>
      </c>
    </row>
    <row r="50" spans="1:46" ht="15.75" customHeight="1">
      <c r="A50" s="8" t="s">
        <v>61</v>
      </c>
      <c r="B50" s="216">
        <v>41</v>
      </c>
      <c r="C50" s="217" t="s">
        <v>381</v>
      </c>
      <c r="D50" s="218" t="s">
        <v>308</v>
      </c>
      <c r="E50" s="218" t="s">
        <v>365</v>
      </c>
      <c r="F50" s="219" t="s">
        <v>366</v>
      </c>
      <c r="G50" s="220">
        <v>30000</v>
      </c>
      <c r="H50" s="221">
        <v>0.1</v>
      </c>
      <c r="I50" s="222"/>
      <c r="J50" s="223">
        <f t="shared" si="0"/>
        <v>27272</v>
      </c>
      <c r="K50" s="224" t="s">
        <v>338</v>
      </c>
      <c r="L50" s="219" t="s">
        <v>367</v>
      </c>
      <c r="M50" s="215"/>
      <c r="AR50" s="205">
        <v>0</v>
      </c>
      <c r="AS50" s="205">
        <v>0</v>
      </c>
      <c r="AT50" s="205">
        <v>0</v>
      </c>
    </row>
    <row r="51" spans="1:46" ht="15.75" customHeight="1">
      <c r="A51" s="8" t="s">
        <v>61</v>
      </c>
      <c r="B51" s="216">
        <v>42</v>
      </c>
      <c r="C51" s="217" t="s">
        <v>381</v>
      </c>
      <c r="D51" s="218" t="s">
        <v>331</v>
      </c>
      <c r="E51" s="218" t="s">
        <v>376</v>
      </c>
      <c r="F51" s="219" t="s">
        <v>377</v>
      </c>
      <c r="G51" s="220">
        <v>245000</v>
      </c>
      <c r="H51" s="221">
        <v>0.1</v>
      </c>
      <c r="I51" s="222"/>
      <c r="J51" s="223">
        <f t="shared" si="0"/>
        <v>222727</v>
      </c>
      <c r="K51" s="224" t="s">
        <v>159</v>
      </c>
      <c r="L51" s="219" t="s">
        <v>404</v>
      </c>
      <c r="M51" s="215"/>
      <c r="AR51" s="205">
        <v>0</v>
      </c>
      <c r="AS51" s="205">
        <v>0</v>
      </c>
      <c r="AT51" s="205">
        <v>0</v>
      </c>
    </row>
    <row r="52" spans="1:46" ht="15.75" customHeight="1">
      <c r="A52" s="8" t="s">
        <v>61</v>
      </c>
      <c r="B52" s="216">
        <v>43</v>
      </c>
      <c r="C52" s="217" t="s">
        <v>93</v>
      </c>
      <c r="D52" s="218" t="s">
        <v>405</v>
      </c>
      <c r="E52" s="218" t="s">
        <v>309</v>
      </c>
      <c r="F52" s="219" t="s">
        <v>406</v>
      </c>
      <c r="G52" s="220">
        <v>300000</v>
      </c>
      <c r="H52" s="221">
        <v>0.1</v>
      </c>
      <c r="I52" s="222"/>
      <c r="J52" s="223">
        <f t="shared" si="0"/>
        <v>272727</v>
      </c>
      <c r="K52" s="224" t="s">
        <v>159</v>
      </c>
      <c r="L52" s="219" t="s">
        <v>407</v>
      </c>
      <c r="M52" s="215"/>
      <c r="AR52" s="205">
        <v>0</v>
      </c>
      <c r="AS52" s="205">
        <v>0</v>
      </c>
      <c r="AT52" s="205">
        <v>0</v>
      </c>
    </row>
    <row r="53" spans="1:46" ht="15.75" customHeight="1">
      <c r="A53" s="8" t="s">
        <v>61</v>
      </c>
      <c r="B53" s="216">
        <v>44</v>
      </c>
      <c r="C53" s="217" t="s">
        <v>93</v>
      </c>
      <c r="D53" s="218" t="s">
        <v>312</v>
      </c>
      <c r="E53" s="218" t="s">
        <v>392</v>
      </c>
      <c r="F53" s="219" t="s">
        <v>327</v>
      </c>
      <c r="G53" s="220">
        <v>200000</v>
      </c>
      <c r="H53" s="221">
        <v>0.1</v>
      </c>
      <c r="I53" s="222"/>
      <c r="J53" s="223">
        <f t="shared" si="0"/>
        <v>181818</v>
      </c>
      <c r="K53" s="224" t="s">
        <v>159</v>
      </c>
      <c r="L53" s="219" t="s">
        <v>407</v>
      </c>
      <c r="M53" s="215"/>
      <c r="AR53" s="205">
        <v>0</v>
      </c>
      <c r="AS53" s="205">
        <v>0</v>
      </c>
      <c r="AT53" s="205">
        <v>0</v>
      </c>
    </row>
    <row r="54" spans="1:46" ht="15.75" customHeight="1">
      <c r="A54" s="8" t="s">
        <v>61</v>
      </c>
      <c r="B54" s="216">
        <v>45</v>
      </c>
      <c r="C54" s="217" t="s">
        <v>93</v>
      </c>
      <c r="D54" s="218" t="s">
        <v>408</v>
      </c>
      <c r="E54" s="218" t="s">
        <v>409</v>
      </c>
      <c r="F54" s="219"/>
      <c r="G54" s="220">
        <v>259102</v>
      </c>
      <c r="H54" s="221">
        <v>0</v>
      </c>
      <c r="I54" s="222"/>
      <c r="J54" s="223">
        <f t="shared" si="0"/>
        <v>259102</v>
      </c>
      <c r="K54" s="224" t="s">
        <v>410</v>
      </c>
      <c r="L54" s="219" t="s">
        <v>411</v>
      </c>
      <c r="M54" s="215"/>
      <c r="AR54" s="205">
        <v>0</v>
      </c>
      <c r="AS54" s="205">
        <v>0</v>
      </c>
      <c r="AT54" s="205">
        <v>0</v>
      </c>
    </row>
    <row r="55" spans="1:46" ht="15.75" customHeight="1">
      <c r="A55" s="8" t="s">
        <v>61</v>
      </c>
      <c r="B55" s="216">
        <v>46</v>
      </c>
      <c r="C55" s="217"/>
      <c r="D55" s="218"/>
      <c r="E55" s="218"/>
      <c r="F55" s="219"/>
      <c r="G55" s="220">
        <v>0</v>
      </c>
      <c r="H55" s="221">
        <v>0.1</v>
      </c>
      <c r="I55" s="222"/>
      <c r="J55" s="223">
        <f t="shared" si="0"/>
        <v>0</v>
      </c>
      <c r="K55" s="224"/>
      <c r="L55" s="219"/>
      <c r="M55" s="215"/>
      <c r="AR55" s="205">
        <v>0</v>
      </c>
      <c r="AS55" s="205">
        <v>0</v>
      </c>
      <c r="AT55" s="205">
        <v>0</v>
      </c>
    </row>
    <row r="56" spans="1:46" ht="15.75" customHeight="1">
      <c r="A56" s="8" t="s">
        <v>61</v>
      </c>
      <c r="B56" s="216">
        <v>47</v>
      </c>
      <c r="C56" s="217"/>
      <c r="D56" s="218"/>
      <c r="E56" s="218"/>
      <c r="F56" s="219"/>
      <c r="G56" s="220">
        <v>0</v>
      </c>
      <c r="H56" s="221">
        <v>0.1</v>
      </c>
      <c r="I56" s="222"/>
      <c r="J56" s="223">
        <f t="shared" si="0"/>
        <v>0</v>
      </c>
      <c r="K56" s="224"/>
      <c r="L56" s="219"/>
      <c r="M56" s="215"/>
      <c r="AR56" s="205">
        <v>0</v>
      </c>
      <c r="AS56" s="205">
        <v>0</v>
      </c>
      <c r="AT56" s="205">
        <v>0</v>
      </c>
    </row>
    <row r="57" spans="1:46" ht="15.75" customHeight="1">
      <c r="A57" s="8" t="s">
        <v>61</v>
      </c>
      <c r="B57" s="216">
        <v>48</v>
      </c>
      <c r="C57" s="217"/>
      <c r="D57" s="218"/>
      <c r="E57" s="218"/>
      <c r="F57" s="219"/>
      <c r="G57" s="220">
        <v>0</v>
      </c>
      <c r="H57" s="221">
        <v>0.1</v>
      </c>
      <c r="I57" s="222"/>
      <c r="J57" s="223">
        <f t="shared" si="0"/>
        <v>0</v>
      </c>
      <c r="K57" s="224"/>
      <c r="L57" s="219"/>
      <c r="M57" s="215"/>
      <c r="AR57" s="205">
        <v>0</v>
      </c>
      <c r="AS57" s="205">
        <v>0</v>
      </c>
      <c r="AT57" s="205">
        <v>0</v>
      </c>
    </row>
    <row r="58" spans="1:46" ht="15.75" customHeight="1">
      <c r="A58" s="8" t="s">
        <v>61</v>
      </c>
      <c r="B58" s="216">
        <v>49</v>
      </c>
      <c r="C58" s="217"/>
      <c r="D58" s="218"/>
      <c r="E58" s="218"/>
      <c r="F58" s="219"/>
      <c r="G58" s="220">
        <v>0</v>
      </c>
      <c r="H58" s="221">
        <v>0.1</v>
      </c>
      <c r="I58" s="222"/>
      <c r="J58" s="223">
        <f t="shared" si="0"/>
        <v>0</v>
      </c>
      <c r="K58" s="224"/>
      <c r="L58" s="219"/>
      <c r="M58" s="215"/>
      <c r="AR58" s="205">
        <v>0</v>
      </c>
      <c r="AS58" s="205">
        <v>0</v>
      </c>
      <c r="AT58" s="205">
        <v>0</v>
      </c>
    </row>
    <row r="59" spans="1:46" ht="15.75" customHeight="1">
      <c r="A59" s="8" t="s">
        <v>61</v>
      </c>
      <c r="B59" s="216">
        <v>50</v>
      </c>
      <c r="C59" s="226"/>
      <c r="D59" s="227"/>
      <c r="E59" s="227"/>
      <c r="F59" s="224"/>
      <c r="G59" s="220">
        <v>0</v>
      </c>
      <c r="H59" s="221">
        <v>0.1</v>
      </c>
      <c r="I59" s="222"/>
      <c r="J59" s="223">
        <f t="shared" si="0"/>
        <v>0</v>
      </c>
      <c r="K59" s="224"/>
      <c r="L59" s="224"/>
      <c r="M59" s="215"/>
      <c r="AR59" s="205">
        <v>0</v>
      </c>
      <c r="AS59" s="205">
        <v>0</v>
      </c>
      <c r="AT59" s="205">
        <v>0</v>
      </c>
    </row>
    <row r="60" spans="1:46" ht="15.75" customHeight="1">
      <c r="A60" s="8" t="s">
        <v>61</v>
      </c>
      <c r="B60" s="216">
        <v>51</v>
      </c>
      <c r="C60" s="226"/>
      <c r="D60" s="227"/>
      <c r="E60" s="227"/>
      <c r="F60" s="224"/>
      <c r="G60" s="220">
        <v>0</v>
      </c>
      <c r="H60" s="221">
        <v>0.1</v>
      </c>
      <c r="I60" s="222"/>
      <c r="J60" s="223">
        <f t="shared" si="0"/>
        <v>0</v>
      </c>
      <c r="K60" s="224"/>
      <c r="L60" s="224"/>
      <c r="M60" s="215"/>
      <c r="AR60" s="205">
        <v>0</v>
      </c>
      <c r="AS60" s="205">
        <v>0</v>
      </c>
      <c r="AT60" s="205">
        <v>0</v>
      </c>
    </row>
    <row r="61" spans="1:46" ht="15.75" customHeight="1">
      <c r="A61" s="8" t="s">
        <v>61</v>
      </c>
      <c r="B61" s="216">
        <v>52</v>
      </c>
      <c r="C61" s="226"/>
      <c r="D61" s="227"/>
      <c r="E61" s="227"/>
      <c r="F61" s="224"/>
      <c r="G61" s="220">
        <v>0</v>
      </c>
      <c r="H61" s="221">
        <v>0.1</v>
      </c>
      <c r="I61" s="222"/>
      <c r="J61" s="223">
        <f t="shared" si="0"/>
        <v>0</v>
      </c>
      <c r="K61" s="224"/>
      <c r="L61" s="224"/>
      <c r="M61" s="215"/>
      <c r="AR61" s="205">
        <v>0</v>
      </c>
      <c r="AS61" s="205">
        <v>0</v>
      </c>
      <c r="AT61" s="205">
        <v>0</v>
      </c>
    </row>
    <row r="62" spans="1:46" ht="15.75" customHeight="1">
      <c r="A62" s="8" t="s">
        <v>61</v>
      </c>
      <c r="B62" s="216">
        <v>53</v>
      </c>
      <c r="C62" s="226"/>
      <c r="D62" s="227"/>
      <c r="E62" s="227"/>
      <c r="F62" s="224"/>
      <c r="G62" s="220">
        <v>0</v>
      </c>
      <c r="H62" s="221">
        <v>0.1</v>
      </c>
      <c r="I62" s="222"/>
      <c r="J62" s="223">
        <f t="shared" si="0"/>
        <v>0</v>
      </c>
      <c r="K62" s="224"/>
      <c r="L62" s="224"/>
      <c r="M62" s="215"/>
      <c r="AR62" s="205">
        <v>0</v>
      </c>
      <c r="AS62" s="205">
        <v>0</v>
      </c>
      <c r="AT62" s="205">
        <v>0</v>
      </c>
    </row>
    <row r="63" spans="1:46" ht="15.75" customHeight="1">
      <c r="A63" s="8" t="s">
        <v>61</v>
      </c>
      <c r="B63" s="216">
        <v>54</v>
      </c>
      <c r="C63" s="226"/>
      <c r="D63" s="227"/>
      <c r="E63" s="227"/>
      <c r="F63" s="224"/>
      <c r="G63" s="220">
        <v>0</v>
      </c>
      <c r="H63" s="221">
        <v>0.1</v>
      </c>
      <c r="I63" s="222"/>
      <c r="J63" s="223">
        <f t="shared" si="0"/>
        <v>0</v>
      </c>
      <c r="K63" s="224"/>
      <c r="L63" s="224"/>
      <c r="M63" s="215"/>
      <c r="AR63" s="205">
        <v>0</v>
      </c>
      <c r="AS63" s="205">
        <v>0</v>
      </c>
      <c r="AT63" s="205">
        <v>0</v>
      </c>
    </row>
    <row r="64" spans="1:46" ht="15.75" customHeight="1">
      <c r="A64" s="8" t="s">
        <v>61</v>
      </c>
      <c r="B64" s="216">
        <v>55</v>
      </c>
      <c r="C64" s="226"/>
      <c r="D64" s="227"/>
      <c r="E64" s="227"/>
      <c r="F64" s="224"/>
      <c r="G64" s="220">
        <v>0</v>
      </c>
      <c r="H64" s="221">
        <v>0.1</v>
      </c>
      <c r="I64" s="222"/>
      <c r="J64" s="223">
        <f t="shared" si="0"/>
        <v>0</v>
      </c>
      <c r="K64" s="224"/>
      <c r="L64" s="224"/>
      <c r="M64" s="215"/>
      <c r="AR64" s="205">
        <v>0</v>
      </c>
      <c r="AS64" s="205">
        <v>0</v>
      </c>
      <c r="AT64" s="205">
        <v>0</v>
      </c>
    </row>
    <row r="65" spans="1:46" ht="15.75" customHeight="1">
      <c r="A65" s="8" t="s">
        <v>61</v>
      </c>
      <c r="B65" s="216">
        <v>56</v>
      </c>
      <c r="C65" s="226"/>
      <c r="D65" s="227"/>
      <c r="E65" s="227"/>
      <c r="F65" s="224"/>
      <c r="G65" s="220">
        <v>0</v>
      </c>
      <c r="H65" s="221">
        <v>0.1</v>
      </c>
      <c r="I65" s="222"/>
      <c r="J65" s="223">
        <f t="shared" si="0"/>
        <v>0</v>
      </c>
      <c r="K65" s="224"/>
      <c r="L65" s="224"/>
      <c r="M65" s="215"/>
      <c r="AR65" s="205">
        <v>0</v>
      </c>
      <c r="AS65" s="205">
        <v>0</v>
      </c>
      <c r="AT65" s="205">
        <v>0</v>
      </c>
    </row>
    <row r="66" spans="1:46" ht="15.75" customHeight="1">
      <c r="A66" s="8" t="s">
        <v>61</v>
      </c>
      <c r="B66" s="216">
        <v>57</v>
      </c>
      <c r="C66" s="226"/>
      <c r="D66" s="227"/>
      <c r="E66" s="227"/>
      <c r="F66" s="224"/>
      <c r="G66" s="220">
        <v>0</v>
      </c>
      <c r="H66" s="221">
        <v>0.1</v>
      </c>
      <c r="I66" s="222"/>
      <c r="J66" s="223">
        <f t="shared" si="0"/>
        <v>0</v>
      </c>
      <c r="K66" s="224"/>
      <c r="L66" s="224"/>
      <c r="M66" s="215"/>
      <c r="AR66" s="205">
        <v>0</v>
      </c>
      <c r="AS66" s="205">
        <v>0</v>
      </c>
      <c r="AT66" s="205">
        <v>0</v>
      </c>
    </row>
    <row r="67" spans="1:46" ht="15.75" customHeight="1">
      <c r="A67" s="8" t="s">
        <v>61</v>
      </c>
      <c r="B67" s="216">
        <v>58</v>
      </c>
      <c r="C67" s="226"/>
      <c r="D67" s="227"/>
      <c r="E67" s="227"/>
      <c r="F67" s="224"/>
      <c r="G67" s="220">
        <v>0</v>
      </c>
      <c r="H67" s="221">
        <v>0.1</v>
      </c>
      <c r="I67" s="222"/>
      <c r="J67" s="223">
        <f t="shared" si="0"/>
        <v>0</v>
      </c>
      <c r="K67" s="224"/>
      <c r="L67" s="224"/>
      <c r="M67" s="215"/>
      <c r="AR67" s="205">
        <v>0</v>
      </c>
      <c r="AS67" s="205">
        <v>0</v>
      </c>
      <c r="AT67" s="205">
        <v>0</v>
      </c>
    </row>
    <row r="68" spans="1:46" ht="15.75" customHeight="1">
      <c r="A68" s="8" t="s">
        <v>61</v>
      </c>
      <c r="B68" s="216">
        <v>59</v>
      </c>
      <c r="C68" s="226"/>
      <c r="D68" s="227"/>
      <c r="E68" s="227"/>
      <c r="F68" s="224"/>
      <c r="G68" s="220">
        <v>0</v>
      </c>
      <c r="H68" s="221">
        <v>0.1</v>
      </c>
      <c r="I68" s="222"/>
      <c r="J68" s="223">
        <f t="shared" si="0"/>
        <v>0</v>
      </c>
      <c r="K68" s="224"/>
      <c r="L68" s="224"/>
      <c r="M68" s="215"/>
      <c r="AR68" s="205">
        <v>0</v>
      </c>
      <c r="AS68" s="205">
        <v>0</v>
      </c>
      <c r="AT68" s="205">
        <v>0</v>
      </c>
    </row>
    <row r="69" spans="1:46" ht="15.75" customHeight="1">
      <c r="A69" s="8" t="s">
        <v>61</v>
      </c>
      <c r="B69" s="216">
        <v>60</v>
      </c>
      <c r="C69" s="226"/>
      <c r="D69" s="227"/>
      <c r="E69" s="227"/>
      <c r="F69" s="224"/>
      <c r="G69" s="220">
        <v>0</v>
      </c>
      <c r="H69" s="221">
        <v>0.1</v>
      </c>
      <c r="I69" s="222"/>
      <c r="J69" s="223">
        <f t="shared" si="0"/>
        <v>0</v>
      </c>
      <c r="K69" s="224"/>
      <c r="L69" s="224"/>
      <c r="M69" s="215"/>
      <c r="AR69" s="205">
        <v>0</v>
      </c>
      <c r="AS69" s="205">
        <v>0</v>
      </c>
      <c r="AT69" s="205">
        <v>0</v>
      </c>
    </row>
    <row r="70" spans="1:46" ht="15.75" customHeight="1">
      <c r="A70" s="8" t="s">
        <v>61</v>
      </c>
      <c r="B70" s="216">
        <v>61</v>
      </c>
      <c r="C70" s="226"/>
      <c r="D70" s="227"/>
      <c r="E70" s="227"/>
      <c r="F70" s="224"/>
      <c r="G70" s="220">
        <v>0</v>
      </c>
      <c r="H70" s="221">
        <v>0.1</v>
      </c>
      <c r="I70" s="222"/>
      <c r="J70" s="223">
        <f t="shared" si="0"/>
        <v>0</v>
      </c>
      <c r="K70" s="224"/>
      <c r="L70" s="224"/>
      <c r="M70" s="215"/>
      <c r="AR70" s="205">
        <v>0</v>
      </c>
      <c r="AS70" s="205">
        <v>0</v>
      </c>
      <c r="AT70" s="205">
        <v>0</v>
      </c>
    </row>
    <row r="71" spans="1:46" ht="15.75" customHeight="1">
      <c r="A71" s="8" t="s">
        <v>61</v>
      </c>
      <c r="B71" s="216">
        <v>62</v>
      </c>
      <c r="C71" s="226"/>
      <c r="D71" s="227"/>
      <c r="E71" s="227"/>
      <c r="F71" s="224"/>
      <c r="G71" s="220">
        <v>0</v>
      </c>
      <c r="H71" s="221">
        <v>0.1</v>
      </c>
      <c r="I71" s="222"/>
      <c r="J71" s="223">
        <f t="shared" si="0"/>
        <v>0</v>
      </c>
      <c r="K71" s="224"/>
      <c r="L71" s="224"/>
      <c r="M71" s="215"/>
      <c r="AR71" s="205">
        <v>0</v>
      </c>
      <c r="AS71" s="205">
        <v>0</v>
      </c>
      <c r="AT71" s="205">
        <v>0</v>
      </c>
    </row>
    <row r="72" spans="1:46" ht="15.75" customHeight="1">
      <c r="A72" s="8" t="s">
        <v>61</v>
      </c>
      <c r="B72" s="216">
        <v>63</v>
      </c>
      <c r="C72" s="226"/>
      <c r="D72" s="227"/>
      <c r="E72" s="227"/>
      <c r="F72" s="224"/>
      <c r="G72" s="220">
        <v>0</v>
      </c>
      <c r="H72" s="221">
        <v>0.1</v>
      </c>
      <c r="I72" s="222"/>
      <c r="J72" s="223">
        <f t="shared" si="0"/>
        <v>0</v>
      </c>
      <c r="K72" s="224"/>
      <c r="L72" s="224"/>
      <c r="M72" s="215"/>
      <c r="AR72" s="205">
        <v>0</v>
      </c>
      <c r="AS72" s="205">
        <v>0</v>
      </c>
      <c r="AT72" s="205">
        <v>0</v>
      </c>
    </row>
    <row r="73" spans="1:46" ht="15.75" customHeight="1">
      <c r="A73" s="8" t="s">
        <v>61</v>
      </c>
      <c r="B73" s="216">
        <v>64</v>
      </c>
      <c r="C73" s="226"/>
      <c r="D73" s="227"/>
      <c r="E73" s="227"/>
      <c r="F73" s="224"/>
      <c r="G73" s="220">
        <v>0</v>
      </c>
      <c r="H73" s="221">
        <v>0.1</v>
      </c>
      <c r="I73" s="222"/>
      <c r="J73" s="223">
        <f t="shared" si="0"/>
        <v>0</v>
      </c>
      <c r="K73" s="224"/>
      <c r="L73" s="224"/>
      <c r="M73" s="215"/>
      <c r="AR73" s="205">
        <v>0</v>
      </c>
      <c r="AS73" s="205">
        <v>0</v>
      </c>
      <c r="AT73" s="205">
        <v>0</v>
      </c>
    </row>
    <row r="74" spans="1:46" ht="15.75" customHeight="1">
      <c r="A74" s="8" t="s">
        <v>61</v>
      </c>
      <c r="B74" s="216">
        <v>65</v>
      </c>
      <c r="C74" s="226"/>
      <c r="D74" s="227"/>
      <c r="E74" s="227"/>
      <c r="F74" s="224"/>
      <c r="G74" s="220">
        <v>0</v>
      </c>
      <c r="H74" s="221">
        <v>0.1</v>
      </c>
      <c r="I74" s="222"/>
      <c r="J74" s="223">
        <f t="shared" si="0"/>
        <v>0</v>
      </c>
      <c r="K74" s="224"/>
      <c r="L74" s="224"/>
      <c r="M74" s="215"/>
      <c r="AR74" s="205">
        <v>0</v>
      </c>
      <c r="AS74" s="205">
        <v>0</v>
      </c>
      <c r="AT74" s="205">
        <v>0</v>
      </c>
    </row>
    <row r="75" spans="1:46" ht="15.75" customHeight="1">
      <c r="A75" s="8" t="s">
        <v>61</v>
      </c>
      <c r="B75" s="216">
        <v>66</v>
      </c>
      <c r="C75" s="226"/>
      <c r="D75" s="227"/>
      <c r="E75" s="227"/>
      <c r="F75" s="224"/>
      <c r="G75" s="220">
        <v>0</v>
      </c>
      <c r="H75" s="221">
        <v>0.1</v>
      </c>
      <c r="I75" s="222"/>
      <c r="J75" s="223">
        <f t="shared" ref="J75:J138" si="1">ROUNDDOWN((G75-I75)/(1+H75),0)</f>
        <v>0</v>
      </c>
      <c r="K75" s="224"/>
      <c r="L75" s="224"/>
      <c r="M75" s="215"/>
      <c r="AR75" s="205">
        <v>0</v>
      </c>
      <c r="AS75" s="205">
        <v>0</v>
      </c>
      <c r="AT75" s="205">
        <v>0</v>
      </c>
    </row>
    <row r="76" spans="1:46" ht="15.75" customHeight="1">
      <c r="A76" s="8" t="s">
        <v>61</v>
      </c>
      <c r="B76" s="216">
        <v>67</v>
      </c>
      <c r="C76" s="226"/>
      <c r="D76" s="227"/>
      <c r="E76" s="227"/>
      <c r="F76" s="224"/>
      <c r="G76" s="220">
        <v>0</v>
      </c>
      <c r="H76" s="221">
        <v>0.1</v>
      </c>
      <c r="I76" s="222"/>
      <c r="J76" s="223">
        <f t="shared" si="1"/>
        <v>0</v>
      </c>
      <c r="K76" s="224"/>
      <c r="L76" s="224"/>
      <c r="M76" s="215"/>
      <c r="AR76" s="205">
        <v>0</v>
      </c>
      <c r="AS76" s="205">
        <v>0</v>
      </c>
      <c r="AT76" s="205">
        <v>0</v>
      </c>
    </row>
    <row r="77" spans="1:46" ht="15.75" customHeight="1">
      <c r="A77" s="8" t="s">
        <v>61</v>
      </c>
      <c r="B77" s="216">
        <v>68</v>
      </c>
      <c r="C77" s="226"/>
      <c r="D77" s="227"/>
      <c r="E77" s="227"/>
      <c r="F77" s="224"/>
      <c r="G77" s="220">
        <v>0</v>
      </c>
      <c r="H77" s="221">
        <v>0.1</v>
      </c>
      <c r="I77" s="222"/>
      <c r="J77" s="223">
        <f t="shared" si="1"/>
        <v>0</v>
      </c>
      <c r="K77" s="224"/>
      <c r="L77" s="224"/>
      <c r="M77" s="215"/>
      <c r="AR77" s="205">
        <v>0</v>
      </c>
      <c r="AS77" s="205">
        <v>0</v>
      </c>
      <c r="AT77" s="205">
        <v>0</v>
      </c>
    </row>
    <row r="78" spans="1:46" ht="15.75" customHeight="1">
      <c r="A78" s="8" t="s">
        <v>61</v>
      </c>
      <c r="B78" s="216">
        <v>69</v>
      </c>
      <c r="C78" s="226"/>
      <c r="D78" s="227"/>
      <c r="E78" s="227"/>
      <c r="F78" s="224"/>
      <c r="G78" s="220">
        <v>0</v>
      </c>
      <c r="H78" s="221">
        <v>0.1</v>
      </c>
      <c r="I78" s="222"/>
      <c r="J78" s="223">
        <f t="shared" si="1"/>
        <v>0</v>
      </c>
      <c r="K78" s="224"/>
      <c r="L78" s="224"/>
      <c r="M78" s="215"/>
      <c r="AR78" s="205">
        <v>0</v>
      </c>
      <c r="AS78" s="205">
        <v>0</v>
      </c>
      <c r="AT78" s="205">
        <v>0</v>
      </c>
    </row>
    <row r="79" spans="1:46" ht="15.75" customHeight="1">
      <c r="A79" s="8" t="s">
        <v>61</v>
      </c>
      <c r="B79" s="216">
        <v>70</v>
      </c>
      <c r="C79" s="226"/>
      <c r="D79" s="227"/>
      <c r="E79" s="227"/>
      <c r="F79" s="224"/>
      <c r="G79" s="220">
        <v>0</v>
      </c>
      <c r="H79" s="221">
        <v>0.1</v>
      </c>
      <c r="I79" s="222"/>
      <c r="J79" s="223">
        <f t="shared" si="1"/>
        <v>0</v>
      </c>
      <c r="K79" s="224"/>
      <c r="L79" s="224"/>
      <c r="M79" s="215"/>
      <c r="AR79" s="205">
        <v>0</v>
      </c>
      <c r="AS79" s="205">
        <v>0</v>
      </c>
      <c r="AT79" s="205">
        <v>0</v>
      </c>
    </row>
    <row r="80" spans="1:46" ht="15.75" customHeight="1">
      <c r="A80" s="8" t="s">
        <v>61</v>
      </c>
      <c r="B80" s="216">
        <v>71</v>
      </c>
      <c r="C80" s="226"/>
      <c r="D80" s="227"/>
      <c r="E80" s="227"/>
      <c r="F80" s="224"/>
      <c r="G80" s="220">
        <v>0</v>
      </c>
      <c r="H80" s="221">
        <v>0.1</v>
      </c>
      <c r="I80" s="222"/>
      <c r="J80" s="223">
        <f t="shared" si="1"/>
        <v>0</v>
      </c>
      <c r="K80" s="224"/>
      <c r="L80" s="224"/>
      <c r="M80" s="215"/>
      <c r="AR80" s="205">
        <v>0</v>
      </c>
      <c r="AS80" s="205">
        <v>0</v>
      </c>
      <c r="AT80" s="205">
        <v>0</v>
      </c>
    </row>
    <row r="81" spans="1:46" ht="15.75" customHeight="1">
      <c r="A81" s="8" t="s">
        <v>61</v>
      </c>
      <c r="B81" s="216">
        <v>72</v>
      </c>
      <c r="C81" s="226"/>
      <c r="D81" s="227"/>
      <c r="E81" s="227"/>
      <c r="F81" s="224"/>
      <c r="G81" s="220">
        <v>0</v>
      </c>
      <c r="H81" s="221">
        <v>0.1</v>
      </c>
      <c r="I81" s="222"/>
      <c r="J81" s="223">
        <f t="shared" si="1"/>
        <v>0</v>
      </c>
      <c r="K81" s="224"/>
      <c r="L81" s="224"/>
      <c r="M81" s="215"/>
      <c r="AR81" s="205">
        <v>0</v>
      </c>
      <c r="AS81" s="205">
        <v>0</v>
      </c>
      <c r="AT81" s="205">
        <v>0</v>
      </c>
    </row>
    <row r="82" spans="1:46" ht="15.75" customHeight="1">
      <c r="A82" s="8" t="s">
        <v>61</v>
      </c>
      <c r="B82" s="216">
        <v>73</v>
      </c>
      <c r="C82" s="226"/>
      <c r="D82" s="227"/>
      <c r="E82" s="227"/>
      <c r="F82" s="224"/>
      <c r="G82" s="220">
        <v>0</v>
      </c>
      <c r="H82" s="221">
        <v>0.1</v>
      </c>
      <c r="I82" s="222"/>
      <c r="J82" s="223">
        <f t="shared" si="1"/>
        <v>0</v>
      </c>
      <c r="K82" s="224"/>
      <c r="L82" s="224"/>
      <c r="M82" s="215"/>
      <c r="AR82" s="205">
        <v>0</v>
      </c>
      <c r="AS82" s="205">
        <v>0</v>
      </c>
      <c r="AT82" s="205">
        <v>0</v>
      </c>
    </row>
    <row r="83" spans="1:46" ht="15.75" customHeight="1">
      <c r="A83" s="8" t="s">
        <v>61</v>
      </c>
      <c r="B83" s="216">
        <v>74</v>
      </c>
      <c r="C83" s="226"/>
      <c r="D83" s="227"/>
      <c r="E83" s="227"/>
      <c r="F83" s="224"/>
      <c r="G83" s="220">
        <v>0</v>
      </c>
      <c r="H83" s="221">
        <v>0.1</v>
      </c>
      <c r="I83" s="222"/>
      <c r="J83" s="223">
        <f t="shared" si="1"/>
        <v>0</v>
      </c>
      <c r="K83" s="224"/>
      <c r="L83" s="224"/>
      <c r="M83" s="215"/>
      <c r="AR83" s="205">
        <v>0</v>
      </c>
      <c r="AS83" s="205">
        <v>0</v>
      </c>
      <c r="AT83" s="205">
        <v>0</v>
      </c>
    </row>
    <row r="84" spans="1:46" ht="15.75" customHeight="1">
      <c r="A84" s="8" t="s">
        <v>61</v>
      </c>
      <c r="B84" s="216">
        <v>75</v>
      </c>
      <c r="C84" s="226"/>
      <c r="D84" s="227"/>
      <c r="E84" s="227"/>
      <c r="F84" s="224"/>
      <c r="G84" s="220">
        <v>0</v>
      </c>
      <c r="H84" s="221">
        <v>0.1</v>
      </c>
      <c r="I84" s="222"/>
      <c r="J84" s="223">
        <f t="shared" si="1"/>
        <v>0</v>
      </c>
      <c r="K84" s="224"/>
      <c r="L84" s="224"/>
      <c r="M84" s="215"/>
      <c r="AR84" s="205">
        <v>0</v>
      </c>
      <c r="AS84" s="205">
        <v>0</v>
      </c>
      <c r="AT84" s="205">
        <v>0</v>
      </c>
    </row>
    <row r="85" spans="1:46" ht="15.75" customHeight="1">
      <c r="A85" s="8" t="s">
        <v>61</v>
      </c>
      <c r="B85" s="216">
        <v>76</v>
      </c>
      <c r="C85" s="226"/>
      <c r="D85" s="227"/>
      <c r="E85" s="227"/>
      <c r="F85" s="224"/>
      <c r="G85" s="220">
        <v>0</v>
      </c>
      <c r="H85" s="221">
        <v>0.1</v>
      </c>
      <c r="I85" s="222"/>
      <c r="J85" s="223">
        <f t="shared" si="1"/>
        <v>0</v>
      </c>
      <c r="K85" s="224"/>
      <c r="L85" s="224"/>
      <c r="M85" s="215"/>
      <c r="AR85" s="205">
        <v>0</v>
      </c>
      <c r="AS85" s="205">
        <v>0</v>
      </c>
      <c r="AT85" s="205">
        <v>0</v>
      </c>
    </row>
    <row r="86" spans="1:46" ht="15.75" customHeight="1">
      <c r="A86" s="8" t="s">
        <v>61</v>
      </c>
      <c r="B86" s="216">
        <v>77</v>
      </c>
      <c r="C86" s="226"/>
      <c r="D86" s="227"/>
      <c r="E86" s="227"/>
      <c r="F86" s="224"/>
      <c r="G86" s="220">
        <v>0</v>
      </c>
      <c r="H86" s="221">
        <v>0.1</v>
      </c>
      <c r="I86" s="222"/>
      <c r="J86" s="223">
        <f t="shared" si="1"/>
        <v>0</v>
      </c>
      <c r="K86" s="224"/>
      <c r="L86" s="224"/>
      <c r="M86" s="215"/>
      <c r="AR86" s="205">
        <v>0</v>
      </c>
      <c r="AS86" s="205">
        <v>0</v>
      </c>
      <c r="AT86" s="205">
        <v>0</v>
      </c>
    </row>
    <row r="87" spans="1:46" ht="15.75" customHeight="1">
      <c r="A87" s="8" t="s">
        <v>61</v>
      </c>
      <c r="B87" s="216">
        <v>78</v>
      </c>
      <c r="C87" s="226"/>
      <c r="D87" s="227"/>
      <c r="E87" s="227"/>
      <c r="F87" s="224"/>
      <c r="G87" s="220">
        <v>0</v>
      </c>
      <c r="H87" s="221">
        <v>0.1</v>
      </c>
      <c r="I87" s="222"/>
      <c r="J87" s="223">
        <f t="shared" si="1"/>
        <v>0</v>
      </c>
      <c r="K87" s="224"/>
      <c r="L87" s="224"/>
      <c r="M87" s="215"/>
      <c r="AR87" s="205">
        <v>0</v>
      </c>
      <c r="AS87" s="205">
        <v>0</v>
      </c>
      <c r="AT87" s="205">
        <v>0</v>
      </c>
    </row>
    <row r="88" spans="1:46" ht="15.75" customHeight="1">
      <c r="A88" s="8" t="s">
        <v>61</v>
      </c>
      <c r="B88" s="216">
        <v>79</v>
      </c>
      <c r="C88" s="226"/>
      <c r="D88" s="227"/>
      <c r="E88" s="227"/>
      <c r="F88" s="224"/>
      <c r="G88" s="220">
        <v>0</v>
      </c>
      <c r="H88" s="221">
        <v>0.1</v>
      </c>
      <c r="I88" s="222"/>
      <c r="J88" s="223">
        <f t="shared" si="1"/>
        <v>0</v>
      </c>
      <c r="K88" s="224"/>
      <c r="L88" s="224"/>
      <c r="M88" s="215"/>
      <c r="AR88" s="205">
        <v>0</v>
      </c>
      <c r="AS88" s="205">
        <v>0</v>
      </c>
      <c r="AT88" s="205">
        <v>0</v>
      </c>
    </row>
    <row r="89" spans="1:46" ht="15.75" customHeight="1">
      <c r="A89" s="8" t="s">
        <v>61</v>
      </c>
      <c r="B89" s="216">
        <v>80</v>
      </c>
      <c r="C89" s="226"/>
      <c r="D89" s="227"/>
      <c r="E89" s="227"/>
      <c r="F89" s="224"/>
      <c r="G89" s="220">
        <v>0</v>
      </c>
      <c r="H89" s="221">
        <v>0.1</v>
      </c>
      <c r="I89" s="222"/>
      <c r="J89" s="223">
        <f t="shared" si="1"/>
        <v>0</v>
      </c>
      <c r="K89" s="224"/>
      <c r="L89" s="224"/>
      <c r="M89" s="215"/>
      <c r="AR89" s="205">
        <v>0</v>
      </c>
      <c r="AS89" s="205">
        <v>0</v>
      </c>
      <c r="AT89" s="205">
        <v>0</v>
      </c>
    </row>
    <row r="90" spans="1:46" ht="15.75" customHeight="1">
      <c r="A90" s="8" t="s">
        <v>61</v>
      </c>
      <c r="B90" s="216">
        <v>81</v>
      </c>
      <c r="C90" s="226"/>
      <c r="D90" s="227"/>
      <c r="E90" s="227"/>
      <c r="F90" s="224"/>
      <c r="G90" s="220">
        <v>0</v>
      </c>
      <c r="H90" s="221">
        <v>0.1</v>
      </c>
      <c r="I90" s="222"/>
      <c r="J90" s="223">
        <f t="shared" si="1"/>
        <v>0</v>
      </c>
      <c r="K90" s="224"/>
      <c r="L90" s="224"/>
      <c r="M90" s="215"/>
      <c r="AR90" s="205">
        <v>0</v>
      </c>
      <c r="AS90" s="205">
        <v>0</v>
      </c>
      <c r="AT90" s="205">
        <v>0</v>
      </c>
    </row>
    <row r="91" spans="1:46" ht="15.75" customHeight="1">
      <c r="A91" s="8" t="s">
        <v>61</v>
      </c>
      <c r="B91" s="216">
        <v>82</v>
      </c>
      <c r="C91" s="226"/>
      <c r="D91" s="227"/>
      <c r="E91" s="227"/>
      <c r="F91" s="224"/>
      <c r="G91" s="220">
        <v>0</v>
      </c>
      <c r="H91" s="221">
        <v>0.1</v>
      </c>
      <c r="I91" s="222"/>
      <c r="J91" s="223">
        <f t="shared" si="1"/>
        <v>0</v>
      </c>
      <c r="K91" s="224"/>
      <c r="L91" s="224"/>
      <c r="M91" s="215"/>
      <c r="AR91" s="205">
        <v>0</v>
      </c>
      <c r="AS91" s="205">
        <v>0</v>
      </c>
      <c r="AT91" s="205">
        <v>0</v>
      </c>
    </row>
    <row r="92" spans="1:46" ht="15.75" customHeight="1">
      <c r="A92" s="8" t="s">
        <v>61</v>
      </c>
      <c r="B92" s="216">
        <v>83</v>
      </c>
      <c r="C92" s="226"/>
      <c r="D92" s="227"/>
      <c r="E92" s="227"/>
      <c r="F92" s="224"/>
      <c r="G92" s="220">
        <v>0</v>
      </c>
      <c r="H92" s="221">
        <v>0.1</v>
      </c>
      <c r="I92" s="222"/>
      <c r="J92" s="223">
        <f t="shared" si="1"/>
        <v>0</v>
      </c>
      <c r="K92" s="224"/>
      <c r="L92" s="224"/>
      <c r="M92" s="215"/>
      <c r="AR92" s="205">
        <v>0</v>
      </c>
      <c r="AS92" s="205">
        <v>0</v>
      </c>
      <c r="AT92" s="205">
        <v>0</v>
      </c>
    </row>
    <row r="93" spans="1:46" ht="15.75" customHeight="1">
      <c r="A93" s="8" t="s">
        <v>61</v>
      </c>
      <c r="B93" s="216">
        <v>84</v>
      </c>
      <c r="C93" s="226"/>
      <c r="D93" s="227"/>
      <c r="E93" s="227"/>
      <c r="F93" s="224"/>
      <c r="G93" s="220">
        <v>0</v>
      </c>
      <c r="H93" s="221">
        <v>0.1</v>
      </c>
      <c r="I93" s="222"/>
      <c r="J93" s="223">
        <f t="shared" si="1"/>
        <v>0</v>
      </c>
      <c r="K93" s="224"/>
      <c r="L93" s="224"/>
      <c r="M93" s="215"/>
      <c r="AR93" s="205">
        <v>0</v>
      </c>
      <c r="AS93" s="205">
        <v>0</v>
      </c>
      <c r="AT93" s="205">
        <v>0</v>
      </c>
    </row>
    <row r="94" spans="1:46" ht="15.75" customHeight="1">
      <c r="A94" s="8" t="s">
        <v>61</v>
      </c>
      <c r="B94" s="216">
        <v>85</v>
      </c>
      <c r="C94" s="226"/>
      <c r="D94" s="227"/>
      <c r="E94" s="227"/>
      <c r="F94" s="224"/>
      <c r="G94" s="220">
        <v>0</v>
      </c>
      <c r="H94" s="221">
        <v>0.1</v>
      </c>
      <c r="I94" s="222"/>
      <c r="J94" s="223">
        <f t="shared" si="1"/>
        <v>0</v>
      </c>
      <c r="K94" s="224"/>
      <c r="L94" s="224"/>
      <c r="M94" s="215"/>
      <c r="AR94" s="205">
        <v>0</v>
      </c>
      <c r="AS94" s="205">
        <v>0</v>
      </c>
      <c r="AT94" s="205">
        <v>0</v>
      </c>
    </row>
    <row r="95" spans="1:46" ht="15.75" customHeight="1">
      <c r="A95" s="8" t="s">
        <v>61</v>
      </c>
      <c r="B95" s="216">
        <v>86</v>
      </c>
      <c r="C95" s="226"/>
      <c r="D95" s="227"/>
      <c r="E95" s="227"/>
      <c r="F95" s="224"/>
      <c r="G95" s="220">
        <v>0</v>
      </c>
      <c r="H95" s="221">
        <v>0.1</v>
      </c>
      <c r="I95" s="222"/>
      <c r="J95" s="223">
        <f t="shared" si="1"/>
        <v>0</v>
      </c>
      <c r="K95" s="224"/>
      <c r="L95" s="224"/>
      <c r="M95" s="215"/>
      <c r="AR95" s="205">
        <v>0</v>
      </c>
      <c r="AS95" s="205">
        <v>0</v>
      </c>
      <c r="AT95" s="205">
        <v>0</v>
      </c>
    </row>
    <row r="96" spans="1:46" ht="15.75" customHeight="1">
      <c r="A96" s="8" t="s">
        <v>61</v>
      </c>
      <c r="B96" s="216">
        <v>87</v>
      </c>
      <c r="C96" s="226"/>
      <c r="D96" s="227"/>
      <c r="E96" s="227"/>
      <c r="F96" s="224"/>
      <c r="G96" s="220">
        <v>0</v>
      </c>
      <c r="H96" s="221">
        <v>0.1</v>
      </c>
      <c r="I96" s="222"/>
      <c r="J96" s="223">
        <f t="shared" si="1"/>
        <v>0</v>
      </c>
      <c r="K96" s="224"/>
      <c r="L96" s="224"/>
      <c r="M96" s="215"/>
      <c r="AR96" s="205">
        <v>0</v>
      </c>
      <c r="AS96" s="205">
        <v>0</v>
      </c>
      <c r="AT96" s="205">
        <v>0</v>
      </c>
    </row>
    <row r="97" spans="1:46" ht="15.75" customHeight="1">
      <c r="A97" s="8" t="s">
        <v>61</v>
      </c>
      <c r="B97" s="216">
        <v>88</v>
      </c>
      <c r="C97" s="226"/>
      <c r="D97" s="227"/>
      <c r="E97" s="227"/>
      <c r="F97" s="224"/>
      <c r="G97" s="220">
        <v>0</v>
      </c>
      <c r="H97" s="221">
        <v>0.1</v>
      </c>
      <c r="I97" s="222"/>
      <c r="J97" s="223">
        <f t="shared" si="1"/>
        <v>0</v>
      </c>
      <c r="K97" s="224"/>
      <c r="L97" s="224"/>
      <c r="M97" s="215"/>
      <c r="AR97" s="205">
        <v>0</v>
      </c>
      <c r="AS97" s="205">
        <v>0</v>
      </c>
      <c r="AT97" s="205">
        <v>0</v>
      </c>
    </row>
    <row r="98" spans="1:46" ht="15.75" customHeight="1">
      <c r="A98" s="8" t="s">
        <v>61</v>
      </c>
      <c r="B98" s="216">
        <v>89</v>
      </c>
      <c r="C98" s="226"/>
      <c r="D98" s="227"/>
      <c r="E98" s="227"/>
      <c r="F98" s="224"/>
      <c r="G98" s="220">
        <v>0</v>
      </c>
      <c r="H98" s="221">
        <v>0.1</v>
      </c>
      <c r="I98" s="222"/>
      <c r="J98" s="223">
        <f t="shared" si="1"/>
        <v>0</v>
      </c>
      <c r="K98" s="224"/>
      <c r="L98" s="224"/>
      <c r="M98" s="215"/>
      <c r="AR98" s="205">
        <v>0</v>
      </c>
      <c r="AS98" s="205">
        <v>0</v>
      </c>
      <c r="AT98" s="205">
        <v>0</v>
      </c>
    </row>
    <row r="99" spans="1:46" ht="15.75" customHeight="1">
      <c r="A99" s="8" t="s">
        <v>61</v>
      </c>
      <c r="B99" s="216">
        <v>90</v>
      </c>
      <c r="C99" s="226"/>
      <c r="D99" s="227"/>
      <c r="E99" s="227"/>
      <c r="F99" s="224"/>
      <c r="G99" s="220">
        <v>0</v>
      </c>
      <c r="H99" s="221">
        <v>0.1</v>
      </c>
      <c r="I99" s="222"/>
      <c r="J99" s="223">
        <f t="shared" si="1"/>
        <v>0</v>
      </c>
      <c r="K99" s="224"/>
      <c r="L99" s="224"/>
      <c r="M99" s="215"/>
      <c r="AR99" s="205">
        <v>0</v>
      </c>
      <c r="AS99" s="205">
        <v>0</v>
      </c>
      <c r="AT99" s="205">
        <v>0</v>
      </c>
    </row>
    <row r="100" spans="1:46" ht="15.75" customHeight="1">
      <c r="A100" s="8" t="s">
        <v>61</v>
      </c>
      <c r="B100" s="216">
        <v>91</v>
      </c>
      <c r="C100" s="226"/>
      <c r="D100" s="227"/>
      <c r="E100" s="227"/>
      <c r="F100" s="224"/>
      <c r="G100" s="220">
        <v>0</v>
      </c>
      <c r="H100" s="221">
        <v>0.1</v>
      </c>
      <c r="I100" s="222"/>
      <c r="J100" s="223">
        <f t="shared" si="1"/>
        <v>0</v>
      </c>
      <c r="K100" s="224"/>
      <c r="L100" s="224"/>
      <c r="M100" s="215"/>
      <c r="AR100" s="205">
        <v>0</v>
      </c>
      <c r="AS100" s="205">
        <v>0</v>
      </c>
      <c r="AT100" s="205">
        <v>0</v>
      </c>
    </row>
    <row r="101" spans="1:46" ht="15.75" customHeight="1">
      <c r="A101" s="8" t="s">
        <v>61</v>
      </c>
      <c r="B101" s="216">
        <v>92</v>
      </c>
      <c r="C101" s="226"/>
      <c r="D101" s="227"/>
      <c r="E101" s="227"/>
      <c r="F101" s="224"/>
      <c r="G101" s="220">
        <v>0</v>
      </c>
      <c r="H101" s="221">
        <v>0.1</v>
      </c>
      <c r="I101" s="222"/>
      <c r="J101" s="223">
        <f t="shared" si="1"/>
        <v>0</v>
      </c>
      <c r="K101" s="224"/>
      <c r="L101" s="224"/>
      <c r="M101" s="215"/>
      <c r="AR101" s="205">
        <v>0</v>
      </c>
      <c r="AS101" s="205">
        <v>0</v>
      </c>
      <c r="AT101" s="205">
        <v>0</v>
      </c>
    </row>
    <row r="102" spans="1:46" ht="15.75" customHeight="1">
      <c r="A102" s="8" t="s">
        <v>61</v>
      </c>
      <c r="B102" s="216">
        <v>93</v>
      </c>
      <c r="C102" s="226"/>
      <c r="D102" s="227"/>
      <c r="E102" s="227"/>
      <c r="F102" s="224"/>
      <c r="G102" s="220">
        <v>0</v>
      </c>
      <c r="H102" s="221">
        <v>0.1</v>
      </c>
      <c r="I102" s="222"/>
      <c r="J102" s="223">
        <f t="shared" si="1"/>
        <v>0</v>
      </c>
      <c r="K102" s="224"/>
      <c r="L102" s="224"/>
      <c r="M102" s="215"/>
      <c r="AR102" s="205">
        <v>0</v>
      </c>
      <c r="AS102" s="205">
        <v>0</v>
      </c>
      <c r="AT102" s="205">
        <v>0</v>
      </c>
    </row>
    <row r="103" spans="1:46" ht="15.75" customHeight="1">
      <c r="A103" s="8" t="s">
        <v>61</v>
      </c>
      <c r="B103" s="216">
        <v>94</v>
      </c>
      <c r="C103" s="226"/>
      <c r="D103" s="227"/>
      <c r="E103" s="227"/>
      <c r="F103" s="224"/>
      <c r="G103" s="220">
        <v>0</v>
      </c>
      <c r="H103" s="221">
        <v>0.1</v>
      </c>
      <c r="I103" s="222"/>
      <c r="J103" s="223">
        <f t="shared" si="1"/>
        <v>0</v>
      </c>
      <c r="K103" s="224"/>
      <c r="L103" s="224"/>
      <c r="M103" s="215"/>
      <c r="AR103" s="205">
        <v>0</v>
      </c>
      <c r="AS103" s="205">
        <v>0</v>
      </c>
      <c r="AT103" s="205">
        <v>0</v>
      </c>
    </row>
    <row r="104" spans="1:46" ht="15.75" customHeight="1">
      <c r="A104" s="8" t="s">
        <v>61</v>
      </c>
      <c r="B104" s="216">
        <v>95</v>
      </c>
      <c r="C104" s="226"/>
      <c r="D104" s="227"/>
      <c r="E104" s="227"/>
      <c r="F104" s="224"/>
      <c r="G104" s="220">
        <v>0</v>
      </c>
      <c r="H104" s="221">
        <v>0.1</v>
      </c>
      <c r="I104" s="222"/>
      <c r="J104" s="223">
        <f t="shared" si="1"/>
        <v>0</v>
      </c>
      <c r="K104" s="224"/>
      <c r="L104" s="224"/>
      <c r="M104" s="215"/>
      <c r="AR104" s="205">
        <v>0</v>
      </c>
      <c r="AS104" s="205">
        <v>0</v>
      </c>
      <c r="AT104" s="205">
        <v>0</v>
      </c>
    </row>
    <row r="105" spans="1:46" ht="15.75" customHeight="1">
      <c r="A105" s="8" t="s">
        <v>61</v>
      </c>
      <c r="B105" s="216">
        <v>96</v>
      </c>
      <c r="C105" s="226"/>
      <c r="D105" s="227"/>
      <c r="E105" s="227"/>
      <c r="F105" s="224"/>
      <c r="G105" s="220">
        <v>0</v>
      </c>
      <c r="H105" s="221">
        <v>0.1</v>
      </c>
      <c r="I105" s="222"/>
      <c r="J105" s="223">
        <f t="shared" si="1"/>
        <v>0</v>
      </c>
      <c r="K105" s="224"/>
      <c r="L105" s="224"/>
      <c r="M105" s="215"/>
      <c r="AR105" s="205">
        <v>0</v>
      </c>
      <c r="AS105" s="205">
        <v>0</v>
      </c>
      <c r="AT105" s="205">
        <v>0</v>
      </c>
    </row>
    <row r="106" spans="1:46" ht="15.75" customHeight="1">
      <c r="A106" s="8" t="s">
        <v>61</v>
      </c>
      <c r="B106" s="216">
        <v>97</v>
      </c>
      <c r="C106" s="226"/>
      <c r="D106" s="227"/>
      <c r="E106" s="227"/>
      <c r="F106" s="224"/>
      <c r="G106" s="220">
        <v>0</v>
      </c>
      <c r="H106" s="221">
        <v>0.1</v>
      </c>
      <c r="I106" s="222"/>
      <c r="J106" s="223">
        <f t="shared" si="1"/>
        <v>0</v>
      </c>
      <c r="K106" s="224"/>
      <c r="L106" s="224"/>
      <c r="M106" s="215"/>
      <c r="AR106" s="205">
        <v>0</v>
      </c>
      <c r="AS106" s="205">
        <v>0</v>
      </c>
      <c r="AT106" s="205">
        <v>0</v>
      </c>
    </row>
    <row r="107" spans="1:46" ht="15.75" customHeight="1">
      <c r="A107" s="8" t="s">
        <v>61</v>
      </c>
      <c r="B107" s="216">
        <v>98</v>
      </c>
      <c r="C107" s="226"/>
      <c r="D107" s="227"/>
      <c r="E107" s="227"/>
      <c r="F107" s="224"/>
      <c r="G107" s="220">
        <v>0</v>
      </c>
      <c r="H107" s="221">
        <v>0.1</v>
      </c>
      <c r="I107" s="222"/>
      <c r="J107" s="223">
        <f t="shared" si="1"/>
        <v>0</v>
      </c>
      <c r="K107" s="224"/>
      <c r="L107" s="224"/>
      <c r="M107" s="215"/>
      <c r="AR107" s="205">
        <v>0</v>
      </c>
      <c r="AS107" s="205">
        <v>0</v>
      </c>
      <c r="AT107" s="205">
        <v>0</v>
      </c>
    </row>
    <row r="108" spans="1:46" ht="15.75" customHeight="1">
      <c r="A108" s="8" t="s">
        <v>61</v>
      </c>
      <c r="B108" s="216">
        <v>99</v>
      </c>
      <c r="C108" s="226"/>
      <c r="D108" s="227"/>
      <c r="E108" s="227"/>
      <c r="F108" s="224"/>
      <c r="G108" s="220">
        <v>0</v>
      </c>
      <c r="H108" s="221">
        <v>0.1</v>
      </c>
      <c r="I108" s="222"/>
      <c r="J108" s="223">
        <f t="shared" si="1"/>
        <v>0</v>
      </c>
      <c r="K108" s="224"/>
      <c r="L108" s="224"/>
      <c r="M108" s="215"/>
      <c r="AR108" s="205">
        <v>0</v>
      </c>
      <c r="AS108" s="205">
        <v>0</v>
      </c>
      <c r="AT108" s="205">
        <v>0</v>
      </c>
    </row>
    <row r="109" spans="1:46" ht="15.75" customHeight="1">
      <c r="A109" s="8" t="s">
        <v>61</v>
      </c>
      <c r="B109" s="216">
        <v>100</v>
      </c>
      <c r="C109" s="226"/>
      <c r="D109" s="227"/>
      <c r="E109" s="227"/>
      <c r="F109" s="224"/>
      <c r="G109" s="220">
        <v>0</v>
      </c>
      <c r="H109" s="221">
        <v>0.1</v>
      </c>
      <c r="I109" s="222"/>
      <c r="J109" s="223">
        <f t="shared" si="1"/>
        <v>0</v>
      </c>
      <c r="K109" s="224"/>
      <c r="L109" s="224"/>
      <c r="M109" s="215"/>
      <c r="AR109" s="205">
        <v>0</v>
      </c>
      <c r="AS109" s="205">
        <v>0</v>
      </c>
      <c r="AT109" s="205">
        <v>0</v>
      </c>
    </row>
    <row r="110" spans="1:46" ht="15.75" hidden="1" customHeight="1" outlineLevel="1">
      <c r="A110" s="8" t="s">
        <v>61</v>
      </c>
      <c r="B110" s="216">
        <v>101</v>
      </c>
      <c r="C110" s="226"/>
      <c r="D110" s="227"/>
      <c r="E110" s="227"/>
      <c r="F110" s="224"/>
      <c r="G110" s="220">
        <v>0</v>
      </c>
      <c r="H110" s="221">
        <v>0.1</v>
      </c>
      <c r="I110" s="222"/>
      <c r="J110" s="223">
        <f t="shared" si="1"/>
        <v>0</v>
      </c>
      <c r="K110" s="224"/>
      <c r="L110" s="224"/>
      <c r="M110" s="215"/>
      <c r="AR110" s="205">
        <v>0</v>
      </c>
      <c r="AS110" s="205">
        <v>0</v>
      </c>
      <c r="AT110" s="205">
        <v>0</v>
      </c>
    </row>
    <row r="111" spans="1:46" ht="15.75" hidden="1" customHeight="1" outlineLevel="1">
      <c r="A111" s="8" t="s">
        <v>61</v>
      </c>
      <c r="B111" s="216">
        <v>102</v>
      </c>
      <c r="C111" s="226"/>
      <c r="D111" s="227"/>
      <c r="E111" s="227"/>
      <c r="F111" s="224"/>
      <c r="G111" s="220">
        <v>0</v>
      </c>
      <c r="H111" s="221">
        <v>0.1</v>
      </c>
      <c r="I111" s="222"/>
      <c r="J111" s="223">
        <f t="shared" si="1"/>
        <v>0</v>
      </c>
      <c r="K111" s="224"/>
      <c r="L111" s="224"/>
      <c r="M111" s="215"/>
      <c r="AR111" s="205">
        <v>0</v>
      </c>
      <c r="AS111" s="205">
        <v>0</v>
      </c>
      <c r="AT111" s="205">
        <v>0</v>
      </c>
    </row>
    <row r="112" spans="1:46" ht="15.75" hidden="1" customHeight="1" outlineLevel="1">
      <c r="A112" s="8" t="s">
        <v>61</v>
      </c>
      <c r="B112" s="216">
        <v>103</v>
      </c>
      <c r="C112" s="226"/>
      <c r="D112" s="227"/>
      <c r="E112" s="227"/>
      <c r="F112" s="224"/>
      <c r="G112" s="220">
        <v>0</v>
      </c>
      <c r="H112" s="221">
        <v>0.1</v>
      </c>
      <c r="I112" s="222"/>
      <c r="J112" s="223">
        <f t="shared" si="1"/>
        <v>0</v>
      </c>
      <c r="K112" s="224"/>
      <c r="L112" s="224"/>
      <c r="M112" s="215"/>
      <c r="AR112" s="205">
        <v>0</v>
      </c>
      <c r="AS112" s="205">
        <v>0</v>
      </c>
      <c r="AT112" s="205">
        <v>0</v>
      </c>
    </row>
    <row r="113" spans="1:46" ht="15.75" hidden="1" customHeight="1" outlineLevel="1">
      <c r="A113" s="8" t="s">
        <v>61</v>
      </c>
      <c r="B113" s="216">
        <v>104</v>
      </c>
      <c r="C113" s="226"/>
      <c r="D113" s="227"/>
      <c r="E113" s="227"/>
      <c r="F113" s="224"/>
      <c r="G113" s="220">
        <v>0</v>
      </c>
      <c r="H113" s="221">
        <v>0.1</v>
      </c>
      <c r="I113" s="222"/>
      <c r="J113" s="223">
        <f t="shared" si="1"/>
        <v>0</v>
      </c>
      <c r="K113" s="224"/>
      <c r="L113" s="224"/>
      <c r="M113" s="215"/>
      <c r="AR113" s="205">
        <v>0</v>
      </c>
      <c r="AS113" s="205">
        <v>0</v>
      </c>
      <c r="AT113" s="205">
        <v>0</v>
      </c>
    </row>
    <row r="114" spans="1:46" ht="15.75" hidden="1" customHeight="1" outlineLevel="1">
      <c r="A114" s="8" t="s">
        <v>61</v>
      </c>
      <c r="B114" s="216">
        <v>105</v>
      </c>
      <c r="C114" s="226"/>
      <c r="D114" s="227"/>
      <c r="E114" s="227"/>
      <c r="F114" s="224"/>
      <c r="G114" s="220">
        <v>0</v>
      </c>
      <c r="H114" s="221">
        <v>0.1</v>
      </c>
      <c r="I114" s="222"/>
      <c r="J114" s="223">
        <f t="shared" si="1"/>
        <v>0</v>
      </c>
      <c r="K114" s="224"/>
      <c r="L114" s="224"/>
      <c r="M114" s="215"/>
      <c r="AR114" s="205">
        <v>0</v>
      </c>
      <c r="AS114" s="205">
        <v>0</v>
      </c>
      <c r="AT114" s="205">
        <v>0</v>
      </c>
    </row>
    <row r="115" spans="1:46" ht="15.75" hidden="1" customHeight="1" outlineLevel="1">
      <c r="A115" s="8" t="s">
        <v>61</v>
      </c>
      <c r="B115" s="216">
        <v>106</v>
      </c>
      <c r="C115" s="226"/>
      <c r="D115" s="227"/>
      <c r="E115" s="227"/>
      <c r="F115" s="224"/>
      <c r="G115" s="220">
        <v>0</v>
      </c>
      <c r="H115" s="221">
        <v>0.1</v>
      </c>
      <c r="I115" s="222"/>
      <c r="J115" s="223">
        <f t="shared" si="1"/>
        <v>0</v>
      </c>
      <c r="K115" s="224"/>
      <c r="L115" s="224"/>
      <c r="M115" s="215"/>
      <c r="AR115" s="205">
        <v>0</v>
      </c>
      <c r="AS115" s="205">
        <v>0</v>
      </c>
      <c r="AT115" s="205">
        <v>0</v>
      </c>
    </row>
    <row r="116" spans="1:46" ht="15.75" hidden="1" customHeight="1" outlineLevel="1">
      <c r="A116" s="8" t="s">
        <v>61</v>
      </c>
      <c r="B116" s="216">
        <v>107</v>
      </c>
      <c r="C116" s="226"/>
      <c r="D116" s="227"/>
      <c r="E116" s="227"/>
      <c r="F116" s="224"/>
      <c r="G116" s="220">
        <v>0</v>
      </c>
      <c r="H116" s="221">
        <v>0.1</v>
      </c>
      <c r="I116" s="222"/>
      <c r="J116" s="223">
        <f t="shared" si="1"/>
        <v>0</v>
      </c>
      <c r="K116" s="224"/>
      <c r="L116" s="224"/>
      <c r="M116" s="215"/>
      <c r="AR116" s="205">
        <v>0</v>
      </c>
      <c r="AS116" s="205">
        <v>0</v>
      </c>
      <c r="AT116" s="205">
        <v>0</v>
      </c>
    </row>
    <row r="117" spans="1:46" ht="15.75" hidden="1" customHeight="1" outlineLevel="1">
      <c r="A117" s="8" t="s">
        <v>61</v>
      </c>
      <c r="B117" s="216">
        <v>108</v>
      </c>
      <c r="C117" s="226"/>
      <c r="D117" s="227"/>
      <c r="E117" s="227"/>
      <c r="F117" s="224"/>
      <c r="G117" s="220">
        <v>0</v>
      </c>
      <c r="H117" s="221">
        <v>0.1</v>
      </c>
      <c r="I117" s="222"/>
      <c r="J117" s="223">
        <f t="shared" si="1"/>
        <v>0</v>
      </c>
      <c r="K117" s="224"/>
      <c r="L117" s="224"/>
      <c r="M117" s="215"/>
      <c r="AR117" s="205">
        <v>0</v>
      </c>
      <c r="AS117" s="205">
        <v>0</v>
      </c>
      <c r="AT117" s="205">
        <v>0</v>
      </c>
    </row>
    <row r="118" spans="1:46" ht="15.75" hidden="1" customHeight="1" outlineLevel="1">
      <c r="A118" s="8" t="s">
        <v>61</v>
      </c>
      <c r="B118" s="216">
        <v>109</v>
      </c>
      <c r="C118" s="226"/>
      <c r="D118" s="227"/>
      <c r="E118" s="227"/>
      <c r="F118" s="224"/>
      <c r="G118" s="220">
        <v>0</v>
      </c>
      <c r="H118" s="221">
        <v>0.1</v>
      </c>
      <c r="I118" s="222"/>
      <c r="J118" s="223">
        <f t="shared" si="1"/>
        <v>0</v>
      </c>
      <c r="K118" s="224"/>
      <c r="L118" s="224"/>
      <c r="M118" s="215"/>
      <c r="AR118" s="205">
        <v>0</v>
      </c>
      <c r="AS118" s="205">
        <v>0</v>
      </c>
      <c r="AT118" s="205">
        <v>0</v>
      </c>
    </row>
    <row r="119" spans="1:46" ht="15.75" hidden="1" customHeight="1" outlineLevel="1">
      <c r="A119" s="8" t="s">
        <v>61</v>
      </c>
      <c r="B119" s="216">
        <v>110</v>
      </c>
      <c r="C119" s="226"/>
      <c r="D119" s="227"/>
      <c r="E119" s="227"/>
      <c r="F119" s="224"/>
      <c r="G119" s="220">
        <v>0</v>
      </c>
      <c r="H119" s="221">
        <v>0.1</v>
      </c>
      <c r="I119" s="222"/>
      <c r="J119" s="223">
        <f t="shared" si="1"/>
        <v>0</v>
      </c>
      <c r="K119" s="224"/>
      <c r="L119" s="224"/>
      <c r="M119" s="215"/>
      <c r="AR119" s="205">
        <v>0</v>
      </c>
      <c r="AS119" s="205">
        <v>0</v>
      </c>
      <c r="AT119" s="205">
        <v>0</v>
      </c>
    </row>
    <row r="120" spans="1:46" ht="15.75" hidden="1" customHeight="1" outlineLevel="1">
      <c r="A120" s="8" t="s">
        <v>61</v>
      </c>
      <c r="B120" s="216">
        <v>111</v>
      </c>
      <c r="C120" s="226"/>
      <c r="D120" s="227"/>
      <c r="E120" s="227"/>
      <c r="F120" s="224"/>
      <c r="G120" s="220">
        <v>0</v>
      </c>
      <c r="H120" s="221">
        <v>0.1</v>
      </c>
      <c r="I120" s="222"/>
      <c r="J120" s="223">
        <f t="shared" si="1"/>
        <v>0</v>
      </c>
      <c r="K120" s="224"/>
      <c r="L120" s="224"/>
      <c r="M120" s="215"/>
      <c r="AR120" s="205">
        <v>0</v>
      </c>
      <c r="AS120" s="205">
        <v>0</v>
      </c>
      <c r="AT120" s="205">
        <v>0</v>
      </c>
    </row>
    <row r="121" spans="1:46" ht="15.75" hidden="1" customHeight="1" outlineLevel="1">
      <c r="A121" s="8" t="s">
        <v>61</v>
      </c>
      <c r="B121" s="216">
        <v>112</v>
      </c>
      <c r="C121" s="226"/>
      <c r="D121" s="227"/>
      <c r="E121" s="227"/>
      <c r="F121" s="224"/>
      <c r="G121" s="220">
        <v>0</v>
      </c>
      <c r="H121" s="221">
        <v>0.1</v>
      </c>
      <c r="I121" s="222"/>
      <c r="J121" s="223">
        <f t="shared" si="1"/>
        <v>0</v>
      </c>
      <c r="K121" s="224"/>
      <c r="L121" s="224"/>
      <c r="M121" s="215"/>
      <c r="AR121" s="205">
        <v>0</v>
      </c>
      <c r="AS121" s="205">
        <v>0</v>
      </c>
      <c r="AT121" s="205">
        <v>0</v>
      </c>
    </row>
    <row r="122" spans="1:46" ht="15.75" hidden="1" customHeight="1" outlineLevel="1">
      <c r="A122" s="8" t="s">
        <v>61</v>
      </c>
      <c r="B122" s="216">
        <v>113</v>
      </c>
      <c r="C122" s="226"/>
      <c r="D122" s="227"/>
      <c r="E122" s="227"/>
      <c r="F122" s="224"/>
      <c r="G122" s="220">
        <v>0</v>
      </c>
      <c r="H122" s="221">
        <v>0.1</v>
      </c>
      <c r="I122" s="222"/>
      <c r="J122" s="223">
        <f t="shared" si="1"/>
        <v>0</v>
      </c>
      <c r="K122" s="224"/>
      <c r="L122" s="224"/>
      <c r="M122" s="215"/>
      <c r="AR122" s="205">
        <v>0</v>
      </c>
      <c r="AS122" s="205">
        <v>0</v>
      </c>
      <c r="AT122" s="205">
        <v>0</v>
      </c>
    </row>
    <row r="123" spans="1:46" ht="15.75" hidden="1" customHeight="1" outlineLevel="1">
      <c r="A123" s="8" t="s">
        <v>61</v>
      </c>
      <c r="B123" s="216">
        <v>114</v>
      </c>
      <c r="C123" s="226"/>
      <c r="D123" s="227"/>
      <c r="E123" s="227"/>
      <c r="F123" s="224"/>
      <c r="G123" s="220">
        <v>0</v>
      </c>
      <c r="H123" s="221">
        <v>0.1</v>
      </c>
      <c r="I123" s="222"/>
      <c r="J123" s="223">
        <f t="shared" si="1"/>
        <v>0</v>
      </c>
      <c r="K123" s="224"/>
      <c r="L123" s="224"/>
      <c r="M123" s="215"/>
      <c r="AR123" s="205">
        <v>0</v>
      </c>
      <c r="AS123" s="205">
        <v>0</v>
      </c>
      <c r="AT123" s="205">
        <v>0</v>
      </c>
    </row>
    <row r="124" spans="1:46" ht="15.75" hidden="1" customHeight="1" outlineLevel="1">
      <c r="A124" s="8" t="s">
        <v>61</v>
      </c>
      <c r="B124" s="216">
        <v>115</v>
      </c>
      <c r="C124" s="226"/>
      <c r="D124" s="227"/>
      <c r="E124" s="227"/>
      <c r="F124" s="224"/>
      <c r="G124" s="220">
        <v>0</v>
      </c>
      <c r="H124" s="221">
        <v>0.1</v>
      </c>
      <c r="I124" s="222"/>
      <c r="J124" s="223">
        <f t="shared" si="1"/>
        <v>0</v>
      </c>
      <c r="K124" s="224"/>
      <c r="L124" s="224"/>
      <c r="M124" s="215"/>
      <c r="AR124" s="205">
        <v>0</v>
      </c>
      <c r="AS124" s="205">
        <v>0</v>
      </c>
      <c r="AT124" s="205">
        <v>0</v>
      </c>
    </row>
    <row r="125" spans="1:46" ht="15.75" hidden="1" customHeight="1" outlineLevel="1">
      <c r="A125" s="8" t="s">
        <v>61</v>
      </c>
      <c r="B125" s="216">
        <v>116</v>
      </c>
      <c r="C125" s="226"/>
      <c r="D125" s="227"/>
      <c r="E125" s="227"/>
      <c r="F125" s="224"/>
      <c r="G125" s="220">
        <v>0</v>
      </c>
      <c r="H125" s="221">
        <v>0.1</v>
      </c>
      <c r="I125" s="222"/>
      <c r="J125" s="223">
        <f t="shared" si="1"/>
        <v>0</v>
      </c>
      <c r="K125" s="224"/>
      <c r="L125" s="224"/>
      <c r="M125" s="215"/>
      <c r="AR125" s="205">
        <v>0</v>
      </c>
      <c r="AS125" s="205">
        <v>0</v>
      </c>
      <c r="AT125" s="205">
        <v>0</v>
      </c>
    </row>
    <row r="126" spans="1:46" ht="15.75" hidden="1" customHeight="1" outlineLevel="1">
      <c r="A126" s="8" t="s">
        <v>61</v>
      </c>
      <c r="B126" s="216">
        <v>117</v>
      </c>
      <c r="C126" s="226"/>
      <c r="D126" s="227"/>
      <c r="E126" s="227"/>
      <c r="F126" s="224"/>
      <c r="G126" s="220">
        <v>0</v>
      </c>
      <c r="H126" s="221">
        <v>0.1</v>
      </c>
      <c r="I126" s="222"/>
      <c r="J126" s="223">
        <f t="shared" si="1"/>
        <v>0</v>
      </c>
      <c r="K126" s="224"/>
      <c r="L126" s="224"/>
      <c r="M126" s="215"/>
      <c r="AR126" s="205">
        <v>0</v>
      </c>
      <c r="AS126" s="205">
        <v>0</v>
      </c>
      <c r="AT126" s="205">
        <v>0</v>
      </c>
    </row>
    <row r="127" spans="1:46" ht="15.75" hidden="1" customHeight="1" outlineLevel="1">
      <c r="A127" s="8" t="s">
        <v>61</v>
      </c>
      <c r="B127" s="216">
        <v>118</v>
      </c>
      <c r="C127" s="226"/>
      <c r="D127" s="227"/>
      <c r="E127" s="227"/>
      <c r="F127" s="224"/>
      <c r="G127" s="220">
        <v>0</v>
      </c>
      <c r="H127" s="221">
        <v>0.1</v>
      </c>
      <c r="I127" s="222"/>
      <c r="J127" s="223">
        <f t="shared" si="1"/>
        <v>0</v>
      </c>
      <c r="K127" s="224"/>
      <c r="L127" s="224"/>
      <c r="M127" s="215"/>
      <c r="AR127" s="205">
        <v>0</v>
      </c>
      <c r="AS127" s="205">
        <v>0</v>
      </c>
      <c r="AT127" s="205">
        <v>0</v>
      </c>
    </row>
    <row r="128" spans="1:46" ht="15.75" hidden="1" customHeight="1" outlineLevel="1">
      <c r="A128" s="8" t="s">
        <v>61</v>
      </c>
      <c r="B128" s="216">
        <v>119</v>
      </c>
      <c r="C128" s="226"/>
      <c r="D128" s="227"/>
      <c r="E128" s="227"/>
      <c r="F128" s="224"/>
      <c r="G128" s="220">
        <v>0</v>
      </c>
      <c r="H128" s="221">
        <v>0.1</v>
      </c>
      <c r="I128" s="222"/>
      <c r="J128" s="223">
        <f t="shared" si="1"/>
        <v>0</v>
      </c>
      <c r="K128" s="224"/>
      <c r="L128" s="224"/>
      <c r="M128" s="215"/>
      <c r="AR128" s="205">
        <v>0</v>
      </c>
      <c r="AS128" s="205">
        <v>0</v>
      </c>
      <c r="AT128" s="205">
        <v>0</v>
      </c>
    </row>
    <row r="129" spans="1:46" ht="15.75" hidden="1" customHeight="1" outlineLevel="1">
      <c r="A129" s="8" t="s">
        <v>61</v>
      </c>
      <c r="B129" s="216">
        <v>120</v>
      </c>
      <c r="C129" s="226"/>
      <c r="D129" s="227"/>
      <c r="E129" s="227"/>
      <c r="F129" s="224"/>
      <c r="G129" s="220">
        <v>0</v>
      </c>
      <c r="H129" s="221">
        <v>0.1</v>
      </c>
      <c r="I129" s="222"/>
      <c r="J129" s="223">
        <f t="shared" si="1"/>
        <v>0</v>
      </c>
      <c r="K129" s="224"/>
      <c r="L129" s="224"/>
      <c r="M129" s="215"/>
      <c r="AR129" s="205">
        <v>0</v>
      </c>
      <c r="AS129" s="205">
        <v>0</v>
      </c>
      <c r="AT129" s="205">
        <v>0</v>
      </c>
    </row>
    <row r="130" spans="1:46" ht="15.75" hidden="1" customHeight="1" outlineLevel="1">
      <c r="A130" s="8" t="s">
        <v>61</v>
      </c>
      <c r="B130" s="216">
        <v>121</v>
      </c>
      <c r="C130" s="226"/>
      <c r="D130" s="227"/>
      <c r="E130" s="227"/>
      <c r="F130" s="224"/>
      <c r="G130" s="220">
        <v>0</v>
      </c>
      <c r="H130" s="221">
        <v>0.1</v>
      </c>
      <c r="I130" s="222"/>
      <c r="J130" s="223">
        <f t="shared" si="1"/>
        <v>0</v>
      </c>
      <c r="K130" s="224"/>
      <c r="L130" s="224"/>
      <c r="M130" s="215"/>
      <c r="AR130" s="205">
        <v>0</v>
      </c>
      <c r="AS130" s="205">
        <v>0</v>
      </c>
      <c r="AT130" s="205">
        <v>0</v>
      </c>
    </row>
    <row r="131" spans="1:46" ht="15.75" hidden="1" customHeight="1" outlineLevel="1">
      <c r="A131" s="8" t="s">
        <v>61</v>
      </c>
      <c r="B131" s="216">
        <v>122</v>
      </c>
      <c r="C131" s="226"/>
      <c r="D131" s="227"/>
      <c r="E131" s="227"/>
      <c r="F131" s="224"/>
      <c r="G131" s="220">
        <v>0</v>
      </c>
      <c r="H131" s="221">
        <v>0.1</v>
      </c>
      <c r="I131" s="222"/>
      <c r="J131" s="223">
        <f t="shared" si="1"/>
        <v>0</v>
      </c>
      <c r="K131" s="224"/>
      <c r="L131" s="224"/>
      <c r="M131" s="215"/>
      <c r="AR131" s="205">
        <v>0</v>
      </c>
      <c r="AS131" s="205">
        <v>0</v>
      </c>
      <c r="AT131" s="205">
        <v>0</v>
      </c>
    </row>
    <row r="132" spans="1:46" ht="15.75" hidden="1" customHeight="1" outlineLevel="1">
      <c r="A132" s="8" t="s">
        <v>61</v>
      </c>
      <c r="B132" s="216">
        <v>123</v>
      </c>
      <c r="C132" s="226"/>
      <c r="D132" s="227"/>
      <c r="E132" s="227"/>
      <c r="F132" s="224"/>
      <c r="G132" s="220">
        <v>0</v>
      </c>
      <c r="H132" s="221">
        <v>0.1</v>
      </c>
      <c r="I132" s="222"/>
      <c r="J132" s="223">
        <f t="shared" si="1"/>
        <v>0</v>
      </c>
      <c r="K132" s="224"/>
      <c r="L132" s="224"/>
      <c r="M132" s="215"/>
      <c r="AR132" s="205">
        <v>0</v>
      </c>
      <c r="AS132" s="205">
        <v>0</v>
      </c>
      <c r="AT132" s="205">
        <v>0</v>
      </c>
    </row>
    <row r="133" spans="1:46" ht="15.75" hidden="1" customHeight="1" outlineLevel="1">
      <c r="A133" s="8" t="s">
        <v>61</v>
      </c>
      <c r="B133" s="216">
        <v>124</v>
      </c>
      <c r="C133" s="226"/>
      <c r="D133" s="227"/>
      <c r="E133" s="227"/>
      <c r="F133" s="224"/>
      <c r="G133" s="220">
        <v>0</v>
      </c>
      <c r="H133" s="221">
        <v>0.1</v>
      </c>
      <c r="I133" s="222"/>
      <c r="J133" s="223">
        <f t="shared" si="1"/>
        <v>0</v>
      </c>
      <c r="K133" s="224"/>
      <c r="L133" s="224"/>
      <c r="M133" s="215"/>
      <c r="AR133" s="205">
        <v>0</v>
      </c>
      <c r="AS133" s="205">
        <v>0</v>
      </c>
      <c r="AT133" s="205">
        <v>0</v>
      </c>
    </row>
    <row r="134" spans="1:46" ht="15.75" hidden="1" customHeight="1" outlineLevel="1">
      <c r="A134" s="8" t="s">
        <v>61</v>
      </c>
      <c r="B134" s="216">
        <v>125</v>
      </c>
      <c r="C134" s="226"/>
      <c r="D134" s="227"/>
      <c r="E134" s="227"/>
      <c r="F134" s="224"/>
      <c r="G134" s="220">
        <v>0</v>
      </c>
      <c r="H134" s="221">
        <v>0.1</v>
      </c>
      <c r="I134" s="222"/>
      <c r="J134" s="223">
        <f t="shared" si="1"/>
        <v>0</v>
      </c>
      <c r="K134" s="224"/>
      <c r="L134" s="224"/>
      <c r="M134" s="215"/>
      <c r="AR134" s="205">
        <v>0</v>
      </c>
      <c r="AS134" s="205">
        <v>0</v>
      </c>
      <c r="AT134" s="205">
        <v>0</v>
      </c>
    </row>
    <row r="135" spans="1:46" ht="15.75" hidden="1" customHeight="1" outlineLevel="1">
      <c r="A135" s="8" t="s">
        <v>61</v>
      </c>
      <c r="B135" s="216">
        <v>126</v>
      </c>
      <c r="C135" s="226"/>
      <c r="D135" s="227"/>
      <c r="E135" s="227"/>
      <c r="F135" s="224"/>
      <c r="G135" s="220">
        <v>0</v>
      </c>
      <c r="H135" s="221">
        <v>0.1</v>
      </c>
      <c r="I135" s="222"/>
      <c r="J135" s="223">
        <f t="shared" si="1"/>
        <v>0</v>
      </c>
      <c r="K135" s="224"/>
      <c r="L135" s="224"/>
      <c r="M135" s="215"/>
      <c r="AR135" s="205">
        <v>0</v>
      </c>
      <c r="AS135" s="205">
        <v>0</v>
      </c>
      <c r="AT135" s="205">
        <v>0</v>
      </c>
    </row>
    <row r="136" spans="1:46" ht="15.75" hidden="1" customHeight="1" outlineLevel="1">
      <c r="A136" s="8" t="s">
        <v>61</v>
      </c>
      <c r="B136" s="216">
        <v>127</v>
      </c>
      <c r="C136" s="226"/>
      <c r="D136" s="227"/>
      <c r="E136" s="227"/>
      <c r="F136" s="224"/>
      <c r="G136" s="220">
        <v>0</v>
      </c>
      <c r="H136" s="221">
        <v>0.1</v>
      </c>
      <c r="I136" s="222"/>
      <c r="J136" s="223">
        <f t="shared" si="1"/>
        <v>0</v>
      </c>
      <c r="K136" s="224"/>
      <c r="L136" s="224"/>
      <c r="M136" s="215"/>
      <c r="AR136" s="205">
        <v>0</v>
      </c>
      <c r="AS136" s="205">
        <v>0</v>
      </c>
      <c r="AT136" s="205">
        <v>0</v>
      </c>
    </row>
    <row r="137" spans="1:46" ht="15.75" hidden="1" customHeight="1" outlineLevel="1">
      <c r="A137" s="8" t="s">
        <v>61</v>
      </c>
      <c r="B137" s="216">
        <v>128</v>
      </c>
      <c r="C137" s="226"/>
      <c r="D137" s="227"/>
      <c r="E137" s="227"/>
      <c r="F137" s="224"/>
      <c r="G137" s="220">
        <v>0</v>
      </c>
      <c r="H137" s="221">
        <v>0.1</v>
      </c>
      <c r="I137" s="222"/>
      <c r="J137" s="223">
        <f t="shared" si="1"/>
        <v>0</v>
      </c>
      <c r="K137" s="224"/>
      <c r="L137" s="224"/>
      <c r="M137" s="215"/>
      <c r="AR137" s="205">
        <v>0</v>
      </c>
      <c r="AS137" s="205">
        <v>0</v>
      </c>
      <c r="AT137" s="205">
        <v>0</v>
      </c>
    </row>
    <row r="138" spans="1:46" ht="15.75" hidden="1" customHeight="1" outlineLevel="1">
      <c r="A138" s="8" t="s">
        <v>61</v>
      </c>
      <c r="B138" s="216">
        <v>129</v>
      </c>
      <c r="C138" s="226"/>
      <c r="D138" s="227"/>
      <c r="E138" s="227"/>
      <c r="F138" s="224"/>
      <c r="G138" s="220">
        <v>0</v>
      </c>
      <c r="H138" s="221">
        <v>0.1</v>
      </c>
      <c r="I138" s="222"/>
      <c r="J138" s="223">
        <f t="shared" si="1"/>
        <v>0</v>
      </c>
      <c r="K138" s="224"/>
      <c r="L138" s="224"/>
      <c r="M138" s="215"/>
      <c r="AR138" s="205">
        <v>0</v>
      </c>
      <c r="AS138" s="205">
        <v>0</v>
      </c>
      <c r="AT138" s="205">
        <v>0</v>
      </c>
    </row>
    <row r="139" spans="1:46" ht="15.75" hidden="1" customHeight="1" outlineLevel="1">
      <c r="A139" s="8" t="s">
        <v>61</v>
      </c>
      <c r="B139" s="216">
        <v>130</v>
      </c>
      <c r="C139" s="226"/>
      <c r="D139" s="227"/>
      <c r="E139" s="227"/>
      <c r="F139" s="224"/>
      <c r="G139" s="220">
        <v>0</v>
      </c>
      <c r="H139" s="221">
        <v>0.1</v>
      </c>
      <c r="I139" s="222"/>
      <c r="J139" s="223">
        <f t="shared" ref="J139:J202" si="2">ROUNDDOWN((G139-I139)/(1+H139),0)</f>
        <v>0</v>
      </c>
      <c r="K139" s="224"/>
      <c r="L139" s="224"/>
      <c r="M139" s="215"/>
      <c r="AR139" s="205">
        <v>0</v>
      </c>
      <c r="AS139" s="205">
        <v>0</v>
      </c>
      <c r="AT139" s="205">
        <v>0</v>
      </c>
    </row>
    <row r="140" spans="1:46" ht="15.75" hidden="1" customHeight="1" outlineLevel="1">
      <c r="A140" s="8" t="s">
        <v>61</v>
      </c>
      <c r="B140" s="216">
        <v>131</v>
      </c>
      <c r="C140" s="226"/>
      <c r="D140" s="227"/>
      <c r="E140" s="227"/>
      <c r="F140" s="224"/>
      <c r="G140" s="220">
        <v>0</v>
      </c>
      <c r="H140" s="221">
        <v>0.1</v>
      </c>
      <c r="I140" s="222"/>
      <c r="J140" s="223">
        <f t="shared" si="2"/>
        <v>0</v>
      </c>
      <c r="K140" s="224"/>
      <c r="L140" s="224"/>
      <c r="M140" s="215"/>
      <c r="AR140" s="205">
        <v>0</v>
      </c>
      <c r="AS140" s="205">
        <v>0</v>
      </c>
      <c r="AT140" s="205">
        <v>0</v>
      </c>
    </row>
    <row r="141" spans="1:46" ht="15.75" hidden="1" customHeight="1" outlineLevel="1">
      <c r="A141" s="8" t="s">
        <v>61</v>
      </c>
      <c r="B141" s="216">
        <v>132</v>
      </c>
      <c r="C141" s="226"/>
      <c r="D141" s="227"/>
      <c r="E141" s="227"/>
      <c r="F141" s="224"/>
      <c r="G141" s="220">
        <v>0</v>
      </c>
      <c r="H141" s="221">
        <v>0.1</v>
      </c>
      <c r="I141" s="222"/>
      <c r="J141" s="223">
        <f t="shared" si="2"/>
        <v>0</v>
      </c>
      <c r="K141" s="224"/>
      <c r="L141" s="224"/>
      <c r="M141" s="215"/>
      <c r="AR141" s="205">
        <v>0</v>
      </c>
      <c r="AS141" s="205">
        <v>0</v>
      </c>
      <c r="AT141" s="205">
        <v>0</v>
      </c>
    </row>
    <row r="142" spans="1:46" ht="15.75" hidden="1" customHeight="1" outlineLevel="1">
      <c r="A142" s="8" t="s">
        <v>61</v>
      </c>
      <c r="B142" s="216">
        <v>133</v>
      </c>
      <c r="C142" s="226"/>
      <c r="D142" s="227"/>
      <c r="E142" s="227"/>
      <c r="F142" s="224"/>
      <c r="G142" s="220">
        <v>0</v>
      </c>
      <c r="H142" s="221">
        <v>0.1</v>
      </c>
      <c r="I142" s="222"/>
      <c r="J142" s="223">
        <f t="shared" si="2"/>
        <v>0</v>
      </c>
      <c r="K142" s="224"/>
      <c r="L142" s="224"/>
      <c r="M142" s="215"/>
      <c r="AR142" s="205">
        <v>0</v>
      </c>
      <c r="AS142" s="205">
        <v>0</v>
      </c>
      <c r="AT142" s="205">
        <v>0</v>
      </c>
    </row>
    <row r="143" spans="1:46" ht="15.75" hidden="1" customHeight="1" outlineLevel="1">
      <c r="A143" s="8" t="s">
        <v>61</v>
      </c>
      <c r="B143" s="216">
        <v>134</v>
      </c>
      <c r="C143" s="226"/>
      <c r="D143" s="227"/>
      <c r="E143" s="227"/>
      <c r="F143" s="224"/>
      <c r="G143" s="220">
        <v>0</v>
      </c>
      <c r="H143" s="221">
        <v>0.1</v>
      </c>
      <c r="I143" s="222"/>
      <c r="J143" s="223">
        <f t="shared" si="2"/>
        <v>0</v>
      </c>
      <c r="K143" s="224"/>
      <c r="L143" s="224"/>
      <c r="M143" s="215"/>
      <c r="AR143" s="205">
        <v>0</v>
      </c>
      <c r="AS143" s="205">
        <v>0</v>
      </c>
      <c r="AT143" s="205">
        <v>0</v>
      </c>
    </row>
    <row r="144" spans="1:46" ht="15.75" hidden="1" customHeight="1" outlineLevel="1">
      <c r="A144" s="8" t="s">
        <v>61</v>
      </c>
      <c r="B144" s="216">
        <v>135</v>
      </c>
      <c r="C144" s="226"/>
      <c r="D144" s="227"/>
      <c r="E144" s="227"/>
      <c r="F144" s="224"/>
      <c r="G144" s="220">
        <v>0</v>
      </c>
      <c r="H144" s="221">
        <v>0.1</v>
      </c>
      <c r="I144" s="222"/>
      <c r="J144" s="223">
        <f t="shared" si="2"/>
        <v>0</v>
      </c>
      <c r="K144" s="224"/>
      <c r="L144" s="224"/>
      <c r="M144" s="215"/>
      <c r="AR144" s="205">
        <v>0</v>
      </c>
      <c r="AS144" s="205">
        <v>0</v>
      </c>
      <c r="AT144" s="205">
        <v>0</v>
      </c>
    </row>
    <row r="145" spans="1:46" ht="15.75" hidden="1" customHeight="1" outlineLevel="1">
      <c r="A145" s="8" t="s">
        <v>61</v>
      </c>
      <c r="B145" s="216">
        <v>136</v>
      </c>
      <c r="C145" s="226"/>
      <c r="D145" s="227"/>
      <c r="E145" s="227"/>
      <c r="F145" s="224"/>
      <c r="G145" s="220">
        <v>0</v>
      </c>
      <c r="H145" s="221">
        <v>0.1</v>
      </c>
      <c r="I145" s="222"/>
      <c r="J145" s="223">
        <f t="shared" si="2"/>
        <v>0</v>
      </c>
      <c r="K145" s="224"/>
      <c r="L145" s="224"/>
      <c r="M145" s="215"/>
      <c r="AR145" s="205">
        <v>0</v>
      </c>
      <c r="AS145" s="205">
        <v>0</v>
      </c>
      <c r="AT145" s="205">
        <v>0</v>
      </c>
    </row>
    <row r="146" spans="1:46" ht="15.75" hidden="1" customHeight="1" outlineLevel="1">
      <c r="A146" s="8" t="s">
        <v>61</v>
      </c>
      <c r="B146" s="216">
        <v>137</v>
      </c>
      <c r="C146" s="226"/>
      <c r="D146" s="227"/>
      <c r="E146" s="227"/>
      <c r="F146" s="224"/>
      <c r="G146" s="220">
        <v>0</v>
      </c>
      <c r="H146" s="221">
        <v>0.1</v>
      </c>
      <c r="I146" s="222"/>
      <c r="J146" s="223">
        <f t="shared" si="2"/>
        <v>0</v>
      </c>
      <c r="K146" s="224"/>
      <c r="L146" s="224"/>
      <c r="M146" s="215"/>
      <c r="AR146" s="205">
        <v>0</v>
      </c>
      <c r="AS146" s="205">
        <v>0</v>
      </c>
      <c r="AT146" s="205">
        <v>0</v>
      </c>
    </row>
    <row r="147" spans="1:46" ht="15.75" hidden="1" customHeight="1" outlineLevel="1">
      <c r="A147" s="8" t="s">
        <v>61</v>
      </c>
      <c r="B147" s="216">
        <v>138</v>
      </c>
      <c r="C147" s="226"/>
      <c r="D147" s="227"/>
      <c r="E147" s="227"/>
      <c r="F147" s="224"/>
      <c r="G147" s="220">
        <v>0</v>
      </c>
      <c r="H147" s="221">
        <v>0.1</v>
      </c>
      <c r="I147" s="222"/>
      <c r="J147" s="223">
        <f t="shared" si="2"/>
        <v>0</v>
      </c>
      <c r="K147" s="224"/>
      <c r="L147" s="224"/>
      <c r="M147" s="215"/>
      <c r="AR147" s="205">
        <v>0</v>
      </c>
      <c r="AS147" s="205">
        <v>0</v>
      </c>
      <c r="AT147" s="205">
        <v>0</v>
      </c>
    </row>
    <row r="148" spans="1:46" ht="15.75" hidden="1" customHeight="1" outlineLevel="1">
      <c r="A148" s="8" t="s">
        <v>61</v>
      </c>
      <c r="B148" s="216">
        <v>139</v>
      </c>
      <c r="C148" s="226"/>
      <c r="D148" s="227"/>
      <c r="E148" s="227"/>
      <c r="F148" s="224"/>
      <c r="G148" s="220">
        <v>0</v>
      </c>
      <c r="H148" s="221">
        <v>0.1</v>
      </c>
      <c r="I148" s="222"/>
      <c r="J148" s="223">
        <f t="shared" si="2"/>
        <v>0</v>
      </c>
      <c r="K148" s="224"/>
      <c r="L148" s="224"/>
      <c r="M148" s="215"/>
      <c r="AR148" s="205">
        <v>0</v>
      </c>
      <c r="AS148" s="205">
        <v>0</v>
      </c>
      <c r="AT148" s="205">
        <v>0</v>
      </c>
    </row>
    <row r="149" spans="1:46" ht="15.75" hidden="1" customHeight="1" outlineLevel="1">
      <c r="A149" s="8" t="s">
        <v>61</v>
      </c>
      <c r="B149" s="216">
        <v>140</v>
      </c>
      <c r="C149" s="226"/>
      <c r="D149" s="227"/>
      <c r="E149" s="227"/>
      <c r="F149" s="224"/>
      <c r="G149" s="220">
        <v>0</v>
      </c>
      <c r="H149" s="221">
        <v>0.1</v>
      </c>
      <c r="I149" s="222"/>
      <c r="J149" s="223">
        <f t="shared" si="2"/>
        <v>0</v>
      </c>
      <c r="K149" s="224"/>
      <c r="L149" s="224"/>
      <c r="M149" s="215"/>
      <c r="AR149" s="205">
        <v>0</v>
      </c>
      <c r="AS149" s="205">
        <v>0</v>
      </c>
      <c r="AT149" s="205">
        <v>0</v>
      </c>
    </row>
    <row r="150" spans="1:46" ht="15.75" hidden="1" customHeight="1" outlineLevel="1">
      <c r="A150" s="8" t="s">
        <v>61</v>
      </c>
      <c r="B150" s="216">
        <v>141</v>
      </c>
      <c r="C150" s="226"/>
      <c r="D150" s="227"/>
      <c r="E150" s="227"/>
      <c r="F150" s="224"/>
      <c r="G150" s="220">
        <v>0</v>
      </c>
      <c r="H150" s="221">
        <v>0.1</v>
      </c>
      <c r="I150" s="222"/>
      <c r="J150" s="223">
        <f t="shared" si="2"/>
        <v>0</v>
      </c>
      <c r="K150" s="224"/>
      <c r="L150" s="224"/>
      <c r="M150" s="215"/>
      <c r="AR150" s="205">
        <v>0</v>
      </c>
      <c r="AS150" s="205">
        <v>0</v>
      </c>
      <c r="AT150" s="205">
        <v>0</v>
      </c>
    </row>
    <row r="151" spans="1:46" ht="15.75" hidden="1" customHeight="1" outlineLevel="1">
      <c r="A151" s="8" t="s">
        <v>61</v>
      </c>
      <c r="B151" s="216">
        <v>142</v>
      </c>
      <c r="C151" s="226"/>
      <c r="D151" s="227"/>
      <c r="E151" s="227"/>
      <c r="F151" s="224"/>
      <c r="G151" s="220">
        <v>0</v>
      </c>
      <c r="H151" s="221">
        <v>0.1</v>
      </c>
      <c r="I151" s="222"/>
      <c r="J151" s="223">
        <f t="shared" si="2"/>
        <v>0</v>
      </c>
      <c r="K151" s="224"/>
      <c r="L151" s="224"/>
      <c r="M151" s="215"/>
      <c r="AR151" s="205">
        <v>0</v>
      </c>
      <c r="AS151" s="205">
        <v>0</v>
      </c>
      <c r="AT151" s="205">
        <v>0</v>
      </c>
    </row>
    <row r="152" spans="1:46" ht="15.75" hidden="1" customHeight="1" outlineLevel="1">
      <c r="A152" s="8" t="s">
        <v>61</v>
      </c>
      <c r="B152" s="216">
        <v>143</v>
      </c>
      <c r="C152" s="226"/>
      <c r="D152" s="227"/>
      <c r="E152" s="227"/>
      <c r="F152" s="224"/>
      <c r="G152" s="220">
        <v>0</v>
      </c>
      <c r="H152" s="221">
        <v>0.1</v>
      </c>
      <c r="I152" s="222"/>
      <c r="J152" s="223">
        <f t="shared" si="2"/>
        <v>0</v>
      </c>
      <c r="K152" s="224"/>
      <c r="L152" s="224"/>
      <c r="M152" s="215"/>
      <c r="AR152" s="205">
        <v>0</v>
      </c>
      <c r="AS152" s="205">
        <v>0</v>
      </c>
      <c r="AT152" s="205">
        <v>0</v>
      </c>
    </row>
    <row r="153" spans="1:46" ht="15.75" hidden="1" customHeight="1" outlineLevel="1">
      <c r="A153" s="8" t="s">
        <v>61</v>
      </c>
      <c r="B153" s="216">
        <v>144</v>
      </c>
      <c r="C153" s="226"/>
      <c r="D153" s="227"/>
      <c r="E153" s="227"/>
      <c r="F153" s="224"/>
      <c r="G153" s="220">
        <v>0</v>
      </c>
      <c r="H153" s="221">
        <v>0.1</v>
      </c>
      <c r="I153" s="222"/>
      <c r="J153" s="223">
        <f t="shared" si="2"/>
        <v>0</v>
      </c>
      <c r="K153" s="224"/>
      <c r="L153" s="224"/>
      <c r="M153" s="215"/>
      <c r="AR153" s="205">
        <v>0</v>
      </c>
      <c r="AS153" s="205">
        <v>0</v>
      </c>
      <c r="AT153" s="205">
        <v>0</v>
      </c>
    </row>
    <row r="154" spans="1:46" ht="15.75" hidden="1" customHeight="1" outlineLevel="1">
      <c r="A154" s="8" t="s">
        <v>61</v>
      </c>
      <c r="B154" s="216">
        <v>145</v>
      </c>
      <c r="C154" s="226"/>
      <c r="D154" s="227"/>
      <c r="E154" s="227"/>
      <c r="F154" s="224"/>
      <c r="G154" s="220">
        <v>0</v>
      </c>
      <c r="H154" s="221">
        <v>0.1</v>
      </c>
      <c r="I154" s="222"/>
      <c r="J154" s="223">
        <f t="shared" si="2"/>
        <v>0</v>
      </c>
      <c r="K154" s="224"/>
      <c r="L154" s="224"/>
      <c r="M154" s="215"/>
      <c r="AR154" s="205">
        <v>0</v>
      </c>
      <c r="AS154" s="205">
        <v>0</v>
      </c>
      <c r="AT154" s="205">
        <v>0</v>
      </c>
    </row>
    <row r="155" spans="1:46" ht="15.75" hidden="1" customHeight="1" outlineLevel="1">
      <c r="A155" s="8" t="s">
        <v>61</v>
      </c>
      <c r="B155" s="216">
        <v>146</v>
      </c>
      <c r="C155" s="226"/>
      <c r="D155" s="227"/>
      <c r="E155" s="227"/>
      <c r="F155" s="224"/>
      <c r="G155" s="220">
        <v>0</v>
      </c>
      <c r="H155" s="221">
        <v>0.1</v>
      </c>
      <c r="I155" s="222"/>
      <c r="J155" s="223">
        <f t="shared" si="2"/>
        <v>0</v>
      </c>
      <c r="K155" s="224"/>
      <c r="L155" s="224"/>
      <c r="M155" s="215"/>
      <c r="AR155" s="205">
        <v>0</v>
      </c>
      <c r="AS155" s="205">
        <v>0</v>
      </c>
      <c r="AT155" s="205">
        <v>0</v>
      </c>
    </row>
    <row r="156" spans="1:46" ht="15.75" hidden="1" customHeight="1" outlineLevel="1">
      <c r="A156" s="8" t="s">
        <v>61</v>
      </c>
      <c r="B156" s="216">
        <v>147</v>
      </c>
      <c r="C156" s="226"/>
      <c r="D156" s="227"/>
      <c r="E156" s="227"/>
      <c r="F156" s="224"/>
      <c r="G156" s="220">
        <v>0</v>
      </c>
      <c r="H156" s="221">
        <v>0.1</v>
      </c>
      <c r="I156" s="222"/>
      <c r="J156" s="223">
        <f t="shared" si="2"/>
        <v>0</v>
      </c>
      <c r="K156" s="224"/>
      <c r="L156" s="224"/>
      <c r="M156" s="215"/>
      <c r="AR156" s="205">
        <v>0</v>
      </c>
      <c r="AS156" s="205">
        <v>0</v>
      </c>
      <c r="AT156" s="205">
        <v>0</v>
      </c>
    </row>
    <row r="157" spans="1:46" ht="15.75" hidden="1" customHeight="1" outlineLevel="1">
      <c r="A157" s="8" t="s">
        <v>61</v>
      </c>
      <c r="B157" s="216">
        <v>148</v>
      </c>
      <c r="C157" s="226"/>
      <c r="D157" s="227"/>
      <c r="E157" s="227"/>
      <c r="F157" s="224"/>
      <c r="G157" s="220">
        <v>0</v>
      </c>
      <c r="H157" s="221">
        <v>0.1</v>
      </c>
      <c r="I157" s="222"/>
      <c r="J157" s="223">
        <f t="shared" si="2"/>
        <v>0</v>
      </c>
      <c r="K157" s="224"/>
      <c r="L157" s="224"/>
      <c r="M157" s="215"/>
      <c r="AR157" s="205">
        <v>0</v>
      </c>
      <c r="AS157" s="205">
        <v>0</v>
      </c>
      <c r="AT157" s="205">
        <v>0</v>
      </c>
    </row>
    <row r="158" spans="1:46" ht="15.75" hidden="1" customHeight="1" outlineLevel="1">
      <c r="A158" s="8" t="s">
        <v>61</v>
      </c>
      <c r="B158" s="216">
        <v>149</v>
      </c>
      <c r="C158" s="226"/>
      <c r="D158" s="227"/>
      <c r="E158" s="227"/>
      <c r="F158" s="224"/>
      <c r="G158" s="220">
        <v>0</v>
      </c>
      <c r="H158" s="221">
        <v>0.1</v>
      </c>
      <c r="I158" s="222"/>
      <c r="J158" s="223">
        <f t="shared" si="2"/>
        <v>0</v>
      </c>
      <c r="K158" s="224"/>
      <c r="L158" s="224"/>
      <c r="M158" s="215"/>
      <c r="AR158" s="205">
        <v>0</v>
      </c>
      <c r="AS158" s="205">
        <v>0</v>
      </c>
      <c r="AT158" s="205">
        <v>0</v>
      </c>
    </row>
    <row r="159" spans="1:46" ht="15.75" hidden="1" customHeight="1" outlineLevel="1">
      <c r="A159" s="8" t="s">
        <v>61</v>
      </c>
      <c r="B159" s="216">
        <v>150</v>
      </c>
      <c r="C159" s="226"/>
      <c r="D159" s="227"/>
      <c r="E159" s="227"/>
      <c r="F159" s="224"/>
      <c r="G159" s="220">
        <v>0</v>
      </c>
      <c r="H159" s="221">
        <v>0.1</v>
      </c>
      <c r="I159" s="222"/>
      <c r="J159" s="223">
        <f t="shared" si="2"/>
        <v>0</v>
      </c>
      <c r="K159" s="224"/>
      <c r="L159" s="224"/>
      <c r="M159" s="215"/>
      <c r="AR159" s="205">
        <v>0</v>
      </c>
      <c r="AS159" s="205">
        <v>0</v>
      </c>
      <c r="AT159" s="205">
        <v>0</v>
      </c>
    </row>
    <row r="160" spans="1:46" ht="15.75" hidden="1" customHeight="1" outlineLevel="1">
      <c r="A160" s="8" t="s">
        <v>61</v>
      </c>
      <c r="B160" s="216">
        <v>151</v>
      </c>
      <c r="C160" s="226"/>
      <c r="D160" s="227"/>
      <c r="E160" s="227"/>
      <c r="F160" s="224"/>
      <c r="G160" s="220">
        <v>0</v>
      </c>
      <c r="H160" s="221">
        <v>0.1</v>
      </c>
      <c r="I160" s="222"/>
      <c r="J160" s="223">
        <f t="shared" si="2"/>
        <v>0</v>
      </c>
      <c r="K160" s="224"/>
      <c r="L160" s="224"/>
      <c r="M160" s="215"/>
      <c r="AR160" s="205">
        <v>0</v>
      </c>
      <c r="AS160" s="205">
        <v>0</v>
      </c>
      <c r="AT160" s="205">
        <v>0</v>
      </c>
    </row>
    <row r="161" spans="1:46" ht="15.75" hidden="1" customHeight="1" outlineLevel="1">
      <c r="A161" s="8" t="s">
        <v>61</v>
      </c>
      <c r="B161" s="216">
        <v>152</v>
      </c>
      <c r="C161" s="226"/>
      <c r="D161" s="227"/>
      <c r="E161" s="227"/>
      <c r="F161" s="224"/>
      <c r="G161" s="220">
        <v>0</v>
      </c>
      <c r="H161" s="221">
        <v>0.1</v>
      </c>
      <c r="I161" s="222"/>
      <c r="J161" s="223">
        <f t="shared" si="2"/>
        <v>0</v>
      </c>
      <c r="K161" s="224"/>
      <c r="L161" s="224"/>
      <c r="M161" s="215"/>
      <c r="AR161" s="205">
        <v>0</v>
      </c>
      <c r="AS161" s="205">
        <v>0</v>
      </c>
      <c r="AT161" s="205">
        <v>0</v>
      </c>
    </row>
    <row r="162" spans="1:46" ht="15.75" hidden="1" customHeight="1" outlineLevel="1">
      <c r="A162" s="8" t="s">
        <v>61</v>
      </c>
      <c r="B162" s="216">
        <v>153</v>
      </c>
      <c r="C162" s="226"/>
      <c r="D162" s="227"/>
      <c r="E162" s="227"/>
      <c r="F162" s="224"/>
      <c r="G162" s="220">
        <v>0</v>
      </c>
      <c r="H162" s="221">
        <v>0.1</v>
      </c>
      <c r="I162" s="222"/>
      <c r="J162" s="223">
        <f t="shared" si="2"/>
        <v>0</v>
      </c>
      <c r="K162" s="224"/>
      <c r="L162" s="224"/>
      <c r="M162" s="215"/>
      <c r="AR162" s="205">
        <v>0</v>
      </c>
      <c r="AS162" s="205">
        <v>0</v>
      </c>
      <c r="AT162" s="205">
        <v>0</v>
      </c>
    </row>
    <row r="163" spans="1:46" ht="15.75" hidden="1" customHeight="1" outlineLevel="1">
      <c r="A163" s="8" t="s">
        <v>61</v>
      </c>
      <c r="B163" s="216">
        <v>154</v>
      </c>
      <c r="C163" s="226"/>
      <c r="D163" s="227"/>
      <c r="E163" s="227"/>
      <c r="F163" s="224"/>
      <c r="G163" s="220">
        <v>0</v>
      </c>
      <c r="H163" s="221">
        <v>0.1</v>
      </c>
      <c r="I163" s="222"/>
      <c r="J163" s="223">
        <f t="shared" si="2"/>
        <v>0</v>
      </c>
      <c r="K163" s="224"/>
      <c r="L163" s="224"/>
      <c r="M163" s="215"/>
      <c r="AR163" s="205">
        <v>0</v>
      </c>
      <c r="AS163" s="205">
        <v>0</v>
      </c>
      <c r="AT163" s="205">
        <v>0</v>
      </c>
    </row>
    <row r="164" spans="1:46" ht="15.75" hidden="1" customHeight="1" outlineLevel="1">
      <c r="A164" s="8" t="s">
        <v>61</v>
      </c>
      <c r="B164" s="216">
        <v>155</v>
      </c>
      <c r="C164" s="226"/>
      <c r="D164" s="227"/>
      <c r="E164" s="227"/>
      <c r="F164" s="224"/>
      <c r="G164" s="220">
        <v>0</v>
      </c>
      <c r="H164" s="221">
        <v>0.1</v>
      </c>
      <c r="I164" s="222"/>
      <c r="J164" s="223">
        <f t="shared" si="2"/>
        <v>0</v>
      </c>
      <c r="K164" s="224"/>
      <c r="L164" s="224"/>
      <c r="M164" s="215"/>
      <c r="AR164" s="205">
        <v>0</v>
      </c>
      <c r="AS164" s="205">
        <v>0</v>
      </c>
      <c r="AT164" s="205">
        <v>0</v>
      </c>
    </row>
    <row r="165" spans="1:46" ht="15.75" hidden="1" customHeight="1" outlineLevel="1">
      <c r="A165" s="8" t="s">
        <v>61</v>
      </c>
      <c r="B165" s="216">
        <v>156</v>
      </c>
      <c r="C165" s="226"/>
      <c r="D165" s="227"/>
      <c r="E165" s="227"/>
      <c r="F165" s="224"/>
      <c r="G165" s="220">
        <v>0</v>
      </c>
      <c r="H165" s="221">
        <v>0.1</v>
      </c>
      <c r="I165" s="222"/>
      <c r="J165" s="223">
        <f t="shared" si="2"/>
        <v>0</v>
      </c>
      <c r="K165" s="224"/>
      <c r="L165" s="224"/>
      <c r="M165" s="215"/>
      <c r="AR165" s="205">
        <v>0</v>
      </c>
      <c r="AS165" s="205">
        <v>0</v>
      </c>
      <c r="AT165" s="205">
        <v>0</v>
      </c>
    </row>
    <row r="166" spans="1:46" ht="15.75" hidden="1" customHeight="1" outlineLevel="1">
      <c r="A166" s="8" t="s">
        <v>61</v>
      </c>
      <c r="B166" s="216">
        <v>157</v>
      </c>
      <c r="C166" s="226"/>
      <c r="D166" s="227"/>
      <c r="E166" s="227"/>
      <c r="F166" s="224"/>
      <c r="G166" s="220">
        <v>0</v>
      </c>
      <c r="H166" s="221">
        <v>0.1</v>
      </c>
      <c r="I166" s="222"/>
      <c r="J166" s="223">
        <f t="shared" si="2"/>
        <v>0</v>
      </c>
      <c r="K166" s="224"/>
      <c r="L166" s="224"/>
      <c r="M166" s="215"/>
      <c r="AR166" s="205">
        <v>0</v>
      </c>
      <c r="AS166" s="205">
        <v>0</v>
      </c>
      <c r="AT166" s="205">
        <v>0</v>
      </c>
    </row>
    <row r="167" spans="1:46" ht="15.75" hidden="1" customHeight="1" outlineLevel="1">
      <c r="A167" s="8" t="s">
        <v>61</v>
      </c>
      <c r="B167" s="216">
        <v>158</v>
      </c>
      <c r="C167" s="226"/>
      <c r="D167" s="227"/>
      <c r="E167" s="227"/>
      <c r="F167" s="224"/>
      <c r="G167" s="220">
        <v>0</v>
      </c>
      <c r="H167" s="221">
        <v>0.1</v>
      </c>
      <c r="I167" s="222"/>
      <c r="J167" s="223">
        <f t="shared" si="2"/>
        <v>0</v>
      </c>
      <c r="K167" s="224"/>
      <c r="L167" s="224"/>
      <c r="M167" s="215"/>
      <c r="AR167" s="205">
        <v>0</v>
      </c>
      <c r="AS167" s="205">
        <v>0</v>
      </c>
      <c r="AT167" s="205">
        <v>0</v>
      </c>
    </row>
    <row r="168" spans="1:46" ht="15.75" hidden="1" customHeight="1" outlineLevel="1">
      <c r="A168" s="8" t="s">
        <v>61</v>
      </c>
      <c r="B168" s="216">
        <v>159</v>
      </c>
      <c r="C168" s="226"/>
      <c r="D168" s="227"/>
      <c r="E168" s="227"/>
      <c r="F168" s="224"/>
      <c r="G168" s="220">
        <v>0</v>
      </c>
      <c r="H168" s="221">
        <v>0.1</v>
      </c>
      <c r="I168" s="222"/>
      <c r="J168" s="223">
        <f t="shared" si="2"/>
        <v>0</v>
      </c>
      <c r="K168" s="224"/>
      <c r="L168" s="224"/>
      <c r="M168" s="215"/>
      <c r="AR168" s="205">
        <v>0</v>
      </c>
      <c r="AS168" s="205">
        <v>0</v>
      </c>
      <c r="AT168" s="205">
        <v>0</v>
      </c>
    </row>
    <row r="169" spans="1:46" ht="15.75" hidden="1" customHeight="1" outlineLevel="1">
      <c r="A169" s="8" t="s">
        <v>61</v>
      </c>
      <c r="B169" s="216">
        <v>160</v>
      </c>
      <c r="C169" s="226"/>
      <c r="D169" s="227"/>
      <c r="E169" s="227"/>
      <c r="F169" s="224"/>
      <c r="G169" s="220">
        <v>0</v>
      </c>
      <c r="H169" s="221">
        <v>0.1</v>
      </c>
      <c r="I169" s="222"/>
      <c r="J169" s="223">
        <f t="shared" si="2"/>
        <v>0</v>
      </c>
      <c r="K169" s="224"/>
      <c r="L169" s="224"/>
      <c r="M169" s="215"/>
      <c r="AR169" s="205">
        <v>0</v>
      </c>
      <c r="AS169" s="205">
        <v>0</v>
      </c>
      <c r="AT169" s="205">
        <v>0</v>
      </c>
    </row>
    <row r="170" spans="1:46" ht="15.75" hidden="1" customHeight="1" outlineLevel="1">
      <c r="A170" s="8" t="s">
        <v>61</v>
      </c>
      <c r="B170" s="216">
        <v>161</v>
      </c>
      <c r="C170" s="226"/>
      <c r="D170" s="227"/>
      <c r="E170" s="227"/>
      <c r="F170" s="224"/>
      <c r="G170" s="220">
        <v>0</v>
      </c>
      <c r="H170" s="221">
        <v>0.1</v>
      </c>
      <c r="I170" s="222"/>
      <c r="J170" s="223">
        <f t="shared" si="2"/>
        <v>0</v>
      </c>
      <c r="K170" s="224"/>
      <c r="L170" s="224"/>
      <c r="M170" s="215"/>
      <c r="AR170" s="205">
        <v>0</v>
      </c>
      <c r="AS170" s="205">
        <v>0</v>
      </c>
      <c r="AT170" s="205">
        <v>0</v>
      </c>
    </row>
    <row r="171" spans="1:46" ht="15.75" hidden="1" customHeight="1" outlineLevel="1">
      <c r="A171" s="8" t="s">
        <v>61</v>
      </c>
      <c r="B171" s="216">
        <v>162</v>
      </c>
      <c r="C171" s="226"/>
      <c r="D171" s="227"/>
      <c r="E171" s="227"/>
      <c r="F171" s="224"/>
      <c r="G171" s="220">
        <v>0</v>
      </c>
      <c r="H171" s="221">
        <v>0.1</v>
      </c>
      <c r="I171" s="222"/>
      <c r="J171" s="223">
        <f t="shared" si="2"/>
        <v>0</v>
      </c>
      <c r="K171" s="224"/>
      <c r="L171" s="224"/>
      <c r="M171" s="215"/>
      <c r="AR171" s="205">
        <v>0</v>
      </c>
      <c r="AS171" s="205">
        <v>0</v>
      </c>
      <c r="AT171" s="205">
        <v>0</v>
      </c>
    </row>
    <row r="172" spans="1:46" ht="15.75" hidden="1" customHeight="1" outlineLevel="1">
      <c r="A172" s="8" t="s">
        <v>61</v>
      </c>
      <c r="B172" s="216">
        <v>163</v>
      </c>
      <c r="C172" s="226"/>
      <c r="D172" s="227"/>
      <c r="E172" s="227"/>
      <c r="F172" s="224"/>
      <c r="G172" s="220">
        <v>0</v>
      </c>
      <c r="H172" s="221">
        <v>0.1</v>
      </c>
      <c r="I172" s="222"/>
      <c r="J172" s="223">
        <f t="shared" si="2"/>
        <v>0</v>
      </c>
      <c r="K172" s="224"/>
      <c r="L172" s="224"/>
      <c r="M172" s="215"/>
      <c r="AR172" s="205">
        <v>0</v>
      </c>
      <c r="AS172" s="205">
        <v>0</v>
      </c>
      <c r="AT172" s="205">
        <v>0</v>
      </c>
    </row>
    <row r="173" spans="1:46" ht="15.75" hidden="1" customHeight="1" outlineLevel="1">
      <c r="A173" s="8" t="s">
        <v>61</v>
      </c>
      <c r="B173" s="216">
        <v>164</v>
      </c>
      <c r="C173" s="226"/>
      <c r="D173" s="227"/>
      <c r="E173" s="227"/>
      <c r="F173" s="224"/>
      <c r="G173" s="220">
        <v>0</v>
      </c>
      <c r="H173" s="221">
        <v>0.1</v>
      </c>
      <c r="I173" s="222"/>
      <c r="J173" s="223">
        <f t="shared" si="2"/>
        <v>0</v>
      </c>
      <c r="K173" s="224"/>
      <c r="L173" s="224"/>
      <c r="M173" s="215"/>
      <c r="AR173" s="205">
        <v>0</v>
      </c>
      <c r="AS173" s="205">
        <v>0</v>
      </c>
      <c r="AT173" s="205">
        <v>0</v>
      </c>
    </row>
    <row r="174" spans="1:46" ht="15.75" hidden="1" customHeight="1" outlineLevel="1">
      <c r="A174" s="8" t="s">
        <v>61</v>
      </c>
      <c r="B174" s="216">
        <v>165</v>
      </c>
      <c r="C174" s="226"/>
      <c r="D174" s="227"/>
      <c r="E174" s="227"/>
      <c r="F174" s="224"/>
      <c r="G174" s="220">
        <v>0</v>
      </c>
      <c r="H174" s="221">
        <v>0.1</v>
      </c>
      <c r="I174" s="222"/>
      <c r="J174" s="223">
        <f t="shared" si="2"/>
        <v>0</v>
      </c>
      <c r="K174" s="224"/>
      <c r="L174" s="224"/>
      <c r="M174" s="215"/>
      <c r="AR174" s="205">
        <v>0</v>
      </c>
      <c r="AS174" s="205">
        <v>0</v>
      </c>
      <c r="AT174" s="205">
        <v>0</v>
      </c>
    </row>
    <row r="175" spans="1:46" ht="15.75" hidden="1" customHeight="1" outlineLevel="1">
      <c r="A175" s="8" t="s">
        <v>61</v>
      </c>
      <c r="B175" s="216">
        <v>166</v>
      </c>
      <c r="C175" s="226"/>
      <c r="D175" s="227"/>
      <c r="E175" s="227"/>
      <c r="F175" s="224"/>
      <c r="G175" s="220">
        <v>0</v>
      </c>
      <c r="H175" s="221">
        <v>0.1</v>
      </c>
      <c r="I175" s="222"/>
      <c r="J175" s="223">
        <f t="shared" si="2"/>
        <v>0</v>
      </c>
      <c r="K175" s="224"/>
      <c r="L175" s="224"/>
      <c r="M175" s="215"/>
      <c r="AR175" s="205">
        <v>0</v>
      </c>
      <c r="AS175" s="205">
        <v>0</v>
      </c>
      <c r="AT175" s="205">
        <v>0</v>
      </c>
    </row>
    <row r="176" spans="1:46" ht="15.75" hidden="1" customHeight="1" outlineLevel="1">
      <c r="A176" s="8" t="s">
        <v>61</v>
      </c>
      <c r="B176" s="216">
        <v>167</v>
      </c>
      <c r="C176" s="226"/>
      <c r="D176" s="227"/>
      <c r="E176" s="227"/>
      <c r="F176" s="224"/>
      <c r="G176" s="220">
        <v>0</v>
      </c>
      <c r="H176" s="221">
        <v>0.1</v>
      </c>
      <c r="I176" s="222"/>
      <c r="J176" s="223">
        <f t="shared" si="2"/>
        <v>0</v>
      </c>
      <c r="K176" s="224"/>
      <c r="L176" s="224"/>
      <c r="M176" s="215"/>
      <c r="AR176" s="205">
        <v>0</v>
      </c>
      <c r="AS176" s="205">
        <v>0</v>
      </c>
      <c r="AT176" s="205">
        <v>0</v>
      </c>
    </row>
    <row r="177" spans="1:46" ht="15.75" hidden="1" customHeight="1" outlineLevel="1">
      <c r="A177" s="8" t="s">
        <v>61</v>
      </c>
      <c r="B177" s="216">
        <v>168</v>
      </c>
      <c r="C177" s="226"/>
      <c r="D177" s="227"/>
      <c r="E177" s="227"/>
      <c r="F177" s="224"/>
      <c r="G177" s="220">
        <v>0</v>
      </c>
      <c r="H177" s="221">
        <v>0.1</v>
      </c>
      <c r="I177" s="222"/>
      <c r="J177" s="223">
        <f t="shared" si="2"/>
        <v>0</v>
      </c>
      <c r="K177" s="224"/>
      <c r="L177" s="224"/>
      <c r="M177" s="215"/>
      <c r="AR177" s="205">
        <v>0</v>
      </c>
      <c r="AS177" s="205">
        <v>0</v>
      </c>
      <c r="AT177" s="205">
        <v>0</v>
      </c>
    </row>
    <row r="178" spans="1:46" ht="15.75" hidden="1" customHeight="1" outlineLevel="1">
      <c r="A178" s="8" t="s">
        <v>61</v>
      </c>
      <c r="B178" s="216">
        <v>169</v>
      </c>
      <c r="C178" s="226"/>
      <c r="D178" s="227"/>
      <c r="E178" s="227"/>
      <c r="F178" s="224"/>
      <c r="G178" s="220">
        <v>0</v>
      </c>
      <c r="H178" s="221">
        <v>0.1</v>
      </c>
      <c r="I178" s="222"/>
      <c r="J178" s="223">
        <f t="shared" si="2"/>
        <v>0</v>
      </c>
      <c r="K178" s="224"/>
      <c r="L178" s="224"/>
      <c r="M178" s="215"/>
      <c r="AR178" s="205">
        <v>0</v>
      </c>
      <c r="AS178" s="205">
        <v>0</v>
      </c>
      <c r="AT178" s="205">
        <v>0</v>
      </c>
    </row>
    <row r="179" spans="1:46" ht="15.75" hidden="1" customHeight="1" outlineLevel="1">
      <c r="A179" s="8" t="s">
        <v>61</v>
      </c>
      <c r="B179" s="216">
        <v>170</v>
      </c>
      <c r="C179" s="226"/>
      <c r="D179" s="227"/>
      <c r="E179" s="227"/>
      <c r="F179" s="224"/>
      <c r="G179" s="220">
        <v>0</v>
      </c>
      <c r="H179" s="221">
        <v>0.1</v>
      </c>
      <c r="I179" s="222"/>
      <c r="J179" s="223">
        <f t="shared" si="2"/>
        <v>0</v>
      </c>
      <c r="K179" s="224"/>
      <c r="L179" s="224"/>
      <c r="M179" s="215"/>
      <c r="AR179" s="205">
        <v>0</v>
      </c>
      <c r="AS179" s="205">
        <v>0</v>
      </c>
      <c r="AT179" s="205">
        <v>0</v>
      </c>
    </row>
    <row r="180" spans="1:46" ht="15.75" hidden="1" customHeight="1" outlineLevel="1">
      <c r="A180" s="8" t="s">
        <v>61</v>
      </c>
      <c r="B180" s="216">
        <v>171</v>
      </c>
      <c r="C180" s="226"/>
      <c r="D180" s="227"/>
      <c r="E180" s="227"/>
      <c r="F180" s="224"/>
      <c r="G180" s="220">
        <v>0</v>
      </c>
      <c r="H180" s="221">
        <v>0.1</v>
      </c>
      <c r="I180" s="222"/>
      <c r="J180" s="223">
        <f t="shared" si="2"/>
        <v>0</v>
      </c>
      <c r="K180" s="224"/>
      <c r="L180" s="224"/>
      <c r="M180" s="215"/>
      <c r="AR180" s="205">
        <v>0</v>
      </c>
      <c r="AS180" s="205">
        <v>0</v>
      </c>
      <c r="AT180" s="205">
        <v>0</v>
      </c>
    </row>
    <row r="181" spans="1:46" ht="15.75" hidden="1" customHeight="1" outlineLevel="1">
      <c r="A181" s="8" t="s">
        <v>61</v>
      </c>
      <c r="B181" s="216">
        <v>172</v>
      </c>
      <c r="C181" s="226"/>
      <c r="D181" s="227"/>
      <c r="E181" s="227"/>
      <c r="F181" s="224"/>
      <c r="G181" s="220">
        <v>0</v>
      </c>
      <c r="H181" s="221">
        <v>0.1</v>
      </c>
      <c r="I181" s="222"/>
      <c r="J181" s="223">
        <f t="shared" si="2"/>
        <v>0</v>
      </c>
      <c r="K181" s="224"/>
      <c r="L181" s="224"/>
      <c r="M181" s="215"/>
      <c r="AR181" s="205">
        <v>0</v>
      </c>
      <c r="AS181" s="205">
        <v>0</v>
      </c>
      <c r="AT181" s="205">
        <v>0</v>
      </c>
    </row>
    <row r="182" spans="1:46" ht="15.75" hidden="1" customHeight="1" outlineLevel="1">
      <c r="A182" s="8" t="s">
        <v>61</v>
      </c>
      <c r="B182" s="216">
        <v>173</v>
      </c>
      <c r="C182" s="226"/>
      <c r="D182" s="227"/>
      <c r="E182" s="227"/>
      <c r="F182" s="224"/>
      <c r="G182" s="220">
        <v>0</v>
      </c>
      <c r="H182" s="221">
        <v>0.1</v>
      </c>
      <c r="I182" s="222"/>
      <c r="J182" s="223">
        <f t="shared" si="2"/>
        <v>0</v>
      </c>
      <c r="K182" s="224"/>
      <c r="L182" s="224"/>
      <c r="M182" s="215"/>
      <c r="AR182" s="205">
        <v>0</v>
      </c>
      <c r="AS182" s="205">
        <v>0</v>
      </c>
      <c r="AT182" s="205">
        <v>0</v>
      </c>
    </row>
    <row r="183" spans="1:46" ht="15.75" hidden="1" customHeight="1" outlineLevel="1">
      <c r="A183" s="8" t="s">
        <v>61</v>
      </c>
      <c r="B183" s="216">
        <v>174</v>
      </c>
      <c r="C183" s="226"/>
      <c r="D183" s="227"/>
      <c r="E183" s="227"/>
      <c r="F183" s="224"/>
      <c r="G183" s="220">
        <v>0</v>
      </c>
      <c r="H183" s="221">
        <v>0.1</v>
      </c>
      <c r="I183" s="222"/>
      <c r="J183" s="223">
        <f t="shared" si="2"/>
        <v>0</v>
      </c>
      <c r="K183" s="224"/>
      <c r="L183" s="224"/>
      <c r="M183" s="215"/>
      <c r="AR183" s="205">
        <v>0</v>
      </c>
      <c r="AS183" s="205">
        <v>0</v>
      </c>
      <c r="AT183" s="205">
        <v>0</v>
      </c>
    </row>
    <row r="184" spans="1:46" ht="15.75" hidden="1" customHeight="1" outlineLevel="1">
      <c r="A184" s="8" t="s">
        <v>61</v>
      </c>
      <c r="B184" s="216">
        <v>175</v>
      </c>
      <c r="C184" s="226"/>
      <c r="D184" s="227"/>
      <c r="E184" s="227"/>
      <c r="F184" s="224"/>
      <c r="G184" s="220">
        <v>0</v>
      </c>
      <c r="H184" s="221">
        <v>0.1</v>
      </c>
      <c r="I184" s="222"/>
      <c r="J184" s="223">
        <f t="shared" si="2"/>
        <v>0</v>
      </c>
      <c r="K184" s="224"/>
      <c r="L184" s="224"/>
      <c r="M184" s="215"/>
      <c r="AR184" s="205">
        <v>0</v>
      </c>
      <c r="AS184" s="205">
        <v>0</v>
      </c>
      <c r="AT184" s="205">
        <v>0</v>
      </c>
    </row>
    <row r="185" spans="1:46" ht="15.75" hidden="1" customHeight="1" outlineLevel="1">
      <c r="A185" s="8" t="s">
        <v>61</v>
      </c>
      <c r="B185" s="216">
        <v>176</v>
      </c>
      <c r="C185" s="226"/>
      <c r="D185" s="227"/>
      <c r="E185" s="227"/>
      <c r="F185" s="224"/>
      <c r="G185" s="220">
        <v>0</v>
      </c>
      <c r="H185" s="221">
        <v>0.1</v>
      </c>
      <c r="I185" s="222"/>
      <c r="J185" s="223">
        <f t="shared" si="2"/>
        <v>0</v>
      </c>
      <c r="K185" s="224"/>
      <c r="L185" s="224"/>
      <c r="M185" s="215"/>
      <c r="AR185" s="205">
        <v>0</v>
      </c>
      <c r="AS185" s="205">
        <v>0</v>
      </c>
      <c r="AT185" s="205">
        <v>0</v>
      </c>
    </row>
    <row r="186" spans="1:46" ht="15.75" hidden="1" customHeight="1" outlineLevel="1">
      <c r="A186" s="8" t="s">
        <v>61</v>
      </c>
      <c r="B186" s="216">
        <v>177</v>
      </c>
      <c r="C186" s="226"/>
      <c r="D186" s="227"/>
      <c r="E186" s="227"/>
      <c r="F186" s="224"/>
      <c r="G186" s="220">
        <v>0</v>
      </c>
      <c r="H186" s="221">
        <v>0.1</v>
      </c>
      <c r="I186" s="222"/>
      <c r="J186" s="223">
        <f t="shared" si="2"/>
        <v>0</v>
      </c>
      <c r="K186" s="224"/>
      <c r="L186" s="224"/>
      <c r="M186" s="215"/>
      <c r="AR186" s="205">
        <v>0</v>
      </c>
      <c r="AS186" s="205">
        <v>0</v>
      </c>
      <c r="AT186" s="205">
        <v>0</v>
      </c>
    </row>
    <row r="187" spans="1:46" ht="15.75" hidden="1" customHeight="1" outlineLevel="1">
      <c r="A187" s="8" t="s">
        <v>61</v>
      </c>
      <c r="B187" s="216">
        <v>178</v>
      </c>
      <c r="C187" s="226"/>
      <c r="D187" s="227"/>
      <c r="E187" s="227"/>
      <c r="F187" s="224"/>
      <c r="G187" s="220">
        <v>0</v>
      </c>
      <c r="H187" s="221">
        <v>0.1</v>
      </c>
      <c r="I187" s="222"/>
      <c r="J187" s="223">
        <f t="shared" si="2"/>
        <v>0</v>
      </c>
      <c r="K187" s="224"/>
      <c r="L187" s="224"/>
      <c r="M187" s="215"/>
      <c r="AR187" s="205">
        <v>0</v>
      </c>
      <c r="AS187" s="205">
        <v>0</v>
      </c>
      <c r="AT187" s="205">
        <v>0</v>
      </c>
    </row>
    <row r="188" spans="1:46" ht="15.75" hidden="1" customHeight="1" outlineLevel="1">
      <c r="A188" s="8" t="s">
        <v>61</v>
      </c>
      <c r="B188" s="216">
        <v>179</v>
      </c>
      <c r="C188" s="226"/>
      <c r="D188" s="227"/>
      <c r="E188" s="227"/>
      <c r="F188" s="224"/>
      <c r="G188" s="220">
        <v>0</v>
      </c>
      <c r="H188" s="221">
        <v>0.1</v>
      </c>
      <c r="I188" s="222"/>
      <c r="J188" s="223">
        <f t="shared" si="2"/>
        <v>0</v>
      </c>
      <c r="K188" s="224"/>
      <c r="L188" s="224"/>
      <c r="M188" s="215"/>
      <c r="AR188" s="205">
        <v>0</v>
      </c>
      <c r="AS188" s="205">
        <v>0</v>
      </c>
      <c r="AT188" s="205">
        <v>0</v>
      </c>
    </row>
    <row r="189" spans="1:46" ht="15.75" hidden="1" customHeight="1" outlineLevel="1">
      <c r="A189" s="8" t="s">
        <v>61</v>
      </c>
      <c r="B189" s="216">
        <v>180</v>
      </c>
      <c r="C189" s="226"/>
      <c r="D189" s="227"/>
      <c r="E189" s="227"/>
      <c r="F189" s="224"/>
      <c r="G189" s="220">
        <v>0</v>
      </c>
      <c r="H189" s="221">
        <v>0.1</v>
      </c>
      <c r="I189" s="222"/>
      <c r="J189" s="223">
        <f t="shared" si="2"/>
        <v>0</v>
      </c>
      <c r="K189" s="224"/>
      <c r="L189" s="224"/>
      <c r="M189" s="215"/>
      <c r="AR189" s="205">
        <v>0</v>
      </c>
      <c r="AS189" s="205">
        <v>0</v>
      </c>
      <c r="AT189" s="205">
        <v>0</v>
      </c>
    </row>
    <row r="190" spans="1:46" ht="15.75" hidden="1" customHeight="1" outlineLevel="1">
      <c r="A190" s="8" t="s">
        <v>61</v>
      </c>
      <c r="B190" s="216">
        <v>181</v>
      </c>
      <c r="C190" s="226"/>
      <c r="D190" s="227"/>
      <c r="E190" s="227"/>
      <c r="F190" s="224"/>
      <c r="G190" s="220">
        <v>0</v>
      </c>
      <c r="H190" s="221">
        <v>0.1</v>
      </c>
      <c r="I190" s="222"/>
      <c r="J190" s="223">
        <f t="shared" si="2"/>
        <v>0</v>
      </c>
      <c r="K190" s="224"/>
      <c r="L190" s="224"/>
      <c r="M190" s="215"/>
      <c r="AR190" s="205">
        <v>0</v>
      </c>
      <c r="AS190" s="205">
        <v>0</v>
      </c>
      <c r="AT190" s="205">
        <v>0</v>
      </c>
    </row>
    <row r="191" spans="1:46" ht="15.75" hidden="1" customHeight="1" outlineLevel="1">
      <c r="A191" s="8" t="s">
        <v>61</v>
      </c>
      <c r="B191" s="216">
        <v>182</v>
      </c>
      <c r="C191" s="226"/>
      <c r="D191" s="227"/>
      <c r="E191" s="227"/>
      <c r="F191" s="224"/>
      <c r="G191" s="220">
        <v>0</v>
      </c>
      <c r="H191" s="221">
        <v>0.1</v>
      </c>
      <c r="I191" s="222"/>
      <c r="J191" s="223">
        <f t="shared" si="2"/>
        <v>0</v>
      </c>
      <c r="K191" s="224"/>
      <c r="L191" s="224"/>
      <c r="M191" s="215"/>
      <c r="AR191" s="205">
        <v>0</v>
      </c>
      <c r="AS191" s="205">
        <v>0</v>
      </c>
      <c r="AT191" s="205">
        <v>0</v>
      </c>
    </row>
    <row r="192" spans="1:46" ht="15.75" hidden="1" customHeight="1" outlineLevel="1">
      <c r="A192" s="8" t="s">
        <v>61</v>
      </c>
      <c r="B192" s="216">
        <v>183</v>
      </c>
      <c r="C192" s="226"/>
      <c r="D192" s="227"/>
      <c r="E192" s="227"/>
      <c r="F192" s="224"/>
      <c r="G192" s="220">
        <v>0</v>
      </c>
      <c r="H192" s="221">
        <v>0.1</v>
      </c>
      <c r="I192" s="222"/>
      <c r="J192" s="223">
        <f t="shared" si="2"/>
        <v>0</v>
      </c>
      <c r="K192" s="224"/>
      <c r="L192" s="224"/>
      <c r="M192" s="215"/>
      <c r="AR192" s="205">
        <v>0</v>
      </c>
      <c r="AS192" s="205">
        <v>0</v>
      </c>
      <c r="AT192" s="205">
        <v>0</v>
      </c>
    </row>
    <row r="193" spans="1:46" ht="15.75" hidden="1" customHeight="1" outlineLevel="1">
      <c r="A193" s="8" t="s">
        <v>61</v>
      </c>
      <c r="B193" s="216">
        <v>184</v>
      </c>
      <c r="C193" s="226"/>
      <c r="D193" s="227"/>
      <c r="E193" s="227"/>
      <c r="F193" s="224"/>
      <c r="G193" s="220">
        <v>0</v>
      </c>
      <c r="H193" s="221">
        <v>0.1</v>
      </c>
      <c r="I193" s="222"/>
      <c r="J193" s="223">
        <f t="shared" si="2"/>
        <v>0</v>
      </c>
      <c r="K193" s="224"/>
      <c r="L193" s="224"/>
      <c r="M193" s="215"/>
      <c r="AR193" s="205">
        <v>0</v>
      </c>
      <c r="AS193" s="205">
        <v>0</v>
      </c>
      <c r="AT193" s="205">
        <v>0</v>
      </c>
    </row>
    <row r="194" spans="1:46" ht="15.75" hidden="1" customHeight="1" outlineLevel="1">
      <c r="A194" s="8" t="s">
        <v>61</v>
      </c>
      <c r="B194" s="216">
        <v>185</v>
      </c>
      <c r="C194" s="226"/>
      <c r="D194" s="227"/>
      <c r="E194" s="227"/>
      <c r="F194" s="224"/>
      <c r="G194" s="220">
        <v>0</v>
      </c>
      <c r="H194" s="221">
        <v>0.1</v>
      </c>
      <c r="I194" s="222"/>
      <c r="J194" s="223">
        <f t="shared" si="2"/>
        <v>0</v>
      </c>
      <c r="K194" s="224"/>
      <c r="L194" s="224"/>
      <c r="M194" s="215"/>
      <c r="AR194" s="205">
        <v>0</v>
      </c>
      <c r="AS194" s="205">
        <v>0</v>
      </c>
      <c r="AT194" s="205">
        <v>0</v>
      </c>
    </row>
    <row r="195" spans="1:46" ht="15.75" hidden="1" customHeight="1" outlineLevel="1">
      <c r="A195" s="8" t="s">
        <v>61</v>
      </c>
      <c r="B195" s="216">
        <v>186</v>
      </c>
      <c r="C195" s="226"/>
      <c r="D195" s="227"/>
      <c r="E195" s="227"/>
      <c r="F195" s="224"/>
      <c r="G195" s="220">
        <v>0</v>
      </c>
      <c r="H195" s="221">
        <v>0.1</v>
      </c>
      <c r="I195" s="222"/>
      <c r="J195" s="223">
        <f t="shared" si="2"/>
        <v>0</v>
      </c>
      <c r="K195" s="224"/>
      <c r="L195" s="224"/>
      <c r="M195" s="215"/>
      <c r="AR195" s="205">
        <v>0</v>
      </c>
      <c r="AS195" s="205">
        <v>0</v>
      </c>
      <c r="AT195" s="205">
        <v>0</v>
      </c>
    </row>
    <row r="196" spans="1:46" ht="15.75" hidden="1" customHeight="1" outlineLevel="1">
      <c r="A196" s="8" t="s">
        <v>61</v>
      </c>
      <c r="B196" s="216">
        <v>187</v>
      </c>
      <c r="C196" s="226"/>
      <c r="D196" s="227"/>
      <c r="E196" s="227"/>
      <c r="F196" s="224"/>
      <c r="G196" s="220">
        <v>0</v>
      </c>
      <c r="H196" s="221">
        <v>0.1</v>
      </c>
      <c r="I196" s="222"/>
      <c r="J196" s="223">
        <f t="shared" si="2"/>
        <v>0</v>
      </c>
      <c r="K196" s="224"/>
      <c r="L196" s="224"/>
      <c r="M196" s="215"/>
      <c r="AR196" s="205">
        <v>0</v>
      </c>
      <c r="AS196" s="205">
        <v>0</v>
      </c>
      <c r="AT196" s="205">
        <v>0</v>
      </c>
    </row>
    <row r="197" spans="1:46" ht="15.75" hidden="1" customHeight="1" outlineLevel="1">
      <c r="A197" s="8" t="s">
        <v>61</v>
      </c>
      <c r="B197" s="216">
        <v>188</v>
      </c>
      <c r="C197" s="226"/>
      <c r="D197" s="227"/>
      <c r="E197" s="227"/>
      <c r="F197" s="224"/>
      <c r="G197" s="220">
        <v>0</v>
      </c>
      <c r="H197" s="221">
        <v>0.1</v>
      </c>
      <c r="I197" s="222"/>
      <c r="J197" s="223">
        <f t="shared" si="2"/>
        <v>0</v>
      </c>
      <c r="K197" s="224"/>
      <c r="L197" s="224"/>
      <c r="M197" s="215"/>
      <c r="AR197" s="205">
        <v>0</v>
      </c>
      <c r="AS197" s="205">
        <v>0</v>
      </c>
      <c r="AT197" s="205">
        <v>0</v>
      </c>
    </row>
    <row r="198" spans="1:46" ht="15.75" hidden="1" customHeight="1" outlineLevel="1">
      <c r="A198" s="8" t="s">
        <v>61</v>
      </c>
      <c r="B198" s="216">
        <v>189</v>
      </c>
      <c r="C198" s="226"/>
      <c r="D198" s="227"/>
      <c r="E198" s="227"/>
      <c r="F198" s="224"/>
      <c r="G198" s="220">
        <v>0</v>
      </c>
      <c r="H198" s="221">
        <v>0.1</v>
      </c>
      <c r="I198" s="222"/>
      <c r="J198" s="223">
        <f t="shared" si="2"/>
        <v>0</v>
      </c>
      <c r="K198" s="224"/>
      <c r="L198" s="224"/>
      <c r="M198" s="215"/>
      <c r="AR198" s="205">
        <v>0</v>
      </c>
      <c r="AS198" s="205">
        <v>0</v>
      </c>
      <c r="AT198" s="205">
        <v>0</v>
      </c>
    </row>
    <row r="199" spans="1:46" ht="15.75" hidden="1" customHeight="1" outlineLevel="1">
      <c r="A199" s="8" t="s">
        <v>61</v>
      </c>
      <c r="B199" s="216">
        <v>190</v>
      </c>
      <c r="C199" s="226"/>
      <c r="D199" s="227"/>
      <c r="E199" s="227"/>
      <c r="F199" s="224"/>
      <c r="G199" s="220">
        <v>0</v>
      </c>
      <c r="H199" s="221">
        <v>0.1</v>
      </c>
      <c r="I199" s="222"/>
      <c r="J199" s="223">
        <f t="shared" si="2"/>
        <v>0</v>
      </c>
      <c r="K199" s="224"/>
      <c r="L199" s="224"/>
      <c r="M199" s="215"/>
      <c r="AR199" s="205">
        <v>0</v>
      </c>
      <c r="AS199" s="205">
        <v>0</v>
      </c>
      <c r="AT199" s="205">
        <v>0</v>
      </c>
    </row>
    <row r="200" spans="1:46" ht="15.75" hidden="1" customHeight="1" outlineLevel="1">
      <c r="A200" s="8" t="s">
        <v>61</v>
      </c>
      <c r="B200" s="216">
        <v>191</v>
      </c>
      <c r="C200" s="226"/>
      <c r="D200" s="227"/>
      <c r="E200" s="227"/>
      <c r="F200" s="224"/>
      <c r="G200" s="220">
        <v>0</v>
      </c>
      <c r="H200" s="221">
        <v>0.1</v>
      </c>
      <c r="I200" s="222"/>
      <c r="J200" s="223">
        <f t="shared" si="2"/>
        <v>0</v>
      </c>
      <c r="K200" s="224"/>
      <c r="L200" s="224"/>
      <c r="M200" s="215"/>
      <c r="AR200" s="205">
        <v>0</v>
      </c>
      <c r="AS200" s="205">
        <v>0</v>
      </c>
      <c r="AT200" s="205">
        <v>0</v>
      </c>
    </row>
    <row r="201" spans="1:46" ht="15.75" hidden="1" customHeight="1" outlineLevel="1">
      <c r="A201" s="8" t="s">
        <v>61</v>
      </c>
      <c r="B201" s="216">
        <v>192</v>
      </c>
      <c r="C201" s="226"/>
      <c r="D201" s="227"/>
      <c r="E201" s="227"/>
      <c r="F201" s="224"/>
      <c r="G201" s="220">
        <v>0</v>
      </c>
      <c r="H201" s="221">
        <v>0.1</v>
      </c>
      <c r="I201" s="222"/>
      <c r="J201" s="223">
        <f t="shared" si="2"/>
        <v>0</v>
      </c>
      <c r="K201" s="224"/>
      <c r="L201" s="224"/>
      <c r="M201" s="215"/>
      <c r="AR201" s="205">
        <v>0</v>
      </c>
      <c r="AS201" s="205">
        <v>0</v>
      </c>
      <c r="AT201" s="205">
        <v>0</v>
      </c>
    </row>
    <row r="202" spans="1:46" ht="15.75" hidden="1" customHeight="1" outlineLevel="1">
      <c r="A202" s="8" t="s">
        <v>61</v>
      </c>
      <c r="B202" s="216">
        <v>193</v>
      </c>
      <c r="C202" s="226"/>
      <c r="D202" s="227"/>
      <c r="E202" s="227"/>
      <c r="F202" s="224"/>
      <c r="G202" s="220">
        <v>0</v>
      </c>
      <c r="H202" s="221">
        <v>0.1</v>
      </c>
      <c r="I202" s="222"/>
      <c r="J202" s="223">
        <f t="shared" si="2"/>
        <v>0</v>
      </c>
      <c r="K202" s="224"/>
      <c r="L202" s="224"/>
      <c r="M202" s="215"/>
      <c r="AR202" s="205">
        <v>0</v>
      </c>
      <c r="AS202" s="205">
        <v>0</v>
      </c>
      <c r="AT202" s="205">
        <v>0</v>
      </c>
    </row>
    <row r="203" spans="1:46" ht="15.75" hidden="1" customHeight="1" outlineLevel="1">
      <c r="A203" s="8" t="s">
        <v>61</v>
      </c>
      <c r="B203" s="216">
        <v>194</v>
      </c>
      <c r="C203" s="226"/>
      <c r="D203" s="227"/>
      <c r="E203" s="227"/>
      <c r="F203" s="224"/>
      <c r="G203" s="220">
        <v>0</v>
      </c>
      <c r="H203" s="221">
        <v>0.1</v>
      </c>
      <c r="I203" s="222"/>
      <c r="J203" s="223">
        <f t="shared" ref="J203:J209" si="3">ROUNDDOWN((G203-I203)/(1+H203),0)</f>
        <v>0</v>
      </c>
      <c r="K203" s="224"/>
      <c r="L203" s="224"/>
      <c r="M203" s="215"/>
      <c r="AR203" s="205">
        <v>0</v>
      </c>
      <c r="AS203" s="205">
        <v>0</v>
      </c>
      <c r="AT203" s="205">
        <v>0</v>
      </c>
    </row>
    <row r="204" spans="1:46" ht="15.75" hidden="1" customHeight="1" outlineLevel="1">
      <c r="A204" s="8" t="s">
        <v>61</v>
      </c>
      <c r="B204" s="216">
        <v>195</v>
      </c>
      <c r="C204" s="226"/>
      <c r="D204" s="227"/>
      <c r="E204" s="227"/>
      <c r="F204" s="224"/>
      <c r="G204" s="220">
        <v>0</v>
      </c>
      <c r="H204" s="221">
        <v>0.1</v>
      </c>
      <c r="I204" s="222"/>
      <c r="J204" s="223">
        <f t="shared" si="3"/>
        <v>0</v>
      </c>
      <c r="K204" s="224"/>
      <c r="L204" s="224"/>
      <c r="M204" s="215"/>
      <c r="AR204" s="205">
        <v>0</v>
      </c>
      <c r="AS204" s="205">
        <v>0</v>
      </c>
      <c r="AT204" s="205">
        <v>0</v>
      </c>
    </row>
    <row r="205" spans="1:46" ht="15.75" hidden="1" customHeight="1" outlineLevel="1">
      <c r="A205" s="8" t="s">
        <v>61</v>
      </c>
      <c r="B205" s="216">
        <v>196</v>
      </c>
      <c r="C205" s="226"/>
      <c r="D205" s="227"/>
      <c r="E205" s="227"/>
      <c r="F205" s="224"/>
      <c r="G205" s="220">
        <v>0</v>
      </c>
      <c r="H205" s="221">
        <v>0.1</v>
      </c>
      <c r="I205" s="222"/>
      <c r="J205" s="223">
        <f t="shared" si="3"/>
        <v>0</v>
      </c>
      <c r="K205" s="224"/>
      <c r="L205" s="224"/>
      <c r="M205" s="215"/>
      <c r="AR205" s="205">
        <v>0</v>
      </c>
      <c r="AS205" s="205">
        <v>0</v>
      </c>
      <c r="AT205" s="205">
        <v>0</v>
      </c>
    </row>
    <row r="206" spans="1:46" ht="15.75" hidden="1" customHeight="1" outlineLevel="1">
      <c r="A206" s="8" t="s">
        <v>61</v>
      </c>
      <c r="B206" s="216">
        <v>197</v>
      </c>
      <c r="C206" s="226"/>
      <c r="D206" s="227"/>
      <c r="E206" s="227"/>
      <c r="F206" s="224"/>
      <c r="G206" s="220">
        <v>0</v>
      </c>
      <c r="H206" s="221">
        <v>0.1</v>
      </c>
      <c r="I206" s="222"/>
      <c r="J206" s="223">
        <f t="shared" si="3"/>
        <v>0</v>
      </c>
      <c r="K206" s="224"/>
      <c r="L206" s="224"/>
      <c r="M206" s="215"/>
      <c r="AR206" s="205">
        <v>0</v>
      </c>
      <c r="AS206" s="205">
        <v>0</v>
      </c>
      <c r="AT206" s="205">
        <v>0</v>
      </c>
    </row>
    <row r="207" spans="1:46" ht="15.75" hidden="1" customHeight="1" outlineLevel="1">
      <c r="A207" s="8" t="s">
        <v>61</v>
      </c>
      <c r="B207" s="216">
        <v>198</v>
      </c>
      <c r="C207" s="226"/>
      <c r="D207" s="227"/>
      <c r="E207" s="227"/>
      <c r="F207" s="224"/>
      <c r="G207" s="220">
        <v>0</v>
      </c>
      <c r="H207" s="221">
        <v>0.1</v>
      </c>
      <c r="I207" s="222"/>
      <c r="J207" s="223">
        <f t="shared" si="3"/>
        <v>0</v>
      </c>
      <c r="K207" s="224"/>
      <c r="L207" s="224"/>
      <c r="M207" s="215"/>
      <c r="AR207" s="205">
        <v>0</v>
      </c>
      <c r="AS207" s="205">
        <v>0</v>
      </c>
      <c r="AT207" s="205">
        <v>0</v>
      </c>
    </row>
    <row r="208" spans="1:46" ht="15.75" hidden="1" customHeight="1" outlineLevel="1">
      <c r="A208" s="8" t="s">
        <v>61</v>
      </c>
      <c r="B208" s="216">
        <v>199</v>
      </c>
      <c r="C208" s="226"/>
      <c r="D208" s="227"/>
      <c r="E208" s="227"/>
      <c r="F208" s="224"/>
      <c r="G208" s="220">
        <v>0</v>
      </c>
      <c r="H208" s="221">
        <v>0.1</v>
      </c>
      <c r="I208" s="222"/>
      <c r="J208" s="223">
        <f t="shared" si="3"/>
        <v>0</v>
      </c>
      <c r="K208" s="224"/>
      <c r="L208" s="224"/>
      <c r="M208" s="215"/>
      <c r="AR208" s="205">
        <v>0</v>
      </c>
      <c r="AS208" s="205">
        <v>0</v>
      </c>
      <c r="AT208" s="205">
        <v>0</v>
      </c>
    </row>
    <row r="209" spans="1:46" ht="15.75" hidden="1" customHeight="1" outlineLevel="1">
      <c r="A209" s="8" t="s">
        <v>61</v>
      </c>
      <c r="B209" s="216">
        <v>200</v>
      </c>
      <c r="C209" s="226"/>
      <c r="D209" s="227"/>
      <c r="E209" s="227"/>
      <c r="F209" s="224"/>
      <c r="G209" s="220">
        <v>0</v>
      </c>
      <c r="H209" s="221">
        <v>0.1</v>
      </c>
      <c r="I209" s="222"/>
      <c r="J209" s="223">
        <f t="shared" si="3"/>
        <v>0</v>
      </c>
      <c r="K209" s="224"/>
      <c r="L209" s="224"/>
      <c r="M209" s="215"/>
      <c r="AR209" s="205">
        <v>0</v>
      </c>
      <c r="AS209" s="205">
        <v>0</v>
      </c>
      <c r="AT209" s="205">
        <v>0</v>
      </c>
    </row>
    <row r="210" spans="1:46" ht="18.75" customHeight="1" collapsed="1">
      <c r="A210" s="9"/>
      <c r="B210" s="228"/>
      <c r="C210" s="228"/>
      <c r="D210" s="228"/>
      <c r="E210" s="307"/>
      <c r="F210" s="228"/>
      <c r="G210" s="303"/>
      <c r="H210" s="228"/>
      <c r="I210" s="228"/>
      <c r="J210" s="229"/>
      <c r="K210" s="228"/>
      <c r="L210" s="228"/>
      <c r="M210" s="230"/>
      <c r="AR210" s="205">
        <v>0</v>
      </c>
      <c r="AS210" s="205">
        <v>0</v>
      </c>
      <c r="AT210" s="205">
        <v>0</v>
      </c>
    </row>
    <row r="211" spans="1:46" ht="15.75" hidden="1" customHeight="1" outlineLevel="1">
      <c r="A211" s="8" t="s">
        <v>61</v>
      </c>
      <c r="B211" s="216">
        <v>201</v>
      </c>
      <c r="C211" s="226"/>
      <c r="D211" s="227"/>
      <c r="E211" s="227"/>
      <c r="F211" s="224"/>
      <c r="G211" s="220">
        <v>0</v>
      </c>
      <c r="H211" s="221">
        <v>0.1</v>
      </c>
      <c r="I211" s="222"/>
      <c r="J211" s="223">
        <v>0</v>
      </c>
      <c r="K211" s="224"/>
      <c r="L211" s="224"/>
      <c r="M211" s="215"/>
      <c r="AR211" s="205">
        <v>0</v>
      </c>
      <c r="AS211" s="205">
        <v>0</v>
      </c>
      <c r="AT211" s="205">
        <v>0</v>
      </c>
    </row>
    <row r="212" spans="1:46" ht="15.75" hidden="1" customHeight="1" outlineLevel="1">
      <c r="A212" s="8" t="s">
        <v>61</v>
      </c>
      <c r="B212" s="216">
        <v>202</v>
      </c>
      <c r="C212" s="226"/>
      <c r="D212" s="227"/>
      <c r="E212" s="227"/>
      <c r="F212" s="224"/>
      <c r="G212" s="220">
        <v>0</v>
      </c>
      <c r="H212" s="221">
        <v>0.1</v>
      </c>
      <c r="I212" s="222"/>
      <c r="J212" s="223">
        <v>0</v>
      </c>
      <c r="K212" s="224"/>
      <c r="L212" s="224"/>
      <c r="M212" s="215"/>
      <c r="AR212" s="205">
        <v>0</v>
      </c>
      <c r="AS212" s="205">
        <v>0</v>
      </c>
      <c r="AT212" s="205">
        <v>0</v>
      </c>
    </row>
    <row r="213" spans="1:46" ht="15.75" hidden="1" customHeight="1" outlineLevel="1">
      <c r="A213" s="8" t="s">
        <v>61</v>
      </c>
      <c r="B213" s="216">
        <v>203</v>
      </c>
      <c r="C213" s="226"/>
      <c r="D213" s="227"/>
      <c r="E213" s="227"/>
      <c r="F213" s="224"/>
      <c r="G213" s="220">
        <v>0</v>
      </c>
      <c r="H213" s="221">
        <v>0.1</v>
      </c>
      <c r="I213" s="222"/>
      <c r="J213" s="223">
        <v>0</v>
      </c>
      <c r="K213" s="224"/>
      <c r="L213" s="224"/>
      <c r="M213" s="215"/>
      <c r="AR213" s="205">
        <v>0</v>
      </c>
      <c r="AS213" s="205">
        <v>0</v>
      </c>
      <c r="AT213" s="205">
        <v>0</v>
      </c>
    </row>
    <row r="214" spans="1:46" ht="15.75" hidden="1" customHeight="1" outlineLevel="1">
      <c r="A214" s="8" t="s">
        <v>61</v>
      </c>
      <c r="B214" s="216">
        <v>204</v>
      </c>
      <c r="C214" s="226"/>
      <c r="D214" s="227"/>
      <c r="E214" s="227"/>
      <c r="F214" s="224"/>
      <c r="G214" s="220">
        <v>0</v>
      </c>
      <c r="H214" s="221">
        <v>0.1</v>
      </c>
      <c r="I214" s="222"/>
      <c r="J214" s="223">
        <v>0</v>
      </c>
      <c r="K214" s="224"/>
      <c r="L214" s="224"/>
      <c r="M214" s="215"/>
      <c r="AR214" s="205">
        <v>0</v>
      </c>
      <c r="AS214" s="205">
        <v>0</v>
      </c>
      <c r="AT214" s="205">
        <v>0</v>
      </c>
    </row>
    <row r="215" spans="1:46" ht="15.75" hidden="1" customHeight="1" outlineLevel="1">
      <c r="A215" s="8" t="s">
        <v>61</v>
      </c>
      <c r="B215" s="216">
        <v>205</v>
      </c>
      <c r="C215" s="226"/>
      <c r="D215" s="227"/>
      <c r="E215" s="227"/>
      <c r="F215" s="224"/>
      <c r="G215" s="220">
        <v>0</v>
      </c>
      <c r="H215" s="221">
        <v>0.1</v>
      </c>
      <c r="I215" s="222"/>
      <c r="J215" s="223">
        <v>0</v>
      </c>
      <c r="K215" s="224"/>
      <c r="L215" s="224"/>
      <c r="M215" s="215"/>
      <c r="AR215" s="205">
        <v>0</v>
      </c>
      <c r="AS215" s="205">
        <v>0</v>
      </c>
      <c r="AT215" s="205">
        <v>0</v>
      </c>
    </row>
    <row r="216" spans="1:46" ht="15.75" hidden="1" customHeight="1" outlineLevel="1">
      <c r="A216" s="8" t="s">
        <v>61</v>
      </c>
      <c r="B216" s="216">
        <v>206</v>
      </c>
      <c r="C216" s="226"/>
      <c r="D216" s="227"/>
      <c r="E216" s="227"/>
      <c r="F216" s="224"/>
      <c r="G216" s="220">
        <v>0</v>
      </c>
      <c r="H216" s="221">
        <v>0.1</v>
      </c>
      <c r="I216" s="222"/>
      <c r="J216" s="223">
        <v>0</v>
      </c>
      <c r="K216" s="224"/>
      <c r="L216" s="224"/>
      <c r="M216" s="215"/>
      <c r="AR216" s="205">
        <v>0</v>
      </c>
      <c r="AS216" s="205">
        <v>0</v>
      </c>
      <c r="AT216" s="205">
        <v>0</v>
      </c>
    </row>
    <row r="217" spans="1:46" ht="15.75" hidden="1" customHeight="1" outlineLevel="1">
      <c r="A217" s="8" t="s">
        <v>61</v>
      </c>
      <c r="B217" s="216">
        <v>207</v>
      </c>
      <c r="C217" s="226"/>
      <c r="D217" s="227"/>
      <c r="E217" s="227"/>
      <c r="F217" s="224"/>
      <c r="G217" s="220">
        <v>0</v>
      </c>
      <c r="H217" s="221">
        <v>0.1</v>
      </c>
      <c r="I217" s="222"/>
      <c r="J217" s="223">
        <v>0</v>
      </c>
      <c r="K217" s="224"/>
      <c r="L217" s="224"/>
      <c r="M217" s="215"/>
      <c r="AR217" s="205">
        <v>0</v>
      </c>
      <c r="AS217" s="205">
        <v>0</v>
      </c>
      <c r="AT217" s="205">
        <v>0</v>
      </c>
    </row>
    <row r="218" spans="1:46" ht="15.75" hidden="1" customHeight="1" outlineLevel="1">
      <c r="A218" s="8" t="s">
        <v>61</v>
      </c>
      <c r="B218" s="216">
        <v>208</v>
      </c>
      <c r="C218" s="226"/>
      <c r="D218" s="227"/>
      <c r="E218" s="227"/>
      <c r="F218" s="224"/>
      <c r="G218" s="220">
        <v>0</v>
      </c>
      <c r="H218" s="221">
        <v>0.1</v>
      </c>
      <c r="I218" s="222"/>
      <c r="J218" s="223">
        <v>0</v>
      </c>
      <c r="K218" s="224"/>
      <c r="L218" s="224"/>
      <c r="M218" s="215"/>
      <c r="AR218" s="205">
        <v>0</v>
      </c>
      <c r="AS218" s="205">
        <v>0</v>
      </c>
      <c r="AT218" s="205">
        <v>0</v>
      </c>
    </row>
    <row r="219" spans="1:46" ht="15.75" hidden="1" customHeight="1" outlineLevel="1">
      <c r="A219" s="8" t="s">
        <v>61</v>
      </c>
      <c r="B219" s="216">
        <v>209</v>
      </c>
      <c r="C219" s="226"/>
      <c r="D219" s="227"/>
      <c r="E219" s="227"/>
      <c r="F219" s="224"/>
      <c r="G219" s="220">
        <v>0</v>
      </c>
      <c r="H219" s="221">
        <v>0.1</v>
      </c>
      <c r="I219" s="222"/>
      <c r="J219" s="223">
        <v>0</v>
      </c>
      <c r="K219" s="224"/>
      <c r="L219" s="224"/>
      <c r="M219" s="215"/>
      <c r="AR219" s="205">
        <v>0</v>
      </c>
      <c r="AS219" s="205">
        <v>0</v>
      </c>
      <c r="AT219" s="205">
        <v>0</v>
      </c>
    </row>
    <row r="220" spans="1:46" ht="15.75" hidden="1" customHeight="1" outlineLevel="1">
      <c r="A220" s="8" t="s">
        <v>61</v>
      </c>
      <c r="B220" s="216">
        <v>210</v>
      </c>
      <c r="C220" s="226"/>
      <c r="D220" s="227"/>
      <c r="E220" s="227"/>
      <c r="F220" s="224"/>
      <c r="G220" s="220">
        <v>0</v>
      </c>
      <c r="H220" s="221">
        <v>0.1</v>
      </c>
      <c r="I220" s="222"/>
      <c r="J220" s="223">
        <v>0</v>
      </c>
      <c r="K220" s="224"/>
      <c r="L220" s="224"/>
      <c r="M220" s="215"/>
      <c r="AR220" s="205">
        <v>0</v>
      </c>
      <c r="AS220" s="205">
        <v>0</v>
      </c>
      <c r="AT220" s="205">
        <v>0</v>
      </c>
    </row>
    <row r="221" spans="1:46" ht="15.75" hidden="1" customHeight="1" outlineLevel="1">
      <c r="A221" s="8" t="s">
        <v>61</v>
      </c>
      <c r="B221" s="216">
        <v>211</v>
      </c>
      <c r="C221" s="226"/>
      <c r="D221" s="227"/>
      <c r="E221" s="227"/>
      <c r="F221" s="224"/>
      <c r="G221" s="220">
        <v>0</v>
      </c>
      <c r="H221" s="221">
        <v>0.1</v>
      </c>
      <c r="I221" s="222"/>
      <c r="J221" s="223">
        <v>0</v>
      </c>
      <c r="K221" s="224"/>
      <c r="L221" s="224"/>
      <c r="M221" s="215"/>
      <c r="AR221" s="205">
        <v>0</v>
      </c>
      <c r="AS221" s="205">
        <v>0</v>
      </c>
      <c r="AT221" s="205">
        <v>0</v>
      </c>
    </row>
    <row r="222" spans="1:46" ht="15.75" hidden="1" customHeight="1" outlineLevel="1">
      <c r="A222" s="8" t="s">
        <v>61</v>
      </c>
      <c r="B222" s="216">
        <v>212</v>
      </c>
      <c r="C222" s="226"/>
      <c r="D222" s="227"/>
      <c r="E222" s="227"/>
      <c r="F222" s="224"/>
      <c r="G222" s="220">
        <v>0</v>
      </c>
      <c r="H222" s="221">
        <v>0.1</v>
      </c>
      <c r="I222" s="222"/>
      <c r="J222" s="223">
        <v>0</v>
      </c>
      <c r="K222" s="224"/>
      <c r="L222" s="224"/>
      <c r="M222" s="215"/>
      <c r="AR222" s="205">
        <v>0</v>
      </c>
      <c r="AS222" s="205">
        <v>0</v>
      </c>
      <c r="AT222" s="205">
        <v>0</v>
      </c>
    </row>
    <row r="223" spans="1:46" ht="15.75" hidden="1" customHeight="1" outlineLevel="1">
      <c r="A223" s="8" t="s">
        <v>61</v>
      </c>
      <c r="B223" s="216">
        <v>213</v>
      </c>
      <c r="C223" s="226"/>
      <c r="D223" s="227"/>
      <c r="E223" s="227"/>
      <c r="F223" s="224"/>
      <c r="G223" s="220">
        <v>0</v>
      </c>
      <c r="H223" s="221">
        <v>0.1</v>
      </c>
      <c r="I223" s="222"/>
      <c r="J223" s="223">
        <v>0</v>
      </c>
      <c r="K223" s="224"/>
      <c r="L223" s="224"/>
      <c r="M223" s="215"/>
      <c r="AR223" s="205">
        <v>0</v>
      </c>
      <c r="AS223" s="205">
        <v>0</v>
      </c>
      <c r="AT223" s="205">
        <v>0</v>
      </c>
    </row>
    <row r="224" spans="1:46" ht="15.75" hidden="1" customHeight="1" outlineLevel="1">
      <c r="A224" s="8" t="s">
        <v>61</v>
      </c>
      <c r="B224" s="216">
        <v>214</v>
      </c>
      <c r="C224" s="226"/>
      <c r="D224" s="227"/>
      <c r="E224" s="227"/>
      <c r="F224" s="224"/>
      <c r="G224" s="220">
        <v>0</v>
      </c>
      <c r="H224" s="221">
        <v>0.1</v>
      </c>
      <c r="I224" s="222"/>
      <c r="J224" s="223">
        <v>0</v>
      </c>
      <c r="K224" s="224"/>
      <c r="L224" s="224"/>
      <c r="M224" s="215"/>
      <c r="AR224" s="205">
        <v>0</v>
      </c>
      <c r="AS224" s="205">
        <v>0</v>
      </c>
      <c r="AT224" s="205">
        <v>0</v>
      </c>
    </row>
    <row r="225" spans="1:46" ht="15.75" hidden="1" customHeight="1" outlineLevel="1">
      <c r="A225" s="8" t="s">
        <v>61</v>
      </c>
      <c r="B225" s="216">
        <v>215</v>
      </c>
      <c r="C225" s="226"/>
      <c r="D225" s="227"/>
      <c r="E225" s="227"/>
      <c r="F225" s="224"/>
      <c r="G225" s="220">
        <v>0</v>
      </c>
      <c r="H225" s="221">
        <v>0.1</v>
      </c>
      <c r="I225" s="222"/>
      <c r="J225" s="223">
        <v>0</v>
      </c>
      <c r="K225" s="224"/>
      <c r="L225" s="224"/>
      <c r="M225" s="215"/>
      <c r="AR225" s="205">
        <v>0</v>
      </c>
      <c r="AS225" s="205">
        <v>0</v>
      </c>
      <c r="AT225" s="205">
        <v>0</v>
      </c>
    </row>
    <row r="226" spans="1:46" ht="15.75" hidden="1" customHeight="1" outlineLevel="1">
      <c r="A226" s="8" t="s">
        <v>61</v>
      </c>
      <c r="B226" s="216">
        <v>216</v>
      </c>
      <c r="C226" s="226"/>
      <c r="D226" s="227"/>
      <c r="E226" s="227"/>
      <c r="F226" s="224"/>
      <c r="G226" s="220">
        <v>0</v>
      </c>
      <c r="H226" s="221">
        <v>0.1</v>
      </c>
      <c r="I226" s="222"/>
      <c r="J226" s="223">
        <v>0</v>
      </c>
      <c r="K226" s="224"/>
      <c r="L226" s="224"/>
      <c r="M226" s="215"/>
      <c r="AR226" s="205">
        <v>0</v>
      </c>
      <c r="AS226" s="205">
        <v>0</v>
      </c>
      <c r="AT226" s="205">
        <v>0</v>
      </c>
    </row>
    <row r="227" spans="1:46" ht="15.75" hidden="1" customHeight="1" outlineLevel="1">
      <c r="A227" s="8" t="s">
        <v>61</v>
      </c>
      <c r="B227" s="216">
        <v>217</v>
      </c>
      <c r="C227" s="226"/>
      <c r="D227" s="227"/>
      <c r="E227" s="227"/>
      <c r="F227" s="224"/>
      <c r="G227" s="220">
        <v>0</v>
      </c>
      <c r="H227" s="221">
        <v>0.1</v>
      </c>
      <c r="I227" s="222"/>
      <c r="J227" s="223">
        <v>0</v>
      </c>
      <c r="K227" s="224"/>
      <c r="L227" s="224"/>
      <c r="M227" s="215"/>
      <c r="AR227" s="205">
        <v>0</v>
      </c>
      <c r="AS227" s="205">
        <v>0</v>
      </c>
      <c r="AT227" s="205">
        <v>0</v>
      </c>
    </row>
    <row r="228" spans="1:46" ht="15.75" hidden="1" customHeight="1" outlineLevel="1">
      <c r="A228" s="8" t="s">
        <v>61</v>
      </c>
      <c r="B228" s="216">
        <v>218</v>
      </c>
      <c r="C228" s="226"/>
      <c r="D228" s="227"/>
      <c r="E228" s="227"/>
      <c r="F228" s="224"/>
      <c r="G228" s="220">
        <v>0</v>
      </c>
      <c r="H228" s="221">
        <v>0.1</v>
      </c>
      <c r="I228" s="222"/>
      <c r="J228" s="223">
        <v>0</v>
      </c>
      <c r="K228" s="224"/>
      <c r="L228" s="224"/>
      <c r="M228" s="215"/>
      <c r="AR228" s="205">
        <v>0</v>
      </c>
      <c r="AS228" s="205">
        <v>0</v>
      </c>
      <c r="AT228" s="205">
        <v>0</v>
      </c>
    </row>
    <row r="229" spans="1:46" ht="15.75" hidden="1" customHeight="1" outlineLevel="1">
      <c r="A229" s="8" t="s">
        <v>61</v>
      </c>
      <c r="B229" s="216">
        <v>219</v>
      </c>
      <c r="C229" s="226"/>
      <c r="D229" s="227"/>
      <c r="E229" s="227"/>
      <c r="F229" s="224"/>
      <c r="G229" s="220">
        <v>0</v>
      </c>
      <c r="H229" s="221">
        <v>0.1</v>
      </c>
      <c r="I229" s="222"/>
      <c r="J229" s="223">
        <v>0</v>
      </c>
      <c r="K229" s="224"/>
      <c r="L229" s="224"/>
      <c r="M229" s="215"/>
      <c r="AR229" s="205">
        <v>0</v>
      </c>
      <c r="AS229" s="205">
        <v>0</v>
      </c>
      <c r="AT229" s="205">
        <v>0</v>
      </c>
    </row>
    <row r="230" spans="1:46" ht="15.75" hidden="1" customHeight="1" outlineLevel="1">
      <c r="A230" s="8" t="s">
        <v>61</v>
      </c>
      <c r="B230" s="216">
        <v>220</v>
      </c>
      <c r="C230" s="226"/>
      <c r="D230" s="227"/>
      <c r="E230" s="227"/>
      <c r="F230" s="224"/>
      <c r="G230" s="220">
        <v>0</v>
      </c>
      <c r="H230" s="221">
        <v>0.1</v>
      </c>
      <c r="I230" s="222"/>
      <c r="J230" s="223">
        <v>0</v>
      </c>
      <c r="K230" s="224"/>
      <c r="L230" s="224"/>
      <c r="M230" s="215"/>
      <c r="AR230" s="205">
        <v>0</v>
      </c>
      <c r="AS230" s="205">
        <v>0</v>
      </c>
      <c r="AT230" s="205">
        <v>0</v>
      </c>
    </row>
    <row r="231" spans="1:46" ht="15.75" hidden="1" customHeight="1" outlineLevel="1">
      <c r="A231" s="8" t="s">
        <v>61</v>
      </c>
      <c r="B231" s="216">
        <v>221</v>
      </c>
      <c r="C231" s="226"/>
      <c r="D231" s="227"/>
      <c r="E231" s="227"/>
      <c r="F231" s="224"/>
      <c r="G231" s="220">
        <v>0</v>
      </c>
      <c r="H231" s="221">
        <v>0.1</v>
      </c>
      <c r="I231" s="222"/>
      <c r="J231" s="223">
        <v>0</v>
      </c>
      <c r="K231" s="224"/>
      <c r="L231" s="224"/>
      <c r="M231" s="215"/>
      <c r="AR231" s="205">
        <v>0</v>
      </c>
      <c r="AS231" s="205">
        <v>0</v>
      </c>
      <c r="AT231" s="205">
        <v>0</v>
      </c>
    </row>
    <row r="232" spans="1:46" ht="15.75" hidden="1" customHeight="1" outlineLevel="1">
      <c r="A232" s="8" t="s">
        <v>61</v>
      </c>
      <c r="B232" s="216">
        <v>222</v>
      </c>
      <c r="C232" s="226"/>
      <c r="D232" s="227"/>
      <c r="E232" s="227"/>
      <c r="F232" s="224"/>
      <c r="G232" s="220">
        <v>0</v>
      </c>
      <c r="H232" s="221">
        <v>0.1</v>
      </c>
      <c r="I232" s="222"/>
      <c r="J232" s="223">
        <v>0</v>
      </c>
      <c r="K232" s="224"/>
      <c r="L232" s="224"/>
      <c r="M232" s="215"/>
      <c r="AR232" s="205">
        <v>0</v>
      </c>
      <c r="AS232" s="205">
        <v>0</v>
      </c>
      <c r="AT232" s="205">
        <v>0</v>
      </c>
    </row>
    <row r="233" spans="1:46" ht="15.75" hidden="1" customHeight="1" outlineLevel="1">
      <c r="A233" s="8" t="s">
        <v>61</v>
      </c>
      <c r="B233" s="216">
        <v>223</v>
      </c>
      <c r="C233" s="226"/>
      <c r="D233" s="227"/>
      <c r="E233" s="227"/>
      <c r="F233" s="224"/>
      <c r="G233" s="220">
        <v>0</v>
      </c>
      <c r="H233" s="221">
        <v>0.1</v>
      </c>
      <c r="I233" s="222"/>
      <c r="J233" s="223">
        <v>0</v>
      </c>
      <c r="K233" s="224"/>
      <c r="L233" s="224"/>
      <c r="M233" s="215"/>
      <c r="AR233" s="205">
        <v>0</v>
      </c>
      <c r="AS233" s="205">
        <v>0</v>
      </c>
      <c r="AT233" s="205">
        <v>0</v>
      </c>
    </row>
    <row r="234" spans="1:46" ht="15.75" hidden="1" customHeight="1" outlineLevel="1">
      <c r="A234" s="8" t="s">
        <v>61</v>
      </c>
      <c r="B234" s="216">
        <v>224</v>
      </c>
      <c r="C234" s="226"/>
      <c r="D234" s="227"/>
      <c r="E234" s="227"/>
      <c r="F234" s="224"/>
      <c r="G234" s="220">
        <v>0</v>
      </c>
      <c r="H234" s="221">
        <v>0.1</v>
      </c>
      <c r="I234" s="222"/>
      <c r="J234" s="223">
        <v>0</v>
      </c>
      <c r="K234" s="224"/>
      <c r="L234" s="224"/>
      <c r="M234" s="215"/>
      <c r="AR234" s="205">
        <v>0</v>
      </c>
      <c r="AS234" s="205">
        <v>0</v>
      </c>
      <c r="AT234" s="205">
        <v>0</v>
      </c>
    </row>
    <row r="235" spans="1:46" ht="15.75" hidden="1" customHeight="1" outlineLevel="1">
      <c r="A235" s="8" t="s">
        <v>61</v>
      </c>
      <c r="B235" s="216">
        <v>225</v>
      </c>
      <c r="C235" s="226"/>
      <c r="D235" s="227"/>
      <c r="E235" s="227"/>
      <c r="F235" s="224"/>
      <c r="G235" s="220">
        <v>0</v>
      </c>
      <c r="H235" s="221">
        <v>0.1</v>
      </c>
      <c r="I235" s="222"/>
      <c r="J235" s="223">
        <v>0</v>
      </c>
      <c r="K235" s="224"/>
      <c r="L235" s="224"/>
      <c r="M235" s="215"/>
      <c r="AR235" s="205">
        <v>0</v>
      </c>
      <c r="AS235" s="205">
        <v>0</v>
      </c>
      <c r="AT235" s="205">
        <v>0</v>
      </c>
    </row>
    <row r="236" spans="1:46" ht="15.75" hidden="1" customHeight="1" outlineLevel="1">
      <c r="A236" s="8" t="s">
        <v>61</v>
      </c>
      <c r="B236" s="216">
        <v>226</v>
      </c>
      <c r="C236" s="226"/>
      <c r="D236" s="227"/>
      <c r="E236" s="227"/>
      <c r="F236" s="224"/>
      <c r="G236" s="220">
        <v>0</v>
      </c>
      <c r="H236" s="221">
        <v>0.1</v>
      </c>
      <c r="I236" s="222"/>
      <c r="J236" s="223">
        <v>0</v>
      </c>
      <c r="K236" s="224"/>
      <c r="L236" s="224"/>
      <c r="M236" s="215"/>
      <c r="AR236" s="205">
        <v>0</v>
      </c>
      <c r="AS236" s="205">
        <v>0</v>
      </c>
      <c r="AT236" s="205">
        <v>0</v>
      </c>
    </row>
    <row r="237" spans="1:46" ht="15.75" hidden="1" customHeight="1" outlineLevel="1">
      <c r="A237" s="8" t="s">
        <v>61</v>
      </c>
      <c r="B237" s="216">
        <v>227</v>
      </c>
      <c r="C237" s="226"/>
      <c r="D237" s="227"/>
      <c r="E237" s="227"/>
      <c r="F237" s="224"/>
      <c r="G237" s="220">
        <v>0</v>
      </c>
      <c r="H237" s="221">
        <v>0.1</v>
      </c>
      <c r="I237" s="222"/>
      <c r="J237" s="223">
        <v>0</v>
      </c>
      <c r="K237" s="224"/>
      <c r="L237" s="224"/>
      <c r="M237" s="215"/>
      <c r="AR237" s="205">
        <v>0</v>
      </c>
      <c r="AS237" s="205">
        <v>0</v>
      </c>
      <c r="AT237" s="205">
        <v>0</v>
      </c>
    </row>
    <row r="238" spans="1:46" ht="15.75" hidden="1" customHeight="1" outlineLevel="1">
      <c r="A238" s="8" t="s">
        <v>61</v>
      </c>
      <c r="B238" s="216">
        <v>228</v>
      </c>
      <c r="C238" s="226"/>
      <c r="D238" s="227"/>
      <c r="E238" s="227"/>
      <c r="F238" s="224"/>
      <c r="G238" s="220">
        <v>0</v>
      </c>
      <c r="H238" s="221">
        <v>0.1</v>
      </c>
      <c r="I238" s="222"/>
      <c r="J238" s="223">
        <v>0</v>
      </c>
      <c r="K238" s="224"/>
      <c r="L238" s="224"/>
      <c r="M238" s="215"/>
      <c r="AR238" s="205">
        <v>0</v>
      </c>
      <c r="AS238" s="205">
        <v>0</v>
      </c>
      <c r="AT238" s="205">
        <v>0</v>
      </c>
    </row>
    <row r="239" spans="1:46" ht="15.75" hidden="1" customHeight="1" outlineLevel="1">
      <c r="A239" s="8" t="s">
        <v>61</v>
      </c>
      <c r="B239" s="216">
        <v>229</v>
      </c>
      <c r="C239" s="226"/>
      <c r="D239" s="227"/>
      <c r="E239" s="227"/>
      <c r="F239" s="224"/>
      <c r="G239" s="220">
        <v>0</v>
      </c>
      <c r="H239" s="221">
        <v>0.1</v>
      </c>
      <c r="I239" s="222"/>
      <c r="J239" s="223">
        <v>0</v>
      </c>
      <c r="K239" s="224"/>
      <c r="L239" s="224"/>
      <c r="M239" s="215"/>
      <c r="AR239" s="205">
        <v>0</v>
      </c>
      <c r="AS239" s="205">
        <v>0</v>
      </c>
      <c r="AT239" s="205">
        <v>0</v>
      </c>
    </row>
    <row r="240" spans="1:46" ht="15.75" hidden="1" customHeight="1" outlineLevel="1">
      <c r="A240" s="8" t="s">
        <v>61</v>
      </c>
      <c r="B240" s="216">
        <v>230</v>
      </c>
      <c r="C240" s="226"/>
      <c r="D240" s="227"/>
      <c r="E240" s="227"/>
      <c r="F240" s="224"/>
      <c r="G240" s="220">
        <v>0</v>
      </c>
      <c r="H240" s="221">
        <v>0.1</v>
      </c>
      <c r="I240" s="222"/>
      <c r="J240" s="223">
        <v>0</v>
      </c>
      <c r="K240" s="224"/>
      <c r="L240" s="224"/>
      <c r="M240" s="215"/>
      <c r="AR240" s="205">
        <v>0</v>
      </c>
      <c r="AS240" s="205">
        <v>0</v>
      </c>
      <c r="AT240" s="205">
        <v>0</v>
      </c>
    </row>
    <row r="241" spans="1:46" ht="15.75" hidden="1" customHeight="1" outlineLevel="1">
      <c r="A241" s="8" t="s">
        <v>61</v>
      </c>
      <c r="B241" s="216">
        <v>231</v>
      </c>
      <c r="C241" s="226"/>
      <c r="D241" s="227"/>
      <c r="E241" s="227"/>
      <c r="F241" s="224"/>
      <c r="G241" s="220">
        <v>0</v>
      </c>
      <c r="H241" s="221">
        <v>0.1</v>
      </c>
      <c r="I241" s="222"/>
      <c r="J241" s="223">
        <v>0</v>
      </c>
      <c r="K241" s="224"/>
      <c r="L241" s="224"/>
      <c r="M241" s="215"/>
      <c r="AR241" s="205">
        <v>0</v>
      </c>
      <c r="AS241" s="205">
        <v>0</v>
      </c>
      <c r="AT241" s="205">
        <v>0</v>
      </c>
    </row>
    <row r="242" spans="1:46" ht="15.75" hidden="1" customHeight="1" outlineLevel="1">
      <c r="A242" s="8" t="s">
        <v>61</v>
      </c>
      <c r="B242" s="216">
        <v>232</v>
      </c>
      <c r="C242" s="226"/>
      <c r="D242" s="227"/>
      <c r="E242" s="227"/>
      <c r="F242" s="224"/>
      <c r="G242" s="220">
        <v>0</v>
      </c>
      <c r="H242" s="221">
        <v>0.1</v>
      </c>
      <c r="I242" s="222"/>
      <c r="J242" s="223">
        <v>0</v>
      </c>
      <c r="K242" s="224"/>
      <c r="L242" s="224"/>
      <c r="M242" s="215"/>
      <c r="AR242" s="205">
        <v>0</v>
      </c>
      <c r="AS242" s="205">
        <v>0</v>
      </c>
      <c r="AT242" s="205">
        <v>0</v>
      </c>
    </row>
    <row r="243" spans="1:46" ht="15.75" hidden="1" customHeight="1" outlineLevel="1">
      <c r="A243" s="8" t="s">
        <v>61</v>
      </c>
      <c r="B243" s="216">
        <v>233</v>
      </c>
      <c r="C243" s="226"/>
      <c r="D243" s="227"/>
      <c r="E243" s="227"/>
      <c r="F243" s="224"/>
      <c r="G243" s="220">
        <v>0</v>
      </c>
      <c r="H243" s="221">
        <v>0.1</v>
      </c>
      <c r="I243" s="222"/>
      <c r="J243" s="223">
        <v>0</v>
      </c>
      <c r="K243" s="224"/>
      <c r="L243" s="224"/>
      <c r="M243" s="215"/>
      <c r="AR243" s="205">
        <v>0</v>
      </c>
      <c r="AS243" s="205">
        <v>0</v>
      </c>
      <c r="AT243" s="205">
        <v>0</v>
      </c>
    </row>
    <row r="244" spans="1:46" ht="15.75" hidden="1" customHeight="1" outlineLevel="1">
      <c r="A244" s="8" t="s">
        <v>61</v>
      </c>
      <c r="B244" s="216">
        <v>234</v>
      </c>
      <c r="C244" s="226"/>
      <c r="D244" s="227"/>
      <c r="E244" s="227"/>
      <c r="F244" s="224"/>
      <c r="G244" s="220">
        <v>0</v>
      </c>
      <c r="H244" s="221">
        <v>0.1</v>
      </c>
      <c r="I244" s="222"/>
      <c r="J244" s="223">
        <v>0</v>
      </c>
      <c r="K244" s="224"/>
      <c r="L244" s="224"/>
      <c r="M244" s="215"/>
      <c r="AR244" s="205">
        <v>0</v>
      </c>
      <c r="AS244" s="205">
        <v>0</v>
      </c>
      <c r="AT244" s="205">
        <v>0</v>
      </c>
    </row>
    <row r="245" spans="1:46" ht="15.75" hidden="1" customHeight="1" outlineLevel="1">
      <c r="A245" s="8" t="s">
        <v>61</v>
      </c>
      <c r="B245" s="216">
        <v>235</v>
      </c>
      <c r="C245" s="226"/>
      <c r="D245" s="227"/>
      <c r="E245" s="227"/>
      <c r="F245" s="224"/>
      <c r="G245" s="220">
        <v>0</v>
      </c>
      <c r="H245" s="221">
        <v>0.1</v>
      </c>
      <c r="I245" s="222"/>
      <c r="J245" s="223">
        <v>0</v>
      </c>
      <c r="K245" s="224"/>
      <c r="L245" s="224"/>
      <c r="M245" s="215"/>
      <c r="AR245" s="205">
        <v>0</v>
      </c>
      <c r="AS245" s="205">
        <v>0</v>
      </c>
      <c r="AT245" s="205">
        <v>0</v>
      </c>
    </row>
    <row r="246" spans="1:46" ht="15.75" hidden="1" customHeight="1" outlineLevel="1">
      <c r="A246" s="8" t="s">
        <v>61</v>
      </c>
      <c r="B246" s="216">
        <v>236</v>
      </c>
      <c r="C246" s="226"/>
      <c r="D246" s="227"/>
      <c r="E246" s="227"/>
      <c r="F246" s="224"/>
      <c r="G246" s="220">
        <v>0</v>
      </c>
      <c r="H246" s="221">
        <v>0.1</v>
      </c>
      <c r="I246" s="222"/>
      <c r="J246" s="223">
        <v>0</v>
      </c>
      <c r="K246" s="224"/>
      <c r="L246" s="224"/>
      <c r="M246" s="215"/>
      <c r="AR246" s="205">
        <v>0</v>
      </c>
      <c r="AS246" s="205">
        <v>0</v>
      </c>
      <c r="AT246" s="205">
        <v>0</v>
      </c>
    </row>
    <row r="247" spans="1:46" ht="15.75" hidden="1" customHeight="1" outlineLevel="1">
      <c r="A247" s="8" t="s">
        <v>61</v>
      </c>
      <c r="B247" s="216">
        <v>237</v>
      </c>
      <c r="C247" s="226"/>
      <c r="D247" s="227"/>
      <c r="E247" s="227"/>
      <c r="F247" s="224"/>
      <c r="G247" s="220">
        <v>0</v>
      </c>
      <c r="H247" s="221">
        <v>0.1</v>
      </c>
      <c r="I247" s="222"/>
      <c r="J247" s="223">
        <v>0</v>
      </c>
      <c r="K247" s="224"/>
      <c r="L247" s="224"/>
      <c r="M247" s="215"/>
      <c r="AR247" s="205">
        <v>0</v>
      </c>
      <c r="AS247" s="205">
        <v>0</v>
      </c>
      <c r="AT247" s="205">
        <v>0</v>
      </c>
    </row>
    <row r="248" spans="1:46" ht="15.75" hidden="1" customHeight="1" outlineLevel="1">
      <c r="A248" s="8" t="s">
        <v>61</v>
      </c>
      <c r="B248" s="216">
        <v>238</v>
      </c>
      <c r="C248" s="226"/>
      <c r="D248" s="227"/>
      <c r="E248" s="227"/>
      <c r="F248" s="224"/>
      <c r="G248" s="220">
        <v>0</v>
      </c>
      <c r="H248" s="221">
        <v>0.1</v>
      </c>
      <c r="I248" s="222"/>
      <c r="J248" s="223">
        <v>0</v>
      </c>
      <c r="K248" s="224"/>
      <c r="L248" s="224"/>
      <c r="M248" s="215"/>
      <c r="AR248" s="205">
        <v>0</v>
      </c>
      <c r="AS248" s="205">
        <v>0</v>
      </c>
      <c r="AT248" s="205">
        <v>0</v>
      </c>
    </row>
    <row r="249" spans="1:46" ht="15.75" hidden="1" customHeight="1" outlineLevel="1">
      <c r="A249" s="8" t="s">
        <v>61</v>
      </c>
      <c r="B249" s="216">
        <v>239</v>
      </c>
      <c r="C249" s="226"/>
      <c r="D249" s="227"/>
      <c r="E249" s="227"/>
      <c r="F249" s="224"/>
      <c r="G249" s="220">
        <v>0</v>
      </c>
      <c r="H249" s="221">
        <v>0.1</v>
      </c>
      <c r="I249" s="222"/>
      <c r="J249" s="223">
        <v>0</v>
      </c>
      <c r="K249" s="224"/>
      <c r="L249" s="224"/>
      <c r="M249" s="215"/>
      <c r="AR249" s="205">
        <v>0</v>
      </c>
      <c r="AS249" s="205">
        <v>0</v>
      </c>
      <c r="AT249" s="205">
        <v>0</v>
      </c>
    </row>
    <row r="250" spans="1:46" ht="15.75" hidden="1" customHeight="1" outlineLevel="1">
      <c r="A250" s="8" t="s">
        <v>61</v>
      </c>
      <c r="B250" s="216">
        <v>240</v>
      </c>
      <c r="C250" s="226"/>
      <c r="D250" s="227"/>
      <c r="E250" s="227"/>
      <c r="F250" s="224"/>
      <c r="G250" s="220">
        <v>0</v>
      </c>
      <c r="H250" s="221">
        <v>0.1</v>
      </c>
      <c r="I250" s="222"/>
      <c r="J250" s="223">
        <v>0</v>
      </c>
      <c r="K250" s="224"/>
      <c r="L250" s="224"/>
      <c r="M250" s="215"/>
      <c r="AR250" s="205">
        <v>0</v>
      </c>
      <c r="AS250" s="205">
        <v>0</v>
      </c>
      <c r="AT250" s="205">
        <v>0</v>
      </c>
    </row>
    <row r="251" spans="1:46" ht="15.75" hidden="1" customHeight="1" outlineLevel="1">
      <c r="A251" s="8" t="s">
        <v>61</v>
      </c>
      <c r="B251" s="216">
        <v>241</v>
      </c>
      <c r="C251" s="226"/>
      <c r="D251" s="227"/>
      <c r="E251" s="227"/>
      <c r="F251" s="224"/>
      <c r="G251" s="220">
        <v>0</v>
      </c>
      <c r="H251" s="221">
        <v>0.1</v>
      </c>
      <c r="I251" s="222"/>
      <c r="J251" s="223">
        <v>0</v>
      </c>
      <c r="K251" s="224"/>
      <c r="L251" s="224"/>
      <c r="M251" s="215"/>
      <c r="AR251" s="205">
        <v>0</v>
      </c>
      <c r="AS251" s="205">
        <v>0</v>
      </c>
      <c r="AT251" s="205">
        <v>0</v>
      </c>
    </row>
    <row r="252" spans="1:46" ht="15.75" hidden="1" customHeight="1" outlineLevel="1">
      <c r="A252" s="8" t="s">
        <v>61</v>
      </c>
      <c r="B252" s="216">
        <v>242</v>
      </c>
      <c r="C252" s="226"/>
      <c r="D252" s="227"/>
      <c r="E252" s="227"/>
      <c r="F252" s="224"/>
      <c r="G252" s="220">
        <v>0</v>
      </c>
      <c r="H252" s="221">
        <v>0.1</v>
      </c>
      <c r="I252" s="222"/>
      <c r="J252" s="223">
        <v>0</v>
      </c>
      <c r="K252" s="224"/>
      <c r="L252" s="224"/>
      <c r="M252" s="215"/>
      <c r="AR252" s="205">
        <v>0</v>
      </c>
      <c r="AS252" s="205">
        <v>0</v>
      </c>
      <c r="AT252" s="205">
        <v>0</v>
      </c>
    </row>
    <row r="253" spans="1:46" ht="15.75" hidden="1" customHeight="1" outlineLevel="1">
      <c r="A253" s="8" t="s">
        <v>61</v>
      </c>
      <c r="B253" s="216">
        <v>243</v>
      </c>
      <c r="C253" s="226"/>
      <c r="D253" s="227"/>
      <c r="E253" s="227"/>
      <c r="F253" s="224"/>
      <c r="G253" s="220">
        <v>0</v>
      </c>
      <c r="H253" s="221">
        <v>0.1</v>
      </c>
      <c r="I253" s="222"/>
      <c r="J253" s="223">
        <v>0</v>
      </c>
      <c r="K253" s="224"/>
      <c r="L253" s="224"/>
      <c r="M253" s="215"/>
      <c r="AR253" s="205">
        <v>0</v>
      </c>
      <c r="AS253" s="205">
        <v>0</v>
      </c>
      <c r="AT253" s="205">
        <v>0</v>
      </c>
    </row>
    <row r="254" spans="1:46" ht="15.75" hidden="1" customHeight="1" outlineLevel="1">
      <c r="A254" s="8" t="s">
        <v>61</v>
      </c>
      <c r="B254" s="216">
        <v>244</v>
      </c>
      <c r="C254" s="226"/>
      <c r="D254" s="227"/>
      <c r="E254" s="227"/>
      <c r="F254" s="224"/>
      <c r="G254" s="220">
        <v>0</v>
      </c>
      <c r="H254" s="221">
        <v>0.1</v>
      </c>
      <c r="I254" s="222"/>
      <c r="J254" s="223">
        <v>0</v>
      </c>
      <c r="K254" s="224"/>
      <c r="L254" s="224"/>
      <c r="M254" s="215"/>
      <c r="AR254" s="205">
        <v>0</v>
      </c>
      <c r="AS254" s="205">
        <v>0</v>
      </c>
      <c r="AT254" s="205">
        <v>0</v>
      </c>
    </row>
    <row r="255" spans="1:46" ht="15.75" hidden="1" customHeight="1" outlineLevel="1">
      <c r="A255" s="8" t="s">
        <v>61</v>
      </c>
      <c r="B255" s="216">
        <v>245</v>
      </c>
      <c r="C255" s="226"/>
      <c r="D255" s="227"/>
      <c r="E255" s="227"/>
      <c r="F255" s="224"/>
      <c r="G255" s="220">
        <v>0</v>
      </c>
      <c r="H255" s="221">
        <v>0.1</v>
      </c>
      <c r="I255" s="222"/>
      <c r="J255" s="223">
        <v>0</v>
      </c>
      <c r="K255" s="224"/>
      <c r="L255" s="224"/>
      <c r="M255" s="215"/>
      <c r="AR255" s="205">
        <v>0</v>
      </c>
      <c r="AS255" s="205">
        <v>0</v>
      </c>
      <c r="AT255" s="205">
        <v>0</v>
      </c>
    </row>
    <row r="256" spans="1:46" ht="15.75" hidden="1" customHeight="1" outlineLevel="1">
      <c r="A256" s="8" t="s">
        <v>61</v>
      </c>
      <c r="B256" s="216">
        <v>246</v>
      </c>
      <c r="C256" s="226"/>
      <c r="D256" s="227"/>
      <c r="E256" s="227"/>
      <c r="F256" s="224"/>
      <c r="G256" s="220">
        <v>0</v>
      </c>
      <c r="H256" s="221">
        <v>0.1</v>
      </c>
      <c r="I256" s="222"/>
      <c r="J256" s="223">
        <v>0</v>
      </c>
      <c r="K256" s="224"/>
      <c r="L256" s="224"/>
      <c r="M256" s="215"/>
      <c r="AR256" s="205">
        <v>0</v>
      </c>
      <c r="AS256" s="205">
        <v>0</v>
      </c>
      <c r="AT256" s="205">
        <v>0</v>
      </c>
    </row>
    <row r="257" spans="1:46" ht="15.75" hidden="1" customHeight="1" outlineLevel="1">
      <c r="A257" s="8" t="s">
        <v>61</v>
      </c>
      <c r="B257" s="216">
        <v>247</v>
      </c>
      <c r="C257" s="226"/>
      <c r="D257" s="227"/>
      <c r="E257" s="227"/>
      <c r="F257" s="224"/>
      <c r="G257" s="220">
        <v>0</v>
      </c>
      <c r="H257" s="221">
        <v>0.1</v>
      </c>
      <c r="I257" s="222"/>
      <c r="J257" s="223">
        <v>0</v>
      </c>
      <c r="K257" s="224"/>
      <c r="L257" s="224"/>
      <c r="M257" s="215"/>
      <c r="AR257" s="205">
        <v>0</v>
      </c>
      <c r="AS257" s="205">
        <v>0</v>
      </c>
      <c r="AT257" s="205">
        <v>0</v>
      </c>
    </row>
    <row r="258" spans="1:46" ht="15.75" hidden="1" customHeight="1" outlineLevel="1">
      <c r="A258" s="8" t="s">
        <v>61</v>
      </c>
      <c r="B258" s="216">
        <v>248</v>
      </c>
      <c r="C258" s="226"/>
      <c r="D258" s="227"/>
      <c r="E258" s="227"/>
      <c r="F258" s="224"/>
      <c r="G258" s="220">
        <v>0</v>
      </c>
      <c r="H258" s="221">
        <v>0.1</v>
      </c>
      <c r="I258" s="222"/>
      <c r="J258" s="223">
        <v>0</v>
      </c>
      <c r="K258" s="224"/>
      <c r="L258" s="224"/>
      <c r="M258" s="215"/>
      <c r="AR258" s="205">
        <v>0</v>
      </c>
      <c r="AS258" s="205">
        <v>0</v>
      </c>
      <c r="AT258" s="205">
        <v>0</v>
      </c>
    </row>
    <row r="259" spans="1:46" ht="15.75" hidden="1" customHeight="1" outlineLevel="1">
      <c r="A259" s="8" t="s">
        <v>61</v>
      </c>
      <c r="B259" s="216">
        <v>249</v>
      </c>
      <c r="C259" s="226"/>
      <c r="D259" s="227"/>
      <c r="E259" s="227"/>
      <c r="F259" s="224"/>
      <c r="G259" s="220">
        <v>0</v>
      </c>
      <c r="H259" s="221">
        <v>0.1</v>
      </c>
      <c r="I259" s="222"/>
      <c r="J259" s="223">
        <v>0</v>
      </c>
      <c r="K259" s="224"/>
      <c r="L259" s="224"/>
      <c r="M259" s="215"/>
      <c r="AR259" s="205">
        <v>0</v>
      </c>
      <c r="AS259" s="205">
        <v>0</v>
      </c>
      <c r="AT259" s="205">
        <v>0</v>
      </c>
    </row>
    <row r="260" spans="1:46" ht="15.75" hidden="1" customHeight="1" outlineLevel="1">
      <c r="A260" s="8" t="s">
        <v>61</v>
      </c>
      <c r="B260" s="216">
        <v>250</v>
      </c>
      <c r="C260" s="226"/>
      <c r="D260" s="227"/>
      <c r="E260" s="227"/>
      <c r="F260" s="224"/>
      <c r="G260" s="220">
        <v>0</v>
      </c>
      <c r="H260" s="221">
        <v>0.1</v>
      </c>
      <c r="I260" s="222"/>
      <c r="J260" s="223">
        <v>0</v>
      </c>
      <c r="K260" s="224"/>
      <c r="L260" s="224"/>
      <c r="M260" s="215"/>
      <c r="AR260" s="205">
        <v>0</v>
      </c>
      <c r="AS260" s="205">
        <v>0</v>
      </c>
      <c r="AT260" s="205">
        <v>0</v>
      </c>
    </row>
    <row r="261" spans="1:46" ht="15.75" hidden="1" customHeight="1" outlineLevel="1">
      <c r="A261" s="8" t="s">
        <v>61</v>
      </c>
      <c r="B261" s="216">
        <v>251</v>
      </c>
      <c r="C261" s="226"/>
      <c r="D261" s="227"/>
      <c r="E261" s="227"/>
      <c r="F261" s="224"/>
      <c r="G261" s="220">
        <v>0</v>
      </c>
      <c r="H261" s="221">
        <v>0.1</v>
      </c>
      <c r="I261" s="222"/>
      <c r="J261" s="223">
        <v>0</v>
      </c>
      <c r="K261" s="224"/>
      <c r="L261" s="224"/>
      <c r="M261" s="215"/>
      <c r="AR261" s="205">
        <v>0</v>
      </c>
      <c r="AS261" s="205">
        <v>0</v>
      </c>
      <c r="AT261" s="205">
        <v>0</v>
      </c>
    </row>
    <row r="262" spans="1:46" ht="15.75" hidden="1" customHeight="1" outlineLevel="1">
      <c r="A262" s="8" t="s">
        <v>61</v>
      </c>
      <c r="B262" s="216">
        <v>252</v>
      </c>
      <c r="C262" s="226"/>
      <c r="D262" s="227"/>
      <c r="E262" s="227"/>
      <c r="F262" s="224"/>
      <c r="G262" s="220">
        <v>0</v>
      </c>
      <c r="H262" s="221">
        <v>0.1</v>
      </c>
      <c r="I262" s="222"/>
      <c r="J262" s="223">
        <v>0</v>
      </c>
      <c r="K262" s="224"/>
      <c r="L262" s="224"/>
      <c r="M262" s="215"/>
      <c r="AR262" s="205">
        <v>0</v>
      </c>
      <c r="AS262" s="205">
        <v>0</v>
      </c>
      <c r="AT262" s="205">
        <v>0</v>
      </c>
    </row>
    <row r="263" spans="1:46" ht="15.75" hidden="1" customHeight="1" outlineLevel="1">
      <c r="A263" s="8" t="s">
        <v>61</v>
      </c>
      <c r="B263" s="216">
        <v>253</v>
      </c>
      <c r="C263" s="226"/>
      <c r="D263" s="227"/>
      <c r="E263" s="227"/>
      <c r="F263" s="224"/>
      <c r="G263" s="220">
        <v>0</v>
      </c>
      <c r="H263" s="221">
        <v>0.1</v>
      </c>
      <c r="I263" s="222"/>
      <c r="J263" s="223">
        <v>0</v>
      </c>
      <c r="K263" s="224"/>
      <c r="L263" s="224"/>
      <c r="M263" s="215"/>
      <c r="AR263" s="205">
        <v>0</v>
      </c>
      <c r="AS263" s="205">
        <v>0</v>
      </c>
      <c r="AT263" s="205">
        <v>0</v>
      </c>
    </row>
    <row r="264" spans="1:46" ht="15.75" hidden="1" customHeight="1" outlineLevel="1">
      <c r="A264" s="8" t="s">
        <v>61</v>
      </c>
      <c r="B264" s="216">
        <v>254</v>
      </c>
      <c r="C264" s="226"/>
      <c r="D264" s="227"/>
      <c r="E264" s="227"/>
      <c r="F264" s="224"/>
      <c r="G264" s="220">
        <v>0</v>
      </c>
      <c r="H264" s="221">
        <v>0.1</v>
      </c>
      <c r="I264" s="222"/>
      <c r="J264" s="223">
        <v>0</v>
      </c>
      <c r="K264" s="224"/>
      <c r="L264" s="224"/>
      <c r="M264" s="215"/>
      <c r="AR264" s="205">
        <v>0</v>
      </c>
      <c r="AS264" s="205">
        <v>0</v>
      </c>
      <c r="AT264" s="205">
        <v>0</v>
      </c>
    </row>
    <row r="265" spans="1:46" ht="15.75" hidden="1" customHeight="1" outlineLevel="1">
      <c r="A265" s="8" t="s">
        <v>61</v>
      </c>
      <c r="B265" s="216">
        <v>255</v>
      </c>
      <c r="C265" s="226"/>
      <c r="D265" s="227"/>
      <c r="E265" s="227"/>
      <c r="F265" s="224"/>
      <c r="G265" s="220">
        <v>0</v>
      </c>
      <c r="H265" s="221">
        <v>0.1</v>
      </c>
      <c r="I265" s="222"/>
      <c r="J265" s="223">
        <v>0</v>
      </c>
      <c r="K265" s="224"/>
      <c r="L265" s="224"/>
      <c r="M265" s="215"/>
      <c r="AR265" s="205">
        <v>0</v>
      </c>
      <c r="AS265" s="205">
        <v>0</v>
      </c>
      <c r="AT265" s="205">
        <v>0</v>
      </c>
    </row>
    <row r="266" spans="1:46" ht="15.75" hidden="1" customHeight="1" outlineLevel="1">
      <c r="A266" s="8" t="s">
        <v>61</v>
      </c>
      <c r="B266" s="216">
        <v>256</v>
      </c>
      <c r="C266" s="226"/>
      <c r="D266" s="227"/>
      <c r="E266" s="227"/>
      <c r="F266" s="224"/>
      <c r="G266" s="220">
        <v>0</v>
      </c>
      <c r="H266" s="221">
        <v>0.1</v>
      </c>
      <c r="I266" s="222"/>
      <c r="J266" s="223">
        <v>0</v>
      </c>
      <c r="K266" s="224"/>
      <c r="L266" s="224"/>
      <c r="M266" s="215"/>
      <c r="AR266" s="205">
        <v>0</v>
      </c>
      <c r="AS266" s="205">
        <v>0</v>
      </c>
      <c r="AT266" s="205">
        <v>0</v>
      </c>
    </row>
    <row r="267" spans="1:46" ht="15.75" hidden="1" customHeight="1" outlineLevel="1">
      <c r="A267" s="8" t="s">
        <v>61</v>
      </c>
      <c r="B267" s="216">
        <v>257</v>
      </c>
      <c r="C267" s="226"/>
      <c r="D267" s="227"/>
      <c r="E267" s="227"/>
      <c r="F267" s="224"/>
      <c r="G267" s="220">
        <v>0</v>
      </c>
      <c r="H267" s="221">
        <v>0.1</v>
      </c>
      <c r="I267" s="222"/>
      <c r="J267" s="223">
        <v>0</v>
      </c>
      <c r="K267" s="224"/>
      <c r="L267" s="224"/>
      <c r="M267" s="215"/>
      <c r="AR267" s="205">
        <v>0</v>
      </c>
      <c r="AS267" s="205">
        <v>0</v>
      </c>
      <c r="AT267" s="205">
        <v>0</v>
      </c>
    </row>
    <row r="268" spans="1:46" ht="15.75" hidden="1" customHeight="1" outlineLevel="1">
      <c r="A268" s="8" t="s">
        <v>61</v>
      </c>
      <c r="B268" s="216">
        <v>258</v>
      </c>
      <c r="C268" s="226"/>
      <c r="D268" s="227"/>
      <c r="E268" s="227"/>
      <c r="F268" s="224"/>
      <c r="G268" s="220">
        <v>0</v>
      </c>
      <c r="H268" s="221">
        <v>0.1</v>
      </c>
      <c r="I268" s="222"/>
      <c r="J268" s="223">
        <v>0</v>
      </c>
      <c r="K268" s="224"/>
      <c r="L268" s="224"/>
      <c r="M268" s="215"/>
      <c r="AR268" s="205">
        <v>0</v>
      </c>
      <c r="AS268" s="205">
        <v>0</v>
      </c>
      <c r="AT268" s="205">
        <v>0</v>
      </c>
    </row>
    <row r="269" spans="1:46" ht="15.75" hidden="1" customHeight="1" outlineLevel="1">
      <c r="A269" s="8" t="s">
        <v>61</v>
      </c>
      <c r="B269" s="216">
        <v>259</v>
      </c>
      <c r="C269" s="226"/>
      <c r="D269" s="227"/>
      <c r="E269" s="227"/>
      <c r="F269" s="224"/>
      <c r="G269" s="220">
        <v>0</v>
      </c>
      <c r="H269" s="221">
        <v>0.1</v>
      </c>
      <c r="I269" s="222"/>
      <c r="J269" s="223">
        <v>0</v>
      </c>
      <c r="K269" s="224"/>
      <c r="L269" s="224"/>
      <c r="M269" s="215"/>
      <c r="AR269" s="205">
        <v>0</v>
      </c>
      <c r="AS269" s="205">
        <v>0</v>
      </c>
      <c r="AT269" s="205">
        <v>0</v>
      </c>
    </row>
    <row r="270" spans="1:46" ht="15.75" hidden="1" customHeight="1" outlineLevel="1">
      <c r="A270" s="8" t="s">
        <v>61</v>
      </c>
      <c r="B270" s="216">
        <v>260</v>
      </c>
      <c r="C270" s="226"/>
      <c r="D270" s="227"/>
      <c r="E270" s="227"/>
      <c r="F270" s="224"/>
      <c r="G270" s="220">
        <v>0</v>
      </c>
      <c r="H270" s="221">
        <v>0.1</v>
      </c>
      <c r="I270" s="222"/>
      <c r="J270" s="223">
        <v>0</v>
      </c>
      <c r="K270" s="224"/>
      <c r="L270" s="224"/>
      <c r="M270" s="215"/>
      <c r="AR270" s="205">
        <v>0</v>
      </c>
      <c r="AS270" s="205">
        <v>0</v>
      </c>
      <c r="AT270" s="205">
        <v>0</v>
      </c>
    </row>
    <row r="271" spans="1:46" ht="15.75" hidden="1" customHeight="1" outlineLevel="1">
      <c r="A271" s="8" t="s">
        <v>61</v>
      </c>
      <c r="B271" s="216">
        <v>261</v>
      </c>
      <c r="C271" s="226"/>
      <c r="D271" s="227"/>
      <c r="E271" s="227"/>
      <c r="F271" s="224"/>
      <c r="G271" s="220">
        <v>0</v>
      </c>
      <c r="H271" s="221">
        <v>0.1</v>
      </c>
      <c r="I271" s="222"/>
      <c r="J271" s="223">
        <v>0</v>
      </c>
      <c r="K271" s="224"/>
      <c r="L271" s="224"/>
      <c r="M271" s="215"/>
      <c r="AR271" s="205">
        <v>0</v>
      </c>
      <c r="AS271" s="205">
        <v>0</v>
      </c>
      <c r="AT271" s="205">
        <v>0</v>
      </c>
    </row>
    <row r="272" spans="1:46" ht="15.75" hidden="1" customHeight="1" outlineLevel="1">
      <c r="A272" s="8" t="s">
        <v>61</v>
      </c>
      <c r="B272" s="216">
        <v>262</v>
      </c>
      <c r="C272" s="226"/>
      <c r="D272" s="227"/>
      <c r="E272" s="227"/>
      <c r="F272" s="224"/>
      <c r="G272" s="220">
        <v>0</v>
      </c>
      <c r="H272" s="221">
        <v>0.1</v>
      </c>
      <c r="I272" s="222"/>
      <c r="J272" s="223">
        <v>0</v>
      </c>
      <c r="K272" s="224"/>
      <c r="L272" s="224"/>
      <c r="M272" s="215"/>
      <c r="AR272" s="205">
        <v>0</v>
      </c>
      <c r="AS272" s="205">
        <v>0</v>
      </c>
      <c r="AT272" s="205">
        <v>0</v>
      </c>
    </row>
    <row r="273" spans="1:46" ht="15.75" hidden="1" customHeight="1" outlineLevel="1">
      <c r="A273" s="8" t="s">
        <v>61</v>
      </c>
      <c r="B273" s="216">
        <v>263</v>
      </c>
      <c r="C273" s="226"/>
      <c r="D273" s="227"/>
      <c r="E273" s="227"/>
      <c r="F273" s="224"/>
      <c r="G273" s="220">
        <v>0</v>
      </c>
      <c r="H273" s="221">
        <v>0.1</v>
      </c>
      <c r="I273" s="222"/>
      <c r="J273" s="223">
        <v>0</v>
      </c>
      <c r="K273" s="224"/>
      <c r="L273" s="224"/>
      <c r="M273" s="215"/>
      <c r="AR273" s="205">
        <v>0</v>
      </c>
      <c r="AS273" s="205">
        <v>0</v>
      </c>
      <c r="AT273" s="205">
        <v>0</v>
      </c>
    </row>
    <row r="274" spans="1:46" ht="15.75" hidden="1" customHeight="1" outlineLevel="1">
      <c r="A274" s="8" t="s">
        <v>61</v>
      </c>
      <c r="B274" s="216">
        <v>264</v>
      </c>
      <c r="C274" s="226"/>
      <c r="D274" s="227"/>
      <c r="E274" s="227"/>
      <c r="F274" s="224"/>
      <c r="G274" s="220">
        <v>0</v>
      </c>
      <c r="H274" s="221">
        <v>0.1</v>
      </c>
      <c r="I274" s="222"/>
      <c r="J274" s="223">
        <v>0</v>
      </c>
      <c r="K274" s="224"/>
      <c r="L274" s="224"/>
      <c r="M274" s="215"/>
      <c r="AR274" s="205">
        <v>0</v>
      </c>
      <c r="AS274" s="205">
        <v>0</v>
      </c>
      <c r="AT274" s="205">
        <v>0</v>
      </c>
    </row>
    <row r="275" spans="1:46" ht="15.75" hidden="1" customHeight="1" outlineLevel="1">
      <c r="A275" s="8" t="s">
        <v>61</v>
      </c>
      <c r="B275" s="216">
        <v>265</v>
      </c>
      <c r="C275" s="226"/>
      <c r="D275" s="227"/>
      <c r="E275" s="227"/>
      <c r="F275" s="224"/>
      <c r="G275" s="220">
        <v>0</v>
      </c>
      <c r="H275" s="221">
        <v>0.1</v>
      </c>
      <c r="I275" s="222"/>
      <c r="J275" s="223">
        <v>0</v>
      </c>
      <c r="K275" s="224"/>
      <c r="L275" s="224"/>
      <c r="M275" s="215"/>
      <c r="AR275" s="205">
        <v>0</v>
      </c>
      <c r="AS275" s="205">
        <v>0</v>
      </c>
      <c r="AT275" s="205">
        <v>0</v>
      </c>
    </row>
    <row r="276" spans="1:46" ht="15.75" hidden="1" customHeight="1" outlineLevel="1">
      <c r="A276" s="8" t="s">
        <v>61</v>
      </c>
      <c r="B276" s="216">
        <v>266</v>
      </c>
      <c r="C276" s="226"/>
      <c r="D276" s="227"/>
      <c r="E276" s="227"/>
      <c r="F276" s="224"/>
      <c r="G276" s="220">
        <v>0</v>
      </c>
      <c r="H276" s="221">
        <v>0.1</v>
      </c>
      <c r="I276" s="222"/>
      <c r="J276" s="223">
        <v>0</v>
      </c>
      <c r="K276" s="224"/>
      <c r="L276" s="224"/>
      <c r="M276" s="215"/>
      <c r="AR276" s="205">
        <v>0</v>
      </c>
      <c r="AS276" s="205">
        <v>0</v>
      </c>
      <c r="AT276" s="205">
        <v>0</v>
      </c>
    </row>
    <row r="277" spans="1:46" ht="15.75" hidden="1" customHeight="1" outlineLevel="1">
      <c r="A277" s="8" t="s">
        <v>61</v>
      </c>
      <c r="B277" s="216">
        <v>267</v>
      </c>
      <c r="C277" s="226"/>
      <c r="D277" s="227"/>
      <c r="E277" s="227"/>
      <c r="F277" s="224"/>
      <c r="G277" s="220">
        <v>0</v>
      </c>
      <c r="H277" s="221">
        <v>0.1</v>
      </c>
      <c r="I277" s="222"/>
      <c r="J277" s="223">
        <v>0</v>
      </c>
      <c r="K277" s="224"/>
      <c r="L277" s="224"/>
      <c r="M277" s="215"/>
      <c r="AR277" s="205">
        <v>0</v>
      </c>
      <c r="AS277" s="205">
        <v>0</v>
      </c>
      <c r="AT277" s="205">
        <v>0</v>
      </c>
    </row>
    <row r="278" spans="1:46" ht="15.75" hidden="1" customHeight="1" outlineLevel="1">
      <c r="A278" s="8" t="s">
        <v>61</v>
      </c>
      <c r="B278" s="216">
        <v>268</v>
      </c>
      <c r="C278" s="226"/>
      <c r="D278" s="227"/>
      <c r="E278" s="227"/>
      <c r="F278" s="224"/>
      <c r="G278" s="220">
        <v>0</v>
      </c>
      <c r="H278" s="221">
        <v>0.1</v>
      </c>
      <c r="I278" s="222"/>
      <c r="J278" s="223">
        <v>0</v>
      </c>
      <c r="K278" s="224"/>
      <c r="L278" s="224"/>
      <c r="M278" s="215"/>
      <c r="AR278" s="205">
        <v>0</v>
      </c>
      <c r="AS278" s="205">
        <v>0</v>
      </c>
      <c r="AT278" s="205">
        <v>0</v>
      </c>
    </row>
    <row r="279" spans="1:46" ht="15.75" hidden="1" customHeight="1" outlineLevel="1">
      <c r="A279" s="8" t="s">
        <v>61</v>
      </c>
      <c r="B279" s="216">
        <v>269</v>
      </c>
      <c r="C279" s="226"/>
      <c r="D279" s="227"/>
      <c r="E279" s="227"/>
      <c r="F279" s="224"/>
      <c r="G279" s="220">
        <v>0</v>
      </c>
      <c r="H279" s="221">
        <v>0.1</v>
      </c>
      <c r="I279" s="222"/>
      <c r="J279" s="223">
        <v>0</v>
      </c>
      <c r="K279" s="224"/>
      <c r="L279" s="224"/>
      <c r="M279" s="215"/>
      <c r="AR279" s="205">
        <v>0</v>
      </c>
      <c r="AS279" s="205">
        <v>0</v>
      </c>
      <c r="AT279" s="205">
        <v>0</v>
      </c>
    </row>
    <row r="280" spans="1:46" ht="15.75" hidden="1" customHeight="1" outlineLevel="1">
      <c r="A280" s="8" t="s">
        <v>61</v>
      </c>
      <c r="B280" s="216">
        <v>270</v>
      </c>
      <c r="C280" s="226"/>
      <c r="D280" s="227"/>
      <c r="E280" s="227"/>
      <c r="F280" s="224"/>
      <c r="G280" s="220">
        <v>0</v>
      </c>
      <c r="H280" s="221">
        <v>0.1</v>
      </c>
      <c r="I280" s="222"/>
      <c r="J280" s="223">
        <v>0</v>
      </c>
      <c r="K280" s="224"/>
      <c r="L280" s="224"/>
      <c r="M280" s="215"/>
      <c r="AR280" s="205">
        <v>0</v>
      </c>
      <c r="AS280" s="205">
        <v>0</v>
      </c>
      <c r="AT280" s="205">
        <v>0</v>
      </c>
    </row>
    <row r="281" spans="1:46" ht="15.75" hidden="1" customHeight="1" outlineLevel="1">
      <c r="A281" s="8" t="s">
        <v>61</v>
      </c>
      <c r="B281" s="216">
        <v>271</v>
      </c>
      <c r="C281" s="226"/>
      <c r="D281" s="227"/>
      <c r="E281" s="227"/>
      <c r="F281" s="224"/>
      <c r="G281" s="220">
        <v>0</v>
      </c>
      <c r="H281" s="221">
        <v>0.1</v>
      </c>
      <c r="I281" s="222"/>
      <c r="J281" s="223">
        <v>0</v>
      </c>
      <c r="K281" s="224"/>
      <c r="L281" s="224"/>
      <c r="M281" s="215"/>
      <c r="AR281" s="205">
        <v>0</v>
      </c>
      <c r="AS281" s="205">
        <v>0</v>
      </c>
      <c r="AT281" s="205">
        <v>0</v>
      </c>
    </row>
    <row r="282" spans="1:46" ht="15.75" hidden="1" customHeight="1" outlineLevel="1">
      <c r="A282" s="8" t="s">
        <v>61</v>
      </c>
      <c r="B282" s="216">
        <v>272</v>
      </c>
      <c r="C282" s="226"/>
      <c r="D282" s="227"/>
      <c r="E282" s="227"/>
      <c r="F282" s="224"/>
      <c r="G282" s="220">
        <v>0</v>
      </c>
      <c r="H282" s="221">
        <v>0.1</v>
      </c>
      <c r="I282" s="222"/>
      <c r="J282" s="223">
        <v>0</v>
      </c>
      <c r="K282" s="224"/>
      <c r="L282" s="224"/>
      <c r="M282" s="215"/>
      <c r="AR282" s="205">
        <v>0</v>
      </c>
      <c r="AS282" s="205">
        <v>0</v>
      </c>
      <c r="AT282" s="205">
        <v>0</v>
      </c>
    </row>
    <row r="283" spans="1:46" ht="15.75" hidden="1" customHeight="1" outlineLevel="1">
      <c r="A283" s="8" t="s">
        <v>61</v>
      </c>
      <c r="B283" s="216">
        <v>273</v>
      </c>
      <c r="C283" s="226"/>
      <c r="D283" s="227"/>
      <c r="E283" s="227"/>
      <c r="F283" s="224"/>
      <c r="G283" s="220">
        <v>0</v>
      </c>
      <c r="H283" s="221">
        <v>0.1</v>
      </c>
      <c r="I283" s="222"/>
      <c r="J283" s="223">
        <v>0</v>
      </c>
      <c r="K283" s="224"/>
      <c r="L283" s="224"/>
      <c r="M283" s="215"/>
      <c r="AR283" s="205">
        <v>0</v>
      </c>
      <c r="AS283" s="205">
        <v>0</v>
      </c>
      <c r="AT283" s="205">
        <v>0</v>
      </c>
    </row>
    <row r="284" spans="1:46" ht="15.75" hidden="1" customHeight="1" outlineLevel="1">
      <c r="A284" s="8" t="s">
        <v>61</v>
      </c>
      <c r="B284" s="216">
        <v>274</v>
      </c>
      <c r="C284" s="226"/>
      <c r="D284" s="227"/>
      <c r="E284" s="227"/>
      <c r="F284" s="224"/>
      <c r="G284" s="220">
        <v>0</v>
      </c>
      <c r="H284" s="221">
        <v>0.1</v>
      </c>
      <c r="I284" s="222"/>
      <c r="J284" s="223">
        <v>0</v>
      </c>
      <c r="K284" s="224"/>
      <c r="L284" s="224"/>
      <c r="M284" s="215"/>
      <c r="AR284" s="205">
        <v>0</v>
      </c>
      <c r="AS284" s="205">
        <v>0</v>
      </c>
      <c r="AT284" s="205">
        <v>0</v>
      </c>
    </row>
    <row r="285" spans="1:46" ht="15.75" hidden="1" customHeight="1" outlineLevel="1">
      <c r="A285" s="8" t="s">
        <v>61</v>
      </c>
      <c r="B285" s="216">
        <v>275</v>
      </c>
      <c r="C285" s="226"/>
      <c r="D285" s="227"/>
      <c r="E285" s="227"/>
      <c r="F285" s="224"/>
      <c r="G285" s="220">
        <v>0</v>
      </c>
      <c r="H285" s="221">
        <v>0.1</v>
      </c>
      <c r="I285" s="222"/>
      <c r="J285" s="223">
        <v>0</v>
      </c>
      <c r="K285" s="224"/>
      <c r="L285" s="224"/>
      <c r="M285" s="215"/>
      <c r="AR285" s="205">
        <v>0</v>
      </c>
      <c r="AS285" s="205">
        <v>0</v>
      </c>
      <c r="AT285" s="205">
        <v>0</v>
      </c>
    </row>
    <row r="286" spans="1:46" ht="15.75" hidden="1" customHeight="1" outlineLevel="1">
      <c r="A286" s="8" t="s">
        <v>61</v>
      </c>
      <c r="B286" s="216">
        <v>276</v>
      </c>
      <c r="C286" s="226"/>
      <c r="D286" s="227"/>
      <c r="E286" s="227"/>
      <c r="F286" s="224"/>
      <c r="G286" s="220">
        <v>0</v>
      </c>
      <c r="H286" s="221">
        <v>0.1</v>
      </c>
      <c r="I286" s="222"/>
      <c r="J286" s="223">
        <v>0</v>
      </c>
      <c r="K286" s="224"/>
      <c r="L286" s="224"/>
      <c r="M286" s="215"/>
      <c r="AR286" s="205">
        <v>0</v>
      </c>
      <c r="AS286" s="205">
        <v>0</v>
      </c>
      <c r="AT286" s="205">
        <v>0</v>
      </c>
    </row>
    <row r="287" spans="1:46" ht="15.75" hidden="1" customHeight="1" outlineLevel="1">
      <c r="A287" s="8" t="s">
        <v>61</v>
      </c>
      <c r="B287" s="216">
        <v>277</v>
      </c>
      <c r="C287" s="226"/>
      <c r="D287" s="227"/>
      <c r="E287" s="227"/>
      <c r="F287" s="224"/>
      <c r="G287" s="220">
        <v>0</v>
      </c>
      <c r="H287" s="221">
        <v>0.1</v>
      </c>
      <c r="I287" s="222"/>
      <c r="J287" s="223">
        <v>0</v>
      </c>
      <c r="K287" s="224"/>
      <c r="L287" s="224"/>
      <c r="M287" s="215"/>
      <c r="AR287" s="205">
        <v>0</v>
      </c>
      <c r="AS287" s="205">
        <v>0</v>
      </c>
      <c r="AT287" s="205">
        <v>0</v>
      </c>
    </row>
    <row r="288" spans="1:46" ht="15.75" hidden="1" customHeight="1" outlineLevel="1">
      <c r="A288" s="8" t="s">
        <v>61</v>
      </c>
      <c r="B288" s="216">
        <v>278</v>
      </c>
      <c r="C288" s="226"/>
      <c r="D288" s="227"/>
      <c r="E288" s="227"/>
      <c r="F288" s="224"/>
      <c r="G288" s="220">
        <v>0</v>
      </c>
      <c r="H288" s="221">
        <v>0.1</v>
      </c>
      <c r="I288" s="222"/>
      <c r="J288" s="223">
        <v>0</v>
      </c>
      <c r="K288" s="224"/>
      <c r="L288" s="224"/>
      <c r="M288" s="215"/>
      <c r="AR288" s="205">
        <v>0</v>
      </c>
      <c r="AS288" s="205">
        <v>0</v>
      </c>
      <c r="AT288" s="205">
        <v>0</v>
      </c>
    </row>
    <row r="289" spans="1:46" ht="15.75" hidden="1" customHeight="1" outlineLevel="1">
      <c r="A289" s="8" t="s">
        <v>61</v>
      </c>
      <c r="B289" s="216">
        <v>279</v>
      </c>
      <c r="C289" s="226"/>
      <c r="D289" s="227"/>
      <c r="E289" s="227"/>
      <c r="F289" s="224"/>
      <c r="G289" s="220">
        <v>0</v>
      </c>
      <c r="H289" s="221">
        <v>0.1</v>
      </c>
      <c r="I289" s="222"/>
      <c r="J289" s="223">
        <v>0</v>
      </c>
      <c r="K289" s="224"/>
      <c r="L289" s="224"/>
      <c r="M289" s="215"/>
      <c r="AR289" s="205">
        <v>0</v>
      </c>
      <c r="AS289" s="205">
        <v>0</v>
      </c>
      <c r="AT289" s="205">
        <v>0</v>
      </c>
    </row>
    <row r="290" spans="1:46" ht="15.75" hidden="1" customHeight="1" outlineLevel="1">
      <c r="A290" s="8" t="s">
        <v>61</v>
      </c>
      <c r="B290" s="216">
        <v>280</v>
      </c>
      <c r="C290" s="226"/>
      <c r="D290" s="227"/>
      <c r="E290" s="227"/>
      <c r="F290" s="224"/>
      <c r="G290" s="220">
        <v>0</v>
      </c>
      <c r="H290" s="221">
        <v>0.1</v>
      </c>
      <c r="I290" s="222"/>
      <c r="J290" s="223">
        <v>0</v>
      </c>
      <c r="K290" s="224"/>
      <c r="L290" s="224"/>
      <c r="M290" s="215"/>
      <c r="AR290" s="205">
        <v>0</v>
      </c>
      <c r="AS290" s="205">
        <v>0</v>
      </c>
      <c r="AT290" s="205">
        <v>0</v>
      </c>
    </row>
    <row r="291" spans="1:46" ht="15.75" hidden="1" customHeight="1" outlineLevel="1">
      <c r="A291" s="8" t="s">
        <v>61</v>
      </c>
      <c r="B291" s="216">
        <v>281</v>
      </c>
      <c r="C291" s="226"/>
      <c r="D291" s="227"/>
      <c r="E291" s="227"/>
      <c r="F291" s="224"/>
      <c r="G291" s="220">
        <v>0</v>
      </c>
      <c r="H291" s="221">
        <v>0.1</v>
      </c>
      <c r="I291" s="222"/>
      <c r="J291" s="223">
        <v>0</v>
      </c>
      <c r="K291" s="224"/>
      <c r="L291" s="224"/>
      <c r="M291" s="215"/>
      <c r="AR291" s="205">
        <v>0</v>
      </c>
      <c r="AS291" s="205">
        <v>0</v>
      </c>
      <c r="AT291" s="205">
        <v>0</v>
      </c>
    </row>
    <row r="292" spans="1:46" ht="15.75" hidden="1" customHeight="1" outlineLevel="1">
      <c r="A292" s="8" t="s">
        <v>61</v>
      </c>
      <c r="B292" s="216">
        <v>282</v>
      </c>
      <c r="C292" s="226"/>
      <c r="D292" s="227"/>
      <c r="E292" s="227"/>
      <c r="F292" s="224"/>
      <c r="G292" s="220">
        <v>0</v>
      </c>
      <c r="H292" s="221">
        <v>0.1</v>
      </c>
      <c r="I292" s="222"/>
      <c r="J292" s="223">
        <v>0</v>
      </c>
      <c r="K292" s="224"/>
      <c r="L292" s="224"/>
      <c r="M292" s="215"/>
      <c r="AR292" s="205">
        <v>0</v>
      </c>
      <c r="AS292" s="205">
        <v>0</v>
      </c>
      <c r="AT292" s="205">
        <v>0</v>
      </c>
    </row>
    <row r="293" spans="1:46" ht="15.75" hidden="1" customHeight="1" outlineLevel="1">
      <c r="A293" s="8" t="s">
        <v>61</v>
      </c>
      <c r="B293" s="216">
        <v>283</v>
      </c>
      <c r="C293" s="226"/>
      <c r="D293" s="227"/>
      <c r="E293" s="227"/>
      <c r="F293" s="224"/>
      <c r="G293" s="220">
        <v>0</v>
      </c>
      <c r="H293" s="221">
        <v>0.1</v>
      </c>
      <c r="I293" s="222"/>
      <c r="J293" s="223">
        <v>0</v>
      </c>
      <c r="K293" s="224"/>
      <c r="L293" s="224"/>
      <c r="M293" s="215"/>
      <c r="AR293" s="205">
        <v>0</v>
      </c>
      <c r="AS293" s="205">
        <v>0</v>
      </c>
      <c r="AT293" s="205">
        <v>0</v>
      </c>
    </row>
    <row r="294" spans="1:46" ht="15.75" hidden="1" customHeight="1" outlineLevel="1">
      <c r="A294" s="8" t="s">
        <v>61</v>
      </c>
      <c r="B294" s="216">
        <v>284</v>
      </c>
      <c r="C294" s="226"/>
      <c r="D294" s="227"/>
      <c r="E294" s="227"/>
      <c r="F294" s="224"/>
      <c r="G294" s="220">
        <v>0</v>
      </c>
      <c r="H294" s="221">
        <v>0.1</v>
      </c>
      <c r="I294" s="222"/>
      <c r="J294" s="223">
        <v>0</v>
      </c>
      <c r="K294" s="224"/>
      <c r="L294" s="224"/>
      <c r="M294" s="215"/>
      <c r="AR294" s="205">
        <v>0</v>
      </c>
      <c r="AS294" s="205">
        <v>0</v>
      </c>
      <c r="AT294" s="205">
        <v>0</v>
      </c>
    </row>
    <row r="295" spans="1:46" ht="15.75" hidden="1" customHeight="1" outlineLevel="1">
      <c r="A295" s="8" t="s">
        <v>61</v>
      </c>
      <c r="B295" s="216">
        <v>285</v>
      </c>
      <c r="C295" s="226"/>
      <c r="D295" s="227"/>
      <c r="E295" s="227"/>
      <c r="F295" s="224"/>
      <c r="G295" s="220">
        <v>0</v>
      </c>
      <c r="H295" s="221">
        <v>0.1</v>
      </c>
      <c r="I295" s="222"/>
      <c r="J295" s="223">
        <v>0</v>
      </c>
      <c r="K295" s="224"/>
      <c r="L295" s="224"/>
      <c r="M295" s="215"/>
      <c r="AR295" s="205">
        <v>0</v>
      </c>
      <c r="AS295" s="205">
        <v>0</v>
      </c>
      <c r="AT295" s="205">
        <v>0</v>
      </c>
    </row>
    <row r="296" spans="1:46" ht="15.75" hidden="1" customHeight="1" outlineLevel="1">
      <c r="A296" s="8" t="s">
        <v>61</v>
      </c>
      <c r="B296" s="216">
        <v>286</v>
      </c>
      <c r="C296" s="226"/>
      <c r="D296" s="227"/>
      <c r="E296" s="227"/>
      <c r="F296" s="224"/>
      <c r="G296" s="220">
        <v>0</v>
      </c>
      <c r="H296" s="221">
        <v>0.1</v>
      </c>
      <c r="I296" s="222"/>
      <c r="J296" s="223">
        <v>0</v>
      </c>
      <c r="K296" s="224"/>
      <c r="L296" s="224"/>
      <c r="M296" s="215"/>
      <c r="AR296" s="205">
        <v>0</v>
      </c>
      <c r="AS296" s="205">
        <v>0</v>
      </c>
      <c r="AT296" s="205">
        <v>0</v>
      </c>
    </row>
    <row r="297" spans="1:46" ht="15.75" hidden="1" customHeight="1" outlineLevel="1">
      <c r="A297" s="8" t="s">
        <v>61</v>
      </c>
      <c r="B297" s="216">
        <v>287</v>
      </c>
      <c r="C297" s="226"/>
      <c r="D297" s="227"/>
      <c r="E297" s="227"/>
      <c r="F297" s="224"/>
      <c r="G297" s="220">
        <v>0</v>
      </c>
      <c r="H297" s="221">
        <v>0.1</v>
      </c>
      <c r="I297" s="222"/>
      <c r="J297" s="223">
        <v>0</v>
      </c>
      <c r="K297" s="224"/>
      <c r="L297" s="224"/>
      <c r="M297" s="215"/>
      <c r="AR297" s="205">
        <v>0</v>
      </c>
      <c r="AS297" s="205">
        <v>0</v>
      </c>
      <c r="AT297" s="205">
        <v>0</v>
      </c>
    </row>
    <row r="298" spans="1:46" ht="15.75" hidden="1" customHeight="1" outlineLevel="1">
      <c r="A298" s="8" t="s">
        <v>61</v>
      </c>
      <c r="B298" s="216">
        <v>288</v>
      </c>
      <c r="C298" s="226"/>
      <c r="D298" s="227"/>
      <c r="E298" s="227"/>
      <c r="F298" s="224"/>
      <c r="G298" s="220">
        <v>0</v>
      </c>
      <c r="H298" s="221">
        <v>0.1</v>
      </c>
      <c r="I298" s="222"/>
      <c r="J298" s="223">
        <v>0</v>
      </c>
      <c r="K298" s="224"/>
      <c r="L298" s="224"/>
      <c r="M298" s="215"/>
      <c r="AR298" s="205">
        <v>0</v>
      </c>
      <c r="AS298" s="205">
        <v>0</v>
      </c>
      <c r="AT298" s="205">
        <v>0</v>
      </c>
    </row>
    <row r="299" spans="1:46" ht="15.75" hidden="1" customHeight="1" outlineLevel="1">
      <c r="A299" s="8" t="s">
        <v>61</v>
      </c>
      <c r="B299" s="216">
        <v>289</v>
      </c>
      <c r="C299" s="226"/>
      <c r="D299" s="227"/>
      <c r="E299" s="227"/>
      <c r="F299" s="224"/>
      <c r="G299" s="220">
        <v>0</v>
      </c>
      <c r="H299" s="221">
        <v>0.1</v>
      </c>
      <c r="I299" s="222"/>
      <c r="J299" s="223">
        <v>0</v>
      </c>
      <c r="K299" s="224"/>
      <c r="L299" s="224"/>
      <c r="M299" s="215"/>
      <c r="AR299" s="205">
        <v>0</v>
      </c>
      <c r="AS299" s="205">
        <v>0</v>
      </c>
      <c r="AT299" s="205">
        <v>0</v>
      </c>
    </row>
    <row r="300" spans="1:46" ht="15.75" hidden="1" customHeight="1" outlineLevel="1">
      <c r="A300" s="8" t="s">
        <v>61</v>
      </c>
      <c r="B300" s="216">
        <v>290</v>
      </c>
      <c r="C300" s="226"/>
      <c r="D300" s="227"/>
      <c r="E300" s="227"/>
      <c r="F300" s="224"/>
      <c r="G300" s="220">
        <v>0</v>
      </c>
      <c r="H300" s="221">
        <v>0.1</v>
      </c>
      <c r="I300" s="222"/>
      <c r="J300" s="223">
        <v>0</v>
      </c>
      <c r="K300" s="224"/>
      <c r="L300" s="224"/>
      <c r="M300" s="215"/>
      <c r="AR300" s="205">
        <v>0</v>
      </c>
      <c r="AS300" s="205">
        <v>0</v>
      </c>
      <c r="AT300" s="205">
        <v>0</v>
      </c>
    </row>
    <row r="301" spans="1:46" ht="15.75" hidden="1" customHeight="1" outlineLevel="1">
      <c r="A301" s="8" t="s">
        <v>61</v>
      </c>
      <c r="B301" s="216">
        <v>291</v>
      </c>
      <c r="C301" s="226"/>
      <c r="D301" s="227"/>
      <c r="E301" s="227"/>
      <c r="F301" s="224"/>
      <c r="G301" s="220">
        <v>0</v>
      </c>
      <c r="H301" s="221">
        <v>0.1</v>
      </c>
      <c r="I301" s="222"/>
      <c r="J301" s="223">
        <v>0</v>
      </c>
      <c r="K301" s="224"/>
      <c r="L301" s="224"/>
      <c r="M301" s="215"/>
      <c r="AR301" s="205">
        <v>0</v>
      </c>
      <c r="AS301" s="205">
        <v>0</v>
      </c>
      <c r="AT301" s="205">
        <v>0</v>
      </c>
    </row>
    <row r="302" spans="1:46" ht="15.75" hidden="1" customHeight="1" outlineLevel="1">
      <c r="A302" s="8" t="s">
        <v>61</v>
      </c>
      <c r="B302" s="216">
        <v>292</v>
      </c>
      <c r="C302" s="226"/>
      <c r="D302" s="227"/>
      <c r="E302" s="227"/>
      <c r="F302" s="224"/>
      <c r="G302" s="220">
        <v>0</v>
      </c>
      <c r="H302" s="221">
        <v>0.1</v>
      </c>
      <c r="I302" s="222"/>
      <c r="J302" s="223">
        <v>0</v>
      </c>
      <c r="K302" s="224"/>
      <c r="L302" s="224"/>
      <c r="M302" s="215"/>
      <c r="AR302" s="205">
        <v>0</v>
      </c>
      <c r="AS302" s="205">
        <v>0</v>
      </c>
      <c r="AT302" s="205">
        <v>0</v>
      </c>
    </row>
    <row r="303" spans="1:46" ht="15.75" hidden="1" customHeight="1" outlineLevel="1">
      <c r="A303" s="8" t="s">
        <v>61</v>
      </c>
      <c r="B303" s="216">
        <v>293</v>
      </c>
      <c r="C303" s="226"/>
      <c r="D303" s="227"/>
      <c r="E303" s="227"/>
      <c r="F303" s="224"/>
      <c r="G303" s="220">
        <v>0</v>
      </c>
      <c r="H303" s="221">
        <v>0.1</v>
      </c>
      <c r="I303" s="222"/>
      <c r="J303" s="223">
        <v>0</v>
      </c>
      <c r="K303" s="224"/>
      <c r="L303" s="224"/>
      <c r="M303" s="215"/>
      <c r="AR303" s="205">
        <v>0</v>
      </c>
      <c r="AS303" s="205">
        <v>0</v>
      </c>
      <c r="AT303" s="205">
        <v>0</v>
      </c>
    </row>
    <row r="304" spans="1:46" ht="15.75" hidden="1" customHeight="1" outlineLevel="1">
      <c r="A304" s="8" t="s">
        <v>61</v>
      </c>
      <c r="B304" s="216">
        <v>294</v>
      </c>
      <c r="C304" s="226"/>
      <c r="D304" s="227"/>
      <c r="E304" s="227"/>
      <c r="F304" s="224"/>
      <c r="G304" s="220">
        <v>0</v>
      </c>
      <c r="H304" s="221">
        <v>0.1</v>
      </c>
      <c r="I304" s="222"/>
      <c r="J304" s="223">
        <v>0</v>
      </c>
      <c r="K304" s="224"/>
      <c r="L304" s="224"/>
      <c r="M304" s="215"/>
      <c r="AR304" s="205">
        <v>0</v>
      </c>
      <c r="AS304" s="205">
        <v>0</v>
      </c>
      <c r="AT304" s="205">
        <v>0</v>
      </c>
    </row>
    <row r="305" spans="1:46" ht="15.75" hidden="1" customHeight="1" outlineLevel="1">
      <c r="A305" s="8" t="s">
        <v>61</v>
      </c>
      <c r="B305" s="216">
        <v>295</v>
      </c>
      <c r="C305" s="226"/>
      <c r="D305" s="227"/>
      <c r="E305" s="227"/>
      <c r="F305" s="224"/>
      <c r="G305" s="220">
        <v>0</v>
      </c>
      <c r="H305" s="221">
        <v>0.1</v>
      </c>
      <c r="I305" s="222"/>
      <c r="J305" s="223">
        <v>0</v>
      </c>
      <c r="K305" s="224"/>
      <c r="L305" s="224"/>
      <c r="M305" s="215"/>
      <c r="AR305" s="205">
        <v>0</v>
      </c>
      <c r="AS305" s="205">
        <v>0</v>
      </c>
      <c r="AT305" s="205">
        <v>0</v>
      </c>
    </row>
    <row r="306" spans="1:46" ht="15.75" hidden="1" customHeight="1" outlineLevel="1">
      <c r="A306" s="8" t="s">
        <v>61</v>
      </c>
      <c r="B306" s="216">
        <v>296</v>
      </c>
      <c r="C306" s="226"/>
      <c r="D306" s="227"/>
      <c r="E306" s="227"/>
      <c r="F306" s="224"/>
      <c r="G306" s="220">
        <v>0</v>
      </c>
      <c r="H306" s="221">
        <v>0.1</v>
      </c>
      <c r="I306" s="222"/>
      <c r="J306" s="223">
        <v>0</v>
      </c>
      <c r="K306" s="224"/>
      <c r="L306" s="224"/>
      <c r="M306" s="215"/>
      <c r="AR306" s="205">
        <v>0</v>
      </c>
      <c r="AS306" s="205">
        <v>0</v>
      </c>
      <c r="AT306" s="205">
        <v>0</v>
      </c>
    </row>
    <row r="307" spans="1:46" ht="15.75" hidden="1" customHeight="1" outlineLevel="1">
      <c r="A307" s="8" t="s">
        <v>61</v>
      </c>
      <c r="B307" s="216">
        <v>297</v>
      </c>
      <c r="C307" s="226"/>
      <c r="D307" s="227"/>
      <c r="E307" s="227"/>
      <c r="F307" s="224"/>
      <c r="G307" s="220">
        <v>0</v>
      </c>
      <c r="H307" s="221">
        <v>0.1</v>
      </c>
      <c r="I307" s="222"/>
      <c r="J307" s="223">
        <v>0</v>
      </c>
      <c r="K307" s="224"/>
      <c r="L307" s="224"/>
      <c r="M307" s="215"/>
      <c r="AR307" s="205">
        <v>0</v>
      </c>
      <c r="AS307" s="205">
        <v>0</v>
      </c>
      <c r="AT307" s="205">
        <v>0</v>
      </c>
    </row>
    <row r="308" spans="1:46" ht="15.75" hidden="1" customHeight="1" outlineLevel="1">
      <c r="A308" s="8" t="s">
        <v>61</v>
      </c>
      <c r="B308" s="216">
        <v>298</v>
      </c>
      <c r="C308" s="226"/>
      <c r="D308" s="227"/>
      <c r="E308" s="227"/>
      <c r="F308" s="224"/>
      <c r="G308" s="220">
        <v>0</v>
      </c>
      <c r="H308" s="221">
        <v>0.1</v>
      </c>
      <c r="I308" s="222"/>
      <c r="J308" s="223">
        <v>0</v>
      </c>
      <c r="K308" s="224"/>
      <c r="L308" s="224"/>
      <c r="M308" s="215"/>
      <c r="AR308" s="205">
        <v>0</v>
      </c>
      <c r="AS308" s="205">
        <v>0</v>
      </c>
      <c r="AT308" s="205">
        <v>0</v>
      </c>
    </row>
    <row r="309" spans="1:46" ht="15.75" hidden="1" customHeight="1" outlineLevel="1">
      <c r="A309" s="8" t="s">
        <v>61</v>
      </c>
      <c r="B309" s="216">
        <v>299</v>
      </c>
      <c r="C309" s="226"/>
      <c r="D309" s="227"/>
      <c r="E309" s="227"/>
      <c r="F309" s="224"/>
      <c r="G309" s="220">
        <v>0</v>
      </c>
      <c r="H309" s="221">
        <v>0.1</v>
      </c>
      <c r="I309" s="222"/>
      <c r="J309" s="223">
        <v>0</v>
      </c>
      <c r="K309" s="224"/>
      <c r="L309" s="224"/>
      <c r="M309" s="215"/>
      <c r="AR309" s="205">
        <v>0</v>
      </c>
      <c r="AS309" s="205">
        <v>0</v>
      </c>
      <c r="AT309" s="205">
        <v>0</v>
      </c>
    </row>
    <row r="310" spans="1:46" ht="15.75" hidden="1" customHeight="1" outlineLevel="1">
      <c r="A310" s="8" t="s">
        <v>61</v>
      </c>
      <c r="B310" s="216">
        <v>300</v>
      </c>
      <c r="C310" s="226"/>
      <c r="D310" s="227"/>
      <c r="E310" s="227"/>
      <c r="F310" s="224"/>
      <c r="G310" s="220">
        <v>0</v>
      </c>
      <c r="H310" s="221">
        <v>0.1</v>
      </c>
      <c r="I310" s="222"/>
      <c r="J310" s="223">
        <v>0</v>
      </c>
      <c r="K310" s="224"/>
      <c r="L310" s="224"/>
      <c r="M310" s="215"/>
      <c r="AR310" s="205">
        <v>0</v>
      </c>
      <c r="AS310" s="205">
        <v>0</v>
      </c>
      <c r="AT310" s="205">
        <v>0</v>
      </c>
    </row>
    <row r="311" spans="1:46" ht="15.75" hidden="1" customHeight="1" outlineLevel="1">
      <c r="A311" s="8" t="s">
        <v>61</v>
      </c>
      <c r="B311" s="216">
        <v>301</v>
      </c>
      <c r="C311" s="226"/>
      <c r="D311" s="227"/>
      <c r="E311" s="227"/>
      <c r="F311" s="224"/>
      <c r="G311" s="220">
        <v>0</v>
      </c>
      <c r="H311" s="221">
        <v>0.1</v>
      </c>
      <c r="I311" s="222"/>
      <c r="J311" s="223">
        <v>0</v>
      </c>
      <c r="K311" s="224"/>
      <c r="L311" s="224"/>
      <c r="M311" s="215"/>
      <c r="AR311" s="205">
        <v>0</v>
      </c>
      <c r="AS311" s="205">
        <v>0</v>
      </c>
      <c r="AT311" s="205">
        <v>0</v>
      </c>
    </row>
    <row r="312" spans="1:46" ht="15.75" hidden="1" customHeight="1" outlineLevel="1">
      <c r="A312" s="8" t="s">
        <v>61</v>
      </c>
      <c r="B312" s="216">
        <v>302</v>
      </c>
      <c r="C312" s="226"/>
      <c r="D312" s="227"/>
      <c r="E312" s="227"/>
      <c r="F312" s="224"/>
      <c r="G312" s="220">
        <v>0</v>
      </c>
      <c r="H312" s="221">
        <v>0.1</v>
      </c>
      <c r="I312" s="222"/>
      <c r="J312" s="223">
        <v>0</v>
      </c>
      <c r="K312" s="224"/>
      <c r="L312" s="224"/>
      <c r="M312" s="215"/>
      <c r="AR312" s="205">
        <v>0</v>
      </c>
      <c r="AS312" s="205">
        <v>0</v>
      </c>
      <c r="AT312" s="205">
        <v>0</v>
      </c>
    </row>
    <row r="313" spans="1:46" ht="15.75" hidden="1" customHeight="1" outlineLevel="1">
      <c r="A313" s="8" t="s">
        <v>61</v>
      </c>
      <c r="B313" s="216">
        <v>303</v>
      </c>
      <c r="C313" s="226"/>
      <c r="D313" s="227"/>
      <c r="E313" s="227"/>
      <c r="F313" s="224"/>
      <c r="G313" s="220">
        <v>0</v>
      </c>
      <c r="H313" s="221">
        <v>0.1</v>
      </c>
      <c r="I313" s="222"/>
      <c r="J313" s="223">
        <v>0</v>
      </c>
      <c r="K313" s="224"/>
      <c r="L313" s="224"/>
      <c r="M313" s="215"/>
      <c r="AR313" s="205">
        <v>0</v>
      </c>
      <c r="AS313" s="205">
        <v>0</v>
      </c>
      <c r="AT313" s="205">
        <v>0</v>
      </c>
    </row>
    <row r="314" spans="1:46" ht="15.75" hidden="1" customHeight="1" outlineLevel="1">
      <c r="A314" s="8" t="s">
        <v>61</v>
      </c>
      <c r="B314" s="216">
        <v>304</v>
      </c>
      <c r="C314" s="226"/>
      <c r="D314" s="227"/>
      <c r="E314" s="227"/>
      <c r="F314" s="224"/>
      <c r="G314" s="220">
        <v>0</v>
      </c>
      <c r="H314" s="221">
        <v>0.1</v>
      </c>
      <c r="I314" s="222"/>
      <c r="J314" s="223">
        <v>0</v>
      </c>
      <c r="K314" s="224"/>
      <c r="L314" s="224"/>
      <c r="M314" s="215"/>
      <c r="AR314" s="205">
        <v>0</v>
      </c>
      <c r="AS314" s="205">
        <v>0</v>
      </c>
      <c r="AT314" s="205">
        <v>0</v>
      </c>
    </row>
    <row r="315" spans="1:46" ht="15.75" hidden="1" customHeight="1" outlineLevel="1">
      <c r="A315" s="8" t="s">
        <v>61</v>
      </c>
      <c r="B315" s="216">
        <v>305</v>
      </c>
      <c r="C315" s="226"/>
      <c r="D315" s="227"/>
      <c r="E315" s="227"/>
      <c r="F315" s="224"/>
      <c r="G315" s="220">
        <v>0</v>
      </c>
      <c r="H315" s="221">
        <v>0.1</v>
      </c>
      <c r="I315" s="222"/>
      <c r="J315" s="223">
        <v>0</v>
      </c>
      <c r="K315" s="224"/>
      <c r="L315" s="224"/>
      <c r="M315" s="215"/>
      <c r="AR315" s="205">
        <v>0</v>
      </c>
      <c r="AS315" s="205">
        <v>0</v>
      </c>
      <c r="AT315" s="205">
        <v>0</v>
      </c>
    </row>
    <row r="316" spans="1:46" ht="15.75" hidden="1" customHeight="1" outlineLevel="1">
      <c r="A316" s="8" t="s">
        <v>61</v>
      </c>
      <c r="B316" s="216">
        <v>306</v>
      </c>
      <c r="C316" s="226"/>
      <c r="D316" s="227"/>
      <c r="E316" s="227"/>
      <c r="F316" s="224"/>
      <c r="G316" s="220">
        <v>0</v>
      </c>
      <c r="H316" s="221">
        <v>0.1</v>
      </c>
      <c r="I316" s="222"/>
      <c r="J316" s="223">
        <v>0</v>
      </c>
      <c r="K316" s="224"/>
      <c r="L316" s="224"/>
      <c r="M316" s="215"/>
      <c r="AR316" s="205">
        <v>0</v>
      </c>
      <c r="AS316" s="205">
        <v>0</v>
      </c>
      <c r="AT316" s="205">
        <v>0</v>
      </c>
    </row>
    <row r="317" spans="1:46" ht="15.75" hidden="1" customHeight="1" outlineLevel="1">
      <c r="A317" s="8" t="s">
        <v>61</v>
      </c>
      <c r="B317" s="216">
        <v>307</v>
      </c>
      <c r="C317" s="226"/>
      <c r="D317" s="227"/>
      <c r="E317" s="227"/>
      <c r="F317" s="224"/>
      <c r="G317" s="220">
        <v>0</v>
      </c>
      <c r="H317" s="221">
        <v>0.1</v>
      </c>
      <c r="I317" s="222"/>
      <c r="J317" s="223">
        <v>0</v>
      </c>
      <c r="K317" s="224"/>
      <c r="L317" s="224"/>
      <c r="M317" s="215"/>
      <c r="AR317" s="205">
        <v>0</v>
      </c>
      <c r="AS317" s="205">
        <v>0</v>
      </c>
      <c r="AT317" s="205">
        <v>0</v>
      </c>
    </row>
    <row r="318" spans="1:46" ht="15.75" hidden="1" customHeight="1" outlineLevel="1">
      <c r="A318" s="8" t="s">
        <v>61</v>
      </c>
      <c r="B318" s="216">
        <v>308</v>
      </c>
      <c r="C318" s="226"/>
      <c r="D318" s="227"/>
      <c r="E318" s="227"/>
      <c r="F318" s="224"/>
      <c r="G318" s="220">
        <v>0</v>
      </c>
      <c r="H318" s="221">
        <v>0.1</v>
      </c>
      <c r="I318" s="222"/>
      <c r="J318" s="223">
        <v>0</v>
      </c>
      <c r="K318" s="224"/>
      <c r="L318" s="224"/>
      <c r="M318" s="215"/>
      <c r="AR318" s="205">
        <v>0</v>
      </c>
      <c r="AS318" s="205">
        <v>0</v>
      </c>
      <c r="AT318" s="205">
        <v>0</v>
      </c>
    </row>
    <row r="319" spans="1:46" ht="15.75" hidden="1" customHeight="1" outlineLevel="1">
      <c r="A319" s="8" t="s">
        <v>61</v>
      </c>
      <c r="B319" s="216">
        <v>309</v>
      </c>
      <c r="C319" s="226"/>
      <c r="D319" s="227"/>
      <c r="E319" s="227"/>
      <c r="F319" s="224"/>
      <c r="G319" s="220">
        <v>0</v>
      </c>
      <c r="H319" s="221">
        <v>0.1</v>
      </c>
      <c r="I319" s="222"/>
      <c r="J319" s="223">
        <v>0</v>
      </c>
      <c r="K319" s="224"/>
      <c r="L319" s="224"/>
      <c r="M319" s="215"/>
      <c r="AR319" s="205">
        <v>0</v>
      </c>
      <c r="AS319" s="205">
        <v>0</v>
      </c>
      <c r="AT319" s="205">
        <v>0</v>
      </c>
    </row>
    <row r="320" spans="1:46" ht="15.75" hidden="1" customHeight="1" outlineLevel="1">
      <c r="A320" s="8" t="s">
        <v>61</v>
      </c>
      <c r="B320" s="216">
        <v>310</v>
      </c>
      <c r="C320" s="226"/>
      <c r="D320" s="227"/>
      <c r="E320" s="227"/>
      <c r="F320" s="224"/>
      <c r="G320" s="220">
        <v>0</v>
      </c>
      <c r="H320" s="221">
        <v>0.1</v>
      </c>
      <c r="I320" s="222"/>
      <c r="J320" s="223">
        <v>0</v>
      </c>
      <c r="K320" s="224"/>
      <c r="L320" s="224"/>
      <c r="M320" s="215"/>
      <c r="AR320" s="205">
        <v>0</v>
      </c>
      <c r="AS320" s="205">
        <v>0</v>
      </c>
      <c r="AT320" s="205">
        <v>0</v>
      </c>
    </row>
    <row r="321" spans="1:46" ht="15.75" hidden="1" customHeight="1" outlineLevel="1">
      <c r="A321" s="8" t="s">
        <v>61</v>
      </c>
      <c r="B321" s="216">
        <v>311</v>
      </c>
      <c r="C321" s="226"/>
      <c r="D321" s="227"/>
      <c r="E321" s="227"/>
      <c r="F321" s="224"/>
      <c r="G321" s="220">
        <v>0</v>
      </c>
      <c r="H321" s="221">
        <v>0.1</v>
      </c>
      <c r="I321" s="222"/>
      <c r="J321" s="223">
        <v>0</v>
      </c>
      <c r="K321" s="224"/>
      <c r="L321" s="224"/>
      <c r="M321" s="215"/>
      <c r="AR321" s="205">
        <v>0</v>
      </c>
      <c r="AS321" s="205">
        <v>0</v>
      </c>
      <c r="AT321" s="205">
        <v>0</v>
      </c>
    </row>
    <row r="322" spans="1:46" ht="15.75" hidden="1" customHeight="1" outlineLevel="1">
      <c r="A322" s="8" t="s">
        <v>61</v>
      </c>
      <c r="B322" s="216">
        <v>312</v>
      </c>
      <c r="C322" s="226"/>
      <c r="D322" s="227"/>
      <c r="E322" s="227"/>
      <c r="F322" s="224"/>
      <c r="G322" s="220">
        <v>0</v>
      </c>
      <c r="H322" s="221">
        <v>0.1</v>
      </c>
      <c r="I322" s="222"/>
      <c r="J322" s="223">
        <v>0</v>
      </c>
      <c r="K322" s="224"/>
      <c r="L322" s="224"/>
      <c r="M322" s="215"/>
      <c r="AR322" s="205">
        <v>0</v>
      </c>
      <c r="AS322" s="205">
        <v>0</v>
      </c>
      <c r="AT322" s="205">
        <v>0</v>
      </c>
    </row>
    <row r="323" spans="1:46" ht="15.75" hidden="1" customHeight="1" outlineLevel="1">
      <c r="A323" s="8" t="s">
        <v>61</v>
      </c>
      <c r="B323" s="216">
        <v>313</v>
      </c>
      <c r="C323" s="226"/>
      <c r="D323" s="227"/>
      <c r="E323" s="227"/>
      <c r="F323" s="224"/>
      <c r="G323" s="220">
        <v>0</v>
      </c>
      <c r="H323" s="221">
        <v>0.1</v>
      </c>
      <c r="I323" s="222"/>
      <c r="J323" s="223">
        <v>0</v>
      </c>
      <c r="K323" s="224"/>
      <c r="L323" s="224"/>
      <c r="M323" s="215"/>
      <c r="AR323" s="205">
        <v>0</v>
      </c>
      <c r="AS323" s="205">
        <v>0</v>
      </c>
      <c r="AT323" s="205">
        <v>0</v>
      </c>
    </row>
    <row r="324" spans="1:46" ht="15.75" hidden="1" customHeight="1" outlineLevel="1">
      <c r="A324" s="8" t="s">
        <v>61</v>
      </c>
      <c r="B324" s="216">
        <v>314</v>
      </c>
      <c r="C324" s="226"/>
      <c r="D324" s="227"/>
      <c r="E324" s="227"/>
      <c r="F324" s="224"/>
      <c r="G324" s="220">
        <v>0</v>
      </c>
      <c r="H324" s="221">
        <v>0.1</v>
      </c>
      <c r="I324" s="222"/>
      <c r="J324" s="223">
        <v>0</v>
      </c>
      <c r="K324" s="224"/>
      <c r="L324" s="224"/>
      <c r="M324" s="215"/>
      <c r="AR324" s="205">
        <v>0</v>
      </c>
      <c r="AS324" s="205">
        <v>0</v>
      </c>
      <c r="AT324" s="205">
        <v>0</v>
      </c>
    </row>
    <row r="325" spans="1:46" ht="15.75" hidden="1" customHeight="1" outlineLevel="1">
      <c r="A325" s="8" t="s">
        <v>61</v>
      </c>
      <c r="B325" s="216">
        <v>315</v>
      </c>
      <c r="C325" s="226"/>
      <c r="D325" s="227"/>
      <c r="E325" s="227"/>
      <c r="F325" s="224"/>
      <c r="G325" s="220">
        <v>0</v>
      </c>
      <c r="H325" s="221">
        <v>0.1</v>
      </c>
      <c r="I325" s="222"/>
      <c r="J325" s="223">
        <v>0</v>
      </c>
      <c r="K325" s="224"/>
      <c r="L325" s="224"/>
      <c r="M325" s="215"/>
      <c r="AR325" s="205">
        <v>0</v>
      </c>
      <c r="AS325" s="205">
        <v>0</v>
      </c>
      <c r="AT325" s="205">
        <v>0</v>
      </c>
    </row>
    <row r="326" spans="1:46" ht="15.75" hidden="1" customHeight="1" outlineLevel="1">
      <c r="A326" s="8" t="s">
        <v>61</v>
      </c>
      <c r="B326" s="216">
        <v>316</v>
      </c>
      <c r="C326" s="226"/>
      <c r="D326" s="227"/>
      <c r="E326" s="227"/>
      <c r="F326" s="224"/>
      <c r="G326" s="220">
        <v>0</v>
      </c>
      <c r="H326" s="221">
        <v>0.1</v>
      </c>
      <c r="I326" s="222"/>
      <c r="J326" s="223">
        <v>0</v>
      </c>
      <c r="K326" s="224"/>
      <c r="L326" s="224"/>
      <c r="M326" s="215"/>
      <c r="AR326" s="205">
        <v>0</v>
      </c>
      <c r="AS326" s="205">
        <v>0</v>
      </c>
      <c r="AT326" s="205">
        <v>0</v>
      </c>
    </row>
    <row r="327" spans="1:46" ht="15.75" hidden="1" customHeight="1" outlineLevel="1">
      <c r="A327" s="8" t="s">
        <v>61</v>
      </c>
      <c r="B327" s="216">
        <v>317</v>
      </c>
      <c r="C327" s="226"/>
      <c r="D327" s="227"/>
      <c r="E327" s="227"/>
      <c r="F327" s="224"/>
      <c r="G327" s="220">
        <v>0</v>
      </c>
      <c r="H327" s="221">
        <v>0.1</v>
      </c>
      <c r="I327" s="222"/>
      <c r="J327" s="223">
        <v>0</v>
      </c>
      <c r="K327" s="224"/>
      <c r="L327" s="224"/>
      <c r="M327" s="215"/>
      <c r="AR327" s="205">
        <v>0</v>
      </c>
      <c r="AS327" s="205">
        <v>0</v>
      </c>
      <c r="AT327" s="205">
        <v>0</v>
      </c>
    </row>
    <row r="328" spans="1:46" ht="15.75" hidden="1" customHeight="1" outlineLevel="1">
      <c r="A328" s="8" t="s">
        <v>61</v>
      </c>
      <c r="B328" s="216">
        <v>318</v>
      </c>
      <c r="C328" s="226"/>
      <c r="D328" s="227"/>
      <c r="E328" s="227"/>
      <c r="F328" s="224"/>
      <c r="G328" s="220">
        <v>0</v>
      </c>
      <c r="H328" s="221">
        <v>0.1</v>
      </c>
      <c r="I328" s="222"/>
      <c r="J328" s="223">
        <v>0</v>
      </c>
      <c r="K328" s="224"/>
      <c r="L328" s="224"/>
      <c r="M328" s="215"/>
      <c r="AR328" s="205">
        <v>0</v>
      </c>
      <c r="AS328" s="205">
        <v>0</v>
      </c>
      <c r="AT328" s="205">
        <v>0</v>
      </c>
    </row>
    <row r="329" spans="1:46" ht="15.75" hidden="1" customHeight="1" outlineLevel="1">
      <c r="A329" s="8" t="s">
        <v>61</v>
      </c>
      <c r="B329" s="216">
        <v>319</v>
      </c>
      <c r="C329" s="226"/>
      <c r="D329" s="227"/>
      <c r="E329" s="227"/>
      <c r="F329" s="224"/>
      <c r="G329" s="220">
        <v>0</v>
      </c>
      <c r="H329" s="221">
        <v>0.1</v>
      </c>
      <c r="I329" s="222"/>
      <c r="J329" s="223">
        <v>0</v>
      </c>
      <c r="K329" s="224"/>
      <c r="L329" s="224"/>
      <c r="M329" s="215"/>
      <c r="AR329" s="205">
        <v>0</v>
      </c>
      <c r="AS329" s="205">
        <v>0</v>
      </c>
      <c r="AT329" s="205">
        <v>0</v>
      </c>
    </row>
    <row r="330" spans="1:46" ht="15.75" hidden="1" customHeight="1" outlineLevel="1">
      <c r="A330" s="8" t="s">
        <v>61</v>
      </c>
      <c r="B330" s="216">
        <v>320</v>
      </c>
      <c r="C330" s="226"/>
      <c r="D330" s="227"/>
      <c r="E330" s="227"/>
      <c r="F330" s="224"/>
      <c r="G330" s="220">
        <v>0</v>
      </c>
      <c r="H330" s="221">
        <v>0.1</v>
      </c>
      <c r="I330" s="222"/>
      <c r="J330" s="223">
        <v>0</v>
      </c>
      <c r="K330" s="224"/>
      <c r="L330" s="224"/>
      <c r="M330" s="215"/>
      <c r="AR330" s="205">
        <v>0</v>
      </c>
      <c r="AS330" s="205">
        <v>0</v>
      </c>
      <c r="AT330" s="205">
        <v>0</v>
      </c>
    </row>
    <row r="331" spans="1:46" ht="15.75" hidden="1" customHeight="1" outlineLevel="1">
      <c r="A331" s="8" t="s">
        <v>61</v>
      </c>
      <c r="B331" s="216">
        <v>321</v>
      </c>
      <c r="C331" s="226"/>
      <c r="D331" s="227"/>
      <c r="E331" s="227"/>
      <c r="F331" s="224"/>
      <c r="G331" s="220">
        <v>0</v>
      </c>
      <c r="H331" s="221">
        <v>0.1</v>
      </c>
      <c r="I331" s="222"/>
      <c r="J331" s="223">
        <v>0</v>
      </c>
      <c r="K331" s="224"/>
      <c r="L331" s="224"/>
      <c r="M331" s="215"/>
      <c r="AR331" s="205">
        <v>0</v>
      </c>
      <c r="AS331" s="205">
        <v>0</v>
      </c>
      <c r="AT331" s="205">
        <v>0</v>
      </c>
    </row>
    <row r="332" spans="1:46" ht="15.75" hidden="1" customHeight="1" outlineLevel="1">
      <c r="A332" s="8" t="s">
        <v>61</v>
      </c>
      <c r="B332" s="216">
        <v>322</v>
      </c>
      <c r="C332" s="226"/>
      <c r="D332" s="227"/>
      <c r="E332" s="227"/>
      <c r="F332" s="224"/>
      <c r="G332" s="220">
        <v>0</v>
      </c>
      <c r="H332" s="221">
        <v>0.1</v>
      </c>
      <c r="I332" s="222"/>
      <c r="J332" s="223">
        <v>0</v>
      </c>
      <c r="K332" s="224"/>
      <c r="L332" s="224"/>
      <c r="M332" s="215"/>
      <c r="AR332" s="205">
        <v>0</v>
      </c>
      <c r="AS332" s="205">
        <v>0</v>
      </c>
      <c r="AT332" s="205">
        <v>0</v>
      </c>
    </row>
    <row r="333" spans="1:46" ht="15.75" hidden="1" customHeight="1" outlineLevel="1">
      <c r="A333" s="8" t="s">
        <v>61</v>
      </c>
      <c r="B333" s="216">
        <v>323</v>
      </c>
      <c r="C333" s="226"/>
      <c r="D333" s="227"/>
      <c r="E333" s="227"/>
      <c r="F333" s="224"/>
      <c r="G333" s="220">
        <v>0</v>
      </c>
      <c r="H333" s="221">
        <v>0.1</v>
      </c>
      <c r="I333" s="222"/>
      <c r="J333" s="223">
        <v>0</v>
      </c>
      <c r="K333" s="224"/>
      <c r="L333" s="224"/>
      <c r="M333" s="215"/>
      <c r="AR333" s="205">
        <v>0</v>
      </c>
      <c r="AS333" s="205">
        <v>0</v>
      </c>
      <c r="AT333" s="205">
        <v>0</v>
      </c>
    </row>
    <row r="334" spans="1:46" ht="15.75" hidden="1" customHeight="1" outlineLevel="1">
      <c r="A334" s="8" t="s">
        <v>61</v>
      </c>
      <c r="B334" s="216">
        <v>324</v>
      </c>
      <c r="C334" s="226"/>
      <c r="D334" s="227"/>
      <c r="E334" s="227"/>
      <c r="F334" s="224"/>
      <c r="G334" s="220">
        <v>0</v>
      </c>
      <c r="H334" s="221">
        <v>0.1</v>
      </c>
      <c r="I334" s="222"/>
      <c r="J334" s="223">
        <v>0</v>
      </c>
      <c r="K334" s="224"/>
      <c r="L334" s="224"/>
      <c r="M334" s="215"/>
      <c r="AR334" s="205">
        <v>0</v>
      </c>
      <c r="AS334" s="205">
        <v>0</v>
      </c>
      <c r="AT334" s="205">
        <v>0</v>
      </c>
    </row>
    <row r="335" spans="1:46" ht="15.75" hidden="1" customHeight="1" outlineLevel="1">
      <c r="A335" s="8" t="s">
        <v>61</v>
      </c>
      <c r="B335" s="216">
        <v>325</v>
      </c>
      <c r="C335" s="226"/>
      <c r="D335" s="227"/>
      <c r="E335" s="227"/>
      <c r="F335" s="224"/>
      <c r="G335" s="220">
        <v>0</v>
      </c>
      <c r="H335" s="221">
        <v>0.1</v>
      </c>
      <c r="I335" s="222"/>
      <c r="J335" s="223">
        <v>0</v>
      </c>
      <c r="K335" s="224"/>
      <c r="L335" s="224"/>
      <c r="M335" s="215"/>
      <c r="AR335" s="205">
        <v>0</v>
      </c>
      <c r="AS335" s="205">
        <v>0</v>
      </c>
      <c r="AT335" s="205">
        <v>0</v>
      </c>
    </row>
    <row r="336" spans="1:46" ht="15.75" hidden="1" customHeight="1" outlineLevel="1">
      <c r="A336" s="8" t="s">
        <v>61</v>
      </c>
      <c r="B336" s="216">
        <v>326</v>
      </c>
      <c r="C336" s="226"/>
      <c r="D336" s="227"/>
      <c r="E336" s="227"/>
      <c r="F336" s="224"/>
      <c r="G336" s="220">
        <v>0</v>
      </c>
      <c r="H336" s="221">
        <v>0.1</v>
      </c>
      <c r="I336" s="222"/>
      <c r="J336" s="223">
        <v>0</v>
      </c>
      <c r="K336" s="224"/>
      <c r="L336" s="224"/>
      <c r="M336" s="215"/>
      <c r="AR336" s="205">
        <v>0</v>
      </c>
      <c r="AS336" s="205">
        <v>0</v>
      </c>
      <c r="AT336" s="205">
        <v>0</v>
      </c>
    </row>
    <row r="337" spans="1:46" ht="15.75" hidden="1" customHeight="1" outlineLevel="1">
      <c r="A337" s="8" t="s">
        <v>61</v>
      </c>
      <c r="B337" s="216">
        <v>327</v>
      </c>
      <c r="C337" s="226"/>
      <c r="D337" s="227"/>
      <c r="E337" s="227"/>
      <c r="F337" s="224"/>
      <c r="G337" s="220">
        <v>0</v>
      </c>
      <c r="H337" s="221">
        <v>0.1</v>
      </c>
      <c r="I337" s="222"/>
      <c r="J337" s="223">
        <v>0</v>
      </c>
      <c r="K337" s="224"/>
      <c r="L337" s="224"/>
      <c r="M337" s="215"/>
      <c r="AR337" s="205">
        <v>0</v>
      </c>
      <c r="AS337" s="205">
        <v>0</v>
      </c>
      <c r="AT337" s="205">
        <v>0</v>
      </c>
    </row>
    <row r="338" spans="1:46" ht="15.75" hidden="1" customHeight="1" outlineLevel="1">
      <c r="A338" s="8" t="s">
        <v>61</v>
      </c>
      <c r="B338" s="216">
        <v>328</v>
      </c>
      <c r="C338" s="226"/>
      <c r="D338" s="227"/>
      <c r="E338" s="227"/>
      <c r="F338" s="224"/>
      <c r="G338" s="220">
        <v>0</v>
      </c>
      <c r="H338" s="221">
        <v>0.1</v>
      </c>
      <c r="I338" s="222"/>
      <c r="J338" s="223">
        <v>0</v>
      </c>
      <c r="K338" s="224"/>
      <c r="L338" s="224"/>
      <c r="M338" s="215"/>
      <c r="AR338" s="205">
        <v>0</v>
      </c>
      <c r="AS338" s="205">
        <v>0</v>
      </c>
      <c r="AT338" s="205">
        <v>0</v>
      </c>
    </row>
    <row r="339" spans="1:46" ht="15.75" hidden="1" customHeight="1" outlineLevel="1">
      <c r="A339" s="8" t="s">
        <v>61</v>
      </c>
      <c r="B339" s="216">
        <v>329</v>
      </c>
      <c r="C339" s="226"/>
      <c r="D339" s="227"/>
      <c r="E339" s="227"/>
      <c r="F339" s="224"/>
      <c r="G339" s="220">
        <v>0</v>
      </c>
      <c r="H339" s="221">
        <v>0.1</v>
      </c>
      <c r="I339" s="222"/>
      <c r="J339" s="223">
        <v>0</v>
      </c>
      <c r="K339" s="224"/>
      <c r="L339" s="224"/>
      <c r="M339" s="215"/>
      <c r="AR339" s="205">
        <v>0</v>
      </c>
      <c r="AS339" s="205">
        <v>0</v>
      </c>
      <c r="AT339" s="205">
        <v>0</v>
      </c>
    </row>
    <row r="340" spans="1:46" ht="15.75" hidden="1" customHeight="1" outlineLevel="1">
      <c r="A340" s="8" t="s">
        <v>61</v>
      </c>
      <c r="B340" s="216">
        <v>330</v>
      </c>
      <c r="C340" s="226"/>
      <c r="D340" s="227"/>
      <c r="E340" s="227"/>
      <c r="F340" s="224"/>
      <c r="G340" s="220">
        <v>0</v>
      </c>
      <c r="H340" s="221">
        <v>0.1</v>
      </c>
      <c r="I340" s="222"/>
      <c r="J340" s="223">
        <v>0</v>
      </c>
      <c r="K340" s="224"/>
      <c r="L340" s="224"/>
      <c r="M340" s="215"/>
      <c r="AR340" s="205">
        <v>0</v>
      </c>
      <c r="AS340" s="205">
        <v>0</v>
      </c>
      <c r="AT340" s="205">
        <v>0</v>
      </c>
    </row>
    <row r="341" spans="1:46" ht="15.75" hidden="1" customHeight="1" outlineLevel="1">
      <c r="A341" s="8" t="s">
        <v>61</v>
      </c>
      <c r="B341" s="216">
        <v>331</v>
      </c>
      <c r="C341" s="226"/>
      <c r="D341" s="227"/>
      <c r="E341" s="227"/>
      <c r="F341" s="224"/>
      <c r="G341" s="220">
        <v>0</v>
      </c>
      <c r="H341" s="221">
        <v>0.1</v>
      </c>
      <c r="I341" s="222"/>
      <c r="J341" s="223">
        <v>0</v>
      </c>
      <c r="K341" s="224"/>
      <c r="L341" s="224"/>
      <c r="M341" s="215"/>
      <c r="AR341" s="205">
        <v>0</v>
      </c>
      <c r="AS341" s="205">
        <v>0</v>
      </c>
      <c r="AT341" s="205">
        <v>0</v>
      </c>
    </row>
    <row r="342" spans="1:46" ht="15.75" hidden="1" customHeight="1" outlineLevel="1">
      <c r="A342" s="8" t="s">
        <v>61</v>
      </c>
      <c r="B342" s="216">
        <v>332</v>
      </c>
      <c r="C342" s="226"/>
      <c r="D342" s="227"/>
      <c r="E342" s="227"/>
      <c r="F342" s="224"/>
      <c r="G342" s="220">
        <v>0</v>
      </c>
      <c r="H342" s="221">
        <v>0.1</v>
      </c>
      <c r="I342" s="222"/>
      <c r="J342" s="223">
        <v>0</v>
      </c>
      <c r="K342" s="224"/>
      <c r="L342" s="224"/>
      <c r="M342" s="215"/>
      <c r="AR342" s="205">
        <v>0</v>
      </c>
      <c r="AS342" s="205">
        <v>0</v>
      </c>
      <c r="AT342" s="205">
        <v>0</v>
      </c>
    </row>
    <row r="343" spans="1:46" ht="15.75" hidden="1" customHeight="1" outlineLevel="1">
      <c r="A343" s="8" t="s">
        <v>61</v>
      </c>
      <c r="B343" s="216">
        <v>333</v>
      </c>
      <c r="C343" s="226"/>
      <c r="D343" s="227"/>
      <c r="E343" s="227"/>
      <c r="F343" s="224"/>
      <c r="G343" s="220">
        <v>0</v>
      </c>
      <c r="H343" s="221">
        <v>0.1</v>
      </c>
      <c r="I343" s="222"/>
      <c r="J343" s="223">
        <v>0</v>
      </c>
      <c r="K343" s="224"/>
      <c r="L343" s="224"/>
      <c r="M343" s="215"/>
      <c r="AR343" s="205">
        <v>0</v>
      </c>
      <c r="AS343" s="205">
        <v>0</v>
      </c>
      <c r="AT343" s="205">
        <v>0</v>
      </c>
    </row>
    <row r="344" spans="1:46" ht="15.75" hidden="1" customHeight="1" outlineLevel="1">
      <c r="A344" s="8" t="s">
        <v>61</v>
      </c>
      <c r="B344" s="216">
        <v>334</v>
      </c>
      <c r="C344" s="226"/>
      <c r="D344" s="227"/>
      <c r="E344" s="227"/>
      <c r="F344" s="224"/>
      <c r="G344" s="220">
        <v>0</v>
      </c>
      <c r="H344" s="221">
        <v>0.1</v>
      </c>
      <c r="I344" s="222"/>
      <c r="J344" s="223">
        <v>0</v>
      </c>
      <c r="K344" s="224"/>
      <c r="L344" s="224"/>
      <c r="M344" s="215"/>
      <c r="AR344" s="205">
        <v>0</v>
      </c>
      <c r="AS344" s="205">
        <v>0</v>
      </c>
      <c r="AT344" s="205">
        <v>0</v>
      </c>
    </row>
    <row r="345" spans="1:46" ht="15.75" hidden="1" customHeight="1" outlineLevel="1">
      <c r="A345" s="8" t="s">
        <v>61</v>
      </c>
      <c r="B345" s="216">
        <v>335</v>
      </c>
      <c r="C345" s="226"/>
      <c r="D345" s="227"/>
      <c r="E345" s="227"/>
      <c r="F345" s="224"/>
      <c r="G345" s="220">
        <v>0</v>
      </c>
      <c r="H345" s="221">
        <v>0.1</v>
      </c>
      <c r="I345" s="222"/>
      <c r="J345" s="223">
        <v>0</v>
      </c>
      <c r="K345" s="224"/>
      <c r="L345" s="224"/>
      <c r="M345" s="215"/>
      <c r="AR345" s="205">
        <v>0</v>
      </c>
      <c r="AS345" s="205">
        <v>0</v>
      </c>
      <c r="AT345" s="205">
        <v>0</v>
      </c>
    </row>
    <row r="346" spans="1:46" ht="15.75" hidden="1" customHeight="1" outlineLevel="1">
      <c r="A346" s="8" t="s">
        <v>61</v>
      </c>
      <c r="B346" s="216">
        <v>336</v>
      </c>
      <c r="C346" s="226"/>
      <c r="D346" s="227"/>
      <c r="E346" s="227"/>
      <c r="F346" s="224"/>
      <c r="G346" s="220">
        <v>0</v>
      </c>
      <c r="H346" s="221">
        <v>0.1</v>
      </c>
      <c r="I346" s="222"/>
      <c r="J346" s="223">
        <v>0</v>
      </c>
      <c r="K346" s="224"/>
      <c r="L346" s="224"/>
      <c r="M346" s="215"/>
      <c r="AR346" s="205">
        <v>0</v>
      </c>
      <c r="AS346" s="205">
        <v>0</v>
      </c>
      <c r="AT346" s="205">
        <v>0</v>
      </c>
    </row>
    <row r="347" spans="1:46" ht="15.75" hidden="1" customHeight="1" outlineLevel="1">
      <c r="A347" s="8" t="s">
        <v>61</v>
      </c>
      <c r="B347" s="216">
        <v>337</v>
      </c>
      <c r="C347" s="226"/>
      <c r="D347" s="227"/>
      <c r="E347" s="227"/>
      <c r="F347" s="224"/>
      <c r="G347" s="220">
        <v>0</v>
      </c>
      <c r="H347" s="221">
        <v>0.1</v>
      </c>
      <c r="I347" s="222"/>
      <c r="J347" s="223">
        <v>0</v>
      </c>
      <c r="K347" s="224"/>
      <c r="L347" s="224"/>
      <c r="M347" s="215"/>
      <c r="AR347" s="205">
        <v>0</v>
      </c>
      <c r="AS347" s="205">
        <v>0</v>
      </c>
      <c r="AT347" s="205">
        <v>0</v>
      </c>
    </row>
    <row r="348" spans="1:46" ht="15.75" hidden="1" customHeight="1" outlineLevel="1">
      <c r="A348" s="8" t="s">
        <v>61</v>
      </c>
      <c r="B348" s="216">
        <v>338</v>
      </c>
      <c r="C348" s="226"/>
      <c r="D348" s="227"/>
      <c r="E348" s="227"/>
      <c r="F348" s="224"/>
      <c r="G348" s="220">
        <v>0</v>
      </c>
      <c r="H348" s="221">
        <v>0.1</v>
      </c>
      <c r="I348" s="222"/>
      <c r="J348" s="223">
        <v>0</v>
      </c>
      <c r="K348" s="224"/>
      <c r="L348" s="224"/>
      <c r="M348" s="215"/>
      <c r="AR348" s="205">
        <v>0</v>
      </c>
      <c r="AS348" s="205">
        <v>0</v>
      </c>
      <c r="AT348" s="205">
        <v>0</v>
      </c>
    </row>
    <row r="349" spans="1:46" ht="15.75" hidden="1" customHeight="1" outlineLevel="1">
      <c r="A349" s="8" t="s">
        <v>61</v>
      </c>
      <c r="B349" s="216">
        <v>339</v>
      </c>
      <c r="C349" s="226"/>
      <c r="D349" s="227"/>
      <c r="E349" s="227"/>
      <c r="F349" s="224"/>
      <c r="G349" s="220">
        <v>0</v>
      </c>
      <c r="H349" s="221">
        <v>0.1</v>
      </c>
      <c r="I349" s="222"/>
      <c r="J349" s="223">
        <v>0</v>
      </c>
      <c r="K349" s="224"/>
      <c r="L349" s="224"/>
      <c r="M349" s="215"/>
      <c r="AR349" s="205">
        <v>0</v>
      </c>
      <c r="AS349" s="205">
        <v>0</v>
      </c>
      <c r="AT349" s="205">
        <v>0</v>
      </c>
    </row>
    <row r="350" spans="1:46" ht="15.75" hidden="1" customHeight="1" outlineLevel="1">
      <c r="A350" s="8" t="s">
        <v>61</v>
      </c>
      <c r="B350" s="216">
        <v>340</v>
      </c>
      <c r="C350" s="226"/>
      <c r="D350" s="227"/>
      <c r="E350" s="227"/>
      <c r="F350" s="224"/>
      <c r="G350" s="220">
        <v>0</v>
      </c>
      <c r="H350" s="221">
        <v>0.1</v>
      </c>
      <c r="I350" s="222"/>
      <c r="J350" s="223">
        <v>0</v>
      </c>
      <c r="K350" s="224"/>
      <c r="L350" s="224"/>
      <c r="M350" s="215"/>
      <c r="AR350" s="205">
        <v>0</v>
      </c>
      <c r="AS350" s="205">
        <v>0</v>
      </c>
      <c r="AT350" s="205">
        <v>0</v>
      </c>
    </row>
    <row r="351" spans="1:46" ht="15.75" hidden="1" customHeight="1" outlineLevel="1">
      <c r="A351" s="8" t="s">
        <v>61</v>
      </c>
      <c r="B351" s="216">
        <v>341</v>
      </c>
      <c r="C351" s="226"/>
      <c r="D351" s="227"/>
      <c r="E351" s="227"/>
      <c r="F351" s="224"/>
      <c r="G351" s="220">
        <v>0</v>
      </c>
      <c r="H351" s="221">
        <v>0.1</v>
      </c>
      <c r="I351" s="222"/>
      <c r="J351" s="223">
        <v>0</v>
      </c>
      <c r="K351" s="224"/>
      <c r="L351" s="224"/>
      <c r="M351" s="215"/>
      <c r="AR351" s="205">
        <v>0</v>
      </c>
      <c r="AS351" s="205">
        <v>0</v>
      </c>
      <c r="AT351" s="205">
        <v>0</v>
      </c>
    </row>
    <row r="352" spans="1:46" ht="15.75" hidden="1" customHeight="1" outlineLevel="1">
      <c r="A352" s="8" t="s">
        <v>61</v>
      </c>
      <c r="B352" s="216">
        <v>342</v>
      </c>
      <c r="C352" s="226"/>
      <c r="D352" s="227"/>
      <c r="E352" s="227"/>
      <c r="F352" s="224"/>
      <c r="G352" s="220">
        <v>0</v>
      </c>
      <c r="H352" s="221">
        <v>0.1</v>
      </c>
      <c r="I352" s="222"/>
      <c r="J352" s="223">
        <v>0</v>
      </c>
      <c r="K352" s="224"/>
      <c r="L352" s="224"/>
      <c r="M352" s="215"/>
      <c r="AR352" s="205">
        <v>0</v>
      </c>
      <c r="AS352" s="205">
        <v>0</v>
      </c>
      <c r="AT352" s="205">
        <v>0</v>
      </c>
    </row>
    <row r="353" spans="1:46" ht="15.75" hidden="1" customHeight="1" outlineLevel="1">
      <c r="A353" s="8" t="s">
        <v>61</v>
      </c>
      <c r="B353" s="216">
        <v>343</v>
      </c>
      <c r="C353" s="226"/>
      <c r="D353" s="227"/>
      <c r="E353" s="227"/>
      <c r="F353" s="224"/>
      <c r="G353" s="220">
        <v>0</v>
      </c>
      <c r="H353" s="221">
        <v>0.1</v>
      </c>
      <c r="I353" s="222"/>
      <c r="J353" s="223">
        <v>0</v>
      </c>
      <c r="K353" s="224"/>
      <c r="L353" s="224"/>
      <c r="M353" s="215"/>
      <c r="AR353" s="205">
        <v>0</v>
      </c>
      <c r="AS353" s="205">
        <v>0</v>
      </c>
      <c r="AT353" s="205">
        <v>0</v>
      </c>
    </row>
    <row r="354" spans="1:46" ht="15.75" hidden="1" customHeight="1" outlineLevel="1">
      <c r="A354" s="8" t="s">
        <v>61</v>
      </c>
      <c r="B354" s="216">
        <v>344</v>
      </c>
      <c r="C354" s="226"/>
      <c r="D354" s="227"/>
      <c r="E354" s="227"/>
      <c r="F354" s="224"/>
      <c r="G354" s="220">
        <v>0</v>
      </c>
      <c r="H354" s="221">
        <v>0.1</v>
      </c>
      <c r="I354" s="222"/>
      <c r="J354" s="223">
        <v>0</v>
      </c>
      <c r="K354" s="224"/>
      <c r="L354" s="224"/>
      <c r="M354" s="215"/>
      <c r="AR354" s="205">
        <v>0</v>
      </c>
      <c r="AS354" s="205">
        <v>0</v>
      </c>
      <c r="AT354" s="205">
        <v>0</v>
      </c>
    </row>
    <row r="355" spans="1:46" ht="15.75" hidden="1" customHeight="1" outlineLevel="1">
      <c r="A355" s="8" t="s">
        <v>61</v>
      </c>
      <c r="B355" s="216">
        <v>345</v>
      </c>
      <c r="C355" s="226"/>
      <c r="D355" s="227"/>
      <c r="E355" s="227"/>
      <c r="F355" s="224"/>
      <c r="G355" s="220">
        <v>0</v>
      </c>
      <c r="H355" s="221">
        <v>0.1</v>
      </c>
      <c r="I355" s="222"/>
      <c r="J355" s="223">
        <v>0</v>
      </c>
      <c r="K355" s="224"/>
      <c r="L355" s="224"/>
      <c r="M355" s="215"/>
      <c r="AR355" s="205">
        <v>0</v>
      </c>
      <c r="AS355" s="205">
        <v>0</v>
      </c>
      <c r="AT355" s="205">
        <v>0</v>
      </c>
    </row>
    <row r="356" spans="1:46" ht="15.75" hidden="1" customHeight="1" outlineLevel="1">
      <c r="A356" s="8" t="s">
        <v>61</v>
      </c>
      <c r="B356" s="216">
        <v>346</v>
      </c>
      <c r="C356" s="226"/>
      <c r="D356" s="227"/>
      <c r="E356" s="227"/>
      <c r="F356" s="224"/>
      <c r="G356" s="220">
        <v>0</v>
      </c>
      <c r="H356" s="221">
        <v>0.1</v>
      </c>
      <c r="I356" s="222"/>
      <c r="J356" s="223">
        <v>0</v>
      </c>
      <c r="K356" s="224"/>
      <c r="L356" s="224"/>
      <c r="M356" s="215"/>
      <c r="AR356" s="205">
        <v>0</v>
      </c>
      <c r="AS356" s="205">
        <v>0</v>
      </c>
      <c r="AT356" s="205">
        <v>0</v>
      </c>
    </row>
    <row r="357" spans="1:46" ht="15.75" hidden="1" customHeight="1" outlineLevel="1">
      <c r="A357" s="8" t="s">
        <v>61</v>
      </c>
      <c r="B357" s="216">
        <v>347</v>
      </c>
      <c r="C357" s="226"/>
      <c r="D357" s="227"/>
      <c r="E357" s="227"/>
      <c r="F357" s="224"/>
      <c r="G357" s="220">
        <v>0</v>
      </c>
      <c r="H357" s="221">
        <v>0.1</v>
      </c>
      <c r="I357" s="222"/>
      <c r="J357" s="223">
        <v>0</v>
      </c>
      <c r="K357" s="224"/>
      <c r="L357" s="224"/>
      <c r="M357" s="215"/>
      <c r="AR357" s="205">
        <v>0</v>
      </c>
      <c r="AS357" s="205">
        <v>0</v>
      </c>
      <c r="AT357" s="205">
        <v>0</v>
      </c>
    </row>
    <row r="358" spans="1:46" ht="15.75" hidden="1" customHeight="1" outlineLevel="1">
      <c r="A358" s="8" t="s">
        <v>61</v>
      </c>
      <c r="B358" s="216">
        <v>348</v>
      </c>
      <c r="C358" s="226"/>
      <c r="D358" s="227"/>
      <c r="E358" s="227"/>
      <c r="F358" s="224"/>
      <c r="G358" s="220">
        <v>0</v>
      </c>
      <c r="H358" s="221">
        <v>0.1</v>
      </c>
      <c r="I358" s="222"/>
      <c r="J358" s="223">
        <v>0</v>
      </c>
      <c r="K358" s="224"/>
      <c r="L358" s="224"/>
      <c r="M358" s="215"/>
      <c r="AR358" s="205">
        <v>0</v>
      </c>
      <c r="AS358" s="205">
        <v>0</v>
      </c>
      <c r="AT358" s="205">
        <v>0</v>
      </c>
    </row>
    <row r="359" spans="1:46" ht="15.75" hidden="1" customHeight="1" outlineLevel="1">
      <c r="A359" s="8" t="s">
        <v>61</v>
      </c>
      <c r="B359" s="216">
        <v>349</v>
      </c>
      <c r="C359" s="226"/>
      <c r="D359" s="227"/>
      <c r="E359" s="227"/>
      <c r="F359" s="224"/>
      <c r="G359" s="220">
        <v>0</v>
      </c>
      <c r="H359" s="221">
        <v>0.1</v>
      </c>
      <c r="I359" s="222"/>
      <c r="J359" s="223">
        <v>0</v>
      </c>
      <c r="K359" s="224"/>
      <c r="L359" s="224"/>
      <c r="M359" s="215"/>
      <c r="AR359" s="205">
        <v>0</v>
      </c>
      <c r="AS359" s="205">
        <v>0</v>
      </c>
      <c r="AT359" s="205">
        <v>0</v>
      </c>
    </row>
    <row r="360" spans="1:46" ht="15.75" hidden="1" customHeight="1" outlineLevel="1">
      <c r="A360" s="8" t="s">
        <v>61</v>
      </c>
      <c r="B360" s="216">
        <v>350</v>
      </c>
      <c r="C360" s="226"/>
      <c r="D360" s="227"/>
      <c r="E360" s="227"/>
      <c r="F360" s="224"/>
      <c r="G360" s="220">
        <v>0</v>
      </c>
      <c r="H360" s="221">
        <v>0.1</v>
      </c>
      <c r="I360" s="222"/>
      <c r="J360" s="223">
        <v>0</v>
      </c>
      <c r="K360" s="224"/>
      <c r="L360" s="224"/>
      <c r="M360" s="215"/>
      <c r="AR360" s="205">
        <v>0</v>
      </c>
      <c r="AS360" s="205">
        <v>0</v>
      </c>
      <c r="AT360" s="205">
        <v>0</v>
      </c>
    </row>
    <row r="361" spans="1:46" ht="15.75" hidden="1" customHeight="1" outlineLevel="1">
      <c r="A361" s="8" t="s">
        <v>61</v>
      </c>
      <c r="B361" s="216">
        <v>351</v>
      </c>
      <c r="C361" s="226"/>
      <c r="D361" s="227"/>
      <c r="E361" s="227"/>
      <c r="F361" s="224"/>
      <c r="G361" s="220">
        <v>0</v>
      </c>
      <c r="H361" s="221">
        <v>0.1</v>
      </c>
      <c r="I361" s="222"/>
      <c r="J361" s="223">
        <v>0</v>
      </c>
      <c r="K361" s="224"/>
      <c r="L361" s="224"/>
      <c r="M361" s="215"/>
      <c r="AR361" s="205">
        <v>0</v>
      </c>
      <c r="AS361" s="205">
        <v>0</v>
      </c>
      <c r="AT361" s="205">
        <v>0</v>
      </c>
    </row>
    <row r="362" spans="1:46" ht="15.75" hidden="1" customHeight="1" outlineLevel="1">
      <c r="A362" s="8" t="s">
        <v>61</v>
      </c>
      <c r="B362" s="216">
        <v>352</v>
      </c>
      <c r="C362" s="226"/>
      <c r="D362" s="227"/>
      <c r="E362" s="227"/>
      <c r="F362" s="224"/>
      <c r="G362" s="220">
        <v>0</v>
      </c>
      <c r="H362" s="221">
        <v>0.1</v>
      </c>
      <c r="I362" s="222"/>
      <c r="J362" s="223">
        <v>0</v>
      </c>
      <c r="K362" s="224"/>
      <c r="L362" s="224"/>
      <c r="M362" s="215"/>
      <c r="AR362" s="205">
        <v>0</v>
      </c>
      <c r="AS362" s="205">
        <v>0</v>
      </c>
      <c r="AT362" s="205">
        <v>0</v>
      </c>
    </row>
    <row r="363" spans="1:46" ht="15.75" hidden="1" customHeight="1" outlineLevel="1">
      <c r="A363" s="8" t="s">
        <v>61</v>
      </c>
      <c r="B363" s="216">
        <v>353</v>
      </c>
      <c r="C363" s="226"/>
      <c r="D363" s="227"/>
      <c r="E363" s="227"/>
      <c r="F363" s="224"/>
      <c r="G363" s="220">
        <v>0</v>
      </c>
      <c r="H363" s="221">
        <v>0.1</v>
      </c>
      <c r="I363" s="222"/>
      <c r="J363" s="223">
        <v>0</v>
      </c>
      <c r="K363" s="224"/>
      <c r="L363" s="224"/>
      <c r="M363" s="215"/>
      <c r="AR363" s="205">
        <v>0</v>
      </c>
      <c r="AS363" s="205">
        <v>0</v>
      </c>
      <c r="AT363" s="205">
        <v>0</v>
      </c>
    </row>
    <row r="364" spans="1:46" ht="15.75" hidden="1" customHeight="1" outlineLevel="1">
      <c r="A364" s="8" t="s">
        <v>61</v>
      </c>
      <c r="B364" s="216">
        <v>354</v>
      </c>
      <c r="C364" s="226"/>
      <c r="D364" s="227"/>
      <c r="E364" s="227"/>
      <c r="F364" s="224"/>
      <c r="G364" s="220">
        <v>0</v>
      </c>
      <c r="H364" s="221">
        <v>0.1</v>
      </c>
      <c r="I364" s="222"/>
      <c r="J364" s="223">
        <v>0</v>
      </c>
      <c r="K364" s="224"/>
      <c r="L364" s="224"/>
      <c r="M364" s="215"/>
      <c r="AR364" s="205">
        <v>0</v>
      </c>
      <c r="AS364" s="205">
        <v>0</v>
      </c>
      <c r="AT364" s="205">
        <v>0</v>
      </c>
    </row>
    <row r="365" spans="1:46" ht="15.75" hidden="1" customHeight="1" outlineLevel="1">
      <c r="A365" s="8" t="s">
        <v>61</v>
      </c>
      <c r="B365" s="216">
        <v>355</v>
      </c>
      <c r="C365" s="226"/>
      <c r="D365" s="227"/>
      <c r="E365" s="227"/>
      <c r="F365" s="224"/>
      <c r="G365" s="220">
        <v>0</v>
      </c>
      <c r="H365" s="221">
        <v>0.1</v>
      </c>
      <c r="I365" s="222"/>
      <c r="J365" s="223">
        <v>0</v>
      </c>
      <c r="K365" s="224"/>
      <c r="L365" s="224"/>
      <c r="M365" s="215"/>
      <c r="AR365" s="205">
        <v>0</v>
      </c>
      <c r="AS365" s="205">
        <v>0</v>
      </c>
      <c r="AT365" s="205">
        <v>0</v>
      </c>
    </row>
    <row r="366" spans="1:46" ht="15.75" hidden="1" customHeight="1" outlineLevel="1">
      <c r="A366" s="8" t="s">
        <v>61</v>
      </c>
      <c r="B366" s="216">
        <v>356</v>
      </c>
      <c r="C366" s="226"/>
      <c r="D366" s="227"/>
      <c r="E366" s="227"/>
      <c r="F366" s="224"/>
      <c r="G366" s="220">
        <v>0</v>
      </c>
      <c r="H366" s="221">
        <v>0.1</v>
      </c>
      <c r="I366" s="222"/>
      <c r="J366" s="223">
        <v>0</v>
      </c>
      <c r="K366" s="224"/>
      <c r="L366" s="224"/>
      <c r="M366" s="215"/>
      <c r="AR366" s="205">
        <v>0</v>
      </c>
      <c r="AS366" s="205">
        <v>0</v>
      </c>
      <c r="AT366" s="205">
        <v>0</v>
      </c>
    </row>
    <row r="367" spans="1:46" ht="15.75" hidden="1" customHeight="1" outlineLevel="1">
      <c r="A367" s="8" t="s">
        <v>61</v>
      </c>
      <c r="B367" s="216">
        <v>357</v>
      </c>
      <c r="C367" s="226"/>
      <c r="D367" s="227"/>
      <c r="E367" s="227"/>
      <c r="F367" s="224"/>
      <c r="G367" s="220">
        <v>0</v>
      </c>
      <c r="H367" s="221">
        <v>0.1</v>
      </c>
      <c r="I367" s="222"/>
      <c r="J367" s="223">
        <v>0</v>
      </c>
      <c r="K367" s="224"/>
      <c r="L367" s="224"/>
      <c r="M367" s="215"/>
      <c r="AR367" s="205">
        <v>0</v>
      </c>
      <c r="AS367" s="205">
        <v>0</v>
      </c>
      <c r="AT367" s="205">
        <v>0</v>
      </c>
    </row>
    <row r="368" spans="1:46" ht="15.75" hidden="1" customHeight="1" outlineLevel="1">
      <c r="A368" s="8" t="s">
        <v>61</v>
      </c>
      <c r="B368" s="216">
        <v>358</v>
      </c>
      <c r="C368" s="226"/>
      <c r="D368" s="227"/>
      <c r="E368" s="227"/>
      <c r="F368" s="224"/>
      <c r="G368" s="220">
        <v>0</v>
      </c>
      <c r="H368" s="221">
        <v>0.1</v>
      </c>
      <c r="I368" s="222"/>
      <c r="J368" s="223">
        <v>0</v>
      </c>
      <c r="K368" s="224"/>
      <c r="L368" s="224"/>
      <c r="M368" s="215"/>
      <c r="AR368" s="205">
        <v>0</v>
      </c>
      <c r="AS368" s="205">
        <v>0</v>
      </c>
      <c r="AT368" s="205">
        <v>0</v>
      </c>
    </row>
    <row r="369" spans="1:46" ht="15.75" hidden="1" customHeight="1" outlineLevel="1">
      <c r="A369" s="8" t="s">
        <v>61</v>
      </c>
      <c r="B369" s="216">
        <v>359</v>
      </c>
      <c r="C369" s="226"/>
      <c r="D369" s="227"/>
      <c r="E369" s="227"/>
      <c r="F369" s="224"/>
      <c r="G369" s="220">
        <v>0</v>
      </c>
      <c r="H369" s="221">
        <v>0.1</v>
      </c>
      <c r="I369" s="222"/>
      <c r="J369" s="223">
        <v>0</v>
      </c>
      <c r="K369" s="224"/>
      <c r="L369" s="224"/>
      <c r="M369" s="215"/>
      <c r="AR369" s="205">
        <v>0</v>
      </c>
      <c r="AS369" s="205">
        <v>0</v>
      </c>
      <c r="AT369" s="205">
        <v>0</v>
      </c>
    </row>
    <row r="370" spans="1:46" ht="15.75" hidden="1" customHeight="1" outlineLevel="1">
      <c r="A370" s="8" t="s">
        <v>61</v>
      </c>
      <c r="B370" s="216">
        <v>360</v>
      </c>
      <c r="C370" s="226"/>
      <c r="D370" s="227"/>
      <c r="E370" s="227"/>
      <c r="F370" s="224"/>
      <c r="G370" s="220">
        <v>0</v>
      </c>
      <c r="H370" s="221">
        <v>0.1</v>
      </c>
      <c r="I370" s="222"/>
      <c r="J370" s="223">
        <v>0</v>
      </c>
      <c r="K370" s="224"/>
      <c r="L370" s="224"/>
      <c r="M370" s="215"/>
      <c r="AR370" s="205">
        <v>0</v>
      </c>
      <c r="AS370" s="205">
        <v>0</v>
      </c>
      <c r="AT370" s="205">
        <v>0</v>
      </c>
    </row>
    <row r="371" spans="1:46" ht="15.75" hidden="1" customHeight="1" outlineLevel="1">
      <c r="A371" s="8" t="s">
        <v>61</v>
      </c>
      <c r="B371" s="216">
        <v>361</v>
      </c>
      <c r="C371" s="226"/>
      <c r="D371" s="227"/>
      <c r="E371" s="227"/>
      <c r="F371" s="224"/>
      <c r="G371" s="220">
        <v>0</v>
      </c>
      <c r="H371" s="221">
        <v>0.1</v>
      </c>
      <c r="I371" s="222"/>
      <c r="J371" s="223">
        <v>0</v>
      </c>
      <c r="K371" s="224"/>
      <c r="L371" s="224"/>
      <c r="M371" s="215"/>
      <c r="AR371" s="205">
        <v>0</v>
      </c>
      <c r="AS371" s="205">
        <v>0</v>
      </c>
      <c r="AT371" s="205">
        <v>0</v>
      </c>
    </row>
    <row r="372" spans="1:46" ht="15.75" hidden="1" customHeight="1" outlineLevel="1">
      <c r="A372" s="8" t="s">
        <v>61</v>
      </c>
      <c r="B372" s="216">
        <v>362</v>
      </c>
      <c r="C372" s="226"/>
      <c r="D372" s="227"/>
      <c r="E372" s="227"/>
      <c r="F372" s="224"/>
      <c r="G372" s="220">
        <v>0</v>
      </c>
      <c r="H372" s="221">
        <v>0.1</v>
      </c>
      <c r="I372" s="222"/>
      <c r="J372" s="223">
        <v>0</v>
      </c>
      <c r="K372" s="224"/>
      <c r="L372" s="224"/>
      <c r="M372" s="215"/>
      <c r="AR372" s="205">
        <v>0</v>
      </c>
      <c r="AS372" s="205">
        <v>0</v>
      </c>
      <c r="AT372" s="205">
        <v>0</v>
      </c>
    </row>
    <row r="373" spans="1:46" ht="15.75" hidden="1" customHeight="1" outlineLevel="1">
      <c r="A373" s="8" t="s">
        <v>61</v>
      </c>
      <c r="B373" s="216">
        <v>363</v>
      </c>
      <c r="C373" s="226"/>
      <c r="D373" s="227"/>
      <c r="E373" s="227"/>
      <c r="F373" s="224"/>
      <c r="G373" s="220">
        <v>0</v>
      </c>
      <c r="H373" s="221">
        <v>0.1</v>
      </c>
      <c r="I373" s="222"/>
      <c r="J373" s="223">
        <v>0</v>
      </c>
      <c r="K373" s="224"/>
      <c r="L373" s="224"/>
      <c r="M373" s="215"/>
      <c r="AR373" s="205">
        <v>0</v>
      </c>
      <c r="AS373" s="205">
        <v>0</v>
      </c>
      <c r="AT373" s="205">
        <v>0</v>
      </c>
    </row>
    <row r="374" spans="1:46" ht="15.75" hidden="1" customHeight="1" outlineLevel="1">
      <c r="A374" s="8" t="s">
        <v>61</v>
      </c>
      <c r="B374" s="216">
        <v>364</v>
      </c>
      <c r="C374" s="226"/>
      <c r="D374" s="227"/>
      <c r="E374" s="227"/>
      <c r="F374" s="224"/>
      <c r="G374" s="220">
        <v>0</v>
      </c>
      <c r="H374" s="221">
        <v>0.1</v>
      </c>
      <c r="I374" s="222"/>
      <c r="J374" s="223">
        <v>0</v>
      </c>
      <c r="K374" s="224"/>
      <c r="L374" s="224"/>
      <c r="M374" s="215"/>
      <c r="AR374" s="205">
        <v>0</v>
      </c>
      <c r="AS374" s="205">
        <v>0</v>
      </c>
      <c r="AT374" s="205">
        <v>0</v>
      </c>
    </row>
    <row r="375" spans="1:46" ht="15.75" hidden="1" customHeight="1" outlineLevel="1">
      <c r="A375" s="8" t="s">
        <v>61</v>
      </c>
      <c r="B375" s="216">
        <v>365</v>
      </c>
      <c r="C375" s="226"/>
      <c r="D375" s="227"/>
      <c r="E375" s="227"/>
      <c r="F375" s="224"/>
      <c r="G375" s="220">
        <v>0</v>
      </c>
      <c r="H375" s="221">
        <v>0.1</v>
      </c>
      <c r="I375" s="222"/>
      <c r="J375" s="223">
        <v>0</v>
      </c>
      <c r="K375" s="224"/>
      <c r="L375" s="224"/>
      <c r="M375" s="215"/>
      <c r="AR375" s="205">
        <v>0</v>
      </c>
      <c r="AS375" s="205">
        <v>0</v>
      </c>
      <c r="AT375" s="205">
        <v>0</v>
      </c>
    </row>
    <row r="376" spans="1:46" ht="15.75" hidden="1" customHeight="1" outlineLevel="1">
      <c r="A376" s="8" t="s">
        <v>61</v>
      </c>
      <c r="B376" s="216">
        <v>366</v>
      </c>
      <c r="C376" s="226"/>
      <c r="D376" s="227"/>
      <c r="E376" s="227"/>
      <c r="F376" s="224"/>
      <c r="G376" s="220">
        <v>0</v>
      </c>
      <c r="H376" s="221">
        <v>0.1</v>
      </c>
      <c r="I376" s="222"/>
      <c r="J376" s="223">
        <v>0</v>
      </c>
      <c r="K376" s="224"/>
      <c r="L376" s="224"/>
      <c r="M376" s="215"/>
      <c r="AR376" s="205">
        <v>0</v>
      </c>
      <c r="AS376" s="205">
        <v>0</v>
      </c>
      <c r="AT376" s="205">
        <v>0</v>
      </c>
    </row>
    <row r="377" spans="1:46" ht="15.75" hidden="1" customHeight="1" outlineLevel="1">
      <c r="A377" s="8" t="s">
        <v>61</v>
      </c>
      <c r="B377" s="216">
        <v>367</v>
      </c>
      <c r="C377" s="226"/>
      <c r="D377" s="227"/>
      <c r="E377" s="227"/>
      <c r="F377" s="224"/>
      <c r="G377" s="220">
        <v>0</v>
      </c>
      <c r="H377" s="221">
        <v>0.1</v>
      </c>
      <c r="I377" s="222"/>
      <c r="J377" s="223">
        <v>0</v>
      </c>
      <c r="K377" s="224"/>
      <c r="L377" s="224"/>
      <c r="M377" s="215"/>
      <c r="AR377" s="205">
        <v>0</v>
      </c>
      <c r="AS377" s="205">
        <v>0</v>
      </c>
      <c r="AT377" s="205">
        <v>0</v>
      </c>
    </row>
    <row r="378" spans="1:46" ht="15.75" hidden="1" customHeight="1" outlineLevel="1">
      <c r="A378" s="8" t="s">
        <v>61</v>
      </c>
      <c r="B378" s="216">
        <v>368</v>
      </c>
      <c r="C378" s="226"/>
      <c r="D378" s="227"/>
      <c r="E378" s="227"/>
      <c r="F378" s="224"/>
      <c r="G378" s="220">
        <v>0</v>
      </c>
      <c r="H378" s="221">
        <v>0.1</v>
      </c>
      <c r="I378" s="222"/>
      <c r="J378" s="223">
        <v>0</v>
      </c>
      <c r="K378" s="224"/>
      <c r="L378" s="224"/>
      <c r="M378" s="215"/>
      <c r="AR378" s="205">
        <v>0</v>
      </c>
      <c r="AS378" s="205">
        <v>0</v>
      </c>
      <c r="AT378" s="205">
        <v>0</v>
      </c>
    </row>
    <row r="379" spans="1:46" ht="15.75" hidden="1" customHeight="1" outlineLevel="1">
      <c r="A379" s="8" t="s">
        <v>61</v>
      </c>
      <c r="B379" s="216">
        <v>369</v>
      </c>
      <c r="C379" s="226"/>
      <c r="D379" s="227"/>
      <c r="E379" s="227"/>
      <c r="F379" s="224"/>
      <c r="G379" s="220">
        <v>0</v>
      </c>
      <c r="H379" s="221">
        <v>0.1</v>
      </c>
      <c r="I379" s="222"/>
      <c r="J379" s="223">
        <v>0</v>
      </c>
      <c r="K379" s="224"/>
      <c r="L379" s="224"/>
      <c r="M379" s="215"/>
      <c r="AR379" s="205">
        <v>0</v>
      </c>
      <c r="AS379" s="205">
        <v>0</v>
      </c>
      <c r="AT379" s="205">
        <v>0</v>
      </c>
    </row>
    <row r="380" spans="1:46" ht="15.75" hidden="1" customHeight="1" outlineLevel="1">
      <c r="A380" s="8" t="s">
        <v>61</v>
      </c>
      <c r="B380" s="216">
        <v>370</v>
      </c>
      <c r="C380" s="226"/>
      <c r="D380" s="227"/>
      <c r="E380" s="227"/>
      <c r="F380" s="224"/>
      <c r="G380" s="220">
        <v>0</v>
      </c>
      <c r="H380" s="221">
        <v>0.1</v>
      </c>
      <c r="I380" s="222"/>
      <c r="J380" s="223">
        <v>0</v>
      </c>
      <c r="K380" s="224"/>
      <c r="L380" s="224"/>
      <c r="M380" s="215"/>
      <c r="AR380" s="205">
        <v>0</v>
      </c>
      <c r="AS380" s="205">
        <v>0</v>
      </c>
      <c r="AT380" s="205">
        <v>0</v>
      </c>
    </row>
    <row r="381" spans="1:46" ht="15.75" hidden="1" customHeight="1" outlineLevel="1">
      <c r="A381" s="8" t="s">
        <v>61</v>
      </c>
      <c r="B381" s="216">
        <v>371</v>
      </c>
      <c r="C381" s="226"/>
      <c r="D381" s="227"/>
      <c r="E381" s="227"/>
      <c r="F381" s="224"/>
      <c r="G381" s="220">
        <v>0</v>
      </c>
      <c r="H381" s="221">
        <v>0.1</v>
      </c>
      <c r="I381" s="222"/>
      <c r="J381" s="223">
        <v>0</v>
      </c>
      <c r="K381" s="224"/>
      <c r="L381" s="224"/>
      <c r="M381" s="215"/>
      <c r="AR381" s="205">
        <v>0</v>
      </c>
      <c r="AS381" s="205">
        <v>0</v>
      </c>
      <c r="AT381" s="205">
        <v>0</v>
      </c>
    </row>
    <row r="382" spans="1:46" ht="15.75" hidden="1" customHeight="1" outlineLevel="1">
      <c r="A382" s="8" t="s">
        <v>61</v>
      </c>
      <c r="B382" s="216">
        <v>372</v>
      </c>
      <c r="C382" s="226"/>
      <c r="D382" s="227"/>
      <c r="E382" s="227"/>
      <c r="F382" s="224"/>
      <c r="G382" s="220">
        <v>0</v>
      </c>
      <c r="H382" s="221">
        <v>0.1</v>
      </c>
      <c r="I382" s="222"/>
      <c r="J382" s="223">
        <v>0</v>
      </c>
      <c r="K382" s="224"/>
      <c r="L382" s="224"/>
      <c r="M382" s="215"/>
      <c r="AR382" s="205">
        <v>0</v>
      </c>
      <c r="AS382" s="205">
        <v>0</v>
      </c>
      <c r="AT382" s="205">
        <v>0</v>
      </c>
    </row>
    <row r="383" spans="1:46" ht="15.75" hidden="1" customHeight="1" outlineLevel="1">
      <c r="A383" s="8" t="s">
        <v>61</v>
      </c>
      <c r="B383" s="216">
        <v>373</v>
      </c>
      <c r="C383" s="226"/>
      <c r="D383" s="227"/>
      <c r="E383" s="227"/>
      <c r="F383" s="224"/>
      <c r="G383" s="220">
        <v>0</v>
      </c>
      <c r="H383" s="221">
        <v>0.1</v>
      </c>
      <c r="I383" s="222"/>
      <c r="J383" s="223">
        <v>0</v>
      </c>
      <c r="K383" s="224"/>
      <c r="L383" s="224"/>
      <c r="M383" s="215"/>
      <c r="AR383" s="205">
        <v>0</v>
      </c>
      <c r="AS383" s="205">
        <v>0</v>
      </c>
      <c r="AT383" s="205">
        <v>0</v>
      </c>
    </row>
    <row r="384" spans="1:46" ht="15.75" hidden="1" customHeight="1" outlineLevel="1">
      <c r="A384" s="8" t="s">
        <v>61</v>
      </c>
      <c r="B384" s="216">
        <v>374</v>
      </c>
      <c r="C384" s="226"/>
      <c r="D384" s="227"/>
      <c r="E384" s="227"/>
      <c r="F384" s="224"/>
      <c r="G384" s="220">
        <v>0</v>
      </c>
      <c r="H384" s="221">
        <v>0.1</v>
      </c>
      <c r="I384" s="222"/>
      <c r="J384" s="223">
        <v>0</v>
      </c>
      <c r="K384" s="224"/>
      <c r="L384" s="224"/>
      <c r="M384" s="215"/>
      <c r="AR384" s="205">
        <v>0</v>
      </c>
      <c r="AS384" s="205">
        <v>0</v>
      </c>
      <c r="AT384" s="205">
        <v>0</v>
      </c>
    </row>
    <row r="385" spans="1:46" ht="15.75" hidden="1" customHeight="1" outlineLevel="1">
      <c r="A385" s="8" t="s">
        <v>61</v>
      </c>
      <c r="B385" s="216">
        <v>375</v>
      </c>
      <c r="C385" s="226"/>
      <c r="D385" s="227"/>
      <c r="E385" s="227"/>
      <c r="F385" s="224"/>
      <c r="G385" s="220">
        <v>0</v>
      </c>
      <c r="H385" s="221">
        <v>0.1</v>
      </c>
      <c r="I385" s="222"/>
      <c r="J385" s="223">
        <v>0</v>
      </c>
      <c r="K385" s="224"/>
      <c r="L385" s="224"/>
      <c r="M385" s="215"/>
      <c r="AR385" s="205">
        <v>0</v>
      </c>
      <c r="AS385" s="205">
        <v>0</v>
      </c>
      <c r="AT385" s="205">
        <v>0</v>
      </c>
    </row>
    <row r="386" spans="1:46" ht="15.75" hidden="1" customHeight="1" outlineLevel="1">
      <c r="A386" s="8" t="s">
        <v>61</v>
      </c>
      <c r="B386" s="216">
        <v>376</v>
      </c>
      <c r="C386" s="226"/>
      <c r="D386" s="227"/>
      <c r="E386" s="227"/>
      <c r="F386" s="224"/>
      <c r="G386" s="220">
        <v>0</v>
      </c>
      <c r="H386" s="221">
        <v>0.1</v>
      </c>
      <c r="I386" s="222"/>
      <c r="J386" s="223">
        <v>0</v>
      </c>
      <c r="K386" s="224"/>
      <c r="L386" s="224"/>
      <c r="M386" s="215"/>
      <c r="AR386" s="205">
        <v>0</v>
      </c>
      <c r="AS386" s="205">
        <v>0</v>
      </c>
      <c r="AT386" s="205">
        <v>0</v>
      </c>
    </row>
    <row r="387" spans="1:46" ht="15.75" hidden="1" customHeight="1" outlineLevel="1">
      <c r="A387" s="8" t="s">
        <v>61</v>
      </c>
      <c r="B387" s="216">
        <v>377</v>
      </c>
      <c r="C387" s="226"/>
      <c r="D387" s="227"/>
      <c r="E387" s="227"/>
      <c r="F387" s="224"/>
      <c r="G387" s="220">
        <v>0</v>
      </c>
      <c r="H387" s="221">
        <v>0.1</v>
      </c>
      <c r="I387" s="222"/>
      <c r="J387" s="223">
        <v>0</v>
      </c>
      <c r="K387" s="224"/>
      <c r="L387" s="224"/>
      <c r="M387" s="215"/>
      <c r="AR387" s="205">
        <v>0</v>
      </c>
      <c r="AS387" s="205">
        <v>0</v>
      </c>
      <c r="AT387" s="205">
        <v>0</v>
      </c>
    </row>
    <row r="388" spans="1:46" ht="15.75" hidden="1" customHeight="1" outlineLevel="1">
      <c r="A388" s="8" t="s">
        <v>61</v>
      </c>
      <c r="B388" s="216">
        <v>378</v>
      </c>
      <c r="C388" s="226"/>
      <c r="D388" s="227"/>
      <c r="E388" s="227"/>
      <c r="F388" s="224"/>
      <c r="G388" s="220">
        <v>0</v>
      </c>
      <c r="H388" s="221">
        <v>0.1</v>
      </c>
      <c r="I388" s="222"/>
      <c r="J388" s="223">
        <v>0</v>
      </c>
      <c r="K388" s="224"/>
      <c r="L388" s="224"/>
      <c r="M388" s="215"/>
      <c r="AR388" s="205">
        <v>0</v>
      </c>
      <c r="AS388" s="205">
        <v>0</v>
      </c>
      <c r="AT388" s="205">
        <v>0</v>
      </c>
    </row>
    <row r="389" spans="1:46" ht="15.75" hidden="1" customHeight="1" outlineLevel="1">
      <c r="A389" s="8" t="s">
        <v>61</v>
      </c>
      <c r="B389" s="216">
        <v>379</v>
      </c>
      <c r="C389" s="226"/>
      <c r="D389" s="227"/>
      <c r="E389" s="227"/>
      <c r="F389" s="224"/>
      <c r="G389" s="220">
        <v>0</v>
      </c>
      <c r="H389" s="221">
        <v>0.1</v>
      </c>
      <c r="I389" s="222"/>
      <c r="J389" s="223">
        <v>0</v>
      </c>
      <c r="K389" s="224"/>
      <c r="L389" s="224"/>
      <c r="M389" s="215"/>
      <c r="AR389" s="205">
        <v>0</v>
      </c>
      <c r="AS389" s="205">
        <v>0</v>
      </c>
      <c r="AT389" s="205">
        <v>0</v>
      </c>
    </row>
    <row r="390" spans="1:46" ht="15.75" hidden="1" customHeight="1" outlineLevel="1">
      <c r="A390" s="8" t="s">
        <v>61</v>
      </c>
      <c r="B390" s="216">
        <v>380</v>
      </c>
      <c r="C390" s="226"/>
      <c r="D390" s="227"/>
      <c r="E390" s="227"/>
      <c r="F390" s="224"/>
      <c r="G390" s="220">
        <v>0</v>
      </c>
      <c r="H390" s="221">
        <v>0.1</v>
      </c>
      <c r="I390" s="222"/>
      <c r="J390" s="223">
        <v>0</v>
      </c>
      <c r="K390" s="224"/>
      <c r="L390" s="224"/>
      <c r="M390" s="215"/>
      <c r="AR390" s="205">
        <v>0</v>
      </c>
      <c r="AS390" s="205">
        <v>0</v>
      </c>
      <c r="AT390" s="205">
        <v>0</v>
      </c>
    </row>
    <row r="391" spans="1:46" ht="15.75" hidden="1" customHeight="1" outlineLevel="1">
      <c r="A391" s="8" t="s">
        <v>61</v>
      </c>
      <c r="B391" s="216">
        <v>381</v>
      </c>
      <c r="C391" s="226"/>
      <c r="D391" s="227"/>
      <c r="E391" s="227"/>
      <c r="F391" s="224"/>
      <c r="G391" s="220">
        <v>0</v>
      </c>
      <c r="H391" s="221">
        <v>0.1</v>
      </c>
      <c r="I391" s="222"/>
      <c r="J391" s="223">
        <v>0</v>
      </c>
      <c r="K391" s="224"/>
      <c r="L391" s="224"/>
      <c r="M391" s="215"/>
      <c r="AR391" s="205">
        <v>0</v>
      </c>
      <c r="AS391" s="205">
        <v>0</v>
      </c>
      <c r="AT391" s="205">
        <v>0</v>
      </c>
    </row>
    <row r="392" spans="1:46" ht="15.75" hidden="1" customHeight="1" outlineLevel="1">
      <c r="A392" s="8" t="s">
        <v>61</v>
      </c>
      <c r="B392" s="216">
        <v>382</v>
      </c>
      <c r="C392" s="226"/>
      <c r="D392" s="227"/>
      <c r="E392" s="227"/>
      <c r="F392" s="224"/>
      <c r="G392" s="220">
        <v>0</v>
      </c>
      <c r="H392" s="221">
        <v>0.1</v>
      </c>
      <c r="I392" s="222"/>
      <c r="J392" s="223">
        <v>0</v>
      </c>
      <c r="K392" s="224"/>
      <c r="L392" s="224"/>
      <c r="M392" s="215"/>
      <c r="AR392" s="205">
        <v>0</v>
      </c>
      <c r="AS392" s="205">
        <v>0</v>
      </c>
      <c r="AT392" s="205">
        <v>0</v>
      </c>
    </row>
    <row r="393" spans="1:46" ht="15.75" hidden="1" customHeight="1" outlineLevel="1">
      <c r="A393" s="8" t="s">
        <v>61</v>
      </c>
      <c r="B393" s="216">
        <v>383</v>
      </c>
      <c r="C393" s="226"/>
      <c r="D393" s="227"/>
      <c r="E393" s="227"/>
      <c r="F393" s="224"/>
      <c r="G393" s="220">
        <v>0</v>
      </c>
      <c r="H393" s="221">
        <v>0.1</v>
      </c>
      <c r="I393" s="222"/>
      <c r="J393" s="223">
        <v>0</v>
      </c>
      <c r="K393" s="224"/>
      <c r="L393" s="224"/>
      <c r="M393" s="215"/>
      <c r="AR393" s="205">
        <v>0</v>
      </c>
      <c r="AS393" s="205">
        <v>0</v>
      </c>
      <c r="AT393" s="205">
        <v>0</v>
      </c>
    </row>
    <row r="394" spans="1:46" ht="15.75" hidden="1" customHeight="1" outlineLevel="1">
      <c r="A394" s="8" t="s">
        <v>61</v>
      </c>
      <c r="B394" s="216">
        <v>384</v>
      </c>
      <c r="C394" s="226"/>
      <c r="D394" s="227"/>
      <c r="E394" s="227"/>
      <c r="F394" s="224"/>
      <c r="G394" s="220">
        <v>0</v>
      </c>
      <c r="H394" s="221">
        <v>0.1</v>
      </c>
      <c r="I394" s="222"/>
      <c r="J394" s="223">
        <v>0</v>
      </c>
      <c r="K394" s="224"/>
      <c r="L394" s="224"/>
      <c r="M394" s="215"/>
      <c r="AR394" s="205">
        <v>0</v>
      </c>
      <c r="AS394" s="205">
        <v>0</v>
      </c>
      <c r="AT394" s="205">
        <v>0</v>
      </c>
    </row>
    <row r="395" spans="1:46" ht="15.75" hidden="1" customHeight="1" outlineLevel="1">
      <c r="A395" s="8" t="s">
        <v>61</v>
      </c>
      <c r="B395" s="216">
        <v>385</v>
      </c>
      <c r="C395" s="226"/>
      <c r="D395" s="227"/>
      <c r="E395" s="227"/>
      <c r="F395" s="224"/>
      <c r="G395" s="220">
        <v>0</v>
      </c>
      <c r="H395" s="221">
        <v>0.1</v>
      </c>
      <c r="I395" s="222"/>
      <c r="J395" s="223">
        <v>0</v>
      </c>
      <c r="K395" s="224"/>
      <c r="L395" s="224"/>
      <c r="M395" s="215"/>
      <c r="AR395" s="205">
        <v>0</v>
      </c>
      <c r="AS395" s="205">
        <v>0</v>
      </c>
      <c r="AT395" s="205">
        <v>0</v>
      </c>
    </row>
    <row r="396" spans="1:46" ht="15.75" hidden="1" customHeight="1" outlineLevel="1">
      <c r="A396" s="8" t="s">
        <v>61</v>
      </c>
      <c r="B396" s="216">
        <v>386</v>
      </c>
      <c r="C396" s="226"/>
      <c r="D396" s="227"/>
      <c r="E396" s="227"/>
      <c r="F396" s="224"/>
      <c r="G396" s="220">
        <v>0</v>
      </c>
      <c r="H396" s="221">
        <v>0.1</v>
      </c>
      <c r="I396" s="222"/>
      <c r="J396" s="223">
        <v>0</v>
      </c>
      <c r="K396" s="224"/>
      <c r="L396" s="224"/>
      <c r="M396" s="215"/>
      <c r="AR396" s="205">
        <v>0</v>
      </c>
      <c r="AS396" s="205">
        <v>0</v>
      </c>
      <c r="AT396" s="205">
        <v>0</v>
      </c>
    </row>
    <row r="397" spans="1:46" ht="15.75" hidden="1" customHeight="1" outlineLevel="1">
      <c r="A397" s="8" t="s">
        <v>61</v>
      </c>
      <c r="B397" s="216">
        <v>387</v>
      </c>
      <c r="C397" s="226"/>
      <c r="D397" s="227"/>
      <c r="E397" s="227"/>
      <c r="F397" s="224"/>
      <c r="G397" s="220">
        <v>0</v>
      </c>
      <c r="H397" s="221">
        <v>0.1</v>
      </c>
      <c r="I397" s="222"/>
      <c r="J397" s="223">
        <v>0</v>
      </c>
      <c r="K397" s="224"/>
      <c r="L397" s="224"/>
      <c r="M397" s="215"/>
      <c r="AR397" s="205">
        <v>0</v>
      </c>
      <c r="AS397" s="205">
        <v>0</v>
      </c>
      <c r="AT397" s="205">
        <v>0</v>
      </c>
    </row>
    <row r="398" spans="1:46" ht="15.75" hidden="1" customHeight="1" outlineLevel="1">
      <c r="A398" s="8" t="s">
        <v>61</v>
      </c>
      <c r="B398" s="216">
        <v>388</v>
      </c>
      <c r="C398" s="226"/>
      <c r="D398" s="227"/>
      <c r="E398" s="227"/>
      <c r="F398" s="224"/>
      <c r="G398" s="220">
        <v>0</v>
      </c>
      <c r="H398" s="221">
        <v>0.1</v>
      </c>
      <c r="I398" s="222"/>
      <c r="J398" s="223">
        <v>0</v>
      </c>
      <c r="K398" s="224"/>
      <c r="L398" s="224"/>
      <c r="M398" s="215"/>
      <c r="AR398" s="205">
        <v>0</v>
      </c>
      <c r="AS398" s="205">
        <v>0</v>
      </c>
      <c r="AT398" s="205">
        <v>0</v>
      </c>
    </row>
    <row r="399" spans="1:46" ht="15.75" hidden="1" customHeight="1" outlineLevel="1">
      <c r="A399" s="8" t="s">
        <v>61</v>
      </c>
      <c r="B399" s="216">
        <v>389</v>
      </c>
      <c r="C399" s="226"/>
      <c r="D399" s="227"/>
      <c r="E399" s="227"/>
      <c r="F399" s="224"/>
      <c r="G399" s="220">
        <v>0</v>
      </c>
      <c r="H399" s="221">
        <v>0.1</v>
      </c>
      <c r="I399" s="222"/>
      <c r="J399" s="223">
        <v>0</v>
      </c>
      <c r="K399" s="224"/>
      <c r="L399" s="224"/>
      <c r="M399" s="215"/>
      <c r="AR399" s="205">
        <v>0</v>
      </c>
      <c r="AS399" s="205">
        <v>0</v>
      </c>
      <c r="AT399" s="205">
        <v>0</v>
      </c>
    </row>
    <row r="400" spans="1:46" ht="15.75" hidden="1" customHeight="1" outlineLevel="1">
      <c r="A400" s="8" t="s">
        <v>61</v>
      </c>
      <c r="B400" s="216">
        <v>390</v>
      </c>
      <c r="C400" s="226"/>
      <c r="D400" s="227"/>
      <c r="E400" s="227"/>
      <c r="F400" s="224"/>
      <c r="G400" s="220">
        <v>0</v>
      </c>
      <c r="H400" s="221">
        <v>0.1</v>
      </c>
      <c r="I400" s="222"/>
      <c r="J400" s="223">
        <v>0</v>
      </c>
      <c r="K400" s="224"/>
      <c r="L400" s="224"/>
      <c r="M400" s="215"/>
      <c r="AR400" s="205">
        <v>0</v>
      </c>
      <c r="AS400" s="205">
        <v>0</v>
      </c>
      <c r="AT400" s="205">
        <v>0</v>
      </c>
    </row>
    <row r="401" spans="1:46" ht="15.75" hidden="1" customHeight="1" outlineLevel="1">
      <c r="A401" s="8" t="s">
        <v>61</v>
      </c>
      <c r="B401" s="216">
        <v>391</v>
      </c>
      <c r="C401" s="226"/>
      <c r="D401" s="227"/>
      <c r="E401" s="227"/>
      <c r="F401" s="224"/>
      <c r="G401" s="220">
        <v>0</v>
      </c>
      <c r="H401" s="221">
        <v>0.1</v>
      </c>
      <c r="I401" s="222"/>
      <c r="J401" s="223">
        <v>0</v>
      </c>
      <c r="K401" s="224"/>
      <c r="L401" s="224"/>
      <c r="M401" s="215"/>
      <c r="AR401" s="205">
        <v>0</v>
      </c>
      <c r="AS401" s="205">
        <v>0</v>
      </c>
      <c r="AT401" s="205">
        <v>0</v>
      </c>
    </row>
    <row r="402" spans="1:46" ht="15.75" hidden="1" customHeight="1" outlineLevel="1">
      <c r="A402" s="8" t="s">
        <v>61</v>
      </c>
      <c r="B402" s="216">
        <v>392</v>
      </c>
      <c r="C402" s="226"/>
      <c r="D402" s="227"/>
      <c r="E402" s="227"/>
      <c r="F402" s="224"/>
      <c r="G402" s="220">
        <v>0</v>
      </c>
      <c r="H402" s="221">
        <v>0.1</v>
      </c>
      <c r="I402" s="222"/>
      <c r="J402" s="223">
        <v>0</v>
      </c>
      <c r="K402" s="224"/>
      <c r="L402" s="224"/>
      <c r="M402" s="215"/>
      <c r="AR402" s="205">
        <v>0</v>
      </c>
      <c r="AS402" s="205">
        <v>0</v>
      </c>
      <c r="AT402" s="205">
        <v>0</v>
      </c>
    </row>
    <row r="403" spans="1:46" ht="15.75" hidden="1" customHeight="1" outlineLevel="1">
      <c r="A403" s="8" t="s">
        <v>61</v>
      </c>
      <c r="B403" s="216">
        <v>393</v>
      </c>
      <c r="C403" s="226"/>
      <c r="D403" s="227"/>
      <c r="E403" s="227"/>
      <c r="F403" s="224"/>
      <c r="G403" s="220">
        <v>0</v>
      </c>
      <c r="H403" s="221">
        <v>0.1</v>
      </c>
      <c r="I403" s="222"/>
      <c r="J403" s="223">
        <v>0</v>
      </c>
      <c r="K403" s="224"/>
      <c r="L403" s="224"/>
      <c r="M403" s="215"/>
      <c r="AR403" s="205">
        <v>0</v>
      </c>
      <c r="AS403" s="205">
        <v>0</v>
      </c>
      <c r="AT403" s="205">
        <v>0</v>
      </c>
    </row>
    <row r="404" spans="1:46" ht="15.75" hidden="1" customHeight="1" outlineLevel="1">
      <c r="A404" s="8" t="s">
        <v>61</v>
      </c>
      <c r="B404" s="216">
        <v>394</v>
      </c>
      <c r="C404" s="226"/>
      <c r="D404" s="227"/>
      <c r="E404" s="227"/>
      <c r="F404" s="224"/>
      <c r="G404" s="220">
        <v>0</v>
      </c>
      <c r="H404" s="221">
        <v>0.1</v>
      </c>
      <c r="I404" s="222"/>
      <c r="J404" s="223">
        <v>0</v>
      </c>
      <c r="K404" s="224"/>
      <c r="L404" s="224"/>
      <c r="M404" s="215"/>
      <c r="AR404" s="205">
        <v>0</v>
      </c>
      <c r="AS404" s="205">
        <v>0</v>
      </c>
      <c r="AT404" s="205">
        <v>0</v>
      </c>
    </row>
    <row r="405" spans="1:46" ht="15.75" hidden="1" customHeight="1" outlineLevel="1">
      <c r="A405" s="8" t="s">
        <v>61</v>
      </c>
      <c r="B405" s="216">
        <v>395</v>
      </c>
      <c r="C405" s="226"/>
      <c r="D405" s="227"/>
      <c r="E405" s="227"/>
      <c r="F405" s="224"/>
      <c r="G405" s="220">
        <v>0</v>
      </c>
      <c r="H405" s="221">
        <v>0.1</v>
      </c>
      <c r="I405" s="222"/>
      <c r="J405" s="223">
        <v>0</v>
      </c>
      <c r="K405" s="224"/>
      <c r="L405" s="224"/>
      <c r="M405" s="215"/>
      <c r="AR405" s="205">
        <v>0</v>
      </c>
      <c r="AS405" s="205">
        <v>0</v>
      </c>
      <c r="AT405" s="205">
        <v>0</v>
      </c>
    </row>
    <row r="406" spans="1:46" ht="15.75" hidden="1" customHeight="1" outlineLevel="1">
      <c r="A406" s="8" t="s">
        <v>61</v>
      </c>
      <c r="B406" s="216">
        <v>396</v>
      </c>
      <c r="C406" s="226"/>
      <c r="D406" s="227"/>
      <c r="E406" s="227"/>
      <c r="F406" s="224"/>
      <c r="G406" s="220">
        <v>0</v>
      </c>
      <c r="H406" s="221">
        <v>0.1</v>
      </c>
      <c r="I406" s="222"/>
      <c r="J406" s="223">
        <v>0</v>
      </c>
      <c r="K406" s="224"/>
      <c r="L406" s="224"/>
      <c r="M406" s="215"/>
      <c r="AR406" s="205">
        <v>0</v>
      </c>
      <c r="AS406" s="205">
        <v>0</v>
      </c>
      <c r="AT406" s="205">
        <v>0</v>
      </c>
    </row>
    <row r="407" spans="1:46" ht="15.75" hidden="1" customHeight="1" outlineLevel="1">
      <c r="A407" s="8" t="s">
        <v>61</v>
      </c>
      <c r="B407" s="216">
        <v>397</v>
      </c>
      <c r="C407" s="226"/>
      <c r="D407" s="227"/>
      <c r="E407" s="227"/>
      <c r="F407" s="224"/>
      <c r="G407" s="220">
        <v>0</v>
      </c>
      <c r="H407" s="221">
        <v>0.1</v>
      </c>
      <c r="I407" s="222"/>
      <c r="J407" s="223">
        <v>0</v>
      </c>
      <c r="K407" s="224"/>
      <c r="L407" s="224"/>
      <c r="M407" s="215"/>
      <c r="AR407" s="205">
        <v>0</v>
      </c>
      <c r="AS407" s="205">
        <v>0</v>
      </c>
      <c r="AT407" s="205">
        <v>0</v>
      </c>
    </row>
    <row r="408" spans="1:46" ht="15.75" hidden="1" customHeight="1" outlineLevel="1">
      <c r="A408" s="8" t="s">
        <v>61</v>
      </c>
      <c r="B408" s="216">
        <v>398</v>
      </c>
      <c r="C408" s="226"/>
      <c r="D408" s="227"/>
      <c r="E408" s="227"/>
      <c r="F408" s="224"/>
      <c r="G408" s="220">
        <v>0</v>
      </c>
      <c r="H408" s="221">
        <v>0.1</v>
      </c>
      <c r="I408" s="222"/>
      <c r="J408" s="223">
        <v>0</v>
      </c>
      <c r="K408" s="224"/>
      <c r="L408" s="224"/>
      <c r="M408" s="215"/>
      <c r="AR408" s="205">
        <v>0</v>
      </c>
      <c r="AS408" s="205">
        <v>0</v>
      </c>
      <c r="AT408" s="205">
        <v>0</v>
      </c>
    </row>
    <row r="409" spans="1:46" ht="15.75" hidden="1" customHeight="1" outlineLevel="1">
      <c r="A409" s="8" t="s">
        <v>61</v>
      </c>
      <c r="B409" s="216">
        <v>399</v>
      </c>
      <c r="C409" s="226"/>
      <c r="D409" s="227"/>
      <c r="E409" s="227"/>
      <c r="F409" s="224"/>
      <c r="G409" s="220">
        <v>0</v>
      </c>
      <c r="H409" s="221">
        <v>0.1</v>
      </c>
      <c r="I409" s="222"/>
      <c r="J409" s="223">
        <v>0</v>
      </c>
      <c r="K409" s="224"/>
      <c r="L409" s="224"/>
      <c r="M409" s="215"/>
      <c r="AR409" s="205">
        <v>0</v>
      </c>
      <c r="AS409" s="205">
        <v>0</v>
      </c>
      <c r="AT409" s="205">
        <v>0</v>
      </c>
    </row>
    <row r="410" spans="1:46" ht="15.75" hidden="1" customHeight="1" outlineLevel="1">
      <c r="A410" s="8" t="s">
        <v>61</v>
      </c>
      <c r="B410" s="216">
        <v>400</v>
      </c>
      <c r="C410" s="226"/>
      <c r="D410" s="227"/>
      <c r="E410" s="227"/>
      <c r="F410" s="224"/>
      <c r="G410" s="220">
        <v>0</v>
      </c>
      <c r="H410" s="221">
        <v>0.1</v>
      </c>
      <c r="I410" s="222"/>
      <c r="J410" s="223">
        <v>0</v>
      </c>
      <c r="K410" s="224"/>
      <c r="L410" s="224"/>
      <c r="M410" s="215"/>
      <c r="AR410" s="205">
        <v>0</v>
      </c>
      <c r="AS410" s="205">
        <v>0</v>
      </c>
      <c r="AT410" s="205">
        <v>0</v>
      </c>
    </row>
    <row r="411" spans="1:46" ht="15.75" hidden="1" customHeight="1" outlineLevel="1">
      <c r="A411" s="8" t="s">
        <v>61</v>
      </c>
      <c r="B411" s="216">
        <v>401</v>
      </c>
      <c r="C411" s="226"/>
      <c r="D411" s="227"/>
      <c r="E411" s="227"/>
      <c r="F411" s="224"/>
      <c r="G411" s="220">
        <v>0</v>
      </c>
      <c r="H411" s="221">
        <v>0.1</v>
      </c>
      <c r="I411" s="222"/>
      <c r="J411" s="223">
        <v>0</v>
      </c>
      <c r="K411" s="224"/>
      <c r="L411" s="224"/>
      <c r="M411" s="215"/>
      <c r="AR411" s="205">
        <v>0</v>
      </c>
      <c r="AS411" s="205">
        <v>0</v>
      </c>
      <c r="AT411" s="205">
        <v>0</v>
      </c>
    </row>
    <row r="412" spans="1:46" ht="15.75" hidden="1" customHeight="1" outlineLevel="1">
      <c r="A412" s="8" t="s">
        <v>61</v>
      </c>
      <c r="B412" s="216">
        <v>402</v>
      </c>
      <c r="C412" s="226"/>
      <c r="D412" s="227"/>
      <c r="E412" s="227"/>
      <c r="F412" s="224"/>
      <c r="G412" s="220">
        <v>0</v>
      </c>
      <c r="H412" s="221">
        <v>0.1</v>
      </c>
      <c r="I412" s="222"/>
      <c r="J412" s="223">
        <v>0</v>
      </c>
      <c r="K412" s="224"/>
      <c r="L412" s="224"/>
      <c r="M412" s="215"/>
      <c r="AR412" s="205">
        <v>0</v>
      </c>
      <c r="AS412" s="205">
        <v>0</v>
      </c>
      <c r="AT412" s="205">
        <v>0</v>
      </c>
    </row>
    <row r="413" spans="1:46" ht="15.75" hidden="1" customHeight="1" outlineLevel="1">
      <c r="A413" s="8" t="s">
        <v>61</v>
      </c>
      <c r="B413" s="216">
        <v>403</v>
      </c>
      <c r="C413" s="226"/>
      <c r="D413" s="227"/>
      <c r="E413" s="227"/>
      <c r="F413" s="224"/>
      <c r="G413" s="220">
        <v>0</v>
      </c>
      <c r="H413" s="221">
        <v>0.1</v>
      </c>
      <c r="I413" s="222"/>
      <c r="J413" s="223">
        <v>0</v>
      </c>
      <c r="K413" s="224"/>
      <c r="L413" s="224"/>
      <c r="M413" s="215"/>
      <c r="AR413" s="205">
        <v>0</v>
      </c>
      <c r="AS413" s="205">
        <v>0</v>
      </c>
      <c r="AT413" s="205">
        <v>0</v>
      </c>
    </row>
    <row r="414" spans="1:46" ht="15.75" hidden="1" customHeight="1" outlineLevel="1">
      <c r="A414" s="8" t="s">
        <v>61</v>
      </c>
      <c r="B414" s="216">
        <v>404</v>
      </c>
      <c r="C414" s="226"/>
      <c r="D414" s="227"/>
      <c r="E414" s="227"/>
      <c r="F414" s="224"/>
      <c r="G414" s="220">
        <v>0</v>
      </c>
      <c r="H414" s="221">
        <v>0.1</v>
      </c>
      <c r="I414" s="222"/>
      <c r="J414" s="223">
        <v>0</v>
      </c>
      <c r="K414" s="224"/>
      <c r="L414" s="224"/>
      <c r="M414" s="215"/>
      <c r="AR414" s="205">
        <v>0</v>
      </c>
      <c r="AS414" s="205">
        <v>0</v>
      </c>
      <c r="AT414" s="205">
        <v>0</v>
      </c>
    </row>
    <row r="415" spans="1:46" ht="15.75" hidden="1" customHeight="1" outlineLevel="1">
      <c r="A415" s="8" t="s">
        <v>61</v>
      </c>
      <c r="B415" s="216">
        <v>405</v>
      </c>
      <c r="C415" s="226"/>
      <c r="D415" s="227"/>
      <c r="E415" s="227"/>
      <c r="F415" s="224"/>
      <c r="G415" s="220">
        <v>0</v>
      </c>
      <c r="H415" s="221">
        <v>0.1</v>
      </c>
      <c r="I415" s="222"/>
      <c r="J415" s="223">
        <v>0</v>
      </c>
      <c r="K415" s="224"/>
      <c r="L415" s="224"/>
      <c r="M415" s="215"/>
      <c r="AR415" s="205">
        <v>0</v>
      </c>
      <c r="AS415" s="205">
        <v>0</v>
      </c>
      <c r="AT415" s="205">
        <v>0</v>
      </c>
    </row>
    <row r="416" spans="1:46" ht="15.75" hidden="1" customHeight="1" outlineLevel="1">
      <c r="A416" s="8" t="s">
        <v>61</v>
      </c>
      <c r="B416" s="216">
        <v>406</v>
      </c>
      <c r="C416" s="226"/>
      <c r="D416" s="227"/>
      <c r="E416" s="227"/>
      <c r="F416" s="224"/>
      <c r="G416" s="220">
        <v>0</v>
      </c>
      <c r="H416" s="221">
        <v>0.1</v>
      </c>
      <c r="I416" s="222"/>
      <c r="J416" s="223">
        <v>0</v>
      </c>
      <c r="K416" s="224"/>
      <c r="L416" s="224"/>
      <c r="M416" s="215"/>
      <c r="AR416" s="205">
        <v>0</v>
      </c>
      <c r="AS416" s="205">
        <v>0</v>
      </c>
      <c r="AT416" s="205">
        <v>0</v>
      </c>
    </row>
    <row r="417" spans="1:46" ht="15.75" hidden="1" customHeight="1" outlineLevel="1">
      <c r="A417" s="8" t="s">
        <v>61</v>
      </c>
      <c r="B417" s="216">
        <v>407</v>
      </c>
      <c r="C417" s="226"/>
      <c r="D417" s="227"/>
      <c r="E417" s="227"/>
      <c r="F417" s="224"/>
      <c r="G417" s="220">
        <v>0</v>
      </c>
      <c r="H417" s="221">
        <v>0.1</v>
      </c>
      <c r="I417" s="222"/>
      <c r="J417" s="223">
        <v>0</v>
      </c>
      <c r="K417" s="224"/>
      <c r="L417" s="224"/>
      <c r="M417" s="215"/>
      <c r="AR417" s="205">
        <v>0</v>
      </c>
      <c r="AS417" s="205">
        <v>0</v>
      </c>
      <c r="AT417" s="205">
        <v>0</v>
      </c>
    </row>
    <row r="418" spans="1:46" ht="15.75" hidden="1" customHeight="1" outlineLevel="1">
      <c r="A418" s="8" t="s">
        <v>61</v>
      </c>
      <c r="B418" s="216">
        <v>408</v>
      </c>
      <c r="C418" s="226"/>
      <c r="D418" s="227"/>
      <c r="E418" s="227"/>
      <c r="F418" s="224"/>
      <c r="G418" s="220">
        <v>0</v>
      </c>
      <c r="H418" s="221">
        <v>0.1</v>
      </c>
      <c r="I418" s="222"/>
      <c r="J418" s="223">
        <v>0</v>
      </c>
      <c r="K418" s="224"/>
      <c r="L418" s="224"/>
      <c r="M418" s="215"/>
      <c r="AR418" s="205">
        <v>0</v>
      </c>
      <c r="AS418" s="205">
        <v>0</v>
      </c>
      <c r="AT418" s="205">
        <v>0</v>
      </c>
    </row>
    <row r="419" spans="1:46" ht="15.75" hidden="1" customHeight="1" outlineLevel="1">
      <c r="A419" s="8" t="s">
        <v>61</v>
      </c>
      <c r="B419" s="216">
        <v>409</v>
      </c>
      <c r="C419" s="226"/>
      <c r="D419" s="227"/>
      <c r="E419" s="227"/>
      <c r="F419" s="224"/>
      <c r="G419" s="220">
        <v>0</v>
      </c>
      <c r="H419" s="221">
        <v>0.1</v>
      </c>
      <c r="I419" s="222"/>
      <c r="J419" s="223">
        <v>0</v>
      </c>
      <c r="K419" s="224"/>
      <c r="L419" s="224"/>
      <c r="M419" s="215"/>
      <c r="AR419" s="205">
        <v>0</v>
      </c>
      <c r="AS419" s="205">
        <v>0</v>
      </c>
      <c r="AT419" s="205">
        <v>0</v>
      </c>
    </row>
    <row r="420" spans="1:46" ht="15.75" hidden="1" customHeight="1" outlineLevel="1">
      <c r="A420" s="8" t="s">
        <v>61</v>
      </c>
      <c r="B420" s="216">
        <v>410</v>
      </c>
      <c r="C420" s="226"/>
      <c r="D420" s="227"/>
      <c r="E420" s="227"/>
      <c r="F420" s="224"/>
      <c r="G420" s="220">
        <v>0</v>
      </c>
      <c r="H420" s="221">
        <v>0.1</v>
      </c>
      <c r="I420" s="222"/>
      <c r="J420" s="223">
        <v>0</v>
      </c>
      <c r="K420" s="224"/>
      <c r="L420" s="224"/>
      <c r="M420" s="215"/>
      <c r="AR420" s="205">
        <v>0</v>
      </c>
      <c r="AS420" s="205">
        <v>0</v>
      </c>
      <c r="AT420" s="205">
        <v>0</v>
      </c>
    </row>
    <row r="421" spans="1:46" ht="15.75" hidden="1" customHeight="1" outlineLevel="1">
      <c r="A421" s="8" t="s">
        <v>61</v>
      </c>
      <c r="B421" s="216">
        <v>411</v>
      </c>
      <c r="C421" s="226"/>
      <c r="D421" s="227"/>
      <c r="E421" s="227"/>
      <c r="F421" s="224"/>
      <c r="G421" s="220">
        <v>0</v>
      </c>
      <c r="H421" s="221">
        <v>0.1</v>
      </c>
      <c r="I421" s="222"/>
      <c r="J421" s="223">
        <v>0</v>
      </c>
      <c r="K421" s="224"/>
      <c r="L421" s="224"/>
      <c r="M421" s="215"/>
      <c r="AR421" s="205">
        <v>0</v>
      </c>
      <c r="AS421" s="205">
        <v>0</v>
      </c>
      <c r="AT421" s="205">
        <v>0</v>
      </c>
    </row>
    <row r="422" spans="1:46" ht="15.75" hidden="1" customHeight="1" outlineLevel="1">
      <c r="A422" s="8" t="s">
        <v>61</v>
      </c>
      <c r="B422" s="216">
        <v>412</v>
      </c>
      <c r="C422" s="226"/>
      <c r="D422" s="227"/>
      <c r="E422" s="227"/>
      <c r="F422" s="224"/>
      <c r="G422" s="220">
        <v>0</v>
      </c>
      <c r="H422" s="221">
        <v>0.1</v>
      </c>
      <c r="I422" s="222"/>
      <c r="J422" s="223">
        <v>0</v>
      </c>
      <c r="K422" s="224"/>
      <c r="L422" s="224"/>
      <c r="M422" s="215"/>
      <c r="AR422" s="205">
        <v>0</v>
      </c>
      <c r="AS422" s="205">
        <v>0</v>
      </c>
      <c r="AT422" s="205">
        <v>0</v>
      </c>
    </row>
    <row r="423" spans="1:46" ht="15.75" hidden="1" customHeight="1" outlineLevel="1">
      <c r="A423" s="8" t="s">
        <v>61</v>
      </c>
      <c r="B423" s="216">
        <v>413</v>
      </c>
      <c r="C423" s="226"/>
      <c r="D423" s="227"/>
      <c r="E423" s="227"/>
      <c r="F423" s="224"/>
      <c r="G423" s="220">
        <v>0</v>
      </c>
      <c r="H423" s="221">
        <v>0.1</v>
      </c>
      <c r="I423" s="222"/>
      <c r="J423" s="223">
        <v>0</v>
      </c>
      <c r="K423" s="224"/>
      <c r="L423" s="224"/>
      <c r="M423" s="215"/>
      <c r="AR423" s="205">
        <v>0</v>
      </c>
      <c r="AS423" s="205">
        <v>0</v>
      </c>
      <c r="AT423" s="205">
        <v>0</v>
      </c>
    </row>
    <row r="424" spans="1:46" ht="15.75" hidden="1" customHeight="1" outlineLevel="1">
      <c r="A424" s="8" t="s">
        <v>61</v>
      </c>
      <c r="B424" s="216">
        <v>414</v>
      </c>
      <c r="C424" s="226"/>
      <c r="D424" s="227"/>
      <c r="E424" s="227"/>
      <c r="F424" s="224"/>
      <c r="G424" s="220">
        <v>0</v>
      </c>
      <c r="H424" s="221">
        <v>0.1</v>
      </c>
      <c r="I424" s="222"/>
      <c r="J424" s="223">
        <v>0</v>
      </c>
      <c r="K424" s="224"/>
      <c r="L424" s="224"/>
      <c r="M424" s="215"/>
      <c r="AR424" s="205">
        <v>0</v>
      </c>
      <c r="AS424" s="205">
        <v>0</v>
      </c>
      <c r="AT424" s="205">
        <v>0</v>
      </c>
    </row>
    <row r="425" spans="1:46" ht="15.75" hidden="1" customHeight="1" outlineLevel="1">
      <c r="A425" s="8" t="s">
        <v>61</v>
      </c>
      <c r="B425" s="216">
        <v>415</v>
      </c>
      <c r="C425" s="226"/>
      <c r="D425" s="227"/>
      <c r="E425" s="227"/>
      <c r="F425" s="224"/>
      <c r="G425" s="220">
        <v>0</v>
      </c>
      <c r="H425" s="221">
        <v>0.1</v>
      </c>
      <c r="I425" s="222"/>
      <c r="J425" s="223">
        <v>0</v>
      </c>
      <c r="K425" s="224"/>
      <c r="L425" s="224"/>
      <c r="M425" s="215"/>
      <c r="AR425" s="205">
        <v>0</v>
      </c>
      <c r="AS425" s="205">
        <v>0</v>
      </c>
      <c r="AT425" s="205">
        <v>0</v>
      </c>
    </row>
    <row r="426" spans="1:46" ht="15.75" hidden="1" customHeight="1" outlineLevel="1">
      <c r="A426" s="8" t="s">
        <v>61</v>
      </c>
      <c r="B426" s="216">
        <v>416</v>
      </c>
      <c r="C426" s="226"/>
      <c r="D426" s="227"/>
      <c r="E426" s="227"/>
      <c r="F426" s="224"/>
      <c r="G426" s="220">
        <v>0</v>
      </c>
      <c r="H426" s="221">
        <v>0.1</v>
      </c>
      <c r="I426" s="222"/>
      <c r="J426" s="223">
        <v>0</v>
      </c>
      <c r="K426" s="224"/>
      <c r="L426" s="224"/>
      <c r="M426" s="215"/>
      <c r="AR426" s="205">
        <v>0</v>
      </c>
      <c r="AS426" s="205">
        <v>0</v>
      </c>
      <c r="AT426" s="205">
        <v>0</v>
      </c>
    </row>
    <row r="427" spans="1:46" ht="15.75" hidden="1" customHeight="1" outlineLevel="1">
      <c r="A427" s="8" t="s">
        <v>61</v>
      </c>
      <c r="B427" s="216">
        <v>417</v>
      </c>
      <c r="C427" s="226"/>
      <c r="D427" s="227"/>
      <c r="E427" s="227"/>
      <c r="F427" s="224"/>
      <c r="G427" s="220">
        <v>0</v>
      </c>
      <c r="H427" s="221">
        <v>0.1</v>
      </c>
      <c r="I427" s="222"/>
      <c r="J427" s="223">
        <v>0</v>
      </c>
      <c r="K427" s="224"/>
      <c r="L427" s="224"/>
      <c r="M427" s="215"/>
      <c r="AR427" s="205">
        <v>0</v>
      </c>
      <c r="AS427" s="205">
        <v>0</v>
      </c>
      <c r="AT427" s="205">
        <v>0</v>
      </c>
    </row>
    <row r="428" spans="1:46" ht="15.75" hidden="1" customHeight="1" outlineLevel="1">
      <c r="A428" s="8" t="s">
        <v>61</v>
      </c>
      <c r="B428" s="216">
        <v>418</v>
      </c>
      <c r="C428" s="226"/>
      <c r="D428" s="227"/>
      <c r="E428" s="227"/>
      <c r="F428" s="224"/>
      <c r="G428" s="220">
        <v>0</v>
      </c>
      <c r="H428" s="221">
        <v>0.1</v>
      </c>
      <c r="I428" s="222"/>
      <c r="J428" s="223">
        <v>0</v>
      </c>
      <c r="K428" s="224"/>
      <c r="L428" s="224"/>
      <c r="M428" s="215"/>
      <c r="AR428" s="205">
        <v>0</v>
      </c>
      <c r="AS428" s="205">
        <v>0</v>
      </c>
      <c r="AT428" s="205">
        <v>0</v>
      </c>
    </row>
    <row r="429" spans="1:46" ht="15.75" hidden="1" customHeight="1" outlineLevel="1">
      <c r="A429" s="8" t="s">
        <v>61</v>
      </c>
      <c r="B429" s="216">
        <v>419</v>
      </c>
      <c r="C429" s="226"/>
      <c r="D429" s="227"/>
      <c r="E429" s="227"/>
      <c r="F429" s="224"/>
      <c r="G429" s="220">
        <v>0</v>
      </c>
      <c r="H429" s="221">
        <v>0.1</v>
      </c>
      <c r="I429" s="222"/>
      <c r="J429" s="223">
        <v>0</v>
      </c>
      <c r="K429" s="224"/>
      <c r="L429" s="224"/>
      <c r="M429" s="215"/>
      <c r="AR429" s="205">
        <v>0</v>
      </c>
      <c r="AS429" s="205">
        <v>0</v>
      </c>
      <c r="AT429" s="205">
        <v>0</v>
      </c>
    </row>
    <row r="430" spans="1:46" ht="15.75" hidden="1" customHeight="1" outlineLevel="1">
      <c r="A430" s="8" t="s">
        <v>61</v>
      </c>
      <c r="B430" s="216">
        <v>420</v>
      </c>
      <c r="C430" s="226"/>
      <c r="D430" s="227"/>
      <c r="E430" s="227"/>
      <c r="F430" s="224"/>
      <c r="G430" s="220">
        <v>0</v>
      </c>
      <c r="H430" s="221">
        <v>0.1</v>
      </c>
      <c r="I430" s="222"/>
      <c r="J430" s="223">
        <v>0</v>
      </c>
      <c r="K430" s="224"/>
      <c r="L430" s="224"/>
      <c r="M430" s="215"/>
      <c r="AR430" s="205">
        <v>0</v>
      </c>
      <c r="AS430" s="205">
        <v>0</v>
      </c>
      <c r="AT430" s="205">
        <v>0</v>
      </c>
    </row>
    <row r="431" spans="1:46" ht="15.75" hidden="1" customHeight="1" outlineLevel="1">
      <c r="A431" s="8" t="s">
        <v>61</v>
      </c>
      <c r="B431" s="216">
        <v>421</v>
      </c>
      <c r="C431" s="226"/>
      <c r="D431" s="227"/>
      <c r="E431" s="227"/>
      <c r="F431" s="224"/>
      <c r="G431" s="220">
        <v>0</v>
      </c>
      <c r="H431" s="221">
        <v>0.1</v>
      </c>
      <c r="I431" s="222"/>
      <c r="J431" s="223">
        <v>0</v>
      </c>
      <c r="K431" s="224"/>
      <c r="L431" s="224"/>
      <c r="M431" s="215"/>
      <c r="AR431" s="205">
        <v>0</v>
      </c>
      <c r="AS431" s="205">
        <v>0</v>
      </c>
      <c r="AT431" s="205">
        <v>0</v>
      </c>
    </row>
    <row r="432" spans="1:46" ht="15.75" hidden="1" customHeight="1" outlineLevel="1">
      <c r="A432" s="8" t="s">
        <v>61</v>
      </c>
      <c r="B432" s="216">
        <v>422</v>
      </c>
      <c r="C432" s="226"/>
      <c r="D432" s="227"/>
      <c r="E432" s="227"/>
      <c r="F432" s="224"/>
      <c r="G432" s="220">
        <v>0</v>
      </c>
      <c r="H432" s="221">
        <v>0.1</v>
      </c>
      <c r="I432" s="222"/>
      <c r="J432" s="223">
        <v>0</v>
      </c>
      <c r="K432" s="224"/>
      <c r="L432" s="224"/>
      <c r="M432" s="215"/>
      <c r="AR432" s="205">
        <v>0</v>
      </c>
      <c r="AS432" s="205">
        <v>0</v>
      </c>
      <c r="AT432" s="205">
        <v>0</v>
      </c>
    </row>
    <row r="433" spans="1:46" ht="15.75" hidden="1" customHeight="1" outlineLevel="1">
      <c r="A433" s="8" t="s">
        <v>61</v>
      </c>
      <c r="B433" s="216">
        <v>423</v>
      </c>
      <c r="C433" s="226"/>
      <c r="D433" s="227"/>
      <c r="E433" s="227"/>
      <c r="F433" s="224"/>
      <c r="G433" s="220">
        <v>0</v>
      </c>
      <c r="H433" s="221">
        <v>0.1</v>
      </c>
      <c r="I433" s="222"/>
      <c r="J433" s="223">
        <v>0</v>
      </c>
      <c r="K433" s="224"/>
      <c r="L433" s="224"/>
      <c r="M433" s="215"/>
      <c r="AR433" s="205">
        <v>0</v>
      </c>
      <c r="AS433" s="205">
        <v>0</v>
      </c>
      <c r="AT433" s="205">
        <v>0</v>
      </c>
    </row>
    <row r="434" spans="1:46" ht="15.75" hidden="1" customHeight="1" outlineLevel="1">
      <c r="A434" s="8" t="s">
        <v>61</v>
      </c>
      <c r="B434" s="216">
        <v>424</v>
      </c>
      <c r="C434" s="226"/>
      <c r="D434" s="227"/>
      <c r="E434" s="227"/>
      <c r="F434" s="224"/>
      <c r="G434" s="220">
        <v>0</v>
      </c>
      <c r="H434" s="221">
        <v>0.1</v>
      </c>
      <c r="I434" s="222"/>
      <c r="J434" s="223">
        <v>0</v>
      </c>
      <c r="K434" s="224"/>
      <c r="L434" s="224"/>
      <c r="M434" s="215"/>
      <c r="AR434" s="205">
        <v>0</v>
      </c>
      <c r="AS434" s="205">
        <v>0</v>
      </c>
      <c r="AT434" s="205">
        <v>0</v>
      </c>
    </row>
    <row r="435" spans="1:46" ht="15.75" hidden="1" customHeight="1" outlineLevel="1">
      <c r="A435" s="8" t="s">
        <v>61</v>
      </c>
      <c r="B435" s="216">
        <v>425</v>
      </c>
      <c r="C435" s="226"/>
      <c r="D435" s="227"/>
      <c r="E435" s="227"/>
      <c r="F435" s="224"/>
      <c r="G435" s="220">
        <v>0</v>
      </c>
      <c r="H435" s="221">
        <v>0.1</v>
      </c>
      <c r="I435" s="222"/>
      <c r="J435" s="223">
        <v>0</v>
      </c>
      <c r="K435" s="224"/>
      <c r="L435" s="224"/>
      <c r="M435" s="215"/>
      <c r="AR435" s="205">
        <v>0</v>
      </c>
      <c r="AS435" s="205">
        <v>0</v>
      </c>
      <c r="AT435" s="205">
        <v>0</v>
      </c>
    </row>
    <row r="436" spans="1:46" ht="15.75" hidden="1" customHeight="1" outlineLevel="1">
      <c r="A436" s="8" t="s">
        <v>61</v>
      </c>
      <c r="B436" s="216">
        <v>426</v>
      </c>
      <c r="C436" s="226"/>
      <c r="D436" s="227"/>
      <c r="E436" s="227"/>
      <c r="F436" s="224"/>
      <c r="G436" s="220">
        <v>0</v>
      </c>
      <c r="H436" s="221">
        <v>0.1</v>
      </c>
      <c r="I436" s="222"/>
      <c r="J436" s="223">
        <v>0</v>
      </c>
      <c r="K436" s="224"/>
      <c r="L436" s="224"/>
      <c r="M436" s="215"/>
      <c r="AR436" s="205">
        <v>0</v>
      </c>
      <c r="AS436" s="205">
        <v>0</v>
      </c>
      <c r="AT436" s="205">
        <v>0</v>
      </c>
    </row>
    <row r="437" spans="1:46" ht="15.75" hidden="1" customHeight="1" outlineLevel="1">
      <c r="A437" s="8" t="s">
        <v>61</v>
      </c>
      <c r="B437" s="216">
        <v>427</v>
      </c>
      <c r="C437" s="226"/>
      <c r="D437" s="227"/>
      <c r="E437" s="227"/>
      <c r="F437" s="224"/>
      <c r="G437" s="220">
        <v>0</v>
      </c>
      <c r="H437" s="221">
        <v>0.1</v>
      </c>
      <c r="I437" s="222"/>
      <c r="J437" s="223">
        <v>0</v>
      </c>
      <c r="K437" s="224"/>
      <c r="L437" s="224"/>
      <c r="M437" s="215"/>
      <c r="AR437" s="205">
        <v>0</v>
      </c>
      <c r="AS437" s="205">
        <v>0</v>
      </c>
      <c r="AT437" s="205">
        <v>0</v>
      </c>
    </row>
    <row r="438" spans="1:46" ht="15.75" hidden="1" customHeight="1" outlineLevel="1">
      <c r="A438" s="8" t="s">
        <v>61</v>
      </c>
      <c r="B438" s="216">
        <v>428</v>
      </c>
      <c r="C438" s="226"/>
      <c r="D438" s="227"/>
      <c r="E438" s="227"/>
      <c r="F438" s="224"/>
      <c r="G438" s="220">
        <v>0</v>
      </c>
      <c r="H438" s="221">
        <v>0.1</v>
      </c>
      <c r="I438" s="222"/>
      <c r="J438" s="223">
        <v>0</v>
      </c>
      <c r="K438" s="224"/>
      <c r="L438" s="224"/>
      <c r="M438" s="215"/>
      <c r="AR438" s="205">
        <v>0</v>
      </c>
      <c r="AS438" s="205">
        <v>0</v>
      </c>
      <c r="AT438" s="205">
        <v>0</v>
      </c>
    </row>
    <row r="439" spans="1:46" ht="15.75" hidden="1" customHeight="1" outlineLevel="1">
      <c r="A439" s="8" t="s">
        <v>61</v>
      </c>
      <c r="B439" s="216">
        <v>429</v>
      </c>
      <c r="C439" s="226"/>
      <c r="D439" s="227"/>
      <c r="E439" s="227"/>
      <c r="F439" s="224"/>
      <c r="G439" s="220">
        <v>0</v>
      </c>
      <c r="H439" s="221">
        <v>0.1</v>
      </c>
      <c r="I439" s="222"/>
      <c r="J439" s="223">
        <v>0</v>
      </c>
      <c r="K439" s="224"/>
      <c r="L439" s="224"/>
      <c r="M439" s="215"/>
      <c r="AR439" s="205">
        <v>0</v>
      </c>
      <c r="AS439" s="205">
        <v>0</v>
      </c>
      <c r="AT439" s="205">
        <v>0</v>
      </c>
    </row>
    <row r="440" spans="1:46" ht="15.75" hidden="1" customHeight="1" outlineLevel="1">
      <c r="A440" s="8" t="s">
        <v>61</v>
      </c>
      <c r="B440" s="216">
        <v>430</v>
      </c>
      <c r="C440" s="226"/>
      <c r="D440" s="227"/>
      <c r="E440" s="227"/>
      <c r="F440" s="224"/>
      <c r="G440" s="220">
        <v>0</v>
      </c>
      <c r="H440" s="221">
        <v>0.1</v>
      </c>
      <c r="I440" s="222"/>
      <c r="J440" s="223">
        <v>0</v>
      </c>
      <c r="K440" s="224"/>
      <c r="L440" s="224"/>
      <c r="M440" s="215"/>
      <c r="AR440" s="205">
        <v>0</v>
      </c>
      <c r="AS440" s="205">
        <v>0</v>
      </c>
      <c r="AT440" s="205">
        <v>0</v>
      </c>
    </row>
    <row r="441" spans="1:46" ht="15.75" hidden="1" customHeight="1" outlineLevel="1">
      <c r="A441" s="8" t="s">
        <v>61</v>
      </c>
      <c r="B441" s="216">
        <v>431</v>
      </c>
      <c r="C441" s="226"/>
      <c r="D441" s="227"/>
      <c r="E441" s="227"/>
      <c r="F441" s="224"/>
      <c r="G441" s="220">
        <v>0</v>
      </c>
      <c r="H441" s="221">
        <v>0.1</v>
      </c>
      <c r="I441" s="222"/>
      <c r="J441" s="223">
        <v>0</v>
      </c>
      <c r="K441" s="224"/>
      <c r="L441" s="224"/>
      <c r="M441" s="215"/>
      <c r="AR441" s="205">
        <v>0</v>
      </c>
      <c r="AS441" s="205">
        <v>0</v>
      </c>
      <c r="AT441" s="205">
        <v>0</v>
      </c>
    </row>
    <row r="442" spans="1:46" ht="15.75" hidden="1" customHeight="1" outlineLevel="1">
      <c r="A442" s="8" t="s">
        <v>61</v>
      </c>
      <c r="B442" s="216">
        <v>432</v>
      </c>
      <c r="C442" s="226"/>
      <c r="D442" s="227"/>
      <c r="E442" s="227"/>
      <c r="F442" s="224"/>
      <c r="G442" s="220">
        <v>0</v>
      </c>
      <c r="H442" s="221">
        <v>0.1</v>
      </c>
      <c r="I442" s="222"/>
      <c r="J442" s="223">
        <v>0</v>
      </c>
      <c r="K442" s="224"/>
      <c r="L442" s="224"/>
      <c r="M442" s="215"/>
      <c r="AR442" s="205">
        <v>0</v>
      </c>
      <c r="AS442" s="205">
        <v>0</v>
      </c>
      <c r="AT442" s="205">
        <v>0</v>
      </c>
    </row>
    <row r="443" spans="1:46" ht="15.75" hidden="1" customHeight="1" outlineLevel="1">
      <c r="A443" s="8" t="s">
        <v>61</v>
      </c>
      <c r="B443" s="216">
        <v>433</v>
      </c>
      <c r="C443" s="226"/>
      <c r="D443" s="227"/>
      <c r="E443" s="227"/>
      <c r="F443" s="224"/>
      <c r="G443" s="220">
        <v>0</v>
      </c>
      <c r="H443" s="221">
        <v>0.1</v>
      </c>
      <c r="I443" s="222"/>
      <c r="J443" s="223">
        <v>0</v>
      </c>
      <c r="K443" s="224"/>
      <c r="L443" s="224"/>
      <c r="M443" s="215"/>
      <c r="AR443" s="205">
        <v>0</v>
      </c>
      <c r="AS443" s="205">
        <v>0</v>
      </c>
      <c r="AT443" s="205">
        <v>0</v>
      </c>
    </row>
    <row r="444" spans="1:46" ht="15.75" hidden="1" customHeight="1" outlineLevel="1">
      <c r="A444" s="8" t="s">
        <v>61</v>
      </c>
      <c r="B444" s="216">
        <v>434</v>
      </c>
      <c r="C444" s="226"/>
      <c r="D444" s="227"/>
      <c r="E444" s="227"/>
      <c r="F444" s="224"/>
      <c r="G444" s="220">
        <v>0</v>
      </c>
      <c r="H444" s="221">
        <v>0.1</v>
      </c>
      <c r="I444" s="222"/>
      <c r="J444" s="223">
        <v>0</v>
      </c>
      <c r="K444" s="224"/>
      <c r="L444" s="224"/>
      <c r="M444" s="215"/>
      <c r="AR444" s="205">
        <v>0</v>
      </c>
      <c r="AS444" s="205">
        <v>0</v>
      </c>
      <c r="AT444" s="205">
        <v>0</v>
      </c>
    </row>
    <row r="445" spans="1:46" ht="15.75" hidden="1" customHeight="1" outlineLevel="1">
      <c r="A445" s="8" t="s">
        <v>61</v>
      </c>
      <c r="B445" s="216">
        <v>435</v>
      </c>
      <c r="C445" s="226"/>
      <c r="D445" s="227"/>
      <c r="E445" s="227"/>
      <c r="F445" s="224"/>
      <c r="G445" s="220">
        <v>0</v>
      </c>
      <c r="H445" s="221">
        <v>0.1</v>
      </c>
      <c r="I445" s="222"/>
      <c r="J445" s="223">
        <v>0</v>
      </c>
      <c r="K445" s="224"/>
      <c r="L445" s="224"/>
      <c r="M445" s="215"/>
      <c r="AR445" s="205">
        <v>0</v>
      </c>
      <c r="AS445" s="205">
        <v>0</v>
      </c>
      <c r="AT445" s="205">
        <v>0</v>
      </c>
    </row>
    <row r="446" spans="1:46" ht="15.75" hidden="1" customHeight="1" outlineLevel="1">
      <c r="A446" s="8" t="s">
        <v>61</v>
      </c>
      <c r="B446" s="216">
        <v>436</v>
      </c>
      <c r="C446" s="226"/>
      <c r="D446" s="227"/>
      <c r="E446" s="227"/>
      <c r="F446" s="224"/>
      <c r="G446" s="220">
        <v>0</v>
      </c>
      <c r="H446" s="221">
        <v>0.1</v>
      </c>
      <c r="I446" s="222"/>
      <c r="J446" s="223">
        <v>0</v>
      </c>
      <c r="K446" s="224"/>
      <c r="L446" s="224"/>
      <c r="M446" s="215"/>
      <c r="AR446" s="205">
        <v>0</v>
      </c>
      <c r="AS446" s="205">
        <v>0</v>
      </c>
      <c r="AT446" s="205">
        <v>0</v>
      </c>
    </row>
    <row r="447" spans="1:46" ht="15.75" hidden="1" customHeight="1" outlineLevel="1">
      <c r="A447" s="8" t="s">
        <v>61</v>
      </c>
      <c r="B447" s="216">
        <v>437</v>
      </c>
      <c r="C447" s="226"/>
      <c r="D447" s="227"/>
      <c r="E447" s="227"/>
      <c r="F447" s="224"/>
      <c r="G447" s="220">
        <v>0</v>
      </c>
      <c r="H447" s="221">
        <v>0.1</v>
      </c>
      <c r="I447" s="222"/>
      <c r="J447" s="223">
        <v>0</v>
      </c>
      <c r="K447" s="224"/>
      <c r="L447" s="224"/>
      <c r="M447" s="215"/>
      <c r="AR447" s="205">
        <v>0</v>
      </c>
      <c r="AS447" s="205">
        <v>0</v>
      </c>
      <c r="AT447" s="205">
        <v>0</v>
      </c>
    </row>
    <row r="448" spans="1:46" ht="15.75" hidden="1" customHeight="1" outlineLevel="1">
      <c r="A448" s="8" t="s">
        <v>61</v>
      </c>
      <c r="B448" s="216">
        <v>438</v>
      </c>
      <c r="C448" s="226"/>
      <c r="D448" s="227"/>
      <c r="E448" s="227"/>
      <c r="F448" s="224"/>
      <c r="G448" s="220">
        <v>0</v>
      </c>
      <c r="H448" s="221">
        <v>0.1</v>
      </c>
      <c r="I448" s="222"/>
      <c r="J448" s="223">
        <v>0</v>
      </c>
      <c r="K448" s="224"/>
      <c r="L448" s="224"/>
      <c r="M448" s="215"/>
      <c r="AR448" s="205">
        <v>0</v>
      </c>
      <c r="AS448" s="205">
        <v>0</v>
      </c>
      <c r="AT448" s="205">
        <v>0</v>
      </c>
    </row>
    <row r="449" spans="1:46" ht="15.75" hidden="1" customHeight="1" outlineLevel="1">
      <c r="A449" s="8" t="s">
        <v>61</v>
      </c>
      <c r="B449" s="216">
        <v>439</v>
      </c>
      <c r="C449" s="226"/>
      <c r="D449" s="227"/>
      <c r="E449" s="227"/>
      <c r="F449" s="224"/>
      <c r="G449" s="220">
        <v>0</v>
      </c>
      <c r="H449" s="221">
        <v>0.1</v>
      </c>
      <c r="I449" s="222"/>
      <c r="J449" s="223">
        <v>0</v>
      </c>
      <c r="K449" s="224"/>
      <c r="L449" s="224"/>
      <c r="M449" s="215"/>
      <c r="AR449" s="205">
        <v>0</v>
      </c>
      <c r="AS449" s="205">
        <v>0</v>
      </c>
      <c r="AT449" s="205">
        <v>0</v>
      </c>
    </row>
    <row r="450" spans="1:46" ht="15.75" hidden="1" customHeight="1" outlineLevel="1">
      <c r="A450" s="8" t="s">
        <v>61</v>
      </c>
      <c r="B450" s="216">
        <v>440</v>
      </c>
      <c r="C450" s="226"/>
      <c r="D450" s="227"/>
      <c r="E450" s="227"/>
      <c r="F450" s="224"/>
      <c r="G450" s="220">
        <v>0</v>
      </c>
      <c r="H450" s="221">
        <v>0.1</v>
      </c>
      <c r="I450" s="222"/>
      <c r="J450" s="223">
        <v>0</v>
      </c>
      <c r="K450" s="224"/>
      <c r="L450" s="224"/>
      <c r="M450" s="215"/>
      <c r="AR450" s="205">
        <v>0</v>
      </c>
      <c r="AS450" s="205">
        <v>0</v>
      </c>
      <c r="AT450" s="205">
        <v>0</v>
      </c>
    </row>
    <row r="451" spans="1:46" ht="15.75" hidden="1" customHeight="1" outlineLevel="1">
      <c r="A451" s="8" t="s">
        <v>61</v>
      </c>
      <c r="B451" s="216">
        <v>441</v>
      </c>
      <c r="C451" s="226"/>
      <c r="D451" s="227"/>
      <c r="E451" s="227"/>
      <c r="F451" s="224"/>
      <c r="G451" s="220">
        <v>0</v>
      </c>
      <c r="H451" s="221">
        <v>0.1</v>
      </c>
      <c r="I451" s="222"/>
      <c r="J451" s="223">
        <v>0</v>
      </c>
      <c r="K451" s="224"/>
      <c r="L451" s="224"/>
      <c r="M451" s="215"/>
      <c r="AR451" s="205">
        <v>0</v>
      </c>
      <c r="AS451" s="205">
        <v>0</v>
      </c>
      <c r="AT451" s="205">
        <v>0</v>
      </c>
    </row>
    <row r="452" spans="1:46" ht="15.75" hidden="1" customHeight="1" outlineLevel="1">
      <c r="A452" s="8" t="s">
        <v>61</v>
      </c>
      <c r="B452" s="216">
        <v>442</v>
      </c>
      <c r="C452" s="226"/>
      <c r="D452" s="227"/>
      <c r="E452" s="227"/>
      <c r="F452" s="224"/>
      <c r="G452" s="220">
        <v>0</v>
      </c>
      <c r="H452" s="221">
        <v>0.1</v>
      </c>
      <c r="I452" s="222"/>
      <c r="J452" s="223">
        <v>0</v>
      </c>
      <c r="K452" s="224"/>
      <c r="L452" s="224"/>
      <c r="M452" s="215"/>
      <c r="AR452" s="205">
        <v>0</v>
      </c>
      <c r="AS452" s="205">
        <v>0</v>
      </c>
      <c r="AT452" s="205">
        <v>0</v>
      </c>
    </row>
    <row r="453" spans="1:46" ht="15.75" hidden="1" customHeight="1" outlineLevel="1">
      <c r="A453" s="8" t="s">
        <v>61</v>
      </c>
      <c r="B453" s="216">
        <v>443</v>
      </c>
      <c r="C453" s="226"/>
      <c r="D453" s="227"/>
      <c r="E453" s="227"/>
      <c r="F453" s="224"/>
      <c r="G453" s="220">
        <v>0</v>
      </c>
      <c r="H453" s="221">
        <v>0.1</v>
      </c>
      <c r="I453" s="222"/>
      <c r="J453" s="223">
        <v>0</v>
      </c>
      <c r="K453" s="224"/>
      <c r="L453" s="224"/>
      <c r="M453" s="215"/>
      <c r="AR453" s="205">
        <v>0</v>
      </c>
      <c r="AS453" s="205">
        <v>0</v>
      </c>
      <c r="AT453" s="205">
        <v>0</v>
      </c>
    </row>
    <row r="454" spans="1:46" ht="15.75" hidden="1" customHeight="1" outlineLevel="1">
      <c r="A454" s="8" t="s">
        <v>61</v>
      </c>
      <c r="B454" s="216">
        <v>444</v>
      </c>
      <c r="C454" s="226"/>
      <c r="D454" s="227"/>
      <c r="E454" s="227"/>
      <c r="F454" s="224"/>
      <c r="G454" s="220">
        <v>0</v>
      </c>
      <c r="H454" s="221">
        <v>0.1</v>
      </c>
      <c r="I454" s="222"/>
      <c r="J454" s="223">
        <v>0</v>
      </c>
      <c r="K454" s="224"/>
      <c r="L454" s="224"/>
      <c r="M454" s="215"/>
      <c r="AR454" s="205">
        <v>0</v>
      </c>
      <c r="AS454" s="205">
        <v>0</v>
      </c>
      <c r="AT454" s="205">
        <v>0</v>
      </c>
    </row>
    <row r="455" spans="1:46" ht="15.75" hidden="1" customHeight="1" outlineLevel="1">
      <c r="A455" s="8" t="s">
        <v>61</v>
      </c>
      <c r="B455" s="216">
        <v>445</v>
      </c>
      <c r="C455" s="226"/>
      <c r="D455" s="227"/>
      <c r="E455" s="227"/>
      <c r="F455" s="224"/>
      <c r="G455" s="220">
        <v>0</v>
      </c>
      <c r="H455" s="221">
        <v>0.1</v>
      </c>
      <c r="I455" s="222"/>
      <c r="J455" s="223">
        <v>0</v>
      </c>
      <c r="K455" s="224"/>
      <c r="L455" s="224"/>
      <c r="M455" s="215"/>
      <c r="AR455" s="205">
        <v>0</v>
      </c>
      <c r="AS455" s="205">
        <v>0</v>
      </c>
      <c r="AT455" s="205">
        <v>0</v>
      </c>
    </row>
    <row r="456" spans="1:46" ht="15.75" hidden="1" customHeight="1" outlineLevel="1">
      <c r="A456" s="8" t="s">
        <v>61</v>
      </c>
      <c r="B456" s="216">
        <v>446</v>
      </c>
      <c r="C456" s="226"/>
      <c r="D456" s="227"/>
      <c r="E456" s="227"/>
      <c r="F456" s="224"/>
      <c r="G456" s="220">
        <v>0</v>
      </c>
      <c r="H456" s="221">
        <v>0.1</v>
      </c>
      <c r="I456" s="222"/>
      <c r="J456" s="223">
        <v>0</v>
      </c>
      <c r="K456" s="224"/>
      <c r="L456" s="224"/>
      <c r="M456" s="215"/>
      <c r="AR456" s="205">
        <v>0</v>
      </c>
      <c r="AS456" s="205">
        <v>0</v>
      </c>
      <c r="AT456" s="205">
        <v>0</v>
      </c>
    </row>
    <row r="457" spans="1:46" ht="15.75" hidden="1" customHeight="1" outlineLevel="1">
      <c r="A457" s="8" t="s">
        <v>61</v>
      </c>
      <c r="B457" s="216">
        <v>447</v>
      </c>
      <c r="C457" s="226"/>
      <c r="D457" s="227"/>
      <c r="E457" s="227"/>
      <c r="F457" s="224"/>
      <c r="G457" s="220">
        <v>0</v>
      </c>
      <c r="H457" s="221">
        <v>0.1</v>
      </c>
      <c r="I457" s="222"/>
      <c r="J457" s="223">
        <v>0</v>
      </c>
      <c r="K457" s="224"/>
      <c r="L457" s="224"/>
      <c r="M457" s="215"/>
      <c r="AR457" s="205">
        <v>0</v>
      </c>
      <c r="AS457" s="205">
        <v>0</v>
      </c>
      <c r="AT457" s="205">
        <v>0</v>
      </c>
    </row>
    <row r="458" spans="1:46" ht="15.75" hidden="1" customHeight="1" outlineLevel="1">
      <c r="A458" s="8" t="s">
        <v>61</v>
      </c>
      <c r="B458" s="216">
        <v>448</v>
      </c>
      <c r="C458" s="226"/>
      <c r="D458" s="227"/>
      <c r="E458" s="227"/>
      <c r="F458" s="224"/>
      <c r="G458" s="220">
        <v>0</v>
      </c>
      <c r="H458" s="221">
        <v>0.1</v>
      </c>
      <c r="I458" s="222"/>
      <c r="J458" s="223">
        <v>0</v>
      </c>
      <c r="K458" s="224"/>
      <c r="L458" s="224"/>
      <c r="M458" s="215"/>
      <c r="AR458" s="205">
        <v>0</v>
      </c>
      <c r="AS458" s="205">
        <v>0</v>
      </c>
      <c r="AT458" s="205">
        <v>0</v>
      </c>
    </row>
    <row r="459" spans="1:46" ht="15.75" hidden="1" customHeight="1" outlineLevel="1">
      <c r="A459" s="8" t="s">
        <v>61</v>
      </c>
      <c r="B459" s="216">
        <v>449</v>
      </c>
      <c r="C459" s="226"/>
      <c r="D459" s="227"/>
      <c r="E459" s="227"/>
      <c r="F459" s="224"/>
      <c r="G459" s="220">
        <v>0</v>
      </c>
      <c r="H459" s="221">
        <v>0.1</v>
      </c>
      <c r="I459" s="222"/>
      <c r="J459" s="223">
        <v>0</v>
      </c>
      <c r="K459" s="224"/>
      <c r="L459" s="224"/>
      <c r="M459" s="215"/>
      <c r="AR459" s="205">
        <v>0</v>
      </c>
      <c r="AS459" s="205">
        <v>0</v>
      </c>
      <c r="AT459" s="205">
        <v>0</v>
      </c>
    </row>
    <row r="460" spans="1:46" ht="15.75" hidden="1" customHeight="1" outlineLevel="1">
      <c r="A460" s="8" t="s">
        <v>61</v>
      </c>
      <c r="B460" s="216">
        <v>450</v>
      </c>
      <c r="C460" s="226"/>
      <c r="D460" s="227"/>
      <c r="E460" s="227"/>
      <c r="F460" s="224"/>
      <c r="G460" s="220">
        <v>0</v>
      </c>
      <c r="H460" s="221">
        <v>0.1</v>
      </c>
      <c r="I460" s="222"/>
      <c r="J460" s="223">
        <v>0</v>
      </c>
      <c r="K460" s="224"/>
      <c r="L460" s="224"/>
      <c r="M460" s="215"/>
      <c r="AR460" s="205">
        <v>0</v>
      </c>
      <c r="AS460" s="205">
        <v>0</v>
      </c>
      <c r="AT460" s="205">
        <v>0</v>
      </c>
    </row>
    <row r="461" spans="1:46" ht="15.75" hidden="1" customHeight="1" outlineLevel="1">
      <c r="A461" s="8" t="s">
        <v>61</v>
      </c>
      <c r="B461" s="216">
        <v>451</v>
      </c>
      <c r="C461" s="226"/>
      <c r="D461" s="227"/>
      <c r="E461" s="227"/>
      <c r="F461" s="224"/>
      <c r="G461" s="220">
        <v>0</v>
      </c>
      <c r="H461" s="221">
        <v>0.1</v>
      </c>
      <c r="I461" s="222"/>
      <c r="J461" s="223">
        <v>0</v>
      </c>
      <c r="K461" s="224"/>
      <c r="L461" s="224"/>
      <c r="M461" s="215"/>
      <c r="AR461" s="205">
        <v>0</v>
      </c>
      <c r="AS461" s="205">
        <v>0</v>
      </c>
      <c r="AT461" s="205">
        <v>0</v>
      </c>
    </row>
    <row r="462" spans="1:46" ht="15.75" hidden="1" customHeight="1" outlineLevel="1">
      <c r="A462" s="8" t="s">
        <v>61</v>
      </c>
      <c r="B462" s="216">
        <v>452</v>
      </c>
      <c r="C462" s="226"/>
      <c r="D462" s="227"/>
      <c r="E462" s="227"/>
      <c r="F462" s="224"/>
      <c r="G462" s="220">
        <v>0</v>
      </c>
      <c r="H462" s="221">
        <v>0.1</v>
      </c>
      <c r="I462" s="222"/>
      <c r="J462" s="223">
        <v>0</v>
      </c>
      <c r="K462" s="224"/>
      <c r="L462" s="224"/>
      <c r="M462" s="215"/>
      <c r="AR462" s="205">
        <v>0</v>
      </c>
      <c r="AS462" s="205">
        <v>0</v>
      </c>
      <c r="AT462" s="205">
        <v>0</v>
      </c>
    </row>
    <row r="463" spans="1:46" ht="15.75" hidden="1" customHeight="1" outlineLevel="1">
      <c r="A463" s="8" t="s">
        <v>61</v>
      </c>
      <c r="B463" s="216">
        <v>453</v>
      </c>
      <c r="C463" s="226"/>
      <c r="D463" s="227"/>
      <c r="E463" s="227"/>
      <c r="F463" s="224"/>
      <c r="G463" s="220">
        <v>0</v>
      </c>
      <c r="H463" s="221">
        <v>0.1</v>
      </c>
      <c r="I463" s="222"/>
      <c r="J463" s="223">
        <v>0</v>
      </c>
      <c r="K463" s="224"/>
      <c r="L463" s="224"/>
      <c r="M463" s="215"/>
      <c r="AR463" s="205">
        <v>0</v>
      </c>
      <c r="AS463" s="205">
        <v>0</v>
      </c>
      <c r="AT463" s="205">
        <v>0</v>
      </c>
    </row>
    <row r="464" spans="1:46" ht="15.75" hidden="1" customHeight="1" outlineLevel="1">
      <c r="A464" s="8" t="s">
        <v>61</v>
      </c>
      <c r="B464" s="216">
        <v>454</v>
      </c>
      <c r="C464" s="226"/>
      <c r="D464" s="227"/>
      <c r="E464" s="227"/>
      <c r="F464" s="224"/>
      <c r="G464" s="220">
        <v>0</v>
      </c>
      <c r="H464" s="221">
        <v>0.1</v>
      </c>
      <c r="I464" s="222"/>
      <c r="J464" s="223">
        <v>0</v>
      </c>
      <c r="K464" s="224"/>
      <c r="L464" s="224"/>
      <c r="M464" s="215"/>
      <c r="AR464" s="205">
        <v>0</v>
      </c>
      <c r="AS464" s="205">
        <v>0</v>
      </c>
      <c r="AT464" s="205">
        <v>0</v>
      </c>
    </row>
    <row r="465" spans="1:46" ht="15.75" hidden="1" customHeight="1" outlineLevel="1">
      <c r="A465" s="8" t="s">
        <v>61</v>
      </c>
      <c r="B465" s="216">
        <v>455</v>
      </c>
      <c r="C465" s="226"/>
      <c r="D465" s="227"/>
      <c r="E465" s="227"/>
      <c r="F465" s="224"/>
      <c r="G465" s="220">
        <v>0</v>
      </c>
      <c r="H465" s="221">
        <v>0.1</v>
      </c>
      <c r="I465" s="222"/>
      <c r="J465" s="223">
        <v>0</v>
      </c>
      <c r="K465" s="224"/>
      <c r="L465" s="224"/>
      <c r="M465" s="215"/>
      <c r="AR465" s="205">
        <v>0</v>
      </c>
      <c r="AS465" s="205">
        <v>0</v>
      </c>
      <c r="AT465" s="205">
        <v>0</v>
      </c>
    </row>
    <row r="466" spans="1:46" ht="15.75" hidden="1" customHeight="1" outlineLevel="1">
      <c r="A466" s="8" t="s">
        <v>61</v>
      </c>
      <c r="B466" s="216">
        <v>456</v>
      </c>
      <c r="C466" s="226"/>
      <c r="D466" s="227"/>
      <c r="E466" s="227"/>
      <c r="F466" s="224"/>
      <c r="G466" s="220">
        <v>0</v>
      </c>
      <c r="H466" s="221">
        <v>0.1</v>
      </c>
      <c r="I466" s="222"/>
      <c r="J466" s="223">
        <v>0</v>
      </c>
      <c r="K466" s="224"/>
      <c r="L466" s="224"/>
      <c r="M466" s="215"/>
      <c r="AR466" s="205">
        <v>0</v>
      </c>
      <c r="AS466" s="205">
        <v>0</v>
      </c>
      <c r="AT466" s="205">
        <v>0</v>
      </c>
    </row>
    <row r="467" spans="1:46" ht="15.75" hidden="1" customHeight="1" outlineLevel="1">
      <c r="A467" s="8" t="s">
        <v>61</v>
      </c>
      <c r="B467" s="216">
        <v>457</v>
      </c>
      <c r="C467" s="226"/>
      <c r="D467" s="227"/>
      <c r="E467" s="227"/>
      <c r="F467" s="224"/>
      <c r="G467" s="220">
        <v>0</v>
      </c>
      <c r="H467" s="221">
        <v>0.1</v>
      </c>
      <c r="I467" s="222"/>
      <c r="J467" s="223">
        <v>0</v>
      </c>
      <c r="K467" s="224"/>
      <c r="L467" s="224"/>
      <c r="M467" s="215"/>
      <c r="AR467" s="205">
        <v>0</v>
      </c>
      <c r="AS467" s="205">
        <v>0</v>
      </c>
      <c r="AT467" s="205">
        <v>0</v>
      </c>
    </row>
    <row r="468" spans="1:46" ht="15.75" hidden="1" customHeight="1" outlineLevel="1">
      <c r="A468" s="8" t="s">
        <v>61</v>
      </c>
      <c r="B468" s="216">
        <v>458</v>
      </c>
      <c r="C468" s="226"/>
      <c r="D468" s="227"/>
      <c r="E468" s="227"/>
      <c r="F468" s="224"/>
      <c r="G468" s="220">
        <v>0</v>
      </c>
      <c r="H468" s="221">
        <v>0.1</v>
      </c>
      <c r="I468" s="222"/>
      <c r="J468" s="223">
        <v>0</v>
      </c>
      <c r="K468" s="224"/>
      <c r="L468" s="224"/>
      <c r="M468" s="215"/>
      <c r="AR468" s="205">
        <v>0</v>
      </c>
      <c r="AS468" s="205">
        <v>0</v>
      </c>
      <c r="AT468" s="205">
        <v>0</v>
      </c>
    </row>
    <row r="469" spans="1:46" ht="15.75" hidden="1" customHeight="1" outlineLevel="1">
      <c r="A469" s="8" t="s">
        <v>61</v>
      </c>
      <c r="B469" s="216">
        <v>459</v>
      </c>
      <c r="C469" s="226"/>
      <c r="D469" s="227"/>
      <c r="E469" s="227"/>
      <c r="F469" s="224"/>
      <c r="G469" s="220">
        <v>0</v>
      </c>
      <c r="H469" s="221">
        <v>0.1</v>
      </c>
      <c r="I469" s="222"/>
      <c r="J469" s="223">
        <v>0</v>
      </c>
      <c r="K469" s="224"/>
      <c r="L469" s="224"/>
      <c r="M469" s="215"/>
      <c r="AR469" s="205">
        <v>0</v>
      </c>
      <c r="AS469" s="205">
        <v>0</v>
      </c>
      <c r="AT469" s="205">
        <v>0</v>
      </c>
    </row>
    <row r="470" spans="1:46" ht="15.75" hidden="1" customHeight="1" outlineLevel="1">
      <c r="A470" s="8" t="s">
        <v>61</v>
      </c>
      <c r="B470" s="216">
        <v>460</v>
      </c>
      <c r="C470" s="226"/>
      <c r="D470" s="227"/>
      <c r="E470" s="227"/>
      <c r="F470" s="224"/>
      <c r="G470" s="220">
        <v>0</v>
      </c>
      <c r="H470" s="221">
        <v>0.1</v>
      </c>
      <c r="I470" s="222"/>
      <c r="J470" s="223">
        <v>0</v>
      </c>
      <c r="K470" s="224"/>
      <c r="L470" s="224"/>
      <c r="M470" s="215"/>
      <c r="AR470" s="205">
        <v>0</v>
      </c>
      <c r="AS470" s="205">
        <v>0</v>
      </c>
      <c r="AT470" s="205">
        <v>0</v>
      </c>
    </row>
    <row r="471" spans="1:46" ht="15.75" hidden="1" customHeight="1" outlineLevel="1">
      <c r="A471" s="8" t="s">
        <v>61</v>
      </c>
      <c r="B471" s="216">
        <v>461</v>
      </c>
      <c r="C471" s="226"/>
      <c r="D471" s="227"/>
      <c r="E471" s="227"/>
      <c r="F471" s="224"/>
      <c r="G471" s="220">
        <v>0</v>
      </c>
      <c r="H471" s="221">
        <v>0.1</v>
      </c>
      <c r="I471" s="222"/>
      <c r="J471" s="223">
        <v>0</v>
      </c>
      <c r="K471" s="224"/>
      <c r="L471" s="224"/>
      <c r="M471" s="215"/>
      <c r="AR471" s="205">
        <v>0</v>
      </c>
      <c r="AS471" s="205">
        <v>0</v>
      </c>
      <c r="AT471" s="205">
        <v>0</v>
      </c>
    </row>
    <row r="472" spans="1:46" ht="15.75" hidden="1" customHeight="1" outlineLevel="1">
      <c r="A472" s="8" t="s">
        <v>61</v>
      </c>
      <c r="B472" s="216">
        <v>462</v>
      </c>
      <c r="C472" s="226"/>
      <c r="D472" s="227"/>
      <c r="E472" s="227"/>
      <c r="F472" s="224"/>
      <c r="G472" s="220">
        <v>0</v>
      </c>
      <c r="H472" s="221">
        <v>0.1</v>
      </c>
      <c r="I472" s="222"/>
      <c r="J472" s="223">
        <v>0</v>
      </c>
      <c r="K472" s="224"/>
      <c r="L472" s="224"/>
      <c r="M472" s="215"/>
      <c r="AR472" s="205">
        <v>0</v>
      </c>
      <c r="AS472" s="205">
        <v>0</v>
      </c>
      <c r="AT472" s="205">
        <v>0</v>
      </c>
    </row>
    <row r="473" spans="1:46" ht="15.75" hidden="1" customHeight="1" outlineLevel="1">
      <c r="A473" s="8" t="s">
        <v>61</v>
      </c>
      <c r="B473" s="216">
        <v>463</v>
      </c>
      <c r="C473" s="226"/>
      <c r="D473" s="227"/>
      <c r="E473" s="227"/>
      <c r="F473" s="224"/>
      <c r="G473" s="220">
        <v>0</v>
      </c>
      <c r="H473" s="221">
        <v>0.1</v>
      </c>
      <c r="I473" s="222"/>
      <c r="J473" s="223">
        <v>0</v>
      </c>
      <c r="K473" s="224"/>
      <c r="L473" s="224"/>
      <c r="M473" s="215"/>
      <c r="AR473" s="205">
        <v>0</v>
      </c>
      <c r="AS473" s="205">
        <v>0</v>
      </c>
      <c r="AT473" s="205">
        <v>0</v>
      </c>
    </row>
    <row r="474" spans="1:46" ht="15.75" hidden="1" customHeight="1" outlineLevel="1">
      <c r="A474" s="8" t="s">
        <v>61</v>
      </c>
      <c r="B474" s="216">
        <v>464</v>
      </c>
      <c r="C474" s="226"/>
      <c r="D474" s="227"/>
      <c r="E474" s="227"/>
      <c r="F474" s="224"/>
      <c r="G474" s="220">
        <v>0</v>
      </c>
      <c r="H474" s="221">
        <v>0.1</v>
      </c>
      <c r="I474" s="222"/>
      <c r="J474" s="223">
        <v>0</v>
      </c>
      <c r="K474" s="224"/>
      <c r="L474" s="224"/>
      <c r="M474" s="215"/>
      <c r="AR474" s="205">
        <v>0</v>
      </c>
      <c r="AS474" s="205">
        <v>0</v>
      </c>
      <c r="AT474" s="205">
        <v>0</v>
      </c>
    </row>
    <row r="475" spans="1:46" ht="15.75" hidden="1" customHeight="1" outlineLevel="1">
      <c r="A475" s="8" t="s">
        <v>61</v>
      </c>
      <c r="B475" s="216">
        <v>465</v>
      </c>
      <c r="C475" s="226"/>
      <c r="D475" s="227"/>
      <c r="E475" s="227"/>
      <c r="F475" s="224"/>
      <c r="G475" s="220">
        <v>0</v>
      </c>
      <c r="H475" s="221">
        <v>0.1</v>
      </c>
      <c r="I475" s="222"/>
      <c r="J475" s="223">
        <v>0</v>
      </c>
      <c r="K475" s="224"/>
      <c r="L475" s="224"/>
      <c r="M475" s="215"/>
      <c r="AR475" s="205">
        <v>0</v>
      </c>
      <c r="AS475" s="205">
        <v>0</v>
      </c>
      <c r="AT475" s="205">
        <v>0</v>
      </c>
    </row>
    <row r="476" spans="1:46" ht="15.75" hidden="1" customHeight="1" outlineLevel="1">
      <c r="A476" s="8" t="s">
        <v>61</v>
      </c>
      <c r="B476" s="216">
        <v>466</v>
      </c>
      <c r="C476" s="226"/>
      <c r="D476" s="227"/>
      <c r="E476" s="227"/>
      <c r="F476" s="224"/>
      <c r="G476" s="220">
        <v>0</v>
      </c>
      <c r="H476" s="221">
        <v>0.1</v>
      </c>
      <c r="I476" s="222"/>
      <c r="J476" s="223">
        <v>0</v>
      </c>
      <c r="K476" s="224"/>
      <c r="L476" s="224"/>
      <c r="M476" s="215"/>
      <c r="AR476" s="205">
        <v>0</v>
      </c>
      <c r="AS476" s="205">
        <v>0</v>
      </c>
      <c r="AT476" s="205">
        <v>0</v>
      </c>
    </row>
    <row r="477" spans="1:46" ht="15.75" hidden="1" customHeight="1" outlineLevel="1">
      <c r="A477" s="8" t="s">
        <v>61</v>
      </c>
      <c r="B477" s="216">
        <v>467</v>
      </c>
      <c r="C477" s="226"/>
      <c r="D477" s="227"/>
      <c r="E477" s="227"/>
      <c r="F477" s="224"/>
      <c r="G477" s="220">
        <v>0</v>
      </c>
      <c r="H477" s="221">
        <v>0.1</v>
      </c>
      <c r="I477" s="222"/>
      <c r="J477" s="223">
        <v>0</v>
      </c>
      <c r="K477" s="224"/>
      <c r="L477" s="224"/>
      <c r="M477" s="215"/>
      <c r="AR477" s="205">
        <v>0</v>
      </c>
      <c r="AS477" s="205">
        <v>0</v>
      </c>
      <c r="AT477" s="205">
        <v>0</v>
      </c>
    </row>
    <row r="478" spans="1:46" ht="15.75" hidden="1" customHeight="1" outlineLevel="1">
      <c r="A478" s="8" t="s">
        <v>61</v>
      </c>
      <c r="B478" s="216">
        <v>468</v>
      </c>
      <c r="C478" s="226"/>
      <c r="D478" s="227"/>
      <c r="E478" s="227"/>
      <c r="F478" s="224"/>
      <c r="G478" s="220">
        <v>0</v>
      </c>
      <c r="H478" s="221">
        <v>0.1</v>
      </c>
      <c r="I478" s="222"/>
      <c r="J478" s="223">
        <v>0</v>
      </c>
      <c r="K478" s="224"/>
      <c r="L478" s="224"/>
      <c r="M478" s="215"/>
      <c r="AR478" s="205">
        <v>0</v>
      </c>
      <c r="AS478" s="205">
        <v>0</v>
      </c>
      <c r="AT478" s="205">
        <v>0</v>
      </c>
    </row>
    <row r="479" spans="1:46" ht="15.75" hidden="1" customHeight="1" outlineLevel="1">
      <c r="A479" s="8" t="s">
        <v>61</v>
      </c>
      <c r="B479" s="216">
        <v>469</v>
      </c>
      <c r="C479" s="226"/>
      <c r="D479" s="227"/>
      <c r="E479" s="227"/>
      <c r="F479" s="224"/>
      <c r="G479" s="220">
        <v>0</v>
      </c>
      <c r="H479" s="221">
        <v>0.1</v>
      </c>
      <c r="I479" s="222"/>
      <c r="J479" s="223">
        <v>0</v>
      </c>
      <c r="K479" s="224"/>
      <c r="L479" s="224"/>
      <c r="M479" s="215"/>
      <c r="AR479" s="205">
        <v>0</v>
      </c>
      <c r="AS479" s="205">
        <v>0</v>
      </c>
      <c r="AT479" s="205">
        <v>0</v>
      </c>
    </row>
    <row r="480" spans="1:46" ht="15.75" hidden="1" customHeight="1" outlineLevel="1">
      <c r="A480" s="8" t="s">
        <v>61</v>
      </c>
      <c r="B480" s="216">
        <v>470</v>
      </c>
      <c r="C480" s="226"/>
      <c r="D480" s="227"/>
      <c r="E480" s="227"/>
      <c r="F480" s="224"/>
      <c r="G480" s="220">
        <v>0</v>
      </c>
      <c r="H480" s="221">
        <v>0.1</v>
      </c>
      <c r="I480" s="222"/>
      <c r="J480" s="223">
        <v>0</v>
      </c>
      <c r="K480" s="224"/>
      <c r="L480" s="224"/>
      <c r="M480" s="215"/>
      <c r="AR480" s="205">
        <v>0</v>
      </c>
      <c r="AS480" s="205">
        <v>0</v>
      </c>
      <c r="AT480" s="205">
        <v>0</v>
      </c>
    </row>
    <row r="481" spans="1:46" ht="15.75" hidden="1" customHeight="1" outlineLevel="1">
      <c r="A481" s="8" t="s">
        <v>61</v>
      </c>
      <c r="B481" s="216">
        <v>471</v>
      </c>
      <c r="C481" s="226"/>
      <c r="D481" s="227"/>
      <c r="E481" s="227"/>
      <c r="F481" s="224"/>
      <c r="G481" s="220">
        <v>0</v>
      </c>
      <c r="H481" s="221">
        <v>0.1</v>
      </c>
      <c r="I481" s="222"/>
      <c r="J481" s="223">
        <v>0</v>
      </c>
      <c r="K481" s="224"/>
      <c r="L481" s="224"/>
      <c r="M481" s="215"/>
      <c r="AR481" s="205">
        <v>0</v>
      </c>
      <c r="AS481" s="205">
        <v>0</v>
      </c>
      <c r="AT481" s="205">
        <v>0</v>
      </c>
    </row>
    <row r="482" spans="1:46" ht="15.75" hidden="1" customHeight="1" outlineLevel="1">
      <c r="A482" s="8" t="s">
        <v>61</v>
      </c>
      <c r="B482" s="216">
        <v>472</v>
      </c>
      <c r="C482" s="226"/>
      <c r="D482" s="227"/>
      <c r="E482" s="227"/>
      <c r="F482" s="224"/>
      <c r="G482" s="220">
        <v>0</v>
      </c>
      <c r="H482" s="221">
        <v>0.1</v>
      </c>
      <c r="I482" s="222"/>
      <c r="J482" s="223">
        <v>0</v>
      </c>
      <c r="K482" s="224"/>
      <c r="L482" s="224"/>
      <c r="M482" s="215"/>
      <c r="AR482" s="205">
        <v>0</v>
      </c>
      <c r="AS482" s="205">
        <v>0</v>
      </c>
      <c r="AT482" s="205">
        <v>0</v>
      </c>
    </row>
    <row r="483" spans="1:46" ht="15.75" hidden="1" customHeight="1" outlineLevel="1">
      <c r="A483" s="8" t="s">
        <v>61</v>
      </c>
      <c r="B483" s="216">
        <v>473</v>
      </c>
      <c r="C483" s="226"/>
      <c r="D483" s="227"/>
      <c r="E483" s="227"/>
      <c r="F483" s="224"/>
      <c r="G483" s="220">
        <v>0</v>
      </c>
      <c r="H483" s="221">
        <v>0.1</v>
      </c>
      <c r="I483" s="222"/>
      <c r="J483" s="223">
        <v>0</v>
      </c>
      <c r="K483" s="224"/>
      <c r="L483" s="224"/>
      <c r="M483" s="215"/>
      <c r="AR483" s="205">
        <v>0</v>
      </c>
      <c r="AS483" s="205">
        <v>0</v>
      </c>
      <c r="AT483" s="205">
        <v>0</v>
      </c>
    </row>
    <row r="484" spans="1:46" ht="15.75" hidden="1" customHeight="1" outlineLevel="1">
      <c r="A484" s="8" t="s">
        <v>61</v>
      </c>
      <c r="B484" s="216">
        <v>474</v>
      </c>
      <c r="C484" s="226"/>
      <c r="D484" s="227"/>
      <c r="E484" s="227"/>
      <c r="F484" s="224"/>
      <c r="G484" s="220">
        <v>0</v>
      </c>
      <c r="H484" s="221">
        <v>0.1</v>
      </c>
      <c r="I484" s="222"/>
      <c r="J484" s="223">
        <v>0</v>
      </c>
      <c r="K484" s="224"/>
      <c r="L484" s="224"/>
      <c r="M484" s="215"/>
      <c r="AR484" s="205">
        <v>0</v>
      </c>
      <c r="AS484" s="205">
        <v>0</v>
      </c>
      <c r="AT484" s="205">
        <v>0</v>
      </c>
    </row>
    <row r="485" spans="1:46" ht="15.75" hidden="1" customHeight="1" outlineLevel="1">
      <c r="A485" s="8" t="s">
        <v>61</v>
      </c>
      <c r="B485" s="216">
        <v>475</v>
      </c>
      <c r="C485" s="226"/>
      <c r="D485" s="227"/>
      <c r="E485" s="227"/>
      <c r="F485" s="224"/>
      <c r="G485" s="220">
        <v>0</v>
      </c>
      <c r="H485" s="221">
        <v>0.1</v>
      </c>
      <c r="I485" s="222"/>
      <c r="J485" s="223">
        <v>0</v>
      </c>
      <c r="K485" s="224"/>
      <c r="L485" s="224"/>
      <c r="M485" s="215"/>
      <c r="AR485" s="205">
        <v>0</v>
      </c>
      <c r="AS485" s="205">
        <v>0</v>
      </c>
      <c r="AT485" s="205">
        <v>0</v>
      </c>
    </row>
    <row r="486" spans="1:46" ht="15.75" hidden="1" customHeight="1" outlineLevel="1">
      <c r="A486" s="8" t="s">
        <v>61</v>
      </c>
      <c r="B486" s="216">
        <v>476</v>
      </c>
      <c r="C486" s="226"/>
      <c r="D486" s="227"/>
      <c r="E486" s="227"/>
      <c r="F486" s="224"/>
      <c r="G486" s="220">
        <v>0</v>
      </c>
      <c r="H486" s="221">
        <v>0.1</v>
      </c>
      <c r="I486" s="222"/>
      <c r="J486" s="223">
        <v>0</v>
      </c>
      <c r="K486" s="224"/>
      <c r="L486" s="224"/>
      <c r="M486" s="215"/>
      <c r="AR486" s="205">
        <v>0</v>
      </c>
      <c r="AS486" s="205">
        <v>0</v>
      </c>
      <c r="AT486" s="205">
        <v>0</v>
      </c>
    </row>
    <row r="487" spans="1:46" ht="15.75" hidden="1" customHeight="1" outlineLevel="1">
      <c r="A487" s="8" t="s">
        <v>61</v>
      </c>
      <c r="B487" s="216">
        <v>477</v>
      </c>
      <c r="C487" s="226"/>
      <c r="D487" s="227"/>
      <c r="E487" s="227"/>
      <c r="F487" s="224"/>
      <c r="G487" s="220">
        <v>0</v>
      </c>
      <c r="H487" s="221">
        <v>0.1</v>
      </c>
      <c r="I487" s="222"/>
      <c r="J487" s="223">
        <v>0</v>
      </c>
      <c r="K487" s="224"/>
      <c r="L487" s="224"/>
      <c r="M487" s="215"/>
      <c r="AR487" s="205">
        <v>0</v>
      </c>
      <c r="AS487" s="205">
        <v>0</v>
      </c>
      <c r="AT487" s="205">
        <v>0</v>
      </c>
    </row>
    <row r="488" spans="1:46" ht="15.75" hidden="1" customHeight="1" outlineLevel="1">
      <c r="A488" s="8" t="s">
        <v>61</v>
      </c>
      <c r="B488" s="216">
        <v>478</v>
      </c>
      <c r="C488" s="226"/>
      <c r="D488" s="227"/>
      <c r="E488" s="227"/>
      <c r="F488" s="224"/>
      <c r="G488" s="220">
        <v>0</v>
      </c>
      <c r="H488" s="221">
        <v>0.1</v>
      </c>
      <c r="I488" s="222"/>
      <c r="J488" s="223">
        <v>0</v>
      </c>
      <c r="K488" s="224"/>
      <c r="L488" s="224"/>
      <c r="M488" s="215"/>
      <c r="AR488" s="205">
        <v>0</v>
      </c>
      <c r="AS488" s="205">
        <v>0</v>
      </c>
      <c r="AT488" s="205">
        <v>0</v>
      </c>
    </row>
    <row r="489" spans="1:46" ht="15.75" hidden="1" customHeight="1" outlineLevel="1">
      <c r="A489" s="8" t="s">
        <v>61</v>
      </c>
      <c r="B489" s="216">
        <v>479</v>
      </c>
      <c r="C489" s="226"/>
      <c r="D489" s="227"/>
      <c r="E489" s="227"/>
      <c r="F489" s="224"/>
      <c r="G489" s="220">
        <v>0</v>
      </c>
      <c r="H489" s="221">
        <v>0.1</v>
      </c>
      <c r="I489" s="222"/>
      <c r="J489" s="223">
        <v>0</v>
      </c>
      <c r="K489" s="224"/>
      <c r="L489" s="224"/>
      <c r="M489" s="215"/>
      <c r="AR489" s="205">
        <v>0</v>
      </c>
      <c r="AS489" s="205">
        <v>0</v>
      </c>
      <c r="AT489" s="205">
        <v>0</v>
      </c>
    </row>
    <row r="490" spans="1:46" ht="15.75" hidden="1" customHeight="1" outlineLevel="1">
      <c r="A490" s="8" t="s">
        <v>61</v>
      </c>
      <c r="B490" s="216">
        <v>480</v>
      </c>
      <c r="C490" s="226"/>
      <c r="D490" s="227"/>
      <c r="E490" s="227"/>
      <c r="F490" s="224"/>
      <c r="G490" s="220">
        <v>0</v>
      </c>
      <c r="H490" s="221">
        <v>0.1</v>
      </c>
      <c r="I490" s="222"/>
      <c r="J490" s="223">
        <v>0</v>
      </c>
      <c r="K490" s="224"/>
      <c r="L490" s="224"/>
      <c r="M490" s="215"/>
      <c r="AR490" s="205">
        <v>0</v>
      </c>
      <c r="AS490" s="205">
        <v>0</v>
      </c>
      <c r="AT490" s="205">
        <v>0</v>
      </c>
    </row>
    <row r="491" spans="1:46" ht="15.75" hidden="1" customHeight="1" outlineLevel="1">
      <c r="A491" s="8" t="s">
        <v>61</v>
      </c>
      <c r="B491" s="216">
        <v>481</v>
      </c>
      <c r="C491" s="226"/>
      <c r="D491" s="227"/>
      <c r="E491" s="227"/>
      <c r="F491" s="224"/>
      <c r="G491" s="220">
        <v>0</v>
      </c>
      <c r="H491" s="221">
        <v>0.1</v>
      </c>
      <c r="I491" s="222"/>
      <c r="J491" s="223">
        <v>0</v>
      </c>
      <c r="K491" s="224"/>
      <c r="L491" s="224"/>
      <c r="M491" s="215"/>
      <c r="AR491" s="205">
        <v>0</v>
      </c>
      <c r="AS491" s="205">
        <v>0</v>
      </c>
      <c r="AT491" s="205">
        <v>0</v>
      </c>
    </row>
    <row r="492" spans="1:46" ht="15.75" hidden="1" customHeight="1" outlineLevel="1">
      <c r="A492" s="8" t="s">
        <v>61</v>
      </c>
      <c r="B492" s="216">
        <v>482</v>
      </c>
      <c r="C492" s="226"/>
      <c r="D492" s="227"/>
      <c r="E492" s="227"/>
      <c r="F492" s="224"/>
      <c r="G492" s="220">
        <v>0</v>
      </c>
      <c r="H492" s="221">
        <v>0.1</v>
      </c>
      <c r="I492" s="222"/>
      <c r="J492" s="223">
        <v>0</v>
      </c>
      <c r="K492" s="224"/>
      <c r="L492" s="224"/>
      <c r="M492" s="215"/>
      <c r="AR492" s="205">
        <v>0</v>
      </c>
      <c r="AS492" s="205">
        <v>0</v>
      </c>
      <c r="AT492" s="205">
        <v>0</v>
      </c>
    </row>
    <row r="493" spans="1:46" ht="15.75" hidden="1" customHeight="1" outlineLevel="1">
      <c r="A493" s="8" t="s">
        <v>61</v>
      </c>
      <c r="B493" s="216">
        <v>483</v>
      </c>
      <c r="C493" s="226"/>
      <c r="D493" s="227"/>
      <c r="E493" s="227"/>
      <c r="F493" s="224"/>
      <c r="G493" s="220">
        <v>0</v>
      </c>
      <c r="H493" s="221">
        <v>0.1</v>
      </c>
      <c r="I493" s="222"/>
      <c r="J493" s="223">
        <v>0</v>
      </c>
      <c r="K493" s="224"/>
      <c r="L493" s="224"/>
      <c r="M493" s="215"/>
      <c r="AR493" s="205">
        <v>0</v>
      </c>
      <c r="AS493" s="205">
        <v>0</v>
      </c>
      <c r="AT493" s="205">
        <v>0</v>
      </c>
    </row>
    <row r="494" spans="1:46" ht="15.75" hidden="1" customHeight="1" outlineLevel="1">
      <c r="A494" s="8" t="s">
        <v>61</v>
      </c>
      <c r="B494" s="216">
        <v>484</v>
      </c>
      <c r="C494" s="226"/>
      <c r="D494" s="227"/>
      <c r="E494" s="227"/>
      <c r="F494" s="224"/>
      <c r="G494" s="220">
        <v>0</v>
      </c>
      <c r="H494" s="221">
        <v>0.1</v>
      </c>
      <c r="I494" s="222"/>
      <c r="J494" s="223">
        <v>0</v>
      </c>
      <c r="K494" s="224"/>
      <c r="L494" s="224"/>
      <c r="M494" s="215"/>
      <c r="AR494" s="205">
        <v>0</v>
      </c>
      <c r="AS494" s="205">
        <v>0</v>
      </c>
      <c r="AT494" s="205">
        <v>0</v>
      </c>
    </row>
    <row r="495" spans="1:46" ht="15.75" hidden="1" customHeight="1" outlineLevel="1">
      <c r="A495" s="8" t="s">
        <v>61</v>
      </c>
      <c r="B495" s="216">
        <v>485</v>
      </c>
      <c r="C495" s="226"/>
      <c r="D495" s="227"/>
      <c r="E495" s="227"/>
      <c r="F495" s="224"/>
      <c r="G495" s="220">
        <v>0</v>
      </c>
      <c r="H495" s="221">
        <v>0.1</v>
      </c>
      <c r="I495" s="222"/>
      <c r="J495" s="223">
        <v>0</v>
      </c>
      <c r="K495" s="224"/>
      <c r="L495" s="224"/>
      <c r="M495" s="215"/>
      <c r="AR495" s="205">
        <v>0</v>
      </c>
      <c r="AS495" s="205">
        <v>0</v>
      </c>
      <c r="AT495" s="205">
        <v>0</v>
      </c>
    </row>
    <row r="496" spans="1:46" ht="15.75" hidden="1" customHeight="1" outlineLevel="1">
      <c r="A496" s="8" t="s">
        <v>61</v>
      </c>
      <c r="B496" s="216">
        <v>486</v>
      </c>
      <c r="C496" s="226"/>
      <c r="D496" s="227"/>
      <c r="E496" s="227"/>
      <c r="F496" s="224"/>
      <c r="G496" s="220">
        <v>0</v>
      </c>
      <c r="H496" s="221">
        <v>0.1</v>
      </c>
      <c r="I496" s="222"/>
      <c r="J496" s="223">
        <v>0</v>
      </c>
      <c r="K496" s="224"/>
      <c r="L496" s="224"/>
      <c r="M496" s="215"/>
      <c r="AR496" s="205">
        <v>0</v>
      </c>
      <c r="AS496" s="205">
        <v>0</v>
      </c>
      <c r="AT496" s="205">
        <v>0</v>
      </c>
    </row>
    <row r="497" spans="1:46" ht="15.75" hidden="1" customHeight="1" outlineLevel="1">
      <c r="A497" s="8" t="s">
        <v>61</v>
      </c>
      <c r="B497" s="216">
        <v>487</v>
      </c>
      <c r="C497" s="226"/>
      <c r="D497" s="227"/>
      <c r="E497" s="227"/>
      <c r="F497" s="224"/>
      <c r="G497" s="220">
        <v>0</v>
      </c>
      <c r="H497" s="221">
        <v>0.1</v>
      </c>
      <c r="I497" s="222"/>
      <c r="J497" s="223">
        <v>0</v>
      </c>
      <c r="K497" s="224"/>
      <c r="L497" s="224"/>
      <c r="M497" s="215"/>
      <c r="AR497" s="205">
        <v>0</v>
      </c>
      <c r="AS497" s="205">
        <v>0</v>
      </c>
      <c r="AT497" s="205">
        <v>0</v>
      </c>
    </row>
    <row r="498" spans="1:46" ht="15.75" hidden="1" customHeight="1" outlineLevel="1">
      <c r="A498" s="8" t="s">
        <v>61</v>
      </c>
      <c r="B498" s="216">
        <v>488</v>
      </c>
      <c r="C498" s="226"/>
      <c r="D498" s="227"/>
      <c r="E498" s="227"/>
      <c r="F498" s="224"/>
      <c r="G498" s="220">
        <v>0</v>
      </c>
      <c r="H498" s="221">
        <v>0.1</v>
      </c>
      <c r="I498" s="222"/>
      <c r="J498" s="223">
        <v>0</v>
      </c>
      <c r="K498" s="224"/>
      <c r="L498" s="224"/>
      <c r="M498" s="215"/>
      <c r="AR498" s="205">
        <v>0</v>
      </c>
      <c r="AS498" s="205">
        <v>0</v>
      </c>
      <c r="AT498" s="205">
        <v>0</v>
      </c>
    </row>
    <row r="499" spans="1:46" ht="15.75" hidden="1" customHeight="1" outlineLevel="1">
      <c r="A499" s="8" t="s">
        <v>61</v>
      </c>
      <c r="B499" s="216">
        <v>489</v>
      </c>
      <c r="C499" s="226"/>
      <c r="D499" s="227"/>
      <c r="E499" s="227"/>
      <c r="F499" s="224"/>
      <c r="G499" s="220">
        <v>0</v>
      </c>
      <c r="H499" s="221">
        <v>0.1</v>
      </c>
      <c r="I499" s="222"/>
      <c r="J499" s="223">
        <v>0</v>
      </c>
      <c r="K499" s="224"/>
      <c r="L499" s="224"/>
      <c r="M499" s="215"/>
      <c r="AR499" s="205">
        <v>0</v>
      </c>
      <c r="AS499" s="205">
        <v>0</v>
      </c>
      <c r="AT499" s="205">
        <v>0</v>
      </c>
    </row>
    <row r="500" spans="1:46" ht="15.75" hidden="1" customHeight="1" outlineLevel="1">
      <c r="A500" s="8" t="s">
        <v>61</v>
      </c>
      <c r="B500" s="216">
        <v>490</v>
      </c>
      <c r="C500" s="226"/>
      <c r="D500" s="227"/>
      <c r="E500" s="227"/>
      <c r="F500" s="224"/>
      <c r="G500" s="220">
        <v>0</v>
      </c>
      <c r="H500" s="221">
        <v>0.1</v>
      </c>
      <c r="I500" s="222"/>
      <c r="J500" s="223">
        <v>0</v>
      </c>
      <c r="K500" s="224"/>
      <c r="L500" s="224"/>
      <c r="M500" s="215"/>
      <c r="AR500" s="205">
        <v>0</v>
      </c>
      <c r="AS500" s="205">
        <v>0</v>
      </c>
      <c r="AT500" s="205">
        <v>0</v>
      </c>
    </row>
    <row r="501" spans="1:46" ht="15.75" hidden="1" customHeight="1" outlineLevel="1">
      <c r="A501" s="8" t="s">
        <v>61</v>
      </c>
      <c r="B501" s="216">
        <v>491</v>
      </c>
      <c r="C501" s="226"/>
      <c r="D501" s="227"/>
      <c r="E501" s="227"/>
      <c r="F501" s="224"/>
      <c r="G501" s="220">
        <v>0</v>
      </c>
      <c r="H501" s="221">
        <v>0.1</v>
      </c>
      <c r="I501" s="222"/>
      <c r="J501" s="223">
        <v>0</v>
      </c>
      <c r="K501" s="224"/>
      <c r="L501" s="224"/>
      <c r="M501" s="215"/>
      <c r="AR501" s="205">
        <v>0</v>
      </c>
      <c r="AS501" s="205">
        <v>0</v>
      </c>
      <c r="AT501" s="205">
        <v>0</v>
      </c>
    </row>
    <row r="502" spans="1:46" ht="15.75" hidden="1" customHeight="1" outlineLevel="1">
      <c r="A502" s="8" t="s">
        <v>61</v>
      </c>
      <c r="B502" s="216">
        <v>492</v>
      </c>
      <c r="C502" s="226"/>
      <c r="D502" s="227"/>
      <c r="E502" s="227"/>
      <c r="F502" s="224"/>
      <c r="G502" s="220">
        <v>0</v>
      </c>
      <c r="H502" s="221">
        <v>0.1</v>
      </c>
      <c r="I502" s="222"/>
      <c r="J502" s="223">
        <v>0</v>
      </c>
      <c r="K502" s="224"/>
      <c r="L502" s="224"/>
      <c r="M502" s="215"/>
      <c r="AR502" s="205">
        <v>0</v>
      </c>
      <c r="AS502" s="205">
        <v>0</v>
      </c>
      <c r="AT502" s="205">
        <v>0</v>
      </c>
    </row>
    <row r="503" spans="1:46" ht="15.75" hidden="1" customHeight="1" outlineLevel="1">
      <c r="A503" s="8" t="s">
        <v>61</v>
      </c>
      <c r="B503" s="216">
        <v>493</v>
      </c>
      <c r="C503" s="226"/>
      <c r="D503" s="227"/>
      <c r="E503" s="227"/>
      <c r="F503" s="224"/>
      <c r="G503" s="220">
        <v>0</v>
      </c>
      <c r="H503" s="221">
        <v>0.1</v>
      </c>
      <c r="I503" s="222"/>
      <c r="J503" s="223">
        <v>0</v>
      </c>
      <c r="K503" s="224"/>
      <c r="L503" s="224"/>
      <c r="M503" s="215"/>
      <c r="AR503" s="205">
        <v>0</v>
      </c>
      <c r="AS503" s="205">
        <v>0</v>
      </c>
      <c r="AT503" s="205">
        <v>0</v>
      </c>
    </row>
    <row r="504" spans="1:46" ht="15.75" hidden="1" customHeight="1" outlineLevel="1">
      <c r="A504" s="8" t="s">
        <v>61</v>
      </c>
      <c r="B504" s="216">
        <v>494</v>
      </c>
      <c r="C504" s="226"/>
      <c r="D504" s="227"/>
      <c r="E504" s="227"/>
      <c r="F504" s="224"/>
      <c r="G504" s="220">
        <v>0</v>
      </c>
      <c r="H504" s="221">
        <v>0.1</v>
      </c>
      <c r="I504" s="222"/>
      <c r="J504" s="223">
        <v>0</v>
      </c>
      <c r="K504" s="224"/>
      <c r="L504" s="224"/>
      <c r="M504" s="215"/>
      <c r="AR504" s="205">
        <v>0</v>
      </c>
      <c r="AS504" s="205">
        <v>0</v>
      </c>
      <c r="AT504" s="205">
        <v>0</v>
      </c>
    </row>
    <row r="505" spans="1:46" ht="15.75" hidden="1" customHeight="1" outlineLevel="1">
      <c r="A505" s="8" t="s">
        <v>61</v>
      </c>
      <c r="B505" s="216">
        <v>495</v>
      </c>
      <c r="C505" s="226"/>
      <c r="D505" s="227"/>
      <c r="E505" s="227"/>
      <c r="F505" s="224"/>
      <c r="G505" s="220">
        <v>0</v>
      </c>
      <c r="H505" s="221">
        <v>0.1</v>
      </c>
      <c r="I505" s="222"/>
      <c r="J505" s="223">
        <v>0</v>
      </c>
      <c r="K505" s="224"/>
      <c r="L505" s="224"/>
      <c r="M505" s="215"/>
      <c r="AR505" s="205">
        <v>0</v>
      </c>
      <c r="AS505" s="205">
        <v>0</v>
      </c>
      <c r="AT505" s="205">
        <v>0</v>
      </c>
    </row>
    <row r="506" spans="1:46" ht="15.75" hidden="1" customHeight="1" outlineLevel="1">
      <c r="A506" s="8" t="s">
        <v>61</v>
      </c>
      <c r="B506" s="216">
        <v>496</v>
      </c>
      <c r="C506" s="226"/>
      <c r="D506" s="227"/>
      <c r="E506" s="227"/>
      <c r="F506" s="224"/>
      <c r="G506" s="220">
        <v>0</v>
      </c>
      <c r="H506" s="221">
        <v>0.1</v>
      </c>
      <c r="I506" s="222"/>
      <c r="J506" s="223">
        <v>0</v>
      </c>
      <c r="K506" s="224"/>
      <c r="L506" s="224"/>
      <c r="M506" s="215"/>
      <c r="AR506" s="205">
        <v>0</v>
      </c>
      <c r="AS506" s="205">
        <v>0</v>
      </c>
      <c r="AT506" s="205">
        <v>0</v>
      </c>
    </row>
    <row r="507" spans="1:46" ht="15.75" hidden="1" customHeight="1" outlineLevel="1">
      <c r="A507" s="8" t="s">
        <v>61</v>
      </c>
      <c r="B507" s="216">
        <v>497</v>
      </c>
      <c r="C507" s="226"/>
      <c r="D507" s="227"/>
      <c r="E507" s="227"/>
      <c r="F507" s="224"/>
      <c r="G507" s="220">
        <v>0</v>
      </c>
      <c r="H507" s="221">
        <v>0.1</v>
      </c>
      <c r="I507" s="222"/>
      <c r="J507" s="223">
        <v>0</v>
      </c>
      <c r="K507" s="224"/>
      <c r="L507" s="224"/>
      <c r="M507" s="215"/>
      <c r="AR507" s="205">
        <v>0</v>
      </c>
      <c r="AS507" s="205">
        <v>0</v>
      </c>
      <c r="AT507" s="205">
        <v>0</v>
      </c>
    </row>
    <row r="508" spans="1:46" ht="15.75" hidden="1" customHeight="1" outlineLevel="1">
      <c r="A508" s="8" t="s">
        <v>61</v>
      </c>
      <c r="B508" s="216">
        <v>498</v>
      </c>
      <c r="C508" s="226"/>
      <c r="D508" s="227"/>
      <c r="E508" s="227"/>
      <c r="F508" s="224"/>
      <c r="G508" s="220">
        <v>0</v>
      </c>
      <c r="H508" s="221">
        <v>0.1</v>
      </c>
      <c r="I508" s="222"/>
      <c r="J508" s="223">
        <v>0</v>
      </c>
      <c r="K508" s="224"/>
      <c r="L508" s="224"/>
      <c r="M508" s="215"/>
      <c r="AR508" s="205">
        <v>0</v>
      </c>
      <c r="AS508" s="205">
        <v>0</v>
      </c>
      <c r="AT508" s="205">
        <v>0</v>
      </c>
    </row>
    <row r="509" spans="1:46" ht="15.75" hidden="1" customHeight="1" outlineLevel="1">
      <c r="A509" s="8" t="s">
        <v>61</v>
      </c>
      <c r="B509" s="216">
        <v>499</v>
      </c>
      <c r="C509" s="226"/>
      <c r="D509" s="227"/>
      <c r="E509" s="227"/>
      <c r="F509" s="224"/>
      <c r="G509" s="220">
        <v>0</v>
      </c>
      <c r="H509" s="221">
        <v>0.1</v>
      </c>
      <c r="I509" s="222"/>
      <c r="J509" s="223">
        <v>0</v>
      </c>
      <c r="K509" s="224"/>
      <c r="L509" s="224"/>
      <c r="M509" s="215"/>
      <c r="AR509" s="205">
        <v>0</v>
      </c>
      <c r="AS509" s="205">
        <v>0</v>
      </c>
      <c r="AT509" s="205">
        <v>0</v>
      </c>
    </row>
    <row r="510" spans="1:46" ht="15.75" hidden="1" customHeight="1" outlineLevel="1">
      <c r="A510" s="8" t="s">
        <v>61</v>
      </c>
      <c r="B510" s="216">
        <v>500</v>
      </c>
      <c r="C510" s="226"/>
      <c r="D510" s="227"/>
      <c r="E510" s="227"/>
      <c r="F510" s="224"/>
      <c r="G510" s="220">
        <v>0</v>
      </c>
      <c r="H510" s="221">
        <v>0.1</v>
      </c>
      <c r="I510" s="222"/>
      <c r="J510" s="223">
        <v>0</v>
      </c>
      <c r="K510" s="224"/>
      <c r="L510" s="224"/>
      <c r="M510" s="215"/>
      <c r="AR510" s="205">
        <v>0</v>
      </c>
      <c r="AS510" s="205">
        <v>0</v>
      </c>
      <c r="AT510" s="205">
        <v>0</v>
      </c>
    </row>
    <row r="511" spans="1:46" ht="18.75" customHeight="1" collapsed="1">
      <c r="A511" s="9"/>
      <c r="B511" s="228"/>
      <c r="C511" s="228"/>
      <c r="D511" s="228"/>
      <c r="E511" s="307"/>
      <c r="F511" s="228"/>
      <c r="G511" s="303"/>
      <c r="H511" s="228"/>
      <c r="I511" s="228"/>
      <c r="J511" s="229"/>
      <c r="K511" s="228"/>
      <c r="L511" s="228"/>
      <c r="M511" s="230"/>
      <c r="AR511" s="205">
        <v>0</v>
      </c>
      <c r="AS511" s="205">
        <v>0</v>
      </c>
      <c r="AT511" s="205">
        <v>0</v>
      </c>
    </row>
    <row r="512" spans="1:46" ht="15.75" hidden="1" customHeight="1" outlineLevel="1">
      <c r="A512" s="8" t="s">
        <v>61</v>
      </c>
      <c r="B512" s="216">
        <v>501</v>
      </c>
      <c r="C512" s="226"/>
      <c r="D512" s="227"/>
      <c r="E512" s="227"/>
      <c r="F512" s="224"/>
      <c r="G512" s="220">
        <v>0</v>
      </c>
      <c r="H512" s="221">
        <v>0.1</v>
      </c>
      <c r="I512" s="222"/>
      <c r="J512" s="223">
        <v>0</v>
      </c>
      <c r="K512" s="224"/>
      <c r="L512" s="224"/>
      <c r="M512" s="215"/>
      <c r="AR512" s="205">
        <v>0</v>
      </c>
      <c r="AS512" s="205">
        <v>0</v>
      </c>
      <c r="AT512" s="205">
        <v>0</v>
      </c>
    </row>
    <row r="513" spans="1:46" ht="15.75" hidden="1" customHeight="1" outlineLevel="1">
      <c r="A513" s="8" t="s">
        <v>61</v>
      </c>
      <c r="B513" s="216">
        <v>502</v>
      </c>
      <c r="C513" s="226"/>
      <c r="D513" s="227"/>
      <c r="E513" s="227"/>
      <c r="F513" s="224"/>
      <c r="G513" s="220">
        <v>0</v>
      </c>
      <c r="H513" s="221">
        <v>0.1</v>
      </c>
      <c r="I513" s="222"/>
      <c r="J513" s="223">
        <v>0</v>
      </c>
      <c r="K513" s="224"/>
      <c r="L513" s="224"/>
      <c r="M513" s="215"/>
      <c r="AR513" s="205">
        <v>0</v>
      </c>
      <c r="AS513" s="205">
        <v>0</v>
      </c>
      <c r="AT513" s="205">
        <v>0</v>
      </c>
    </row>
    <row r="514" spans="1:46" ht="15.75" hidden="1" customHeight="1" outlineLevel="1">
      <c r="A514" s="8" t="s">
        <v>61</v>
      </c>
      <c r="B514" s="216">
        <v>503</v>
      </c>
      <c r="C514" s="226"/>
      <c r="D514" s="227"/>
      <c r="E514" s="227"/>
      <c r="F514" s="224"/>
      <c r="G514" s="220">
        <v>0</v>
      </c>
      <c r="H514" s="221">
        <v>0.1</v>
      </c>
      <c r="I514" s="222"/>
      <c r="J514" s="223">
        <v>0</v>
      </c>
      <c r="K514" s="224"/>
      <c r="L514" s="224"/>
      <c r="M514" s="215"/>
      <c r="AR514" s="205">
        <v>0</v>
      </c>
      <c r="AS514" s="205">
        <v>0</v>
      </c>
      <c r="AT514" s="205">
        <v>0</v>
      </c>
    </row>
    <row r="515" spans="1:46" ht="15.75" hidden="1" customHeight="1" outlineLevel="1">
      <c r="A515" s="8" t="s">
        <v>61</v>
      </c>
      <c r="B515" s="216">
        <v>504</v>
      </c>
      <c r="C515" s="226"/>
      <c r="D515" s="227"/>
      <c r="E515" s="227"/>
      <c r="F515" s="224"/>
      <c r="G515" s="220">
        <v>0</v>
      </c>
      <c r="H515" s="221">
        <v>0.1</v>
      </c>
      <c r="I515" s="222"/>
      <c r="J515" s="223">
        <v>0</v>
      </c>
      <c r="K515" s="224"/>
      <c r="L515" s="224"/>
      <c r="M515" s="215"/>
      <c r="AR515" s="205">
        <v>0</v>
      </c>
      <c r="AS515" s="205">
        <v>0</v>
      </c>
      <c r="AT515" s="205">
        <v>0</v>
      </c>
    </row>
    <row r="516" spans="1:46" ht="15.75" hidden="1" customHeight="1" outlineLevel="1">
      <c r="A516" s="8" t="s">
        <v>61</v>
      </c>
      <c r="B516" s="216">
        <v>505</v>
      </c>
      <c r="C516" s="226"/>
      <c r="D516" s="227"/>
      <c r="E516" s="227"/>
      <c r="F516" s="224"/>
      <c r="G516" s="220">
        <v>0</v>
      </c>
      <c r="H516" s="221">
        <v>0.1</v>
      </c>
      <c r="I516" s="222"/>
      <c r="J516" s="223">
        <v>0</v>
      </c>
      <c r="K516" s="224"/>
      <c r="L516" s="224"/>
      <c r="M516" s="215"/>
      <c r="AR516" s="205">
        <v>0</v>
      </c>
      <c r="AS516" s="205">
        <v>0</v>
      </c>
      <c r="AT516" s="205">
        <v>0</v>
      </c>
    </row>
    <row r="517" spans="1:46" ht="15.75" hidden="1" customHeight="1" outlineLevel="1">
      <c r="A517" s="8" t="s">
        <v>61</v>
      </c>
      <c r="B517" s="216">
        <v>506</v>
      </c>
      <c r="C517" s="226"/>
      <c r="D517" s="227"/>
      <c r="E517" s="227"/>
      <c r="F517" s="224"/>
      <c r="G517" s="220">
        <v>0</v>
      </c>
      <c r="H517" s="221">
        <v>0.1</v>
      </c>
      <c r="I517" s="222"/>
      <c r="J517" s="223">
        <v>0</v>
      </c>
      <c r="K517" s="224"/>
      <c r="L517" s="224"/>
      <c r="M517" s="215"/>
      <c r="AR517" s="205">
        <v>0</v>
      </c>
      <c r="AS517" s="205">
        <v>0</v>
      </c>
      <c r="AT517" s="205">
        <v>0</v>
      </c>
    </row>
    <row r="518" spans="1:46" ht="15.75" hidden="1" customHeight="1" outlineLevel="1">
      <c r="A518" s="8" t="s">
        <v>61</v>
      </c>
      <c r="B518" s="216">
        <v>507</v>
      </c>
      <c r="C518" s="226"/>
      <c r="D518" s="227"/>
      <c r="E518" s="227"/>
      <c r="F518" s="224"/>
      <c r="G518" s="220">
        <v>0</v>
      </c>
      <c r="H518" s="221">
        <v>0.1</v>
      </c>
      <c r="I518" s="222"/>
      <c r="J518" s="223">
        <v>0</v>
      </c>
      <c r="K518" s="224"/>
      <c r="L518" s="224"/>
      <c r="M518" s="215"/>
      <c r="AR518" s="205">
        <v>0</v>
      </c>
      <c r="AS518" s="205">
        <v>0</v>
      </c>
      <c r="AT518" s="205">
        <v>0</v>
      </c>
    </row>
    <row r="519" spans="1:46" ht="15.75" hidden="1" customHeight="1" outlineLevel="1">
      <c r="A519" s="8" t="s">
        <v>61</v>
      </c>
      <c r="B519" s="216">
        <v>508</v>
      </c>
      <c r="C519" s="226"/>
      <c r="D519" s="227"/>
      <c r="E519" s="227"/>
      <c r="F519" s="224"/>
      <c r="G519" s="220">
        <v>0</v>
      </c>
      <c r="H519" s="221">
        <v>0.1</v>
      </c>
      <c r="I519" s="222"/>
      <c r="J519" s="223">
        <v>0</v>
      </c>
      <c r="K519" s="224"/>
      <c r="L519" s="224"/>
      <c r="M519" s="215"/>
      <c r="AR519" s="205">
        <v>0</v>
      </c>
      <c r="AS519" s="205">
        <v>0</v>
      </c>
      <c r="AT519" s="205">
        <v>0</v>
      </c>
    </row>
    <row r="520" spans="1:46" ht="15.75" hidden="1" customHeight="1" outlineLevel="1">
      <c r="A520" s="8" t="s">
        <v>61</v>
      </c>
      <c r="B520" s="216">
        <v>509</v>
      </c>
      <c r="C520" s="226"/>
      <c r="D520" s="227"/>
      <c r="E520" s="227"/>
      <c r="F520" s="224"/>
      <c r="G520" s="220">
        <v>0</v>
      </c>
      <c r="H520" s="221">
        <v>0.1</v>
      </c>
      <c r="I520" s="222"/>
      <c r="J520" s="223">
        <v>0</v>
      </c>
      <c r="K520" s="224"/>
      <c r="L520" s="224"/>
      <c r="M520" s="215"/>
      <c r="AR520" s="205">
        <v>0</v>
      </c>
      <c r="AS520" s="205">
        <v>0</v>
      </c>
      <c r="AT520" s="205">
        <v>0</v>
      </c>
    </row>
    <row r="521" spans="1:46" ht="15.75" hidden="1" customHeight="1" outlineLevel="1">
      <c r="A521" s="8" t="s">
        <v>61</v>
      </c>
      <c r="B521" s="216">
        <v>510</v>
      </c>
      <c r="C521" s="226"/>
      <c r="D521" s="227"/>
      <c r="E521" s="227"/>
      <c r="F521" s="224"/>
      <c r="G521" s="220">
        <v>0</v>
      </c>
      <c r="H521" s="221">
        <v>0.1</v>
      </c>
      <c r="I521" s="222"/>
      <c r="J521" s="223">
        <v>0</v>
      </c>
      <c r="K521" s="224"/>
      <c r="L521" s="224"/>
      <c r="M521" s="215"/>
      <c r="AR521" s="205">
        <v>0</v>
      </c>
      <c r="AS521" s="205">
        <v>0</v>
      </c>
      <c r="AT521" s="205">
        <v>0</v>
      </c>
    </row>
    <row r="522" spans="1:46" ht="15.75" hidden="1" customHeight="1" outlineLevel="1">
      <c r="A522" s="8" t="s">
        <v>61</v>
      </c>
      <c r="B522" s="216">
        <v>511</v>
      </c>
      <c r="C522" s="226"/>
      <c r="D522" s="227"/>
      <c r="E522" s="227"/>
      <c r="F522" s="224"/>
      <c r="G522" s="220">
        <v>0</v>
      </c>
      <c r="H522" s="221">
        <v>0.1</v>
      </c>
      <c r="I522" s="222"/>
      <c r="J522" s="223">
        <v>0</v>
      </c>
      <c r="K522" s="224"/>
      <c r="L522" s="224"/>
      <c r="M522" s="215"/>
      <c r="AR522" s="205">
        <v>0</v>
      </c>
      <c r="AS522" s="205">
        <v>0</v>
      </c>
      <c r="AT522" s="205">
        <v>0</v>
      </c>
    </row>
    <row r="523" spans="1:46" ht="15.75" hidden="1" customHeight="1" outlineLevel="1">
      <c r="A523" s="8" t="s">
        <v>61</v>
      </c>
      <c r="B523" s="216">
        <v>512</v>
      </c>
      <c r="C523" s="226"/>
      <c r="D523" s="227"/>
      <c r="E523" s="227"/>
      <c r="F523" s="224"/>
      <c r="G523" s="220">
        <v>0</v>
      </c>
      <c r="H523" s="221">
        <v>0.1</v>
      </c>
      <c r="I523" s="222"/>
      <c r="J523" s="223">
        <v>0</v>
      </c>
      <c r="K523" s="224"/>
      <c r="L523" s="224"/>
      <c r="M523" s="215"/>
      <c r="AR523" s="205">
        <v>0</v>
      </c>
      <c r="AS523" s="205">
        <v>0</v>
      </c>
      <c r="AT523" s="205">
        <v>0</v>
      </c>
    </row>
    <row r="524" spans="1:46" ht="15.75" hidden="1" customHeight="1" outlineLevel="1">
      <c r="A524" s="8" t="s">
        <v>61</v>
      </c>
      <c r="B524" s="216">
        <v>513</v>
      </c>
      <c r="C524" s="226"/>
      <c r="D524" s="227"/>
      <c r="E524" s="227"/>
      <c r="F524" s="224"/>
      <c r="G524" s="220">
        <v>0</v>
      </c>
      <c r="H524" s="221">
        <v>0.1</v>
      </c>
      <c r="I524" s="222"/>
      <c r="J524" s="223">
        <v>0</v>
      </c>
      <c r="K524" s="224"/>
      <c r="L524" s="224"/>
      <c r="M524" s="215"/>
      <c r="AR524" s="205">
        <v>0</v>
      </c>
      <c r="AS524" s="205">
        <v>0</v>
      </c>
      <c r="AT524" s="205">
        <v>0</v>
      </c>
    </row>
    <row r="525" spans="1:46" ht="15.75" hidden="1" customHeight="1" outlineLevel="1">
      <c r="A525" s="8" t="s">
        <v>61</v>
      </c>
      <c r="B525" s="216">
        <v>514</v>
      </c>
      <c r="C525" s="226"/>
      <c r="D525" s="227"/>
      <c r="E525" s="227"/>
      <c r="F525" s="224"/>
      <c r="G525" s="220">
        <v>0</v>
      </c>
      <c r="H525" s="221">
        <v>0.1</v>
      </c>
      <c r="I525" s="222"/>
      <c r="J525" s="223">
        <v>0</v>
      </c>
      <c r="K525" s="224"/>
      <c r="L525" s="224"/>
      <c r="M525" s="215"/>
      <c r="AR525" s="205">
        <v>0</v>
      </c>
      <c r="AS525" s="205">
        <v>0</v>
      </c>
      <c r="AT525" s="205">
        <v>0</v>
      </c>
    </row>
    <row r="526" spans="1:46" ht="15.75" hidden="1" customHeight="1" outlineLevel="1">
      <c r="A526" s="8" t="s">
        <v>61</v>
      </c>
      <c r="B526" s="216">
        <v>515</v>
      </c>
      <c r="C526" s="226"/>
      <c r="D526" s="227"/>
      <c r="E526" s="227"/>
      <c r="F526" s="224"/>
      <c r="G526" s="220">
        <v>0</v>
      </c>
      <c r="H526" s="221">
        <v>0.1</v>
      </c>
      <c r="I526" s="222"/>
      <c r="J526" s="223">
        <v>0</v>
      </c>
      <c r="K526" s="224"/>
      <c r="L526" s="224"/>
      <c r="M526" s="215"/>
      <c r="AR526" s="205">
        <v>0</v>
      </c>
      <c r="AS526" s="205">
        <v>0</v>
      </c>
      <c r="AT526" s="205">
        <v>0</v>
      </c>
    </row>
    <row r="527" spans="1:46" ht="15.75" hidden="1" customHeight="1" outlineLevel="1">
      <c r="A527" s="8" t="s">
        <v>61</v>
      </c>
      <c r="B527" s="216">
        <v>516</v>
      </c>
      <c r="C527" s="226"/>
      <c r="D527" s="227"/>
      <c r="E527" s="227"/>
      <c r="F527" s="224"/>
      <c r="G527" s="220">
        <v>0</v>
      </c>
      <c r="H527" s="221">
        <v>0.1</v>
      </c>
      <c r="I527" s="222"/>
      <c r="J527" s="223">
        <v>0</v>
      </c>
      <c r="K527" s="224"/>
      <c r="L527" s="224"/>
      <c r="M527" s="215"/>
      <c r="AR527" s="205">
        <v>0</v>
      </c>
      <c r="AS527" s="205">
        <v>0</v>
      </c>
      <c r="AT527" s="205">
        <v>0</v>
      </c>
    </row>
    <row r="528" spans="1:46" ht="15.75" hidden="1" customHeight="1" outlineLevel="1">
      <c r="A528" s="8" t="s">
        <v>61</v>
      </c>
      <c r="B528" s="216">
        <v>517</v>
      </c>
      <c r="C528" s="226"/>
      <c r="D528" s="227"/>
      <c r="E528" s="227"/>
      <c r="F528" s="224"/>
      <c r="G528" s="220">
        <v>0</v>
      </c>
      <c r="H528" s="221">
        <v>0.1</v>
      </c>
      <c r="I528" s="222"/>
      <c r="J528" s="223">
        <v>0</v>
      </c>
      <c r="K528" s="224"/>
      <c r="L528" s="224"/>
      <c r="M528" s="215"/>
      <c r="AR528" s="205">
        <v>0</v>
      </c>
      <c r="AS528" s="205">
        <v>0</v>
      </c>
      <c r="AT528" s="205">
        <v>0</v>
      </c>
    </row>
    <row r="529" spans="1:46" ht="15.75" hidden="1" customHeight="1" outlineLevel="1">
      <c r="A529" s="8" t="s">
        <v>61</v>
      </c>
      <c r="B529" s="216">
        <v>518</v>
      </c>
      <c r="C529" s="226"/>
      <c r="D529" s="227"/>
      <c r="E529" s="227"/>
      <c r="F529" s="224"/>
      <c r="G529" s="220">
        <v>0</v>
      </c>
      <c r="H529" s="221">
        <v>0.1</v>
      </c>
      <c r="I529" s="222"/>
      <c r="J529" s="223">
        <v>0</v>
      </c>
      <c r="K529" s="224"/>
      <c r="L529" s="224"/>
      <c r="M529" s="215"/>
      <c r="AR529" s="205">
        <v>0</v>
      </c>
      <c r="AS529" s="205">
        <v>0</v>
      </c>
      <c r="AT529" s="205">
        <v>0</v>
      </c>
    </row>
    <row r="530" spans="1:46" ht="15.75" hidden="1" customHeight="1" outlineLevel="1">
      <c r="A530" s="8" t="s">
        <v>61</v>
      </c>
      <c r="B530" s="216">
        <v>519</v>
      </c>
      <c r="C530" s="226"/>
      <c r="D530" s="227"/>
      <c r="E530" s="227"/>
      <c r="F530" s="224"/>
      <c r="G530" s="220">
        <v>0</v>
      </c>
      <c r="H530" s="221">
        <v>0.1</v>
      </c>
      <c r="I530" s="222"/>
      <c r="J530" s="223">
        <v>0</v>
      </c>
      <c r="K530" s="224"/>
      <c r="L530" s="224"/>
      <c r="M530" s="215"/>
      <c r="AR530" s="205">
        <v>0</v>
      </c>
      <c r="AS530" s="205">
        <v>0</v>
      </c>
      <c r="AT530" s="205">
        <v>0</v>
      </c>
    </row>
    <row r="531" spans="1:46" ht="15.75" hidden="1" customHeight="1" outlineLevel="1">
      <c r="A531" s="8" t="s">
        <v>61</v>
      </c>
      <c r="B531" s="216">
        <v>520</v>
      </c>
      <c r="C531" s="226"/>
      <c r="D531" s="227"/>
      <c r="E531" s="227"/>
      <c r="F531" s="224"/>
      <c r="G531" s="220">
        <v>0</v>
      </c>
      <c r="H531" s="221">
        <v>0.1</v>
      </c>
      <c r="I531" s="222"/>
      <c r="J531" s="223">
        <v>0</v>
      </c>
      <c r="K531" s="224"/>
      <c r="L531" s="224"/>
      <c r="M531" s="215"/>
      <c r="AR531" s="205">
        <v>0</v>
      </c>
      <c r="AS531" s="205">
        <v>0</v>
      </c>
      <c r="AT531" s="205">
        <v>0</v>
      </c>
    </row>
    <row r="532" spans="1:46" ht="15.75" hidden="1" customHeight="1" outlineLevel="1">
      <c r="A532" s="8" t="s">
        <v>61</v>
      </c>
      <c r="B532" s="216">
        <v>521</v>
      </c>
      <c r="C532" s="226"/>
      <c r="D532" s="227"/>
      <c r="E532" s="227"/>
      <c r="F532" s="224"/>
      <c r="G532" s="220">
        <v>0</v>
      </c>
      <c r="H532" s="221">
        <v>0.1</v>
      </c>
      <c r="I532" s="222"/>
      <c r="J532" s="223">
        <v>0</v>
      </c>
      <c r="K532" s="224"/>
      <c r="L532" s="224"/>
      <c r="M532" s="215"/>
      <c r="AR532" s="205">
        <v>0</v>
      </c>
      <c r="AS532" s="205">
        <v>0</v>
      </c>
      <c r="AT532" s="205">
        <v>0</v>
      </c>
    </row>
    <row r="533" spans="1:46" ht="15.75" hidden="1" customHeight="1" outlineLevel="1">
      <c r="A533" s="8" t="s">
        <v>61</v>
      </c>
      <c r="B533" s="216">
        <v>522</v>
      </c>
      <c r="C533" s="226"/>
      <c r="D533" s="227"/>
      <c r="E533" s="227"/>
      <c r="F533" s="224"/>
      <c r="G533" s="220">
        <v>0</v>
      </c>
      <c r="H533" s="221">
        <v>0.1</v>
      </c>
      <c r="I533" s="222"/>
      <c r="J533" s="223">
        <v>0</v>
      </c>
      <c r="K533" s="224"/>
      <c r="L533" s="224"/>
      <c r="M533" s="215"/>
      <c r="AR533" s="205">
        <v>0</v>
      </c>
      <c r="AS533" s="205">
        <v>0</v>
      </c>
      <c r="AT533" s="205">
        <v>0</v>
      </c>
    </row>
    <row r="534" spans="1:46" ht="15.75" hidden="1" customHeight="1" outlineLevel="1">
      <c r="A534" s="8" t="s">
        <v>61</v>
      </c>
      <c r="B534" s="216">
        <v>523</v>
      </c>
      <c r="C534" s="226"/>
      <c r="D534" s="227"/>
      <c r="E534" s="227"/>
      <c r="F534" s="224"/>
      <c r="G534" s="220">
        <v>0</v>
      </c>
      <c r="H534" s="221">
        <v>0.1</v>
      </c>
      <c r="I534" s="222"/>
      <c r="J534" s="223">
        <v>0</v>
      </c>
      <c r="K534" s="224"/>
      <c r="L534" s="224"/>
      <c r="M534" s="215"/>
      <c r="AR534" s="205">
        <v>0</v>
      </c>
      <c r="AS534" s="205">
        <v>0</v>
      </c>
      <c r="AT534" s="205">
        <v>0</v>
      </c>
    </row>
    <row r="535" spans="1:46" ht="15.75" hidden="1" customHeight="1" outlineLevel="1">
      <c r="A535" s="8" t="s">
        <v>61</v>
      </c>
      <c r="B535" s="216">
        <v>524</v>
      </c>
      <c r="C535" s="226"/>
      <c r="D535" s="227"/>
      <c r="E535" s="227"/>
      <c r="F535" s="224"/>
      <c r="G535" s="220">
        <v>0</v>
      </c>
      <c r="H535" s="221">
        <v>0.1</v>
      </c>
      <c r="I535" s="222"/>
      <c r="J535" s="223">
        <v>0</v>
      </c>
      <c r="K535" s="224"/>
      <c r="L535" s="224"/>
      <c r="M535" s="215"/>
      <c r="AR535" s="205">
        <v>0</v>
      </c>
      <c r="AS535" s="205">
        <v>0</v>
      </c>
      <c r="AT535" s="205">
        <v>0</v>
      </c>
    </row>
    <row r="536" spans="1:46" ht="15.75" hidden="1" customHeight="1" outlineLevel="1">
      <c r="A536" s="8" t="s">
        <v>61</v>
      </c>
      <c r="B536" s="216">
        <v>525</v>
      </c>
      <c r="C536" s="226"/>
      <c r="D536" s="227"/>
      <c r="E536" s="227"/>
      <c r="F536" s="224"/>
      <c r="G536" s="220">
        <v>0</v>
      </c>
      <c r="H536" s="221">
        <v>0.1</v>
      </c>
      <c r="I536" s="222"/>
      <c r="J536" s="223">
        <v>0</v>
      </c>
      <c r="K536" s="224"/>
      <c r="L536" s="224"/>
      <c r="M536" s="215"/>
      <c r="AR536" s="205">
        <v>0</v>
      </c>
      <c r="AS536" s="205">
        <v>0</v>
      </c>
      <c r="AT536" s="205">
        <v>0</v>
      </c>
    </row>
    <row r="537" spans="1:46" ht="15.75" hidden="1" customHeight="1" outlineLevel="1">
      <c r="A537" s="8" t="s">
        <v>61</v>
      </c>
      <c r="B537" s="216">
        <v>526</v>
      </c>
      <c r="C537" s="226"/>
      <c r="D537" s="227"/>
      <c r="E537" s="227"/>
      <c r="F537" s="224"/>
      <c r="G537" s="220">
        <v>0</v>
      </c>
      <c r="H537" s="221">
        <v>0.1</v>
      </c>
      <c r="I537" s="222"/>
      <c r="J537" s="223">
        <v>0</v>
      </c>
      <c r="K537" s="224"/>
      <c r="L537" s="224"/>
      <c r="M537" s="215"/>
      <c r="AR537" s="205">
        <v>0</v>
      </c>
      <c r="AS537" s="205">
        <v>0</v>
      </c>
      <c r="AT537" s="205">
        <v>0</v>
      </c>
    </row>
    <row r="538" spans="1:46" ht="15.75" hidden="1" customHeight="1" outlineLevel="1">
      <c r="A538" s="8" t="s">
        <v>61</v>
      </c>
      <c r="B538" s="216">
        <v>527</v>
      </c>
      <c r="C538" s="226"/>
      <c r="D538" s="227"/>
      <c r="E538" s="227"/>
      <c r="F538" s="224"/>
      <c r="G538" s="220">
        <v>0</v>
      </c>
      <c r="H538" s="221">
        <v>0.1</v>
      </c>
      <c r="I538" s="222"/>
      <c r="J538" s="223">
        <v>0</v>
      </c>
      <c r="K538" s="224"/>
      <c r="L538" s="224"/>
      <c r="M538" s="215"/>
      <c r="AR538" s="205">
        <v>0</v>
      </c>
      <c r="AS538" s="205">
        <v>0</v>
      </c>
      <c r="AT538" s="205">
        <v>0</v>
      </c>
    </row>
    <row r="539" spans="1:46" ht="15.75" hidden="1" customHeight="1" outlineLevel="1">
      <c r="A539" s="8" t="s">
        <v>61</v>
      </c>
      <c r="B539" s="216">
        <v>528</v>
      </c>
      <c r="C539" s="226"/>
      <c r="D539" s="227"/>
      <c r="E539" s="227"/>
      <c r="F539" s="224"/>
      <c r="G539" s="220">
        <v>0</v>
      </c>
      <c r="H539" s="221">
        <v>0.1</v>
      </c>
      <c r="I539" s="222"/>
      <c r="J539" s="223">
        <v>0</v>
      </c>
      <c r="K539" s="224"/>
      <c r="L539" s="224"/>
      <c r="M539" s="215"/>
      <c r="AR539" s="205">
        <v>0</v>
      </c>
      <c r="AS539" s="205">
        <v>0</v>
      </c>
      <c r="AT539" s="205">
        <v>0</v>
      </c>
    </row>
    <row r="540" spans="1:46" ht="15.75" hidden="1" customHeight="1" outlineLevel="1">
      <c r="A540" s="8" t="s">
        <v>61</v>
      </c>
      <c r="B540" s="216">
        <v>529</v>
      </c>
      <c r="C540" s="226"/>
      <c r="D540" s="227"/>
      <c r="E540" s="227"/>
      <c r="F540" s="224"/>
      <c r="G540" s="220">
        <v>0</v>
      </c>
      <c r="H540" s="221">
        <v>0.1</v>
      </c>
      <c r="I540" s="222"/>
      <c r="J540" s="223">
        <v>0</v>
      </c>
      <c r="K540" s="224"/>
      <c r="L540" s="224"/>
      <c r="M540" s="215"/>
      <c r="AR540" s="205">
        <v>0</v>
      </c>
      <c r="AS540" s="205">
        <v>0</v>
      </c>
      <c r="AT540" s="205">
        <v>0</v>
      </c>
    </row>
    <row r="541" spans="1:46" ht="15.75" hidden="1" customHeight="1" outlineLevel="1">
      <c r="A541" s="8" t="s">
        <v>61</v>
      </c>
      <c r="B541" s="216">
        <v>530</v>
      </c>
      <c r="C541" s="226"/>
      <c r="D541" s="227"/>
      <c r="E541" s="227"/>
      <c r="F541" s="224"/>
      <c r="G541" s="220">
        <v>0</v>
      </c>
      <c r="H541" s="221">
        <v>0.1</v>
      </c>
      <c r="I541" s="222"/>
      <c r="J541" s="223">
        <v>0</v>
      </c>
      <c r="K541" s="224"/>
      <c r="L541" s="224"/>
      <c r="M541" s="215"/>
      <c r="AR541" s="205">
        <v>0</v>
      </c>
      <c r="AS541" s="205">
        <v>0</v>
      </c>
      <c r="AT541" s="205">
        <v>0</v>
      </c>
    </row>
    <row r="542" spans="1:46" ht="15.75" hidden="1" customHeight="1" outlineLevel="1">
      <c r="A542" s="8" t="s">
        <v>61</v>
      </c>
      <c r="B542" s="216">
        <v>531</v>
      </c>
      <c r="C542" s="226"/>
      <c r="D542" s="227"/>
      <c r="E542" s="227"/>
      <c r="F542" s="224"/>
      <c r="G542" s="220">
        <v>0</v>
      </c>
      <c r="H542" s="221">
        <v>0.1</v>
      </c>
      <c r="I542" s="222"/>
      <c r="J542" s="223">
        <v>0</v>
      </c>
      <c r="K542" s="224"/>
      <c r="L542" s="224"/>
      <c r="M542" s="215"/>
      <c r="AR542" s="205">
        <v>0</v>
      </c>
      <c r="AS542" s="205">
        <v>0</v>
      </c>
      <c r="AT542" s="205">
        <v>0</v>
      </c>
    </row>
    <row r="543" spans="1:46" ht="15.75" hidden="1" customHeight="1" outlineLevel="1">
      <c r="A543" s="8" t="s">
        <v>61</v>
      </c>
      <c r="B543" s="216">
        <v>532</v>
      </c>
      <c r="C543" s="226"/>
      <c r="D543" s="227"/>
      <c r="E543" s="227"/>
      <c r="F543" s="224"/>
      <c r="G543" s="220">
        <v>0</v>
      </c>
      <c r="H543" s="221">
        <v>0.1</v>
      </c>
      <c r="I543" s="222"/>
      <c r="J543" s="223">
        <v>0</v>
      </c>
      <c r="K543" s="224"/>
      <c r="L543" s="224"/>
      <c r="M543" s="215"/>
      <c r="AR543" s="205">
        <v>0</v>
      </c>
      <c r="AS543" s="205">
        <v>0</v>
      </c>
      <c r="AT543" s="205">
        <v>0</v>
      </c>
    </row>
    <row r="544" spans="1:46" ht="15.75" hidden="1" customHeight="1" outlineLevel="1">
      <c r="A544" s="8" t="s">
        <v>61</v>
      </c>
      <c r="B544" s="216">
        <v>533</v>
      </c>
      <c r="C544" s="226"/>
      <c r="D544" s="227"/>
      <c r="E544" s="227"/>
      <c r="F544" s="224"/>
      <c r="G544" s="220">
        <v>0</v>
      </c>
      <c r="H544" s="221">
        <v>0.1</v>
      </c>
      <c r="I544" s="222"/>
      <c r="J544" s="223">
        <v>0</v>
      </c>
      <c r="K544" s="224"/>
      <c r="L544" s="224"/>
      <c r="M544" s="215"/>
      <c r="AR544" s="205">
        <v>0</v>
      </c>
      <c r="AS544" s="205">
        <v>0</v>
      </c>
      <c r="AT544" s="205">
        <v>0</v>
      </c>
    </row>
    <row r="545" spans="1:46" ht="15.75" hidden="1" customHeight="1" outlineLevel="1">
      <c r="A545" s="8" t="s">
        <v>61</v>
      </c>
      <c r="B545" s="216">
        <v>534</v>
      </c>
      <c r="C545" s="226"/>
      <c r="D545" s="227"/>
      <c r="E545" s="227"/>
      <c r="F545" s="224"/>
      <c r="G545" s="220">
        <v>0</v>
      </c>
      <c r="H545" s="221">
        <v>0.1</v>
      </c>
      <c r="I545" s="222"/>
      <c r="J545" s="223">
        <v>0</v>
      </c>
      <c r="K545" s="224"/>
      <c r="L545" s="224"/>
      <c r="M545" s="215"/>
      <c r="AR545" s="205">
        <v>0</v>
      </c>
      <c r="AS545" s="205">
        <v>0</v>
      </c>
      <c r="AT545" s="205">
        <v>0</v>
      </c>
    </row>
    <row r="546" spans="1:46" ht="15.75" hidden="1" customHeight="1" outlineLevel="1">
      <c r="A546" s="8" t="s">
        <v>61</v>
      </c>
      <c r="B546" s="216">
        <v>535</v>
      </c>
      <c r="C546" s="226"/>
      <c r="D546" s="227"/>
      <c r="E546" s="227"/>
      <c r="F546" s="224"/>
      <c r="G546" s="220">
        <v>0</v>
      </c>
      <c r="H546" s="221">
        <v>0.1</v>
      </c>
      <c r="I546" s="222"/>
      <c r="J546" s="223">
        <v>0</v>
      </c>
      <c r="K546" s="224"/>
      <c r="L546" s="224"/>
      <c r="M546" s="215"/>
      <c r="AR546" s="205">
        <v>0</v>
      </c>
      <c r="AS546" s="205">
        <v>0</v>
      </c>
      <c r="AT546" s="205">
        <v>0</v>
      </c>
    </row>
    <row r="547" spans="1:46" ht="15.75" hidden="1" customHeight="1" outlineLevel="1">
      <c r="A547" s="8" t="s">
        <v>61</v>
      </c>
      <c r="B547" s="216">
        <v>536</v>
      </c>
      <c r="C547" s="226"/>
      <c r="D547" s="227"/>
      <c r="E547" s="227"/>
      <c r="F547" s="224"/>
      <c r="G547" s="220">
        <v>0</v>
      </c>
      <c r="H547" s="221">
        <v>0.1</v>
      </c>
      <c r="I547" s="222"/>
      <c r="J547" s="223">
        <v>0</v>
      </c>
      <c r="K547" s="224"/>
      <c r="L547" s="224"/>
      <c r="M547" s="215"/>
      <c r="AR547" s="205">
        <v>0</v>
      </c>
      <c r="AS547" s="205">
        <v>0</v>
      </c>
      <c r="AT547" s="205">
        <v>0</v>
      </c>
    </row>
    <row r="548" spans="1:46" ht="15.75" hidden="1" customHeight="1" outlineLevel="1">
      <c r="A548" s="8" t="s">
        <v>61</v>
      </c>
      <c r="B548" s="216">
        <v>537</v>
      </c>
      <c r="C548" s="226"/>
      <c r="D548" s="227"/>
      <c r="E548" s="227"/>
      <c r="F548" s="224"/>
      <c r="G548" s="220">
        <v>0</v>
      </c>
      <c r="H548" s="221">
        <v>0.1</v>
      </c>
      <c r="I548" s="222"/>
      <c r="J548" s="223">
        <v>0</v>
      </c>
      <c r="K548" s="224"/>
      <c r="L548" s="224"/>
      <c r="M548" s="215"/>
      <c r="AR548" s="205">
        <v>0</v>
      </c>
      <c r="AS548" s="205">
        <v>0</v>
      </c>
      <c r="AT548" s="205">
        <v>0</v>
      </c>
    </row>
    <row r="549" spans="1:46" ht="15.75" hidden="1" customHeight="1" outlineLevel="1">
      <c r="A549" s="8" t="s">
        <v>61</v>
      </c>
      <c r="B549" s="216">
        <v>538</v>
      </c>
      <c r="C549" s="226"/>
      <c r="D549" s="227"/>
      <c r="E549" s="227"/>
      <c r="F549" s="224"/>
      <c r="G549" s="220">
        <v>0</v>
      </c>
      <c r="H549" s="221">
        <v>0.1</v>
      </c>
      <c r="I549" s="222"/>
      <c r="J549" s="223">
        <v>0</v>
      </c>
      <c r="K549" s="224"/>
      <c r="L549" s="224"/>
      <c r="M549" s="215"/>
      <c r="AR549" s="205">
        <v>0</v>
      </c>
      <c r="AS549" s="205">
        <v>0</v>
      </c>
      <c r="AT549" s="205">
        <v>0</v>
      </c>
    </row>
    <row r="550" spans="1:46" ht="15.75" hidden="1" customHeight="1" outlineLevel="1">
      <c r="A550" s="8" t="s">
        <v>61</v>
      </c>
      <c r="B550" s="216">
        <v>539</v>
      </c>
      <c r="C550" s="226"/>
      <c r="D550" s="227"/>
      <c r="E550" s="227"/>
      <c r="F550" s="224"/>
      <c r="G550" s="220">
        <v>0</v>
      </c>
      <c r="H550" s="221">
        <v>0.1</v>
      </c>
      <c r="I550" s="222"/>
      <c r="J550" s="223">
        <v>0</v>
      </c>
      <c r="K550" s="224"/>
      <c r="L550" s="224"/>
      <c r="M550" s="215"/>
      <c r="AR550" s="205">
        <v>0</v>
      </c>
      <c r="AS550" s="205">
        <v>0</v>
      </c>
      <c r="AT550" s="205">
        <v>0</v>
      </c>
    </row>
    <row r="551" spans="1:46" ht="15.75" hidden="1" customHeight="1" outlineLevel="1">
      <c r="A551" s="8" t="s">
        <v>61</v>
      </c>
      <c r="B551" s="216">
        <v>540</v>
      </c>
      <c r="C551" s="226"/>
      <c r="D551" s="227"/>
      <c r="E551" s="227"/>
      <c r="F551" s="224"/>
      <c r="G551" s="220">
        <v>0</v>
      </c>
      <c r="H551" s="221">
        <v>0.1</v>
      </c>
      <c r="I551" s="222"/>
      <c r="J551" s="223">
        <v>0</v>
      </c>
      <c r="K551" s="224"/>
      <c r="L551" s="224"/>
      <c r="M551" s="215"/>
      <c r="AR551" s="205">
        <v>0</v>
      </c>
      <c r="AS551" s="205">
        <v>0</v>
      </c>
      <c r="AT551" s="205">
        <v>0</v>
      </c>
    </row>
    <row r="552" spans="1:46" ht="15.75" hidden="1" customHeight="1" outlineLevel="1">
      <c r="A552" s="8" t="s">
        <v>61</v>
      </c>
      <c r="B552" s="216">
        <v>541</v>
      </c>
      <c r="C552" s="226"/>
      <c r="D552" s="227"/>
      <c r="E552" s="227"/>
      <c r="F552" s="224"/>
      <c r="G552" s="220">
        <v>0</v>
      </c>
      <c r="H552" s="221">
        <v>0.1</v>
      </c>
      <c r="I552" s="222"/>
      <c r="J552" s="223">
        <v>0</v>
      </c>
      <c r="K552" s="224"/>
      <c r="L552" s="224"/>
      <c r="M552" s="215"/>
      <c r="AR552" s="205">
        <v>0</v>
      </c>
      <c r="AS552" s="205">
        <v>0</v>
      </c>
      <c r="AT552" s="205">
        <v>0</v>
      </c>
    </row>
    <row r="553" spans="1:46" ht="15.75" hidden="1" customHeight="1" outlineLevel="1">
      <c r="A553" s="8" t="s">
        <v>61</v>
      </c>
      <c r="B553" s="216">
        <v>542</v>
      </c>
      <c r="C553" s="226"/>
      <c r="D553" s="227"/>
      <c r="E553" s="227"/>
      <c r="F553" s="224"/>
      <c r="G553" s="220">
        <v>0</v>
      </c>
      <c r="H553" s="221">
        <v>0.1</v>
      </c>
      <c r="I553" s="222"/>
      <c r="J553" s="223">
        <v>0</v>
      </c>
      <c r="K553" s="224"/>
      <c r="L553" s="224"/>
      <c r="M553" s="215"/>
      <c r="AR553" s="205">
        <v>0</v>
      </c>
      <c r="AS553" s="205">
        <v>0</v>
      </c>
      <c r="AT553" s="205">
        <v>0</v>
      </c>
    </row>
    <row r="554" spans="1:46" ht="15.75" hidden="1" customHeight="1" outlineLevel="1">
      <c r="A554" s="8" t="s">
        <v>61</v>
      </c>
      <c r="B554" s="216">
        <v>543</v>
      </c>
      <c r="C554" s="226"/>
      <c r="D554" s="227"/>
      <c r="E554" s="227"/>
      <c r="F554" s="224"/>
      <c r="G554" s="220">
        <v>0</v>
      </c>
      <c r="H554" s="221">
        <v>0.1</v>
      </c>
      <c r="I554" s="222"/>
      <c r="J554" s="223">
        <v>0</v>
      </c>
      <c r="K554" s="224"/>
      <c r="L554" s="224"/>
      <c r="M554" s="215"/>
      <c r="AR554" s="205">
        <v>0</v>
      </c>
      <c r="AS554" s="205">
        <v>0</v>
      </c>
      <c r="AT554" s="205">
        <v>0</v>
      </c>
    </row>
    <row r="555" spans="1:46" ht="15.75" hidden="1" customHeight="1" outlineLevel="1">
      <c r="A555" s="8" t="s">
        <v>61</v>
      </c>
      <c r="B555" s="216">
        <v>544</v>
      </c>
      <c r="C555" s="226"/>
      <c r="D555" s="227"/>
      <c r="E555" s="227"/>
      <c r="F555" s="224"/>
      <c r="G555" s="220">
        <v>0</v>
      </c>
      <c r="H555" s="221">
        <v>0.1</v>
      </c>
      <c r="I555" s="222"/>
      <c r="J555" s="223">
        <v>0</v>
      </c>
      <c r="K555" s="224"/>
      <c r="L555" s="224"/>
      <c r="M555" s="215"/>
      <c r="AR555" s="205">
        <v>0</v>
      </c>
      <c r="AS555" s="205">
        <v>0</v>
      </c>
      <c r="AT555" s="205">
        <v>0</v>
      </c>
    </row>
    <row r="556" spans="1:46" ht="15.75" hidden="1" customHeight="1" outlineLevel="1">
      <c r="A556" s="8" t="s">
        <v>61</v>
      </c>
      <c r="B556" s="216">
        <v>545</v>
      </c>
      <c r="C556" s="226"/>
      <c r="D556" s="227"/>
      <c r="E556" s="227"/>
      <c r="F556" s="224"/>
      <c r="G556" s="220">
        <v>0</v>
      </c>
      <c r="H556" s="221">
        <v>0.1</v>
      </c>
      <c r="I556" s="222"/>
      <c r="J556" s="223">
        <v>0</v>
      </c>
      <c r="K556" s="224"/>
      <c r="L556" s="224"/>
      <c r="M556" s="215"/>
      <c r="AR556" s="205">
        <v>0</v>
      </c>
      <c r="AS556" s="205">
        <v>0</v>
      </c>
      <c r="AT556" s="205">
        <v>0</v>
      </c>
    </row>
    <row r="557" spans="1:46" ht="15.75" hidden="1" customHeight="1" outlineLevel="1">
      <c r="A557" s="8" t="s">
        <v>61</v>
      </c>
      <c r="B557" s="216">
        <v>546</v>
      </c>
      <c r="C557" s="226"/>
      <c r="D557" s="227"/>
      <c r="E557" s="227"/>
      <c r="F557" s="224"/>
      <c r="G557" s="220">
        <v>0</v>
      </c>
      <c r="H557" s="221">
        <v>0.1</v>
      </c>
      <c r="I557" s="222"/>
      <c r="J557" s="223">
        <v>0</v>
      </c>
      <c r="K557" s="224"/>
      <c r="L557" s="224"/>
      <c r="M557" s="215"/>
      <c r="AR557" s="205">
        <v>0</v>
      </c>
      <c r="AS557" s="205">
        <v>0</v>
      </c>
      <c r="AT557" s="205">
        <v>0</v>
      </c>
    </row>
    <row r="558" spans="1:46" ht="15.75" hidden="1" customHeight="1" outlineLevel="1">
      <c r="A558" s="8" t="s">
        <v>61</v>
      </c>
      <c r="B558" s="216">
        <v>547</v>
      </c>
      <c r="C558" s="226"/>
      <c r="D558" s="227"/>
      <c r="E558" s="227"/>
      <c r="F558" s="224"/>
      <c r="G558" s="220">
        <v>0</v>
      </c>
      <c r="H558" s="221">
        <v>0.1</v>
      </c>
      <c r="I558" s="222"/>
      <c r="J558" s="223">
        <v>0</v>
      </c>
      <c r="K558" s="224"/>
      <c r="L558" s="224"/>
      <c r="M558" s="215"/>
      <c r="AR558" s="205">
        <v>0</v>
      </c>
      <c r="AS558" s="205">
        <v>0</v>
      </c>
      <c r="AT558" s="205">
        <v>0</v>
      </c>
    </row>
    <row r="559" spans="1:46" ht="15.75" hidden="1" customHeight="1" outlineLevel="1">
      <c r="A559" s="8" t="s">
        <v>61</v>
      </c>
      <c r="B559" s="216">
        <v>548</v>
      </c>
      <c r="C559" s="226"/>
      <c r="D559" s="227"/>
      <c r="E559" s="227"/>
      <c r="F559" s="224"/>
      <c r="G559" s="220">
        <v>0</v>
      </c>
      <c r="H559" s="221">
        <v>0.1</v>
      </c>
      <c r="I559" s="222"/>
      <c r="J559" s="223">
        <v>0</v>
      </c>
      <c r="K559" s="224"/>
      <c r="L559" s="224"/>
      <c r="M559" s="215"/>
      <c r="AR559" s="205">
        <v>0</v>
      </c>
      <c r="AS559" s="205">
        <v>0</v>
      </c>
      <c r="AT559" s="205">
        <v>0</v>
      </c>
    </row>
    <row r="560" spans="1:46" ht="15.75" hidden="1" customHeight="1" outlineLevel="1">
      <c r="A560" s="8" t="s">
        <v>61</v>
      </c>
      <c r="B560" s="216">
        <v>549</v>
      </c>
      <c r="C560" s="226"/>
      <c r="D560" s="227"/>
      <c r="E560" s="227"/>
      <c r="F560" s="224"/>
      <c r="G560" s="220">
        <v>0</v>
      </c>
      <c r="H560" s="221">
        <v>0.1</v>
      </c>
      <c r="I560" s="222"/>
      <c r="J560" s="223">
        <v>0</v>
      </c>
      <c r="K560" s="224"/>
      <c r="L560" s="224"/>
      <c r="M560" s="215"/>
      <c r="AR560" s="205">
        <v>0</v>
      </c>
      <c r="AS560" s="205">
        <v>0</v>
      </c>
      <c r="AT560" s="205">
        <v>0</v>
      </c>
    </row>
    <row r="561" spans="1:46" ht="15.75" hidden="1" customHeight="1" outlineLevel="1">
      <c r="A561" s="8" t="s">
        <v>61</v>
      </c>
      <c r="B561" s="216">
        <v>550</v>
      </c>
      <c r="C561" s="226"/>
      <c r="D561" s="227"/>
      <c r="E561" s="227"/>
      <c r="F561" s="224"/>
      <c r="G561" s="220">
        <v>0</v>
      </c>
      <c r="H561" s="221">
        <v>0.1</v>
      </c>
      <c r="I561" s="222"/>
      <c r="J561" s="223">
        <v>0</v>
      </c>
      <c r="K561" s="224"/>
      <c r="L561" s="224"/>
      <c r="M561" s="215"/>
      <c r="AR561" s="205">
        <v>0</v>
      </c>
      <c r="AS561" s="205">
        <v>0</v>
      </c>
      <c r="AT561" s="205">
        <v>0</v>
      </c>
    </row>
    <row r="562" spans="1:46" ht="15.75" hidden="1" customHeight="1" outlineLevel="1">
      <c r="A562" s="8" t="s">
        <v>61</v>
      </c>
      <c r="B562" s="216">
        <v>551</v>
      </c>
      <c r="C562" s="226"/>
      <c r="D562" s="227"/>
      <c r="E562" s="227"/>
      <c r="F562" s="224"/>
      <c r="G562" s="220">
        <v>0</v>
      </c>
      <c r="H562" s="221">
        <v>0.1</v>
      </c>
      <c r="I562" s="222"/>
      <c r="J562" s="223">
        <v>0</v>
      </c>
      <c r="K562" s="224"/>
      <c r="L562" s="224"/>
      <c r="M562" s="215"/>
      <c r="AR562" s="205">
        <v>0</v>
      </c>
      <c r="AS562" s="205">
        <v>0</v>
      </c>
      <c r="AT562" s="205">
        <v>0</v>
      </c>
    </row>
    <row r="563" spans="1:46" ht="15.75" hidden="1" customHeight="1" outlineLevel="1">
      <c r="A563" s="8" t="s">
        <v>61</v>
      </c>
      <c r="B563" s="216">
        <v>552</v>
      </c>
      <c r="C563" s="226"/>
      <c r="D563" s="227"/>
      <c r="E563" s="227"/>
      <c r="F563" s="224"/>
      <c r="G563" s="220">
        <v>0</v>
      </c>
      <c r="H563" s="221">
        <v>0.1</v>
      </c>
      <c r="I563" s="222"/>
      <c r="J563" s="223">
        <v>0</v>
      </c>
      <c r="K563" s="224"/>
      <c r="L563" s="224"/>
      <c r="M563" s="215"/>
      <c r="AR563" s="205">
        <v>0</v>
      </c>
      <c r="AS563" s="205">
        <v>0</v>
      </c>
      <c r="AT563" s="205">
        <v>0</v>
      </c>
    </row>
    <row r="564" spans="1:46" ht="15.75" hidden="1" customHeight="1" outlineLevel="1">
      <c r="A564" s="8" t="s">
        <v>61</v>
      </c>
      <c r="B564" s="216">
        <v>553</v>
      </c>
      <c r="C564" s="226"/>
      <c r="D564" s="227"/>
      <c r="E564" s="227"/>
      <c r="F564" s="224"/>
      <c r="G564" s="220">
        <v>0</v>
      </c>
      <c r="H564" s="221">
        <v>0.1</v>
      </c>
      <c r="I564" s="222"/>
      <c r="J564" s="223">
        <v>0</v>
      </c>
      <c r="K564" s="224"/>
      <c r="L564" s="224"/>
      <c r="M564" s="215"/>
      <c r="AR564" s="205">
        <v>0</v>
      </c>
      <c r="AS564" s="205">
        <v>0</v>
      </c>
      <c r="AT564" s="205">
        <v>0</v>
      </c>
    </row>
    <row r="565" spans="1:46" ht="15.75" hidden="1" customHeight="1" outlineLevel="1">
      <c r="A565" s="8" t="s">
        <v>61</v>
      </c>
      <c r="B565" s="216">
        <v>554</v>
      </c>
      <c r="C565" s="226"/>
      <c r="D565" s="227"/>
      <c r="E565" s="227"/>
      <c r="F565" s="224"/>
      <c r="G565" s="220">
        <v>0</v>
      </c>
      <c r="H565" s="221">
        <v>0.1</v>
      </c>
      <c r="I565" s="222"/>
      <c r="J565" s="223">
        <v>0</v>
      </c>
      <c r="K565" s="224"/>
      <c r="L565" s="224"/>
      <c r="M565" s="215"/>
      <c r="AR565" s="205">
        <v>0</v>
      </c>
      <c r="AS565" s="205">
        <v>0</v>
      </c>
      <c r="AT565" s="205">
        <v>0</v>
      </c>
    </row>
    <row r="566" spans="1:46" ht="15.75" hidden="1" customHeight="1" outlineLevel="1">
      <c r="A566" s="8" t="s">
        <v>61</v>
      </c>
      <c r="B566" s="216">
        <v>555</v>
      </c>
      <c r="C566" s="226"/>
      <c r="D566" s="227"/>
      <c r="E566" s="227"/>
      <c r="F566" s="224"/>
      <c r="G566" s="220">
        <v>0</v>
      </c>
      <c r="H566" s="221">
        <v>0.1</v>
      </c>
      <c r="I566" s="222"/>
      <c r="J566" s="223">
        <v>0</v>
      </c>
      <c r="K566" s="224"/>
      <c r="L566" s="224"/>
      <c r="M566" s="215"/>
      <c r="AR566" s="205">
        <v>0</v>
      </c>
      <c r="AS566" s="205">
        <v>0</v>
      </c>
      <c r="AT566" s="205">
        <v>0</v>
      </c>
    </row>
    <row r="567" spans="1:46" ht="15.75" hidden="1" customHeight="1" outlineLevel="1">
      <c r="A567" s="8" t="s">
        <v>61</v>
      </c>
      <c r="B567" s="216">
        <v>556</v>
      </c>
      <c r="C567" s="226"/>
      <c r="D567" s="227"/>
      <c r="E567" s="227"/>
      <c r="F567" s="224"/>
      <c r="G567" s="220">
        <v>0</v>
      </c>
      <c r="H567" s="221">
        <v>0.1</v>
      </c>
      <c r="I567" s="222"/>
      <c r="J567" s="223">
        <v>0</v>
      </c>
      <c r="K567" s="224"/>
      <c r="L567" s="224"/>
      <c r="M567" s="215"/>
      <c r="AR567" s="205">
        <v>0</v>
      </c>
      <c r="AS567" s="205">
        <v>0</v>
      </c>
      <c r="AT567" s="205">
        <v>0</v>
      </c>
    </row>
    <row r="568" spans="1:46" ht="15.75" hidden="1" customHeight="1" outlineLevel="1">
      <c r="A568" s="8" t="s">
        <v>61</v>
      </c>
      <c r="B568" s="216">
        <v>557</v>
      </c>
      <c r="C568" s="226"/>
      <c r="D568" s="227"/>
      <c r="E568" s="227"/>
      <c r="F568" s="224"/>
      <c r="G568" s="220">
        <v>0</v>
      </c>
      <c r="H568" s="221">
        <v>0.1</v>
      </c>
      <c r="I568" s="222"/>
      <c r="J568" s="223">
        <v>0</v>
      </c>
      <c r="K568" s="224"/>
      <c r="L568" s="224"/>
      <c r="M568" s="215"/>
      <c r="AR568" s="205">
        <v>0</v>
      </c>
      <c r="AS568" s="205">
        <v>0</v>
      </c>
      <c r="AT568" s="205">
        <v>0</v>
      </c>
    </row>
    <row r="569" spans="1:46" ht="15.75" hidden="1" customHeight="1" outlineLevel="1">
      <c r="A569" s="8" t="s">
        <v>61</v>
      </c>
      <c r="B569" s="216">
        <v>558</v>
      </c>
      <c r="C569" s="226"/>
      <c r="D569" s="227"/>
      <c r="E569" s="227"/>
      <c r="F569" s="224"/>
      <c r="G569" s="220">
        <v>0</v>
      </c>
      <c r="H569" s="221">
        <v>0.1</v>
      </c>
      <c r="I569" s="222"/>
      <c r="J569" s="223">
        <v>0</v>
      </c>
      <c r="K569" s="224"/>
      <c r="L569" s="224"/>
      <c r="M569" s="215"/>
      <c r="AR569" s="205">
        <v>0</v>
      </c>
      <c r="AS569" s="205">
        <v>0</v>
      </c>
      <c r="AT569" s="205">
        <v>0</v>
      </c>
    </row>
    <row r="570" spans="1:46" ht="15.75" hidden="1" customHeight="1" outlineLevel="1">
      <c r="A570" s="8" t="s">
        <v>61</v>
      </c>
      <c r="B570" s="216">
        <v>559</v>
      </c>
      <c r="C570" s="226"/>
      <c r="D570" s="227"/>
      <c r="E570" s="227"/>
      <c r="F570" s="224"/>
      <c r="G570" s="220">
        <v>0</v>
      </c>
      <c r="H570" s="221">
        <v>0.1</v>
      </c>
      <c r="I570" s="222"/>
      <c r="J570" s="223">
        <v>0</v>
      </c>
      <c r="K570" s="224"/>
      <c r="L570" s="224"/>
      <c r="M570" s="215"/>
      <c r="AR570" s="205">
        <v>0</v>
      </c>
      <c r="AS570" s="205">
        <v>0</v>
      </c>
      <c r="AT570" s="205">
        <v>0</v>
      </c>
    </row>
    <row r="571" spans="1:46" ht="15.75" hidden="1" customHeight="1" outlineLevel="1">
      <c r="A571" s="8" t="s">
        <v>61</v>
      </c>
      <c r="B571" s="216">
        <v>560</v>
      </c>
      <c r="C571" s="226"/>
      <c r="D571" s="227"/>
      <c r="E571" s="227"/>
      <c r="F571" s="224"/>
      <c r="G571" s="220">
        <v>0</v>
      </c>
      <c r="H571" s="221">
        <v>0.1</v>
      </c>
      <c r="I571" s="222"/>
      <c r="J571" s="223">
        <v>0</v>
      </c>
      <c r="K571" s="224"/>
      <c r="L571" s="224"/>
      <c r="M571" s="215"/>
      <c r="AR571" s="205">
        <v>0</v>
      </c>
      <c r="AS571" s="205">
        <v>0</v>
      </c>
      <c r="AT571" s="205">
        <v>0</v>
      </c>
    </row>
    <row r="572" spans="1:46" ht="15.75" hidden="1" customHeight="1" outlineLevel="1">
      <c r="A572" s="8" t="s">
        <v>61</v>
      </c>
      <c r="B572" s="216">
        <v>561</v>
      </c>
      <c r="C572" s="226"/>
      <c r="D572" s="227"/>
      <c r="E572" s="227"/>
      <c r="F572" s="224"/>
      <c r="G572" s="220">
        <v>0</v>
      </c>
      <c r="H572" s="221">
        <v>0.1</v>
      </c>
      <c r="I572" s="222"/>
      <c r="J572" s="223">
        <v>0</v>
      </c>
      <c r="K572" s="224"/>
      <c r="L572" s="224"/>
      <c r="M572" s="215"/>
      <c r="AR572" s="205">
        <v>0</v>
      </c>
      <c r="AS572" s="205">
        <v>0</v>
      </c>
      <c r="AT572" s="205">
        <v>0</v>
      </c>
    </row>
    <row r="573" spans="1:46" ht="15.75" hidden="1" customHeight="1" outlineLevel="1">
      <c r="A573" s="8" t="s">
        <v>61</v>
      </c>
      <c r="B573" s="216">
        <v>562</v>
      </c>
      <c r="C573" s="226"/>
      <c r="D573" s="227"/>
      <c r="E573" s="227"/>
      <c r="F573" s="224"/>
      <c r="G573" s="220">
        <v>0</v>
      </c>
      <c r="H573" s="221">
        <v>0.1</v>
      </c>
      <c r="I573" s="222"/>
      <c r="J573" s="223">
        <v>0</v>
      </c>
      <c r="K573" s="224"/>
      <c r="L573" s="224"/>
      <c r="M573" s="215"/>
      <c r="AR573" s="205">
        <v>0</v>
      </c>
      <c r="AS573" s="205">
        <v>0</v>
      </c>
      <c r="AT573" s="205">
        <v>0</v>
      </c>
    </row>
    <row r="574" spans="1:46" ht="15.75" hidden="1" customHeight="1" outlineLevel="1">
      <c r="A574" s="8" t="s">
        <v>61</v>
      </c>
      <c r="B574" s="216">
        <v>563</v>
      </c>
      <c r="C574" s="226"/>
      <c r="D574" s="227"/>
      <c r="E574" s="227"/>
      <c r="F574" s="224"/>
      <c r="G574" s="220">
        <v>0</v>
      </c>
      <c r="H574" s="221">
        <v>0.1</v>
      </c>
      <c r="I574" s="222"/>
      <c r="J574" s="223">
        <v>0</v>
      </c>
      <c r="K574" s="224"/>
      <c r="L574" s="224"/>
      <c r="M574" s="215"/>
      <c r="AR574" s="205">
        <v>0</v>
      </c>
      <c r="AS574" s="205">
        <v>0</v>
      </c>
      <c r="AT574" s="205">
        <v>0</v>
      </c>
    </row>
    <row r="575" spans="1:46" ht="15.75" hidden="1" customHeight="1" outlineLevel="1">
      <c r="A575" s="8" t="s">
        <v>61</v>
      </c>
      <c r="B575" s="216">
        <v>564</v>
      </c>
      <c r="C575" s="226"/>
      <c r="D575" s="227"/>
      <c r="E575" s="227"/>
      <c r="F575" s="224"/>
      <c r="G575" s="220">
        <v>0</v>
      </c>
      <c r="H575" s="221">
        <v>0.1</v>
      </c>
      <c r="I575" s="222"/>
      <c r="J575" s="223">
        <v>0</v>
      </c>
      <c r="K575" s="224"/>
      <c r="L575" s="224"/>
      <c r="M575" s="215"/>
      <c r="AR575" s="205">
        <v>0</v>
      </c>
      <c r="AS575" s="205">
        <v>0</v>
      </c>
      <c r="AT575" s="205">
        <v>0</v>
      </c>
    </row>
    <row r="576" spans="1:46" ht="15.75" hidden="1" customHeight="1" outlineLevel="1">
      <c r="A576" s="8" t="s">
        <v>61</v>
      </c>
      <c r="B576" s="216">
        <v>565</v>
      </c>
      <c r="C576" s="226"/>
      <c r="D576" s="227"/>
      <c r="E576" s="227"/>
      <c r="F576" s="224"/>
      <c r="G576" s="220">
        <v>0</v>
      </c>
      <c r="H576" s="221">
        <v>0.1</v>
      </c>
      <c r="I576" s="222"/>
      <c r="J576" s="223">
        <v>0</v>
      </c>
      <c r="K576" s="224"/>
      <c r="L576" s="224"/>
      <c r="M576" s="215"/>
      <c r="AR576" s="205">
        <v>0</v>
      </c>
      <c r="AS576" s="205">
        <v>0</v>
      </c>
      <c r="AT576" s="205">
        <v>0</v>
      </c>
    </row>
    <row r="577" spans="1:46" ht="15.75" hidden="1" customHeight="1" outlineLevel="1">
      <c r="A577" s="8" t="s">
        <v>61</v>
      </c>
      <c r="B577" s="216">
        <v>566</v>
      </c>
      <c r="C577" s="226"/>
      <c r="D577" s="227"/>
      <c r="E577" s="227"/>
      <c r="F577" s="224"/>
      <c r="G577" s="220">
        <v>0</v>
      </c>
      <c r="H577" s="221">
        <v>0.1</v>
      </c>
      <c r="I577" s="222"/>
      <c r="J577" s="223">
        <v>0</v>
      </c>
      <c r="K577" s="224"/>
      <c r="L577" s="224"/>
      <c r="M577" s="215"/>
      <c r="AR577" s="205">
        <v>0</v>
      </c>
      <c r="AS577" s="205">
        <v>0</v>
      </c>
      <c r="AT577" s="205">
        <v>0</v>
      </c>
    </row>
    <row r="578" spans="1:46" ht="15.75" hidden="1" customHeight="1" outlineLevel="1">
      <c r="A578" s="8" t="s">
        <v>61</v>
      </c>
      <c r="B578" s="216">
        <v>567</v>
      </c>
      <c r="C578" s="226"/>
      <c r="D578" s="227"/>
      <c r="E578" s="227"/>
      <c r="F578" s="224"/>
      <c r="G578" s="220">
        <v>0</v>
      </c>
      <c r="H578" s="221">
        <v>0.1</v>
      </c>
      <c r="I578" s="222"/>
      <c r="J578" s="223">
        <v>0</v>
      </c>
      <c r="K578" s="224"/>
      <c r="L578" s="224"/>
      <c r="M578" s="215"/>
      <c r="AR578" s="205">
        <v>0</v>
      </c>
      <c r="AS578" s="205">
        <v>0</v>
      </c>
      <c r="AT578" s="205">
        <v>0</v>
      </c>
    </row>
    <row r="579" spans="1:46" ht="15.75" hidden="1" customHeight="1" outlineLevel="1">
      <c r="A579" s="8" t="s">
        <v>61</v>
      </c>
      <c r="B579" s="216">
        <v>568</v>
      </c>
      <c r="C579" s="226"/>
      <c r="D579" s="227"/>
      <c r="E579" s="227"/>
      <c r="F579" s="224"/>
      <c r="G579" s="220">
        <v>0</v>
      </c>
      <c r="H579" s="221">
        <v>0.1</v>
      </c>
      <c r="I579" s="222"/>
      <c r="J579" s="223">
        <v>0</v>
      </c>
      <c r="K579" s="224"/>
      <c r="L579" s="224"/>
      <c r="M579" s="215"/>
      <c r="AR579" s="205">
        <v>0</v>
      </c>
      <c r="AS579" s="205">
        <v>0</v>
      </c>
      <c r="AT579" s="205">
        <v>0</v>
      </c>
    </row>
    <row r="580" spans="1:46" ht="15.75" hidden="1" customHeight="1" outlineLevel="1">
      <c r="A580" s="8" t="s">
        <v>61</v>
      </c>
      <c r="B580" s="216">
        <v>569</v>
      </c>
      <c r="C580" s="226"/>
      <c r="D580" s="227"/>
      <c r="E580" s="227"/>
      <c r="F580" s="224"/>
      <c r="G580" s="220">
        <v>0</v>
      </c>
      <c r="H580" s="221">
        <v>0.1</v>
      </c>
      <c r="I580" s="222"/>
      <c r="J580" s="223">
        <v>0</v>
      </c>
      <c r="K580" s="224"/>
      <c r="L580" s="224"/>
      <c r="M580" s="215"/>
      <c r="AR580" s="205">
        <v>0</v>
      </c>
      <c r="AS580" s="205">
        <v>0</v>
      </c>
      <c r="AT580" s="205">
        <v>0</v>
      </c>
    </row>
    <row r="581" spans="1:46" ht="15.75" hidden="1" customHeight="1" outlineLevel="1">
      <c r="A581" s="8" t="s">
        <v>61</v>
      </c>
      <c r="B581" s="216">
        <v>570</v>
      </c>
      <c r="C581" s="226"/>
      <c r="D581" s="227"/>
      <c r="E581" s="227"/>
      <c r="F581" s="224"/>
      <c r="G581" s="220">
        <v>0</v>
      </c>
      <c r="H581" s="221">
        <v>0.1</v>
      </c>
      <c r="I581" s="222"/>
      <c r="J581" s="223">
        <v>0</v>
      </c>
      <c r="K581" s="224"/>
      <c r="L581" s="224"/>
      <c r="M581" s="215"/>
      <c r="AR581" s="205">
        <v>0</v>
      </c>
      <c r="AS581" s="205">
        <v>0</v>
      </c>
      <c r="AT581" s="205">
        <v>0</v>
      </c>
    </row>
    <row r="582" spans="1:46" ht="15.75" hidden="1" customHeight="1" outlineLevel="1">
      <c r="A582" s="8" t="s">
        <v>61</v>
      </c>
      <c r="B582" s="216">
        <v>571</v>
      </c>
      <c r="C582" s="226"/>
      <c r="D582" s="227"/>
      <c r="E582" s="227"/>
      <c r="F582" s="224"/>
      <c r="G582" s="220">
        <v>0</v>
      </c>
      <c r="H582" s="221">
        <v>0.1</v>
      </c>
      <c r="I582" s="222"/>
      <c r="J582" s="223">
        <v>0</v>
      </c>
      <c r="K582" s="224"/>
      <c r="L582" s="224"/>
      <c r="M582" s="215"/>
      <c r="AR582" s="205">
        <v>0</v>
      </c>
      <c r="AS582" s="205">
        <v>0</v>
      </c>
      <c r="AT582" s="205">
        <v>0</v>
      </c>
    </row>
    <row r="583" spans="1:46" ht="15.75" hidden="1" customHeight="1" outlineLevel="1">
      <c r="A583" s="8" t="s">
        <v>61</v>
      </c>
      <c r="B583" s="216">
        <v>572</v>
      </c>
      <c r="C583" s="226"/>
      <c r="D583" s="227"/>
      <c r="E583" s="227"/>
      <c r="F583" s="224"/>
      <c r="G583" s="220">
        <v>0</v>
      </c>
      <c r="H583" s="221">
        <v>0.1</v>
      </c>
      <c r="I583" s="222"/>
      <c r="J583" s="223">
        <v>0</v>
      </c>
      <c r="K583" s="224"/>
      <c r="L583" s="224"/>
      <c r="M583" s="215"/>
      <c r="AR583" s="205">
        <v>0</v>
      </c>
      <c r="AS583" s="205">
        <v>0</v>
      </c>
      <c r="AT583" s="205">
        <v>0</v>
      </c>
    </row>
    <row r="584" spans="1:46" ht="15.75" hidden="1" customHeight="1" outlineLevel="1">
      <c r="A584" s="8" t="s">
        <v>61</v>
      </c>
      <c r="B584" s="216">
        <v>573</v>
      </c>
      <c r="C584" s="226"/>
      <c r="D584" s="227"/>
      <c r="E584" s="227"/>
      <c r="F584" s="224"/>
      <c r="G584" s="220">
        <v>0</v>
      </c>
      <c r="H584" s="221">
        <v>0.1</v>
      </c>
      <c r="I584" s="222"/>
      <c r="J584" s="223">
        <v>0</v>
      </c>
      <c r="K584" s="224"/>
      <c r="L584" s="224"/>
      <c r="M584" s="215"/>
      <c r="AR584" s="205">
        <v>0</v>
      </c>
      <c r="AS584" s="205">
        <v>0</v>
      </c>
      <c r="AT584" s="205">
        <v>0</v>
      </c>
    </row>
    <row r="585" spans="1:46" ht="15.75" hidden="1" customHeight="1" outlineLevel="1">
      <c r="A585" s="8" t="s">
        <v>61</v>
      </c>
      <c r="B585" s="216">
        <v>574</v>
      </c>
      <c r="C585" s="226"/>
      <c r="D585" s="227"/>
      <c r="E585" s="227"/>
      <c r="F585" s="224"/>
      <c r="G585" s="220">
        <v>0</v>
      </c>
      <c r="H585" s="221">
        <v>0.1</v>
      </c>
      <c r="I585" s="222"/>
      <c r="J585" s="223">
        <v>0</v>
      </c>
      <c r="K585" s="224"/>
      <c r="L585" s="224"/>
      <c r="M585" s="215"/>
      <c r="AR585" s="205">
        <v>0</v>
      </c>
      <c r="AS585" s="205">
        <v>0</v>
      </c>
      <c r="AT585" s="205">
        <v>0</v>
      </c>
    </row>
    <row r="586" spans="1:46" ht="15.75" hidden="1" customHeight="1" outlineLevel="1">
      <c r="A586" s="8" t="s">
        <v>61</v>
      </c>
      <c r="B586" s="216">
        <v>575</v>
      </c>
      <c r="C586" s="226"/>
      <c r="D586" s="227"/>
      <c r="E586" s="227"/>
      <c r="F586" s="224"/>
      <c r="G586" s="220">
        <v>0</v>
      </c>
      <c r="H586" s="221">
        <v>0.1</v>
      </c>
      <c r="I586" s="222"/>
      <c r="J586" s="223">
        <v>0</v>
      </c>
      <c r="K586" s="224"/>
      <c r="L586" s="224"/>
      <c r="M586" s="215"/>
      <c r="AR586" s="205">
        <v>0</v>
      </c>
      <c r="AS586" s="205">
        <v>0</v>
      </c>
      <c r="AT586" s="205">
        <v>0</v>
      </c>
    </row>
    <row r="587" spans="1:46" ht="15.75" hidden="1" customHeight="1" outlineLevel="1">
      <c r="A587" s="8" t="s">
        <v>61</v>
      </c>
      <c r="B587" s="216">
        <v>576</v>
      </c>
      <c r="C587" s="226"/>
      <c r="D587" s="227"/>
      <c r="E587" s="227"/>
      <c r="F587" s="224"/>
      <c r="G587" s="220">
        <v>0</v>
      </c>
      <c r="H587" s="221">
        <v>0.1</v>
      </c>
      <c r="I587" s="222"/>
      <c r="J587" s="223">
        <v>0</v>
      </c>
      <c r="K587" s="224"/>
      <c r="L587" s="224"/>
      <c r="M587" s="215"/>
      <c r="AR587" s="205">
        <v>0</v>
      </c>
      <c r="AS587" s="205">
        <v>0</v>
      </c>
      <c r="AT587" s="205">
        <v>0</v>
      </c>
    </row>
    <row r="588" spans="1:46" ht="15.75" hidden="1" customHeight="1" outlineLevel="1">
      <c r="A588" s="8" t="s">
        <v>61</v>
      </c>
      <c r="B588" s="216">
        <v>577</v>
      </c>
      <c r="C588" s="226"/>
      <c r="D588" s="227"/>
      <c r="E588" s="227"/>
      <c r="F588" s="224"/>
      <c r="G588" s="220">
        <v>0</v>
      </c>
      <c r="H588" s="221">
        <v>0.1</v>
      </c>
      <c r="I588" s="222"/>
      <c r="J588" s="223">
        <v>0</v>
      </c>
      <c r="K588" s="224"/>
      <c r="L588" s="224"/>
      <c r="M588" s="215"/>
      <c r="AR588" s="205">
        <v>0</v>
      </c>
      <c r="AS588" s="205">
        <v>0</v>
      </c>
      <c r="AT588" s="205">
        <v>0</v>
      </c>
    </row>
    <row r="589" spans="1:46" ht="15.75" hidden="1" customHeight="1" outlineLevel="1">
      <c r="A589" s="8" t="s">
        <v>61</v>
      </c>
      <c r="B589" s="216">
        <v>578</v>
      </c>
      <c r="C589" s="226"/>
      <c r="D589" s="227"/>
      <c r="E589" s="227"/>
      <c r="F589" s="224"/>
      <c r="G589" s="220">
        <v>0</v>
      </c>
      <c r="H589" s="221">
        <v>0.1</v>
      </c>
      <c r="I589" s="222"/>
      <c r="J589" s="223">
        <v>0</v>
      </c>
      <c r="K589" s="224"/>
      <c r="L589" s="224"/>
      <c r="M589" s="215"/>
      <c r="AR589" s="205">
        <v>0</v>
      </c>
      <c r="AS589" s="205">
        <v>0</v>
      </c>
      <c r="AT589" s="205">
        <v>0</v>
      </c>
    </row>
    <row r="590" spans="1:46" ht="15.75" hidden="1" customHeight="1" outlineLevel="1">
      <c r="A590" s="8" t="s">
        <v>61</v>
      </c>
      <c r="B590" s="216">
        <v>579</v>
      </c>
      <c r="C590" s="226"/>
      <c r="D590" s="227"/>
      <c r="E590" s="227"/>
      <c r="F590" s="224"/>
      <c r="G590" s="220">
        <v>0</v>
      </c>
      <c r="H590" s="221">
        <v>0.1</v>
      </c>
      <c r="I590" s="222"/>
      <c r="J590" s="223">
        <v>0</v>
      </c>
      <c r="K590" s="224"/>
      <c r="L590" s="224"/>
      <c r="M590" s="215"/>
      <c r="AR590" s="205">
        <v>0</v>
      </c>
      <c r="AS590" s="205">
        <v>0</v>
      </c>
      <c r="AT590" s="205">
        <v>0</v>
      </c>
    </row>
    <row r="591" spans="1:46" ht="15.75" hidden="1" customHeight="1" outlineLevel="1">
      <c r="A591" s="8" t="s">
        <v>61</v>
      </c>
      <c r="B591" s="216">
        <v>580</v>
      </c>
      <c r="C591" s="226"/>
      <c r="D591" s="227"/>
      <c r="E591" s="227"/>
      <c r="F591" s="224"/>
      <c r="G591" s="220">
        <v>0</v>
      </c>
      <c r="H591" s="221">
        <v>0.1</v>
      </c>
      <c r="I591" s="222"/>
      <c r="J591" s="223">
        <v>0</v>
      </c>
      <c r="K591" s="224"/>
      <c r="L591" s="224"/>
      <c r="M591" s="215"/>
      <c r="AR591" s="205">
        <v>0</v>
      </c>
      <c r="AS591" s="205">
        <v>0</v>
      </c>
      <c r="AT591" s="205">
        <v>0</v>
      </c>
    </row>
    <row r="592" spans="1:46" ht="15.75" hidden="1" customHeight="1" outlineLevel="1">
      <c r="A592" s="8" t="s">
        <v>61</v>
      </c>
      <c r="B592" s="216">
        <v>581</v>
      </c>
      <c r="C592" s="226"/>
      <c r="D592" s="227"/>
      <c r="E592" s="227"/>
      <c r="F592" s="224"/>
      <c r="G592" s="220">
        <v>0</v>
      </c>
      <c r="H592" s="221">
        <v>0.1</v>
      </c>
      <c r="I592" s="222"/>
      <c r="J592" s="223">
        <v>0</v>
      </c>
      <c r="K592" s="224"/>
      <c r="L592" s="224"/>
      <c r="M592" s="215"/>
      <c r="AR592" s="205">
        <v>0</v>
      </c>
      <c r="AS592" s="205">
        <v>0</v>
      </c>
      <c r="AT592" s="205">
        <v>0</v>
      </c>
    </row>
    <row r="593" spans="1:46" ht="15.75" hidden="1" customHeight="1" outlineLevel="1">
      <c r="A593" s="8" t="s">
        <v>61</v>
      </c>
      <c r="B593" s="216">
        <v>582</v>
      </c>
      <c r="C593" s="226"/>
      <c r="D593" s="227"/>
      <c r="E593" s="227"/>
      <c r="F593" s="224"/>
      <c r="G593" s="220">
        <v>0</v>
      </c>
      <c r="H593" s="221">
        <v>0.1</v>
      </c>
      <c r="I593" s="222"/>
      <c r="J593" s="223">
        <v>0</v>
      </c>
      <c r="K593" s="224"/>
      <c r="L593" s="224"/>
      <c r="M593" s="215"/>
      <c r="AR593" s="205">
        <v>0</v>
      </c>
      <c r="AS593" s="205">
        <v>0</v>
      </c>
      <c r="AT593" s="205">
        <v>0</v>
      </c>
    </row>
    <row r="594" spans="1:46" ht="15.75" hidden="1" customHeight="1" outlineLevel="1">
      <c r="A594" s="8" t="s">
        <v>61</v>
      </c>
      <c r="B594" s="216">
        <v>583</v>
      </c>
      <c r="C594" s="226"/>
      <c r="D594" s="227"/>
      <c r="E594" s="227"/>
      <c r="F594" s="224"/>
      <c r="G594" s="220">
        <v>0</v>
      </c>
      <c r="H594" s="221">
        <v>0.1</v>
      </c>
      <c r="I594" s="222"/>
      <c r="J594" s="223">
        <v>0</v>
      </c>
      <c r="K594" s="224"/>
      <c r="L594" s="224"/>
      <c r="M594" s="215"/>
      <c r="AR594" s="205">
        <v>0</v>
      </c>
      <c r="AS594" s="205">
        <v>0</v>
      </c>
      <c r="AT594" s="205">
        <v>0</v>
      </c>
    </row>
    <row r="595" spans="1:46" ht="15.75" hidden="1" customHeight="1" outlineLevel="1">
      <c r="A595" s="8" t="s">
        <v>61</v>
      </c>
      <c r="B595" s="216">
        <v>584</v>
      </c>
      <c r="C595" s="226"/>
      <c r="D595" s="227"/>
      <c r="E595" s="227"/>
      <c r="F595" s="224"/>
      <c r="G595" s="220">
        <v>0</v>
      </c>
      <c r="H595" s="221">
        <v>0.1</v>
      </c>
      <c r="I595" s="222"/>
      <c r="J595" s="223">
        <v>0</v>
      </c>
      <c r="K595" s="224"/>
      <c r="L595" s="224"/>
      <c r="M595" s="215"/>
      <c r="AR595" s="205">
        <v>0</v>
      </c>
      <c r="AS595" s="205">
        <v>0</v>
      </c>
      <c r="AT595" s="205">
        <v>0</v>
      </c>
    </row>
    <row r="596" spans="1:46" ht="15.75" hidden="1" customHeight="1" outlineLevel="1">
      <c r="A596" s="8" t="s">
        <v>61</v>
      </c>
      <c r="B596" s="216">
        <v>585</v>
      </c>
      <c r="C596" s="226"/>
      <c r="D596" s="227"/>
      <c r="E596" s="227"/>
      <c r="F596" s="224"/>
      <c r="G596" s="220">
        <v>0</v>
      </c>
      <c r="H596" s="221">
        <v>0.1</v>
      </c>
      <c r="I596" s="222"/>
      <c r="J596" s="223">
        <v>0</v>
      </c>
      <c r="K596" s="224"/>
      <c r="L596" s="224"/>
      <c r="M596" s="215"/>
      <c r="AR596" s="205">
        <v>0</v>
      </c>
      <c r="AS596" s="205">
        <v>0</v>
      </c>
      <c r="AT596" s="205">
        <v>0</v>
      </c>
    </row>
    <row r="597" spans="1:46" ht="15.75" hidden="1" customHeight="1" outlineLevel="1">
      <c r="A597" s="8" t="s">
        <v>61</v>
      </c>
      <c r="B597" s="216">
        <v>586</v>
      </c>
      <c r="C597" s="226"/>
      <c r="D597" s="227"/>
      <c r="E597" s="227"/>
      <c r="F597" s="224"/>
      <c r="G597" s="220">
        <v>0</v>
      </c>
      <c r="H597" s="221">
        <v>0.1</v>
      </c>
      <c r="I597" s="222"/>
      <c r="J597" s="223">
        <v>0</v>
      </c>
      <c r="K597" s="224"/>
      <c r="L597" s="224"/>
      <c r="M597" s="215"/>
      <c r="AR597" s="205">
        <v>0</v>
      </c>
      <c r="AS597" s="205">
        <v>0</v>
      </c>
      <c r="AT597" s="205">
        <v>0</v>
      </c>
    </row>
    <row r="598" spans="1:46" ht="15.75" hidden="1" customHeight="1" outlineLevel="1">
      <c r="A598" s="8" t="s">
        <v>61</v>
      </c>
      <c r="B598" s="216">
        <v>587</v>
      </c>
      <c r="C598" s="226"/>
      <c r="D598" s="227"/>
      <c r="E598" s="227"/>
      <c r="F598" s="224"/>
      <c r="G598" s="220">
        <v>0</v>
      </c>
      <c r="H598" s="221">
        <v>0.1</v>
      </c>
      <c r="I598" s="222"/>
      <c r="J598" s="223">
        <v>0</v>
      </c>
      <c r="K598" s="224"/>
      <c r="L598" s="224"/>
      <c r="M598" s="215"/>
      <c r="AR598" s="205">
        <v>0</v>
      </c>
      <c r="AS598" s="205">
        <v>0</v>
      </c>
      <c r="AT598" s="205">
        <v>0</v>
      </c>
    </row>
    <row r="599" spans="1:46" ht="15.75" hidden="1" customHeight="1" outlineLevel="1">
      <c r="A599" s="8" t="s">
        <v>61</v>
      </c>
      <c r="B599" s="216">
        <v>588</v>
      </c>
      <c r="C599" s="226"/>
      <c r="D599" s="227"/>
      <c r="E599" s="227"/>
      <c r="F599" s="224"/>
      <c r="G599" s="220">
        <v>0</v>
      </c>
      <c r="H599" s="221">
        <v>0.1</v>
      </c>
      <c r="I599" s="222"/>
      <c r="J599" s="223">
        <v>0</v>
      </c>
      <c r="K599" s="224"/>
      <c r="L599" s="224"/>
      <c r="M599" s="215"/>
      <c r="AR599" s="205">
        <v>0</v>
      </c>
      <c r="AS599" s="205">
        <v>0</v>
      </c>
      <c r="AT599" s="205">
        <v>0</v>
      </c>
    </row>
    <row r="600" spans="1:46" ht="15.75" hidden="1" customHeight="1" outlineLevel="1">
      <c r="A600" s="8" t="s">
        <v>61</v>
      </c>
      <c r="B600" s="216">
        <v>589</v>
      </c>
      <c r="C600" s="226"/>
      <c r="D600" s="227"/>
      <c r="E600" s="227"/>
      <c r="F600" s="224"/>
      <c r="G600" s="220">
        <v>0</v>
      </c>
      <c r="H600" s="221">
        <v>0.1</v>
      </c>
      <c r="I600" s="222"/>
      <c r="J600" s="223">
        <v>0</v>
      </c>
      <c r="K600" s="224"/>
      <c r="L600" s="224"/>
      <c r="M600" s="215"/>
      <c r="AR600" s="205">
        <v>0</v>
      </c>
      <c r="AS600" s="205">
        <v>0</v>
      </c>
      <c r="AT600" s="205">
        <v>0</v>
      </c>
    </row>
    <row r="601" spans="1:46" ht="15.75" hidden="1" customHeight="1" outlineLevel="1">
      <c r="A601" s="8" t="s">
        <v>61</v>
      </c>
      <c r="B601" s="216">
        <v>590</v>
      </c>
      <c r="C601" s="226"/>
      <c r="D601" s="227"/>
      <c r="E601" s="227"/>
      <c r="F601" s="224"/>
      <c r="G601" s="220">
        <v>0</v>
      </c>
      <c r="H601" s="221">
        <v>0.1</v>
      </c>
      <c r="I601" s="222"/>
      <c r="J601" s="223">
        <v>0</v>
      </c>
      <c r="K601" s="224"/>
      <c r="L601" s="224"/>
      <c r="M601" s="215"/>
      <c r="AR601" s="205">
        <v>0</v>
      </c>
      <c r="AS601" s="205">
        <v>0</v>
      </c>
      <c r="AT601" s="205">
        <v>0</v>
      </c>
    </row>
    <row r="602" spans="1:46" ht="15.75" hidden="1" customHeight="1" outlineLevel="1">
      <c r="A602" s="8" t="s">
        <v>61</v>
      </c>
      <c r="B602" s="216">
        <v>591</v>
      </c>
      <c r="C602" s="226"/>
      <c r="D602" s="227"/>
      <c r="E602" s="227"/>
      <c r="F602" s="224"/>
      <c r="G602" s="220">
        <v>0</v>
      </c>
      <c r="H602" s="221">
        <v>0.1</v>
      </c>
      <c r="I602" s="222"/>
      <c r="J602" s="223">
        <v>0</v>
      </c>
      <c r="K602" s="224"/>
      <c r="L602" s="224"/>
      <c r="M602" s="215"/>
      <c r="AR602" s="205">
        <v>0</v>
      </c>
      <c r="AS602" s="205">
        <v>0</v>
      </c>
      <c r="AT602" s="205">
        <v>0</v>
      </c>
    </row>
    <row r="603" spans="1:46" ht="15.75" hidden="1" customHeight="1" outlineLevel="1">
      <c r="A603" s="8" t="s">
        <v>61</v>
      </c>
      <c r="B603" s="216">
        <v>592</v>
      </c>
      <c r="C603" s="226"/>
      <c r="D603" s="227"/>
      <c r="E603" s="227"/>
      <c r="F603" s="224"/>
      <c r="G603" s="220">
        <v>0</v>
      </c>
      <c r="H603" s="221">
        <v>0.1</v>
      </c>
      <c r="I603" s="222"/>
      <c r="J603" s="223">
        <v>0</v>
      </c>
      <c r="K603" s="224"/>
      <c r="L603" s="224"/>
      <c r="M603" s="215"/>
      <c r="AR603" s="205">
        <v>0</v>
      </c>
      <c r="AS603" s="205">
        <v>0</v>
      </c>
      <c r="AT603" s="205">
        <v>0</v>
      </c>
    </row>
    <row r="604" spans="1:46" ht="15.75" hidden="1" customHeight="1" outlineLevel="1">
      <c r="A604" s="8" t="s">
        <v>61</v>
      </c>
      <c r="B604" s="216">
        <v>593</v>
      </c>
      <c r="C604" s="226"/>
      <c r="D604" s="227"/>
      <c r="E604" s="227"/>
      <c r="F604" s="224"/>
      <c r="G604" s="220">
        <v>0</v>
      </c>
      <c r="H604" s="221">
        <v>0.1</v>
      </c>
      <c r="I604" s="222"/>
      <c r="J604" s="223">
        <v>0</v>
      </c>
      <c r="K604" s="224"/>
      <c r="L604" s="224"/>
      <c r="M604" s="215"/>
      <c r="AR604" s="205">
        <v>0</v>
      </c>
      <c r="AS604" s="205">
        <v>0</v>
      </c>
      <c r="AT604" s="205">
        <v>0</v>
      </c>
    </row>
    <row r="605" spans="1:46" ht="15.75" hidden="1" customHeight="1" outlineLevel="1">
      <c r="A605" s="8" t="s">
        <v>61</v>
      </c>
      <c r="B605" s="216">
        <v>594</v>
      </c>
      <c r="C605" s="226"/>
      <c r="D605" s="227"/>
      <c r="E605" s="227"/>
      <c r="F605" s="224"/>
      <c r="G605" s="220">
        <v>0</v>
      </c>
      <c r="H605" s="221">
        <v>0.1</v>
      </c>
      <c r="I605" s="222"/>
      <c r="J605" s="223">
        <v>0</v>
      </c>
      <c r="K605" s="224"/>
      <c r="L605" s="224"/>
      <c r="M605" s="215"/>
      <c r="AR605" s="205">
        <v>0</v>
      </c>
      <c r="AS605" s="205">
        <v>0</v>
      </c>
      <c r="AT605" s="205">
        <v>0</v>
      </c>
    </row>
    <row r="606" spans="1:46" ht="15.75" hidden="1" customHeight="1" outlineLevel="1">
      <c r="A606" s="8" t="s">
        <v>61</v>
      </c>
      <c r="B606" s="216">
        <v>595</v>
      </c>
      <c r="C606" s="226"/>
      <c r="D606" s="227"/>
      <c r="E606" s="227"/>
      <c r="F606" s="224"/>
      <c r="G606" s="220">
        <v>0</v>
      </c>
      <c r="H606" s="221">
        <v>0.1</v>
      </c>
      <c r="I606" s="222"/>
      <c r="J606" s="223">
        <v>0</v>
      </c>
      <c r="K606" s="224"/>
      <c r="L606" s="224"/>
      <c r="M606" s="215"/>
      <c r="AR606" s="205">
        <v>0</v>
      </c>
      <c r="AS606" s="205">
        <v>0</v>
      </c>
      <c r="AT606" s="205">
        <v>0</v>
      </c>
    </row>
    <row r="607" spans="1:46" ht="15.75" hidden="1" customHeight="1" outlineLevel="1">
      <c r="A607" s="8" t="s">
        <v>61</v>
      </c>
      <c r="B607" s="216">
        <v>596</v>
      </c>
      <c r="C607" s="226"/>
      <c r="D607" s="227"/>
      <c r="E607" s="227"/>
      <c r="F607" s="224"/>
      <c r="G607" s="220">
        <v>0</v>
      </c>
      <c r="H607" s="221">
        <v>0.1</v>
      </c>
      <c r="I607" s="222"/>
      <c r="J607" s="223">
        <v>0</v>
      </c>
      <c r="K607" s="224"/>
      <c r="L607" s="224"/>
      <c r="M607" s="215"/>
      <c r="AR607" s="205">
        <v>0</v>
      </c>
      <c r="AS607" s="205">
        <v>0</v>
      </c>
      <c r="AT607" s="205">
        <v>0</v>
      </c>
    </row>
    <row r="608" spans="1:46" ht="15.75" hidden="1" customHeight="1" outlineLevel="1">
      <c r="A608" s="8" t="s">
        <v>61</v>
      </c>
      <c r="B608" s="216">
        <v>597</v>
      </c>
      <c r="C608" s="226"/>
      <c r="D608" s="227"/>
      <c r="E608" s="227"/>
      <c r="F608" s="224"/>
      <c r="G608" s="220">
        <v>0</v>
      </c>
      <c r="H608" s="221">
        <v>0.1</v>
      </c>
      <c r="I608" s="222"/>
      <c r="J608" s="223">
        <v>0</v>
      </c>
      <c r="K608" s="224"/>
      <c r="L608" s="224"/>
      <c r="M608" s="215"/>
      <c r="AR608" s="205">
        <v>0</v>
      </c>
      <c r="AS608" s="205">
        <v>0</v>
      </c>
      <c r="AT608" s="205">
        <v>0</v>
      </c>
    </row>
    <row r="609" spans="1:46" ht="15.75" hidden="1" customHeight="1" outlineLevel="1">
      <c r="A609" s="8" t="s">
        <v>61</v>
      </c>
      <c r="B609" s="216">
        <v>598</v>
      </c>
      <c r="C609" s="226"/>
      <c r="D609" s="227"/>
      <c r="E609" s="227"/>
      <c r="F609" s="224"/>
      <c r="G609" s="220">
        <v>0</v>
      </c>
      <c r="H609" s="221">
        <v>0.1</v>
      </c>
      <c r="I609" s="222"/>
      <c r="J609" s="223">
        <v>0</v>
      </c>
      <c r="K609" s="224"/>
      <c r="L609" s="224"/>
      <c r="M609" s="215"/>
      <c r="AR609" s="205">
        <v>0</v>
      </c>
      <c r="AS609" s="205">
        <v>0</v>
      </c>
      <c r="AT609" s="205">
        <v>0</v>
      </c>
    </row>
    <row r="610" spans="1:46" ht="15.75" hidden="1" customHeight="1" outlineLevel="1">
      <c r="A610" s="8" t="s">
        <v>61</v>
      </c>
      <c r="B610" s="216">
        <v>599</v>
      </c>
      <c r="C610" s="226"/>
      <c r="D610" s="227"/>
      <c r="E610" s="227"/>
      <c r="F610" s="224"/>
      <c r="G610" s="220">
        <v>0</v>
      </c>
      <c r="H610" s="221">
        <v>0.1</v>
      </c>
      <c r="I610" s="222"/>
      <c r="J610" s="223">
        <v>0</v>
      </c>
      <c r="K610" s="224"/>
      <c r="L610" s="224"/>
      <c r="M610" s="215"/>
      <c r="AR610" s="205">
        <v>0</v>
      </c>
      <c r="AS610" s="205">
        <v>0</v>
      </c>
      <c r="AT610" s="205">
        <v>0</v>
      </c>
    </row>
    <row r="611" spans="1:46" ht="15.75" hidden="1" customHeight="1" outlineLevel="1">
      <c r="A611" s="8" t="s">
        <v>61</v>
      </c>
      <c r="B611" s="216">
        <v>600</v>
      </c>
      <c r="C611" s="226"/>
      <c r="D611" s="227"/>
      <c r="E611" s="227"/>
      <c r="F611" s="224"/>
      <c r="G611" s="220">
        <v>0</v>
      </c>
      <c r="H611" s="221">
        <v>0.1</v>
      </c>
      <c r="I611" s="222"/>
      <c r="J611" s="223">
        <v>0</v>
      </c>
      <c r="K611" s="224"/>
      <c r="L611" s="224"/>
      <c r="M611" s="215"/>
      <c r="AR611" s="205">
        <v>0</v>
      </c>
      <c r="AS611" s="205">
        <v>0</v>
      </c>
      <c r="AT611" s="205">
        <v>0</v>
      </c>
    </row>
    <row r="612" spans="1:46" ht="15.75" hidden="1" customHeight="1" outlineLevel="1">
      <c r="A612" s="8" t="s">
        <v>61</v>
      </c>
      <c r="B612" s="216">
        <v>601</v>
      </c>
      <c r="C612" s="226"/>
      <c r="D612" s="227"/>
      <c r="E612" s="227"/>
      <c r="F612" s="224"/>
      <c r="G612" s="220">
        <v>0</v>
      </c>
      <c r="H612" s="221">
        <v>0.1</v>
      </c>
      <c r="I612" s="222"/>
      <c r="J612" s="223">
        <v>0</v>
      </c>
      <c r="K612" s="224"/>
      <c r="L612" s="224"/>
      <c r="M612" s="215"/>
      <c r="AR612" s="205">
        <v>0</v>
      </c>
      <c r="AS612" s="205">
        <v>0</v>
      </c>
      <c r="AT612" s="205">
        <v>0</v>
      </c>
    </row>
    <row r="613" spans="1:46" ht="15.75" hidden="1" customHeight="1" outlineLevel="1">
      <c r="A613" s="8" t="s">
        <v>61</v>
      </c>
      <c r="B613" s="216">
        <v>602</v>
      </c>
      <c r="C613" s="226"/>
      <c r="D613" s="227"/>
      <c r="E613" s="227"/>
      <c r="F613" s="224"/>
      <c r="G613" s="220">
        <v>0</v>
      </c>
      <c r="H613" s="221">
        <v>0.1</v>
      </c>
      <c r="I613" s="222"/>
      <c r="J613" s="223">
        <v>0</v>
      </c>
      <c r="K613" s="224"/>
      <c r="L613" s="224"/>
      <c r="M613" s="215"/>
      <c r="AR613" s="205">
        <v>0</v>
      </c>
      <c r="AS613" s="205">
        <v>0</v>
      </c>
      <c r="AT613" s="205">
        <v>0</v>
      </c>
    </row>
    <row r="614" spans="1:46" ht="15.75" hidden="1" customHeight="1" outlineLevel="1">
      <c r="A614" s="8" t="s">
        <v>61</v>
      </c>
      <c r="B614" s="216">
        <v>603</v>
      </c>
      <c r="C614" s="226"/>
      <c r="D614" s="227"/>
      <c r="E614" s="227"/>
      <c r="F614" s="224"/>
      <c r="G614" s="220">
        <v>0</v>
      </c>
      <c r="H614" s="221">
        <v>0.1</v>
      </c>
      <c r="I614" s="222"/>
      <c r="J614" s="223">
        <v>0</v>
      </c>
      <c r="K614" s="224"/>
      <c r="L614" s="224"/>
      <c r="M614" s="215"/>
      <c r="AR614" s="205">
        <v>0</v>
      </c>
      <c r="AS614" s="205">
        <v>0</v>
      </c>
      <c r="AT614" s="205">
        <v>0</v>
      </c>
    </row>
    <row r="615" spans="1:46" ht="15.75" hidden="1" customHeight="1" outlineLevel="1">
      <c r="A615" s="8" t="s">
        <v>61</v>
      </c>
      <c r="B615" s="216">
        <v>604</v>
      </c>
      <c r="C615" s="226"/>
      <c r="D615" s="227"/>
      <c r="E615" s="227"/>
      <c r="F615" s="224"/>
      <c r="G615" s="220">
        <v>0</v>
      </c>
      <c r="H615" s="221">
        <v>0.1</v>
      </c>
      <c r="I615" s="222"/>
      <c r="J615" s="223">
        <v>0</v>
      </c>
      <c r="K615" s="224"/>
      <c r="L615" s="224"/>
      <c r="M615" s="215"/>
      <c r="AR615" s="205">
        <v>0</v>
      </c>
      <c r="AS615" s="205">
        <v>0</v>
      </c>
      <c r="AT615" s="205">
        <v>0</v>
      </c>
    </row>
    <row r="616" spans="1:46" ht="15.75" hidden="1" customHeight="1" outlineLevel="1">
      <c r="A616" s="8" t="s">
        <v>61</v>
      </c>
      <c r="B616" s="216">
        <v>605</v>
      </c>
      <c r="C616" s="226"/>
      <c r="D616" s="227"/>
      <c r="E616" s="227"/>
      <c r="F616" s="224"/>
      <c r="G616" s="220">
        <v>0</v>
      </c>
      <c r="H616" s="221">
        <v>0.1</v>
      </c>
      <c r="I616" s="222"/>
      <c r="J616" s="223">
        <v>0</v>
      </c>
      <c r="K616" s="224"/>
      <c r="L616" s="224"/>
      <c r="M616" s="215"/>
      <c r="AR616" s="205">
        <v>0</v>
      </c>
      <c r="AS616" s="205">
        <v>0</v>
      </c>
      <c r="AT616" s="205">
        <v>0</v>
      </c>
    </row>
    <row r="617" spans="1:46" ht="15.75" hidden="1" customHeight="1" outlineLevel="1">
      <c r="A617" s="8" t="s">
        <v>61</v>
      </c>
      <c r="B617" s="216">
        <v>606</v>
      </c>
      <c r="C617" s="226"/>
      <c r="D617" s="227"/>
      <c r="E617" s="227"/>
      <c r="F617" s="224"/>
      <c r="G617" s="220">
        <v>0</v>
      </c>
      <c r="H617" s="221">
        <v>0.1</v>
      </c>
      <c r="I617" s="222"/>
      <c r="J617" s="223">
        <v>0</v>
      </c>
      <c r="K617" s="224"/>
      <c r="L617" s="224"/>
      <c r="M617" s="215"/>
      <c r="AR617" s="205">
        <v>0</v>
      </c>
      <c r="AS617" s="205">
        <v>0</v>
      </c>
      <c r="AT617" s="205">
        <v>0</v>
      </c>
    </row>
    <row r="618" spans="1:46" ht="15.75" hidden="1" customHeight="1" outlineLevel="1">
      <c r="A618" s="8" t="s">
        <v>61</v>
      </c>
      <c r="B618" s="216">
        <v>607</v>
      </c>
      <c r="C618" s="226"/>
      <c r="D618" s="227"/>
      <c r="E618" s="227"/>
      <c r="F618" s="224"/>
      <c r="G618" s="220">
        <v>0</v>
      </c>
      <c r="H618" s="221">
        <v>0.1</v>
      </c>
      <c r="I618" s="222"/>
      <c r="J618" s="223">
        <v>0</v>
      </c>
      <c r="K618" s="224"/>
      <c r="L618" s="224"/>
      <c r="M618" s="215"/>
      <c r="AR618" s="205">
        <v>0</v>
      </c>
      <c r="AS618" s="205">
        <v>0</v>
      </c>
      <c r="AT618" s="205">
        <v>0</v>
      </c>
    </row>
    <row r="619" spans="1:46" ht="15.75" hidden="1" customHeight="1" outlineLevel="1">
      <c r="A619" s="8" t="s">
        <v>61</v>
      </c>
      <c r="B619" s="216">
        <v>608</v>
      </c>
      <c r="C619" s="226"/>
      <c r="D619" s="227"/>
      <c r="E619" s="227"/>
      <c r="F619" s="224"/>
      <c r="G619" s="220">
        <v>0</v>
      </c>
      <c r="H619" s="221">
        <v>0.1</v>
      </c>
      <c r="I619" s="222"/>
      <c r="J619" s="223">
        <v>0</v>
      </c>
      <c r="K619" s="224"/>
      <c r="L619" s="224"/>
      <c r="M619" s="215"/>
      <c r="AR619" s="205">
        <v>0</v>
      </c>
      <c r="AS619" s="205">
        <v>0</v>
      </c>
      <c r="AT619" s="205">
        <v>0</v>
      </c>
    </row>
    <row r="620" spans="1:46" ht="15.75" hidden="1" customHeight="1" outlineLevel="1">
      <c r="A620" s="8" t="s">
        <v>61</v>
      </c>
      <c r="B620" s="216">
        <v>609</v>
      </c>
      <c r="C620" s="226"/>
      <c r="D620" s="227"/>
      <c r="E620" s="227"/>
      <c r="F620" s="224"/>
      <c r="G620" s="220">
        <v>0</v>
      </c>
      <c r="H620" s="221">
        <v>0.1</v>
      </c>
      <c r="I620" s="222"/>
      <c r="J620" s="223">
        <v>0</v>
      </c>
      <c r="K620" s="224"/>
      <c r="L620" s="224"/>
      <c r="M620" s="215"/>
      <c r="AR620" s="205">
        <v>0</v>
      </c>
      <c r="AS620" s="205">
        <v>0</v>
      </c>
      <c r="AT620" s="205">
        <v>0</v>
      </c>
    </row>
    <row r="621" spans="1:46" ht="15.75" hidden="1" customHeight="1" outlineLevel="1">
      <c r="A621" s="8" t="s">
        <v>61</v>
      </c>
      <c r="B621" s="216">
        <v>610</v>
      </c>
      <c r="C621" s="226"/>
      <c r="D621" s="227"/>
      <c r="E621" s="227"/>
      <c r="F621" s="224"/>
      <c r="G621" s="220">
        <v>0</v>
      </c>
      <c r="H621" s="221">
        <v>0.1</v>
      </c>
      <c r="I621" s="222"/>
      <c r="J621" s="223">
        <v>0</v>
      </c>
      <c r="K621" s="224"/>
      <c r="L621" s="224"/>
      <c r="M621" s="215"/>
      <c r="AR621" s="205">
        <v>0</v>
      </c>
      <c r="AS621" s="205">
        <v>0</v>
      </c>
      <c r="AT621" s="205">
        <v>0</v>
      </c>
    </row>
    <row r="622" spans="1:46" ht="15.75" hidden="1" customHeight="1" outlineLevel="1">
      <c r="A622" s="8" t="s">
        <v>61</v>
      </c>
      <c r="B622" s="216">
        <v>611</v>
      </c>
      <c r="C622" s="226"/>
      <c r="D622" s="227"/>
      <c r="E622" s="227"/>
      <c r="F622" s="224"/>
      <c r="G622" s="220">
        <v>0</v>
      </c>
      <c r="H622" s="221">
        <v>0.1</v>
      </c>
      <c r="I622" s="222"/>
      <c r="J622" s="223">
        <v>0</v>
      </c>
      <c r="K622" s="224"/>
      <c r="L622" s="224"/>
      <c r="M622" s="215"/>
      <c r="AR622" s="205">
        <v>0</v>
      </c>
      <c r="AS622" s="205">
        <v>0</v>
      </c>
      <c r="AT622" s="205">
        <v>0</v>
      </c>
    </row>
    <row r="623" spans="1:46" ht="15.75" hidden="1" customHeight="1" outlineLevel="1">
      <c r="A623" s="8" t="s">
        <v>61</v>
      </c>
      <c r="B623" s="216">
        <v>612</v>
      </c>
      <c r="C623" s="226"/>
      <c r="D623" s="227"/>
      <c r="E623" s="227"/>
      <c r="F623" s="224"/>
      <c r="G623" s="220">
        <v>0</v>
      </c>
      <c r="H623" s="221">
        <v>0.1</v>
      </c>
      <c r="I623" s="222"/>
      <c r="J623" s="223">
        <v>0</v>
      </c>
      <c r="K623" s="224"/>
      <c r="L623" s="224"/>
      <c r="M623" s="215"/>
      <c r="AR623" s="205">
        <v>0</v>
      </c>
      <c r="AS623" s="205">
        <v>0</v>
      </c>
      <c r="AT623" s="205">
        <v>0</v>
      </c>
    </row>
    <row r="624" spans="1:46" ht="15.75" hidden="1" customHeight="1" outlineLevel="1">
      <c r="A624" s="8" t="s">
        <v>61</v>
      </c>
      <c r="B624" s="216">
        <v>613</v>
      </c>
      <c r="C624" s="226"/>
      <c r="D624" s="227"/>
      <c r="E624" s="227"/>
      <c r="F624" s="224"/>
      <c r="G624" s="220">
        <v>0</v>
      </c>
      <c r="H624" s="221">
        <v>0.1</v>
      </c>
      <c r="I624" s="222"/>
      <c r="J624" s="223">
        <v>0</v>
      </c>
      <c r="K624" s="224"/>
      <c r="L624" s="224"/>
      <c r="M624" s="215"/>
      <c r="AR624" s="205">
        <v>0</v>
      </c>
      <c r="AS624" s="205">
        <v>0</v>
      </c>
      <c r="AT624" s="205">
        <v>0</v>
      </c>
    </row>
    <row r="625" spans="1:46" ht="15.75" hidden="1" customHeight="1" outlineLevel="1">
      <c r="A625" s="8" t="s">
        <v>61</v>
      </c>
      <c r="B625" s="216">
        <v>614</v>
      </c>
      <c r="C625" s="226"/>
      <c r="D625" s="227"/>
      <c r="E625" s="227"/>
      <c r="F625" s="224"/>
      <c r="G625" s="220">
        <v>0</v>
      </c>
      <c r="H625" s="221">
        <v>0.1</v>
      </c>
      <c r="I625" s="222"/>
      <c r="J625" s="223">
        <v>0</v>
      </c>
      <c r="K625" s="224"/>
      <c r="L625" s="224"/>
      <c r="M625" s="215"/>
      <c r="AR625" s="205">
        <v>0</v>
      </c>
      <c r="AS625" s="205">
        <v>0</v>
      </c>
      <c r="AT625" s="205">
        <v>0</v>
      </c>
    </row>
    <row r="626" spans="1:46" ht="15.75" hidden="1" customHeight="1" outlineLevel="1">
      <c r="A626" s="8" t="s">
        <v>61</v>
      </c>
      <c r="B626" s="216">
        <v>615</v>
      </c>
      <c r="C626" s="226"/>
      <c r="D626" s="227"/>
      <c r="E626" s="227"/>
      <c r="F626" s="224"/>
      <c r="G626" s="220">
        <v>0</v>
      </c>
      <c r="H626" s="221">
        <v>0.1</v>
      </c>
      <c r="I626" s="222"/>
      <c r="J626" s="223">
        <v>0</v>
      </c>
      <c r="K626" s="224"/>
      <c r="L626" s="224"/>
      <c r="M626" s="215"/>
      <c r="AR626" s="205">
        <v>0</v>
      </c>
      <c r="AS626" s="205">
        <v>0</v>
      </c>
      <c r="AT626" s="205">
        <v>0</v>
      </c>
    </row>
    <row r="627" spans="1:46" ht="15.75" hidden="1" customHeight="1" outlineLevel="1">
      <c r="A627" s="8" t="s">
        <v>61</v>
      </c>
      <c r="B627" s="216">
        <v>616</v>
      </c>
      <c r="C627" s="226"/>
      <c r="D627" s="227"/>
      <c r="E627" s="227"/>
      <c r="F627" s="224"/>
      <c r="G627" s="220">
        <v>0</v>
      </c>
      <c r="H627" s="221">
        <v>0.1</v>
      </c>
      <c r="I627" s="222"/>
      <c r="J627" s="223">
        <v>0</v>
      </c>
      <c r="K627" s="224"/>
      <c r="L627" s="224"/>
      <c r="M627" s="215"/>
      <c r="AR627" s="205">
        <v>0</v>
      </c>
      <c r="AS627" s="205">
        <v>0</v>
      </c>
      <c r="AT627" s="205">
        <v>0</v>
      </c>
    </row>
    <row r="628" spans="1:46" ht="15.75" hidden="1" customHeight="1" outlineLevel="1">
      <c r="A628" s="8" t="s">
        <v>61</v>
      </c>
      <c r="B628" s="216">
        <v>617</v>
      </c>
      <c r="C628" s="226"/>
      <c r="D628" s="227"/>
      <c r="E628" s="227"/>
      <c r="F628" s="224"/>
      <c r="G628" s="220">
        <v>0</v>
      </c>
      <c r="H628" s="221">
        <v>0.1</v>
      </c>
      <c r="I628" s="222"/>
      <c r="J628" s="223">
        <v>0</v>
      </c>
      <c r="K628" s="224"/>
      <c r="L628" s="224"/>
      <c r="M628" s="215"/>
      <c r="AR628" s="205">
        <v>0</v>
      </c>
      <c r="AS628" s="205">
        <v>0</v>
      </c>
      <c r="AT628" s="205">
        <v>0</v>
      </c>
    </row>
    <row r="629" spans="1:46" ht="15.75" hidden="1" customHeight="1" outlineLevel="1">
      <c r="A629" s="8" t="s">
        <v>61</v>
      </c>
      <c r="B629" s="216">
        <v>618</v>
      </c>
      <c r="C629" s="226"/>
      <c r="D629" s="227"/>
      <c r="E629" s="227"/>
      <c r="F629" s="224"/>
      <c r="G629" s="220">
        <v>0</v>
      </c>
      <c r="H629" s="221">
        <v>0.1</v>
      </c>
      <c r="I629" s="222"/>
      <c r="J629" s="223">
        <v>0</v>
      </c>
      <c r="K629" s="224"/>
      <c r="L629" s="224"/>
      <c r="M629" s="215"/>
      <c r="AR629" s="205">
        <v>0</v>
      </c>
      <c r="AS629" s="205">
        <v>0</v>
      </c>
      <c r="AT629" s="205">
        <v>0</v>
      </c>
    </row>
    <row r="630" spans="1:46" ht="15.75" hidden="1" customHeight="1" outlineLevel="1">
      <c r="A630" s="8" t="s">
        <v>61</v>
      </c>
      <c r="B630" s="216">
        <v>619</v>
      </c>
      <c r="C630" s="226"/>
      <c r="D630" s="227"/>
      <c r="E630" s="227"/>
      <c r="F630" s="224"/>
      <c r="G630" s="220">
        <v>0</v>
      </c>
      <c r="H630" s="221">
        <v>0.1</v>
      </c>
      <c r="I630" s="222"/>
      <c r="J630" s="223">
        <v>0</v>
      </c>
      <c r="K630" s="224"/>
      <c r="L630" s="224"/>
      <c r="M630" s="215"/>
      <c r="AR630" s="205">
        <v>0</v>
      </c>
      <c r="AS630" s="205">
        <v>0</v>
      </c>
      <c r="AT630" s="205">
        <v>0</v>
      </c>
    </row>
    <row r="631" spans="1:46" ht="15.75" hidden="1" customHeight="1" outlineLevel="1">
      <c r="A631" s="8" t="s">
        <v>61</v>
      </c>
      <c r="B631" s="216">
        <v>620</v>
      </c>
      <c r="C631" s="226"/>
      <c r="D631" s="227"/>
      <c r="E631" s="227"/>
      <c r="F631" s="224"/>
      <c r="G631" s="220">
        <v>0</v>
      </c>
      <c r="H631" s="221">
        <v>0.1</v>
      </c>
      <c r="I631" s="222"/>
      <c r="J631" s="223">
        <v>0</v>
      </c>
      <c r="K631" s="224"/>
      <c r="L631" s="224"/>
      <c r="M631" s="215"/>
      <c r="AR631" s="205">
        <v>0</v>
      </c>
      <c r="AS631" s="205">
        <v>0</v>
      </c>
      <c r="AT631" s="205">
        <v>0</v>
      </c>
    </row>
    <row r="632" spans="1:46" ht="15.75" hidden="1" customHeight="1" outlineLevel="1">
      <c r="A632" s="8" t="s">
        <v>61</v>
      </c>
      <c r="B632" s="216">
        <v>621</v>
      </c>
      <c r="C632" s="226"/>
      <c r="D632" s="227"/>
      <c r="E632" s="227"/>
      <c r="F632" s="224"/>
      <c r="G632" s="220">
        <v>0</v>
      </c>
      <c r="H632" s="221">
        <v>0.1</v>
      </c>
      <c r="I632" s="222"/>
      <c r="J632" s="223">
        <v>0</v>
      </c>
      <c r="K632" s="224"/>
      <c r="L632" s="224"/>
      <c r="M632" s="215"/>
      <c r="AR632" s="205">
        <v>0</v>
      </c>
      <c r="AS632" s="205">
        <v>0</v>
      </c>
      <c r="AT632" s="205">
        <v>0</v>
      </c>
    </row>
    <row r="633" spans="1:46" ht="15.75" hidden="1" customHeight="1" outlineLevel="1">
      <c r="A633" s="8" t="s">
        <v>61</v>
      </c>
      <c r="B633" s="216">
        <v>622</v>
      </c>
      <c r="C633" s="226"/>
      <c r="D633" s="227"/>
      <c r="E633" s="227"/>
      <c r="F633" s="224"/>
      <c r="G633" s="220">
        <v>0</v>
      </c>
      <c r="H633" s="221">
        <v>0.1</v>
      </c>
      <c r="I633" s="222"/>
      <c r="J633" s="223">
        <v>0</v>
      </c>
      <c r="K633" s="224"/>
      <c r="L633" s="224"/>
      <c r="M633" s="215"/>
      <c r="AR633" s="205">
        <v>0</v>
      </c>
      <c r="AS633" s="205">
        <v>0</v>
      </c>
      <c r="AT633" s="205">
        <v>0</v>
      </c>
    </row>
    <row r="634" spans="1:46" ht="15.75" hidden="1" customHeight="1" outlineLevel="1">
      <c r="A634" s="8" t="s">
        <v>61</v>
      </c>
      <c r="B634" s="216">
        <v>623</v>
      </c>
      <c r="C634" s="226"/>
      <c r="D634" s="227"/>
      <c r="E634" s="227"/>
      <c r="F634" s="224"/>
      <c r="G634" s="220">
        <v>0</v>
      </c>
      <c r="H634" s="221">
        <v>0.1</v>
      </c>
      <c r="I634" s="222"/>
      <c r="J634" s="223">
        <v>0</v>
      </c>
      <c r="K634" s="224"/>
      <c r="L634" s="224"/>
      <c r="M634" s="215"/>
      <c r="AR634" s="205">
        <v>0</v>
      </c>
      <c r="AS634" s="205">
        <v>0</v>
      </c>
      <c r="AT634" s="205">
        <v>0</v>
      </c>
    </row>
    <row r="635" spans="1:46" ht="15.75" hidden="1" customHeight="1" outlineLevel="1">
      <c r="A635" s="8" t="s">
        <v>61</v>
      </c>
      <c r="B635" s="216">
        <v>624</v>
      </c>
      <c r="C635" s="226"/>
      <c r="D635" s="227"/>
      <c r="E635" s="227"/>
      <c r="F635" s="224"/>
      <c r="G635" s="220">
        <v>0</v>
      </c>
      <c r="H635" s="221">
        <v>0.1</v>
      </c>
      <c r="I635" s="222"/>
      <c r="J635" s="223">
        <v>0</v>
      </c>
      <c r="K635" s="224"/>
      <c r="L635" s="224"/>
      <c r="M635" s="215"/>
      <c r="AR635" s="205">
        <v>0</v>
      </c>
      <c r="AS635" s="205">
        <v>0</v>
      </c>
      <c r="AT635" s="205">
        <v>0</v>
      </c>
    </row>
    <row r="636" spans="1:46" ht="15.75" hidden="1" customHeight="1" outlineLevel="1">
      <c r="A636" s="8" t="s">
        <v>61</v>
      </c>
      <c r="B636" s="216">
        <v>625</v>
      </c>
      <c r="C636" s="226"/>
      <c r="D636" s="227"/>
      <c r="E636" s="227"/>
      <c r="F636" s="224"/>
      <c r="G636" s="220">
        <v>0</v>
      </c>
      <c r="H636" s="221">
        <v>0.1</v>
      </c>
      <c r="I636" s="222"/>
      <c r="J636" s="223">
        <v>0</v>
      </c>
      <c r="K636" s="224"/>
      <c r="L636" s="224"/>
      <c r="M636" s="215"/>
      <c r="AR636" s="205">
        <v>0</v>
      </c>
      <c r="AS636" s="205">
        <v>0</v>
      </c>
      <c r="AT636" s="205">
        <v>0</v>
      </c>
    </row>
    <row r="637" spans="1:46" ht="15.75" hidden="1" customHeight="1" outlineLevel="1">
      <c r="A637" s="8" t="s">
        <v>61</v>
      </c>
      <c r="B637" s="216">
        <v>626</v>
      </c>
      <c r="C637" s="226"/>
      <c r="D637" s="227"/>
      <c r="E637" s="227"/>
      <c r="F637" s="224"/>
      <c r="G637" s="220">
        <v>0</v>
      </c>
      <c r="H637" s="221">
        <v>0.1</v>
      </c>
      <c r="I637" s="222"/>
      <c r="J637" s="223">
        <v>0</v>
      </c>
      <c r="K637" s="224"/>
      <c r="L637" s="224"/>
      <c r="M637" s="215"/>
      <c r="AR637" s="205">
        <v>0</v>
      </c>
      <c r="AS637" s="205">
        <v>0</v>
      </c>
      <c r="AT637" s="205">
        <v>0</v>
      </c>
    </row>
    <row r="638" spans="1:46" ht="15.75" hidden="1" customHeight="1" outlineLevel="1">
      <c r="A638" s="8" t="s">
        <v>61</v>
      </c>
      <c r="B638" s="216">
        <v>627</v>
      </c>
      <c r="C638" s="226"/>
      <c r="D638" s="227"/>
      <c r="E638" s="227"/>
      <c r="F638" s="224"/>
      <c r="G638" s="220">
        <v>0</v>
      </c>
      <c r="H638" s="221">
        <v>0.1</v>
      </c>
      <c r="I638" s="222"/>
      <c r="J638" s="223">
        <v>0</v>
      </c>
      <c r="K638" s="224"/>
      <c r="L638" s="224"/>
      <c r="M638" s="215"/>
      <c r="AR638" s="205">
        <v>0</v>
      </c>
      <c r="AS638" s="205">
        <v>0</v>
      </c>
      <c r="AT638" s="205">
        <v>0</v>
      </c>
    </row>
    <row r="639" spans="1:46" ht="15.75" hidden="1" customHeight="1" outlineLevel="1">
      <c r="A639" s="8" t="s">
        <v>61</v>
      </c>
      <c r="B639" s="216">
        <v>628</v>
      </c>
      <c r="C639" s="226"/>
      <c r="D639" s="227"/>
      <c r="E639" s="227"/>
      <c r="F639" s="224"/>
      <c r="G639" s="220">
        <v>0</v>
      </c>
      <c r="H639" s="221">
        <v>0.1</v>
      </c>
      <c r="I639" s="222"/>
      <c r="J639" s="223">
        <v>0</v>
      </c>
      <c r="K639" s="224"/>
      <c r="L639" s="224"/>
      <c r="M639" s="215"/>
      <c r="AR639" s="205">
        <v>0</v>
      </c>
      <c r="AS639" s="205">
        <v>0</v>
      </c>
      <c r="AT639" s="205">
        <v>0</v>
      </c>
    </row>
    <row r="640" spans="1:46" ht="15.75" hidden="1" customHeight="1" outlineLevel="1">
      <c r="A640" s="8" t="s">
        <v>61</v>
      </c>
      <c r="B640" s="216">
        <v>629</v>
      </c>
      <c r="C640" s="226"/>
      <c r="D640" s="227"/>
      <c r="E640" s="227"/>
      <c r="F640" s="224"/>
      <c r="G640" s="220">
        <v>0</v>
      </c>
      <c r="H640" s="221">
        <v>0.1</v>
      </c>
      <c r="I640" s="222"/>
      <c r="J640" s="223">
        <v>0</v>
      </c>
      <c r="K640" s="224"/>
      <c r="L640" s="224"/>
      <c r="M640" s="215"/>
      <c r="AR640" s="205">
        <v>0</v>
      </c>
      <c r="AS640" s="205">
        <v>0</v>
      </c>
      <c r="AT640" s="205">
        <v>0</v>
      </c>
    </row>
    <row r="641" spans="1:46" ht="15.75" hidden="1" customHeight="1" outlineLevel="1">
      <c r="A641" s="8" t="s">
        <v>61</v>
      </c>
      <c r="B641" s="216">
        <v>630</v>
      </c>
      <c r="C641" s="226"/>
      <c r="D641" s="227"/>
      <c r="E641" s="227"/>
      <c r="F641" s="224"/>
      <c r="G641" s="220">
        <v>0</v>
      </c>
      <c r="H641" s="221">
        <v>0.1</v>
      </c>
      <c r="I641" s="222"/>
      <c r="J641" s="223">
        <v>0</v>
      </c>
      <c r="K641" s="224"/>
      <c r="L641" s="224"/>
      <c r="M641" s="215"/>
      <c r="AR641" s="205">
        <v>0</v>
      </c>
      <c r="AS641" s="205">
        <v>0</v>
      </c>
      <c r="AT641" s="205">
        <v>0</v>
      </c>
    </row>
    <row r="642" spans="1:46" ht="15.75" hidden="1" customHeight="1" outlineLevel="1">
      <c r="A642" s="8" t="s">
        <v>61</v>
      </c>
      <c r="B642" s="216">
        <v>631</v>
      </c>
      <c r="C642" s="226"/>
      <c r="D642" s="227"/>
      <c r="E642" s="227"/>
      <c r="F642" s="224"/>
      <c r="G642" s="220">
        <v>0</v>
      </c>
      <c r="H642" s="221">
        <v>0.1</v>
      </c>
      <c r="I642" s="222"/>
      <c r="J642" s="223">
        <v>0</v>
      </c>
      <c r="K642" s="224"/>
      <c r="L642" s="224"/>
      <c r="M642" s="215"/>
      <c r="AR642" s="205">
        <v>0</v>
      </c>
      <c r="AS642" s="205">
        <v>0</v>
      </c>
      <c r="AT642" s="205">
        <v>0</v>
      </c>
    </row>
    <row r="643" spans="1:46" ht="15.75" hidden="1" customHeight="1" outlineLevel="1">
      <c r="A643" s="8" t="s">
        <v>61</v>
      </c>
      <c r="B643" s="216">
        <v>632</v>
      </c>
      <c r="C643" s="226"/>
      <c r="D643" s="227"/>
      <c r="E643" s="227"/>
      <c r="F643" s="224"/>
      <c r="G643" s="220">
        <v>0</v>
      </c>
      <c r="H643" s="221">
        <v>0.1</v>
      </c>
      <c r="I643" s="222"/>
      <c r="J643" s="223">
        <v>0</v>
      </c>
      <c r="K643" s="224"/>
      <c r="L643" s="224"/>
      <c r="M643" s="215"/>
      <c r="AR643" s="205">
        <v>0</v>
      </c>
      <c r="AS643" s="205">
        <v>0</v>
      </c>
      <c r="AT643" s="205">
        <v>0</v>
      </c>
    </row>
    <row r="644" spans="1:46" ht="15.75" hidden="1" customHeight="1" outlineLevel="1">
      <c r="A644" s="8" t="s">
        <v>61</v>
      </c>
      <c r="B644" s="216">
        <v>633</v>
      </c>
      <c r="C644" s="226"/>
      <c r="D644" s="227"/>
      <c r="E644" s="227"/>
      <c r="F644" s="224"/>
      <c r="G644" s="220">
        <v>0</v>
      </c>
      <c r="H644" s="221">
        <v>0.1</v>
      </c>
      <c r="I644" s="222"/>
      <c r="J644" s="223">
        <v>0</v>
      </c>
      <c r="K644" s="224"/>
      <c r="L644" s="224"/>
      <c r="M644" s="215"/>
      <c r="AR644" s="205">
        <v>0</v>
      </c>
      <c r="AS644" s="205">
        <v>0</v>
      </c>
      <c r="AT644" s="205">
        <v>0</v>
      </c>
    </row>
    <row r="645" spans="1:46" ht="15.75" hidden="1" customHeight="1" outlineLevel="1">
      <c r="A645" s="8" t="s">
        <v>61</v>
      </c>
      <c r="B645" s="216">
        <v>634</v>
      </c>
      <c r="C645" s="226"/>
      <c r="D645" s="227"/>
      <c r="E645" s="227"/>
      <c r="F645" s="224"/>
      <c r="G645" s="220">
        <v>0</v>
      </c>
      <c r="H645" s="221">
        <v>0.1</v>
      </c>
      <c r="I645" s="222"/>
      <c r="J645" s="223">
        <v>0</v>
      </c>
      <c r="K645" s="224"/>
      <c r="L645" s="224"/>
      <c r="M645" s="215"/>
      <c r="AR645" s="205">
        <v>0</v>
      </c>
      <c r="AS645" s="205">
        <v>0</v>
      </c>
      <c r="AT645" s="205">
        <v>0</v>
      </c>
    </row>
    <row r="646" spans="1:46" ht="15.75" hidden="1" customHeight="1" outlineLevel="1">
      <c r="A646" s="8" t="s">
        <v>61</v>
      </c>
      <c r="B646" s="216">
        <v>635</v>
      </c>
      <c r="C646" s="226"/>
      <c r="D646" s="227"/>
      <c r="E646" s="227"/>
      <c r="F646" s="224"/>
      <c r="G646" s="220">
        <v>0</v>
      </c>
      <c r="H646" s="221">
        <v>0.1</v>
      </c>
      <c r="I646" s="222"/>
      <c r="J646" s="223">
        <v>0</v>
      </c>
      <c r="K646" s="224"/>
      <c r="L646" s="224"/>
      <c r="M646" s="215"/>
      <c r="AR646" s="205">
        <v>0</v>
      </c>
      <c r="AS646" s="205">
        <v>0</v>
      </c>
      <c r="AT646" s="205">
        <v>0</v>
      </c>
    </row>
    <row r="647" spans="1:46" ht="15.75" hidden="1" customHeight="1" outlineLevel="1">
      <c r="A647" s="8" t="s">
        <v>61</v>
      </c>
      <c r="B647" s="216">
        <v>636</v>
      </c>
      <c r="C647" s="226"/>
      <c r="D647" s="227"/>
      <c r="E647" s="227"/>
      <c r="F647" s="224"/>
      <c r="G647" s="220">
        <v>0</v>
      </c>
      <c r="H647" s="221">
        <v>0.1</v>
      </c>
      <c r="I647" s="222"/>
      <c r="J647" s="223">
        <v>0</v>
      </c>
      <c r="K647" s="224"/>
      <c r="L647" s="224"/>
      <c r="M647" s="215"/>
      <c r="AR647" s="205">
        <v>0</v>
      </c>
      <c r="AS647" s="205">
        <v>0</v>
      </c>
      <c r="AT647" s="205">
        <v>0</v>
      </c>
    </row>
    <row r="648" spans="1:46" ht="15.75" hidden="1" customHeight="1" outlineLevel="1">
      <c r="A648" s="8" t="s">
        <v>61</v>
      </c>
      <c r="B648" s="216">
        <v>637</v>
      </c>
      <c r="C648" s="226"/>
      <c r="D648" s="227"/>
      <c r="E648" s="227"/>
      <c r="F648" s="224"/>
      <c r="G648" s="220">
        <v>0</v>
      </c>
      <c r="H648" s="221">
        <v>0.1</v>
      </c>
      <c r="I648" s="222"/>
      <c r="J648" s="223">
        <v>0</v>
      </c>
      <c r="K648" s="224"/>
      <c r="L648" s="224"/>
      <c r="M648" s="215"/>
      <c r="AR648" s="205">
        <v>0</v>
      </c>
      <c r="AS648" s="205">
        <v>0</v>
      </c>
      <c r="AT648" s="205">
        <v>0</v>
      </c>
    </row>
    <row r="649" spans="1:46" ht="15.75" hidden="1" customHeight="1" outlineLevel="1">
      <c r="A649" s="8" t="s">
        <v>61</v>
      </c>
      <c r="B649" s="216">
        <v>638</v>
      </c>
      <c r="C649" s="226"/>
      <c r="D649" s="227"/>
      <c r="E649" s="227"/>
      <c r="F649" s="224"/>
      <c r="G649" s="220">
        <v>0</v>
      </c>
      <c r="H649" s="221">
        <v>0.1</v>
      </c>
      <c r="I649" s="222"/>
      <c r="J649" s="223">
        <v>0</v>
      </c>
      <c r="K649" s="224"/>
      <c r="L649" s="224"/>
      <c r="M649" s="215"/>
      <c r="AR649" s="205">
        <v>0</v>
      </c>
      <c r="AS649" s="205">
        <v>0</v>
      </c>
      <c r="AT649" s="205">
        <v>0</v>
      </c>
    </row>
    <row r="650" spans="1:46" ht="15.75" hidden="1" customHeight="1" outlineLevel="1">
      <c r="A650" s="8" t="s">
        <v>61</v>
      </c>
      <c r="B650" s="216">
        <v>639</v>
      </c>
      <c r="C650" s="226"/>
      <c r="D650" s="227"/>
      <c r="E650" s="227"/>
      <c r="F650" s="224"/>
      <c r="G650" s="220">
        <v>0</v>
      </c>
      <c r="H650" s="221">
        <v>0.1</v>
      </c>
      <c r="I650" s="222"/>
      <c r="J650" s="223">
        <v>0</v>
      </c>
      <c r="K650" s="224"/>
      <c r="L650" s="224"/>
      <c r="M650" s="215"/>
      <c r="AR650" s="205">
        <v>0</v>
      </c>
      <c r="AS650" s="205">
        <v>0</v>
      </c>
      <c r="AT650" s="205">
        <v>0</v>
      </c>
    </row>
    <row r="651" spans="1:46" ht="15.75" hidden="1" customHeight="1" outlineLevel="1">
      <c r="A651" s="8" t="s">
        <v>61</v>
      </c>
      <c r="B651" s="216">
        <v>640</v>
      </c>
      <c r="C651" s="226"/>
      <c r="D651" s="227"/>
      <c r="E651" s="227"/>
      <c r="F651" s="224"/>
      <c r="G651" s="220">
        <v>0</v>
      </c>
      <c r="H651" s="221">
        <v>0.1</v>
      </c>
      <c r="I651" s="222"/>
      <c r="J651" s="223">
        <v>0</v>
      </c>
      <c r="K651" s="224"/>
      <c r="L651" s="224"/>
      <c r="M651" s="215"/>
      <c r="AR651" s="205">
        <v>0</v>
      </c>
      <c r="AS651" s="205">
        <v>0</v>
      </c>
      <c r="AT651" s="205">
        <v>0</v>
      </c>
    </row>
    <row r="652" spans="1:46" ht="15.75" hidden="1" customHeight="1" outlineLevel="1">
      <c r="A652" s="8" t="s">
        <v>61</v>
      </c>
      <c r="B652" s="216">
        <v>641</v>
      </c>
      <c r="C652" s="226"/>
      <c r="D652" s="227"/>
      <c r="E652" s="227"/>
      <c r="F652" s="224"/>
      <c r="G652" s="220">
        <v>0</v>
      </c>
      <c r="H652" s="221">
        <v>0.1</v>
      </c>
      <c r="I652" s="222"/>
      <c r="J652" s="223">
        <v>0</v>
      </c>
      <c r="K652" s="224"/>
      <c r="L652" s="224"/>
      <c r="M652" s="215"/>
      <c r="AR652" s="205">
        <v>0</v>
      </c>
      <c r="AS652" s="205">
        <v>0</v>
      </c>
      <c r="AT652" s="205">
        <v>0</v>
      </c>
    </row>
    <row r="653" spans="1:46" ht="15.75" hidden="1" customHeight="1" outlineLevel="1">
      <c r="A653" s="8" t="s">
        <v>61</v>
      </c>
      <c r="B653" s="216">
        <v>642</v>
      </c>
      <c r="C653" s="226"/>
      <c r="D653" s="227"/>
      <c r="E653" s="227"/>
      <c r="F653" s="224"/>
      <c r="G653" s="220">
        <v>0</v>
      </c>
      <c r="H653" s="221">
        <v>0.1</v>
      </c>
      <c r="I653" s="222"/>
      <c r="J653" s="223">
        <v>0</v>
      </c>
      <c r="K653" s="224"/>
      <c r="L653" s="224"/>
      <c r="M653" s="215"/>
      <c r="AR653" s="205">
        <v>0</v>
      </c>
      <c r="AS653" s="205">
        <v>0</v>
      </c>
      <c r="AT653" s="205">
        <v>0</v>
      </c>
    </row>
    <row r="654" spans="1:46" ht="15.75" hidden="1" customHeight="1" outlineLevel="1">
      <c r="A654" s="8" t="s">
        <v>61</v>
      </c>
      <c r="B654" s="216">
        <v>643</v>
      </c>
      <c r="C654" s="226"/>
      <c r="D654" s="227"/>
      <c r="E654" s="227"/>
      <c r="F654" s="224"/>
      <c r="G654" s="220">
        <v>0</v>
      </c>
      <c r="H654" s="221">
        <v>0.1</v>
      </c>
      <c r="I654" s="222"/>
      <c r="J654" s="223">
        <v>0</v>
      </c>
      <c r="K654" s="224"/>
      <c r="L654" s="224"/>
      <c r="M654" s="215"/>
      <c r="AR654" s="205">
        <v>0</v>
      </c>
      <c r="AS654" s="205">
        <v>0</v>
      </c>
      <c r="AT654" s="205">
        <v>0</v>
      </c>
    </row>
    <row r="655" spans="1:46" ht="15.75" hidden="1" customHeight="1" outlineLevel="1">
      <c r="A655" s="8" t="s">
        <v>61</v>
      </c>
      <c r="B655" s="216">
        <v>644</v>
      </c>
      <c r="C655" s="226"/>
      <c r="D655" s="227"/>
      <c r="E655" s="227"/>
      <c r="F655" s="224"/>
      <c r="G655" s="220">
        <v>0</v>
      </c>
      <c r="H655" s="221">
        <v>0.1</v>
      </c>
      <c r="I655" s="222"/>
      <c r="J655" s="223">
        <v>0</v>
      </c>
      <c r="K655" s="224"/>
      <c r="L655" s="224"/>
      <c r="M655" s="215"/>
      <c r="AR655" s="205">
        <v>0</v>
      </c>
      <c r="AS655" s="205">
        <v>0</v>
      </c>
      <c r="AT655" s="205">
        <v>0</v>
      </c>
    </row>
    <row r="656" spans="1:46" ht="15.75" hidden="1" customHeight="1" outlineLevel="1">
      <c r="A656" s="8" t="s">
        <v>61</v>
      </c>
      <c r="B656" s="216">
        <v>645</v>
      </c>
      <c r="C656" s="226"/>
      <c r="D656" s="227"/>
      <c r="E656" s="227"/>
      <c r="F656" s="224"/>
      <c r="G656" s="220">
        <v>0</v>
      </c>
      <c r="H656" s="221">
        <v>0.1</v>
      </c>
      <c r="I656" s="222"/>
      <c r="J656" s="223">
        <v>0</v>
      </c>
      <c r="K656" s="224"/>
      <c r="L656" s="224"/>
      <c r="M656" s="215"/>
      <c r="AR656" s="205">
        <v>0</v>
      </c>
      <c r="AS656" s="205">
        <v>0</v>
      </c>
      <c r="AT656" s="205">
        <v>0</v>
      </c>
    </row>
    <row r="657" spans="1:46" ht="15.75" hidden="1" customHeight="1" outlineLevel="1">
      <c r="A657" s="8" t="s">
        <v>61</v>
      </c>
      <c r="B657" s="216">
        <v>646</v>
      </c>
      <c r="C657" s="226"/>
      <c r="D657" s="227"/>
      <c r="E657" s="227"/>
      <c r="F657" s="224"/>
      <c r="G657" s="220">
        <v>0</v>
      </c>
      <c r="H657" s="221">
        <v>0.1</v>
      </c>
      <c r="I657" s="222"/>
      <c r="J657" s="223">
        <v>0</v>
      </c>
      <c r="K657" s="224"/>
      <c r="L657" s="224"/>
      <c r="M657" s="215"/>
      <c r="AR657" s="205">
        <v>0</v>
      </c>
      <c r="AS657" s="205">
        <v>0</v>
      </c>
      <c r="AT657" s="205">
        <v>0</v>
      </c>
    </row>
    <row r="658" spans="1:46" ht="15.75" hidden="1" customHeight="1" outlineLevel="1">
      <c r="A658" s="8" t="s">
        <v>61</v>
      </c>
      <c r="B658" s="216">
        <v>647</v>
      </c>
      <c r="C658" s="226"/>
      <c r="D658" s="227"/>
      <c r="E658" s="227"/>
      <c r="F658" s="224"/>
      <c r="G658" s="220">
        <v>0</v>
      </c>
      <c r="H658" s="221">
        <v>0.1</v>
      </c>
      <c r="I658" s="222"/>
      <c r="J658" s="223">
        <v>0</v>
      </c>
      <c r="K658" s="224"/>
      <c r="L658" s="224"/>
      <c r="M658" s="215"/>
      <c r="AR658" s="205">
        <v>0</v>
      </c>
      <c r="AS658" s="205">
        <v>0</v>
      </c>
      <c r="AT658" s="205">
        <v>0</v>
      </c>
    </row>
    <row r="659" spans="1:46" ht="15.75" hidden="1" customHeight="1" outlineLevel="1">
      <c r="A659" s="8" t="s">
        <v>61</v>
      </c>
      <c r="B659" s="216">
        <v>648</v>
      </c>
      <c r="C659" s="226"/>
      <c r="D659" s="227"/>
      <c r="E659" s="227"/>
      <c r="F659" s="224"/>
      <c r="G659" s="220">
        <v>0</v>
      </c>
      <c r="H659" s="221">
        <v>0.1</v>
      </c>
      <c r="I659" s="222"/>
      <c r="J659" s="223">
        <v>0</v>
      </c>
      <c r="K659" s="224"/>
      <c r="L659" s="224"/>
      <c r="M659" s="215"/>
      <c r="AR659" s="205">
        <v>0</v>
      </c>
      <c r="AS659" s="205">
        <v>0</v>
      </c>
      <c r="AT659" s="205">
        <v>0</v>
      </c>
    </row>
    <row r="660" spans="1:46" ht="15.75" hidden="1" customHeight="1" outlineLevel="1">
      <c r="A660" s="8" t="s">
        <v>61</v>
      </c>
      <c r="B660" s="216">
        <v>649</v>
      </c>
      <c r="C660" s="226"/>
      <c r="D660" s="227"/>
      <c r="E660" s="227"/>
      <c r="F660" s="224"/>
      <c r="G660" s="220">
        <v>0</v>
      </c>
      <c r="H660" s="221">
        <v>0.1</v>
      </c>
      <c r="I660" s="222"/>
      <c r="J660" s="223">
        <v>0</v>
      </c>
      <c r="K660" s="224"/>
      <c r="L660" s="224"/>
      <c r="M660" s="215"/>
      <c r="AR660" s="205">
        <v>0</v>
      </c>
      <c r="AS660" s="205">
        <v>0</v>
      </c>
      <c r="AT660" s="205">
        <v>0</v>
      </c>
    </row>
    <row r="661" spans="1:46" ht="15.75" hidden="1" customHeight="1" outlineLevel="1">
      <c r="A661" s="8" t="s">
        <v>61</v>
      </c>
      <c r="B661" s="216">
        <v>650</v>
      </c>
      <c r="C661" s="226"/>
      <c r="D661" s="227"/>
      <c r="E661" s="227"/>
      <c r="F661" s="224"/>
      <c r="G661" s="220">
        <v>0</v>
      </c>
      <c r="H661" s="221">
        <v>0.1</v>
      </c>
      <c r="I661" s="222"/>
      <c r="J661" s="223">
        <v>0</v>
      </c>
      <c r="K661" s="224"/>
      <c r="L661" s="224"/>
      <c r="M661" s="215"/>
      <c r="AR661" s="205">
        <v>0</v>
      </c>
      <c r="AS661" s="205">
        <v>0</v>
      </c>
      <c r="AT661" s="205">
        <v>0</v>
      </c>
    </row>
    <row r="662" spans="1:46" ht="15.75" hidden="1" customHeight="1" outlineLevel="1">
      <c r="A662" s="8" t="s">
        <v>61</v>
      </c>
      <c r="B662" s="216">
        <v>651</v>
      </c>
      <c r="C662" s="226"/>
      <c r="D662" s="227"/>
      <c r="E662" s="227"/>
      <c r="F662" s="224"/>
      <c r="G662" s="220">
        <v>0</v>
      </c>
      <c r="H662" s="221">
        <v>0.1</v>
      </c>
      <c r="I662" s="222"/>
      <c r="J662" s="223">
        <v>0</v>
      </c>
      <c r="K662" s="224"/>
      <c r="L662" s="224"/>
      <c r="M662" s="215"/>
      <c r="AR662" s="205">
        <v>0</v>
      </c>
      <c r="AS662" s="205">
        <v>0</v>
      </c>
      <c r="AT662" s="205">
        <v>0</v>
      </c>
    </row>
    <row r="663" spans="1:46" ht="15.75" hidden="1" customHeight="1" outlineLevel="1">
      <c r="A663" s="8" t="s">
        <v>61</v>
      </c>
      <c r="B663" s="216">
        <v>652</v>
      </c>
      <c r="C663" s="226"/>
      <c r="D663" s="227"/>
      <c r="E663" s="227"/>
      <c r="F663" s="224"/>
      <c r="G663" s="220">
        <v>0</v>
      </c>
      <c r="H663" s="221">
        <v>0.1</v>
      </c>
      <c r="I663" s="222"/>
      <c r="J663" s="223">
        <v>0</v>
      </c>
      <c r="K663" s="224"/>
      <c r="L663" s="224"/>
      <c r="M663" s="215"/>
      <c r="AR663" s="205">
        <v>0</v>
      </c>
      <c r="AS663" s="205">
        <v>0</v>
      </c>
      <c r="AT663" s="205">
        <v>0</v>
      </c>
    </row>
    <row r="664" spans="1:46" ht="15.75" hidden="1" customHeight="1" outlineLevel="1">
      <c r="A664" s="8" t="s">
        <v>61</v>
      </c>
      <c r="B664" s="216">
        <v>653</v>
      </c>
      <c r="C664" s="226"/>
      <c r="D664" s="227"/>
      <c r="E664" s="227"/>
      <c r="F664" s="224"/>
      <c r="G664" s="220">
        <v>0</v>
      </c>
      <c r="H664" s="221">
        <v>0.1</v>
      </c>
      <c r="I664" s="222"/>
      <c r="J664" s="223">
        <v>0</v>
      </c>
      <c r="K664" s="224"/>
      <c r="L664" s="224"/>
      <c r="M664" s="215"/>
      <c r="AR664" s="205">
        <v>0</v>
      </c>
      <c r="AS664" s="205">
        <v>0</v>
      </c>
      <c r="AT664" s="205">
        <v>0</v>
      </c>
    </row>
    <row r="665" spans="1:46" ht="15.75" hidden="1" customHeight="1" outlineLevel="1">
      <c r="A665" s="8" t="s">
        <v>61</v>
      </c>
      <c r="B665" s="216">
        <v>654</v>
      </c>
      <c r="C665" s="226"/>
      <c r="D665" s="227"/>
      <c r="E665" s="227"/>
      <c r="F665" s="224"/>
      <c r="G665" s="220">
        <v>0</v>
      </c>
      <c r="H665" s="221">
        <v>0.1</v>
      </c>
      <c r="I665" s="222"/>
      <c r="J665" s="223">
        <v>0</v>
      </c>
      <c r="K665" s="224"/>
      <c r="L665" s="224"/>
      <c r="M665" s="215"/>
      <c r="AR665" s="205">
        <v>0</v>
      </c>
      <c r="AS665" s="205">
        <v>0</v>
      </c>
      <c r="AT665" s="205">
        <v>0</v>
      </c>
    </row>
    <row r="666" spans="1:46" ht="15.75" hidden="1" customHeight="1" outlineLevel="1">
      <c r="A666" s="8" t="s">
        <v>61</v>
      </c>
      <c r="B666" s="216">
        <v>655</v>
      </c>
      <c r="C666" s="226"/>
      <c r="D666" s="227"/>
      <c r="E666" s="227"/>
      <c r="F666" s="224"/>
      <c r="G666" s="220">
        <v>0</v>
      </c>
      <c r="H666" s="221">
        <v>0.1</v>
      </c>
      <c r="I666" s="222"/>
      <c r="J666" s="223">
        <v>0</v>
      </c>
      <c r="K666" s="224"/>
      <c r="L666" s="224"/>
      <c r="M666" s="215"/>
      <c r="AR666" s="205">
        <v>0</v>
      </c>
      <c r="AS666" s="205">
        <v>0</v>
      </c>
      <c r="AT666" s="205">
        <v>0</v>
      </c>
    </row>
    <row r="667" spans="1:46" ht="15.75" hidden="1" customHeight="1" outlineLevel="1">
      <c r="A667" s="8" t="s">
        <v>61</v>
      </c>
      <c r="B667" s="216">
        <v>656</v>
      </c>
      <c r="C667" s="226"/>
      <c r="D667" s="227"/>
      <c r="E667" s="227"/>
      <c r="F667" s="224"/>
      <c r="G667" s="220">
        <v>0</v>
      </c>
      <c r="H667" s="221">
        <v>0.1</v>
      </c>
      <c r="I667" s="222"/>
      <c r="J667" s="223">
        <v>0</v>
      </c>
      <c r="K667" s="224"/>
      <c r="L667" s="224"/>
      <c r="M667" s="215"/>
      <c r="AR667" s="205">
        <v>0</v>
      </c>
      <c r="AS667" s="205">
        <v>0</v>
      </c>
      <c r="AT667" s="205">
        <v>0</v>
      </c>
    </row>
    <row r="668" spans="1:46" ht="15.75" hidden="1" customHeight="1" outlineLevel="1">
      <c r="A668" s="8" t="s">
        <v>61</v>
      </c>
      <c r="B668" s="216">
        <v>657</v>
      </c>
      <c r="C668" s="226"/>
      <c r="D668" s="227"/>
      <c r="E668" s="227"/>
      <c r="F668" s="224"/>
      <c r="G668" s="220">
        <v>0</v>
      </c>
      <c r="H668" s="221">
        <v>0.1</v>
      </c>
      <c r="I668" s="222"/>
      <c r="J668" s="223">
        <v>0</v>
      </c>
      <c r="K668" s="224"/>
      <c r="L668" s="224"/>
      <c r="M668" s="215"/>
      <c r="AR668" s="205">
        <v>0</v>
      </c>
      <c r="AS668" s="205">
        <v>0</v>
      </c>
      <c r="AT668" s="205">
        <v>0</v>
      </c>
    </row>
    <row r="669" spans="1:46" ht="15.75" hidden="1" customHeight="1" outlineLevel="1">
      <c r="A669" s="8" t="s">
        <v>61</v>
      </c>
      <c r="B669" s="216">
        <v>658</v>
      </c>
      <c r="C669" s="226"/>
      <c r="D669" s="227"/>
      <c r="E669" s="227"/>
      <c r="F669" s="224"/>
      <c r="G669" s="220">
        <v>0</v>
      </c>
      <c r="H669" s="221">
        <v>0.1</v>
      </c>
      <c r="I669" s="222"/>
      <c r="J669" s="223">
        <v>0</v>
      </c>
      <c r="K669" s="224"/>
      <c r="L669" s="224"/>
      <c r="M669" s="215"/>
      <c r="AR669" s="205">
        <v>0</v>
      </c>
      <c r="AS669" s="205">
        <v>0</v>
      </c>
      <c r="AT669" s="205">
        <v>0</v>
      </c>
    </row>
    <row r="670" spans="1:46" ht="15.75" hidden="1" customHeight="1" outlineLevel="1">
      <c r="A670" s="8" t="s">
        <v>61</v>
      </c>
      <c r="B670" s="216">
        <v>659</v>
      </c>
      <c r="C670" s="226"/>
      <c r="D670" s="227"/>
      <c r="E670" s="227"/>
      <c r="F670" s="224"/>
      <c r="G670" s="220">
        <v>0</v>
      </c>
      <c r="H670" s="221">
        <v>0.1</v>
      </c>
      <c r="I670" s="222"/>
      <c r="J670" s="223">
        <v>0</v>
      </c>
      <c r="K670" s="224"/>
      <c r="L670" s="224"/>
      <c r="M670" s="215"/>
      <c r="AR670" s="205">
        <v>0</v>
      </c>
      <c r="AS670" s="205">
        <v>0</v>
      </c>
      <c r="AT670" s="205">
        <v>0</v>
      </c>
    </row>
    <row r="671" spans="1:46" ht="15.75" hidden="1" customHeight="1" outlineLevel="1">
      <c r="A671" s="8" t="s">
        <v>61</v>
      </c>
      <c r="B671" s="216">
        <v>660</v>
      </c>
      <c r="C671" s="226"/>
      <c r="D671" s="227"/>
      <c r="E671" s="227"/>
      <c r="F671" s="224"/>
      <c r="G671" s="220">
        <v>0</v>
      </c>
      <c r="H671" s="221">
        <v>0.1</v>
      </c>
      <c r="I671" s="222"/>
      <c r="J671" s="223">
        <v>0</v>
      </c>
      <c r="K671" s="224"/>
      <c r="L671" s="224"/>
      <c r="M671" s="215"/>
      <c r="AR671" s="205">
        <v>0</v>
      </c>
      <c r="AS671" s="205">
        <v>0</v>
      </c>
      <c r="AT671" s="205">
        <v>0</v>
      </c>
    </row>
    <row r="672" spans="1:46" ht="15.75" hidden="1" customHeight="1" outlineLevel="1">
      <c r="A672" s="8" t="s">
        <v>61</v>
      </c>
      <c r="B672" s="216">
        <v>661</v>
      </c>
      <c r="C672" s="226"/>
      <c r="D672" s="227"/>
      <c r="E672" s="227"/>
      <c r="F672" s="224"/>
      <c r="G672" s="220">
        <v>0</v>
      </c>
      <c r="H672" s="221">
        <v>0.1</v>
      </c>
      <c r="I672" s="222"/>
      <c r="J672" s="223">
        <v>0</v>
      </c>
      <c r="K672" s="224"/>
      <c r="L672" s="224"/>
      <c r="M672" s="215"/>
      <c r="AR672" s="205">
        <v>0</v>
      </c>
      <c r="AS672" s="205">
        <v>0</v>
      </c>
      <c r="AT672" s="205">
        <v>0</v>
      </c>
    </row>
    <row r="673" spans="1:46" ht="15.75" hidden="1" customHeight="1" outlineLevel="1">
      <c r="A673" s="8" t="s">
        <v>61</v>
      </c>
      <c r="B673" s="216">
        <v>662</v>
      </c>
      <c r="C673" s="226"/>
      <c r="D673" s="227"/>
      <c r="E673" s="227"/>
      <c r="F673" s="224"/>
      <c r="G673" s="220">
        <v>0</v>
      </c>
      <c r="H673" s="221">
        <v>0.1</v>
      </c>
      <c r="I673" s="222"/>
      <c r="J673" s="223">
        <v>0</v>
      </c>
      <c r="K673" s="224"/>
      <c r="L673" s="224"/>
      <c r="M673" s="215"/>
      <c r="AR673" s="205">
        <v>0</v>
      </c>
      <c r="AS673" s="205">
        <v>0</v>
      </c>
      <c r="AT673" s="205">
        <v>0</v>
      </c>
    </row>
    <row r="674" spans="1:46" ht="15.75" hidden="1" customHeight="1" outlineLevel="1">
      <c r="A674" s="8" t="s">
        <v>61</v>
      </c>
      <c r="B674" s="216">
        <v>663</v>
      </c>
      <c r="C674" s="226"/>
      <c r="D674" s="227"/>
      <c r="E674" s="227"/>
      <c r="F674" s="224"/>
      <c r="G674" s="220">
        <v>0</v>
      </c>
      <c r="H674" s="221">
        <v>0.1</v>
      </c>
      <c r="I674" s="222"/>
      <c r="J674" s="223">
        <v>0</v>
      </c>
      <c r="K674" s="224"/>
      <c r="L674" s="224"/>
      <c r="M674" s="215"/>
      <c r="AR674" s="205">
        <v>0</v>
      </c>
      <c r="AS674" s="205">
        <v>0</v>
      </c>
      <c r="AT674" s="205">
        <v>0</v>
      </c>
    </row>
    <row r="675" spans="1:46" ht="15.75" hidden="1" customHeight="1" outlineLevel="1">
      <c r="A675" s="8" t="s">
        <v>61</v>
      </c>
      <c r="B675" s="216">
        <v>664</v>
      </c>
      <c r="C675" s="226"/>
      <c r="D675" s="227"/>
      <c r="E675" s="227"/>
      <c r="F675" s="224"/>
      <c r="G675" s="220">
        <v>0</v>
      </c>
      <c r="H675" s="221">
        <v>0.1</v>
      </c>
      <c r="I675" s="222"/>
      <c r="J675" s="223">
        <v>0</v>
      </c>
      <c r="K675" s="224"/>
      <c r="L675" s="224"/>
      <c r="M675" s="215"/>
      <c r="AR675" s="205">
        <v>0</v>
      </c>
      <c r="AS675" s="205">
        <v>0</v>
      </c>
      <c r="AT675" s="205">
        <v>0</v>
      </c>
    </row>
    <row r="676" spans="1:46" ht="15.75" hidden="1" customHeight="1" outlineLevel="1">
      <c r="A676" s="8" t="s">
        <v>61</v>
      </c>
      <c r="B676" s="216">
        <v>665</v>
      </c>
      <c r="C676" s="226"/>
      <c r="D676" s="227"/>
      <c r="E676" s="227"/>
      <c r="F676" s="224"/>
      <c r="G676" s="220">
        <v>0</v>
      </c>
      <c r="H676" s="221">
        <v>0.1</v>
      </c>
      <c r="I676" s="222"/>
      <c r="J676" s="223">
        <v>0</v>
      </c>
      <c r="K676" s="224"/>
      <c r="L676" s="224"/>
      <c r="M676" s="215"/>
      <c r="AR676" s="205">
        <v>0</v>
      </c>
      <c r="AS676" s="205">
        <v>0</v>
      </c>
      <c r="AT676" s="205">
        <v>0</v>
      </c>
    </row>
    <row r="677" spans="1:46" ht="15.75" hidden="1" customHeight="1" outlineLevel="1">
      <c r="A677" s="8" t="s">
        <v>61</v>
      </c>
      <c r="B677" s="216">
        <v>666</v>
      </c>
      <c r="C677" s="226"/>
      <c r="D677" s="227"/>
      <c r="E677" s="227"/>
      <c r="F677" s="224"/>
      <c r="G677" s="220">
        <v>0</v>
      </c>
      <c r="H677" s="221">
        <v>0.1</v>
      </c>
      <c r="I677" s="222"/>
      <c r="J677" s="223">
        <v>0</v>
      </c>
      <c r="K677" s="224"/>
      <c r="L677" s="224"/>
      <c r="M677" s="215"/>
      <c r="AR677" s="205">
        <v>0</v>
      </c>
      <c r="AS677" s="205">
        <v>0</v>
      </c>
      <c r="AT677" s="205">
        <v>0</v>
      </c>
    </row>
    <row r="678" spans="1:46" ht="15.75" hidden="1" customHeight="1" outlineLevel="1">
      <c r="A678" s="8" t="s">
        <v>61</v>
      </c>
      <c r="B678" s="216">
        <v>667</v>
      </c>
      <c r="C678" s="226"/>
      <c r="D678" s="227"/>
      <c r="E678" s="227"/>
      <c r="F678" s="224"/>
      <c r="G678" s="220">
        <v>0</v>
      </c>
      <c r="H678" s="221">
        <v>0.1</v>
      </c>
      <c r="I678" s="222"/>
      <c r="J678" s="223">
        <v>0</v>
      </c>
      <c r="K678" s="224"/>
      <c r="L678" s="224"/>
      <c r="M678" s="215"/>
      <c r="AR678" s="205">
        <v>0</v>
      </c>
      <c r="AS678" s="205">
        <v>0</v>
      </c>
      <c r="AT678" s="205">
        <v>0</v>
      </c>
    </row>
    <row r="679" spans="1:46" ht="15.75" hidden="1" customHeight="1" outlineLevel="1">
      <c r="A679" s="8" t="s">
        <v>61</v>
      </c>
      <c r="B679" s="216">
        <v>668</v>
      </c>
      <c r="C679" s="226"/>
      <c r="D679" s="227"/>
      <c r="E679" s="227"/>
      <c r="F679" s="224"/>
      <c r="G679" s="220">
        <v>0</v>
      </c>
      <c r="H679" s="221">
        <v>0.1</v>
      </c>
      <c r="I679" s="222"/>
      <c r="J679" s="223">
        <v>0</v>
      </c>
      <c r="K679" s="224"/>
      <c r="L679" s="224"/>
      <c r="M679" s="215"/>
      <c r="AR679" s="205">
        <v>0</v>
      </c>
      <c r="AS679" s="205">
        <v>0</v>
      </c>
      <c r="AT679" s="205">
        <v>0</v>
      </c>
    </row>
    <row r="680" spans="1:46" ht="15.75" hidden="1" customHeight="1" outlineLevel="1">
      <c r="A680" s="8" t="s">
        <v>61</v>
      </c>
      <c r="B680" s="216">
        <v>669</v>
      </c>
      <c r="C680" s="226"/>
      <c r="D680" s="227"/>
      <c r="E680" s="227"/>
      <c r="F680" s="224"/>
      <c r="G680" s="220">
        <v>0</v>
      </c>
      <c r="H680" s="221">
        <v>0.1</v>
      </c>
      <c r="I680" s="222"/>
      <c r="J680" s="223">
        <v>0</v>
      </c>
      <c r="K680" s="224"/>
      <c r="L680" s="224"/>
      <c r="M680" s="215"/>
      <c r="AR680" s="205">
        <v>0</v>
      </c>
      <c r="AS680" s="205">
        <v>0</v>
      </c>
      <c r="AT680" s="205">
        <v>0</v>
      </c>
    </row>
    <row r="681" spans="1:46" ht="15.75" hidden="1" customHeight="1" outlineLevel="1">
      <c r="A681" s="8" t="s">
        <v>61</v>
      </c>
      <c r="B681" s="216">
        <v>670</v>
      </c>
      <c r="C681" s="226"/>
      <c r="D681" s="227"/>
      <c r="E681" s="227"/>
      <c r="F681" s="224"/>
      <c r="G681" s="220">
        <v>0</v>
      </c>
      <c r="H681" s="221">
        <v>0.1</v>
      </c>
      <c r="I681" s="222"/>
      <c r="J681" s="223">
        <v>0</v>
      </c>
      <c r="K681" s="224"/>
      <c r="L681" s="224"/>
      <c r="M681" s="215"/>
      <c r="AR681" s="205">
        <v>0</v>
      </c>
      <c r="AS681" s="205">
        <v>0</v>
      </c>
      <c r="AT681" s="205">
        <v>0</v>
      </c>
    </row>
    <row r="682" spans="1:46" ht="15.75" hidden="1" customHeight="1" outlineLevel="1">
      <c r="A682" s="8" t="s">
        <v>61</v>
      </c>
      <c r="B682" s="216">
        <v>671</v>
      </c>
      <c r="C682" s="226"/>
      <c r="D682" s="227"/>
      <c r="E682" s="227"/>
      <c r="F682" s="224"/>
      <c r="G682" s="220">
        <v>0</v>
      </c>
      <c r="H682" s="221">
        <v>0.1</v>
      </c>
      <c r="I682" s="222"/>
      <c r="J682" s="223">
        <v>0</v>
      </c>
      <c r="K682" s="224"/>
      <c r="L682" s="224"/>
      <c r="M682" s="215"/>
      <c r="AR682" s="205">
        <v>0</v>
      </c>
      <c r="AS682" s="205">
        <v>0</v>
      </c>
      <c r="AT682" s="205">
        <v>0</v>
      </c>
    </row>
    <row r="683" spans="1:46" ht="15.75" hidden="1" customHeight="1" outlineLevel="1">
      <c r="A683" s="8" t="s">
        <v>61</v>
      </c>
      <c r="B683" s="216">
        <v>672</v>
      </c>
      <c r="C683" s="226"/>
      <c r="D683" s="227"/>
      <c r="E683" s="227"/>
      <c r="F683" s="224"/>
      <c r="G683" s="220">
        <v>0</v>
      </c>
      <c r="H683" s="221">
        <v>0.1</v>
      </c>
      <c r="I683" s="222"/>
      <c r="J683" s="223">
        <v>0</v>
      </c>
      <c r="K683" s="224"/>
      <c r="L683" s="224"/>
      <c r="M683" s="215"/>
      <c r="AR683" s="205">
        <v>0</v>
      </c>
      <c r="AS683" s="205">
        <v>0</v>
      </c>
      <c r="AT683" s="205">
        <v>0</v>
      </c>
    </row>
    <row r="684" spans="1:46" ht="15.75" hidden="1" customHeight="1" outlineLevel="1">
      <c r="A684" s="8" t="s">
        <v>61</v>
      </c>
      <c r="B684" s="216">
        <v>673</v>
      </c>
      <c r="C684" s="226"/>
      <c r="D684" s="227"/>
      <c r="E684" s="227"/>
      <c r="F684" s="224"/>
      <c r="G684" s="220">
        <v>0</v>
      </c>
      <c r="H684" s="221">
        <v>0.1</v>
      </c>
      <c r="I684" s="222"/>
      <c r="J684" s="223">
        <v>0</v>
      </c>
      <c r="K684" s="224"/>
      <c r="L684" s="224"/>
      <c r="M684" s="215"/>
      <c r="AR684" s="205">
        <v>0</v>
      </c>
      <c r="AS684" s="205">
        <v>0</v>
      </c>
      <c r="AT684" s="205">
        <v>0</v>
      </c>
    </row>
    <row r="685" spans="1:46" ht="15.75" hidden="1" customHeight="1" outlineLevel="1">
      <c r="A685" s="8" t="s">
        <v>61</v>
      </c>
      <c r="B685" s="216">
        <v>674</v>
      </c>
      <c r="C685" s="226"/>
      <c r="D685" s="227"/>
      <c r="E685" s="227"/>
      <c r="F685" s="224"/>
      <c r="G685" s="220">
        <v>0</v>
      </c>
      <c r="H685" s="221">
        <v>0.1</v>
      </c>
      <c r="I685" s="222"/>
      <c r="J685" s="223">
        <v>0</v>
      </c>
      <c r="K685" s="224"/>
      <c r="L685" s="224"/>
      <c r="M685" s="215"/>
      <c r="AR685" s="205">
        <v>0</v>
      </c>
      <c r="AS685" s="205">
        <v>0</v>
      </c>
      <c r="AT685" s="205">
        <v>0</v>
      </c>
    </row>
    <row r="686" spans="1:46" ht="15.75" hidden="1" customHeight="1" outlineLevel="1">
      <c r="A686" s="8" t="s">
        <v>61</v>
      </c>
      <c r="B686" s="216">
        <v>675</v>
      </c>
      <c r="C686" s="226"/>
      <c r="D686" s="227"/>
      <c r="E686" s="227"/>
      <c r="F686" s="224"/>
      <c r="G686" s="220">
        <v>0</v>
      </c>
      <c r="H686" s="221">
        <v>0.1</v>
      </c>
      <c r="I686" s="222"/>
      <c r="J686" s="223">
        <v>0</v>
      </c>
      <c r="K686" s="224"/>
      <c r="L686" s="224"/>
      <c r="M686" s="215"/>
      <c r="AR686" s="205">
        <v>0</v>
      </c>
      <c r="AS686" s="205">
        <v>0</v>
      </c>
      <c r="AT686" s="205">
        <v>0</v>
      </c>
    </row>
    <row r="687" spans="1:46" ht="15.75" hidden="1" customHeight="1" outlineLevel="1">
      <c r="A687" s="8" t="s">
        <v>61</v>
      </c>
      <c r="B687" s="216">
        <v>676</v>
      </c>
      <c r="C687" s="226"/>
      <c r="D687" s="227"/>
      <c r="E687" s="227"/>
      <c r="F687" s="224"/>
      <c r="G687" s="220">
        <v>0</v>
      </c>
      <c r="H687" s="221">
        <v>0.1</v>
      </c>
      <c r="I687" s="222"/>
      <c r="J687" s="223">
        <v>0</v>
      </c>
      <c r="K687" s="224"/>
      <c r="L687" s="224"/>
      <c r="M687" s="215"/>
      <c r="AR687" s="205">
        <v>0</v>
      </c>
      <c r="AS687" s="205">
        <v>0</v>
      </c>
      <c r="AT687" s="205">
        <v>0</v>
      </c>
    </row>
    <row r="688" spans="1:46" ht="15.75" hidden="1" customHeight="1" outlineLevel="1">
      <c r="A688" s="8" t="s">
        <v>61</v>
      </c>
      <c r="B688" s="216">
        <v>677</v>
      </c>
      <c r="C688" s="226"/>
      <c r="D688" s="227"/>
      <c r="E688" s="227"/>
      <c r="F688" s="224"/>
      <c r="G688" s="220">
        <v>0</v>
      </c>
      <c r="H688" s="221">
        <v>0.1</v>
      </c>
      <c r="I688" s="222"/>
      <c r="J688" s="223">
        <v>0</v>
      </c>
      <c r="K688" s="224"/>
      <c r="L688" s="224"/>
      <c r="M688" s="215"/>
      <c r="AR688" s="205">
        <v>0</v>
      </c>
      <c r="AS688" s="205">
        <v>0</v>
      </c>
      <c r="AT688" s="205">
        <v>0</v>
      </c>
    </row>
    <row r="689" spans="1:46" ht="15.75" hidden="1" customHeight="1" outlineLevel="1">
      <c r="A689" s="8" t="s">
        <v>61</v>
      </c>
      <c r="B689" s="216">
        <v>678</v>
      </c>
      <c r="C689" s="226"/>
      <c r="D689" s="227"/>
      <c r="E689" s="227"/>
      <c r="F689" s="224"/>
      <c r="G689" s="220">
        <v>0</v>
      </c>
      <c r="H689" s="221">
        <v>0.1</v>
      </c>
      <c r="I689" s="222"/>
      <c r="J689" s="223">
        <v>0</v>
      </c>
      <c r="K689" s="224"/>
      <c r="L689" s="224"/>
      <c r="M689" s="215"/>
      <c r="AR689" s="205">
        <v>0</v>
      </c>
      <c r="AS689" s="205">
        <v>0</v>
      </c>
      <c r="AT689" s="205">
        <v>0</v>
      </c>
    </row>
    <row r="690" spans="1:46" ht="15.75" hidden="1" customHeight="1" outlineLevel="1">
      <c r="A690" s="8" t="s">
        <v>61</v>
      </c>
      <c r="B690" s="216">
        <v>679</v>
      </c>
      <c r="C690" s="226"/>
      <c r="D690" s="227"/>
      <c r="E690" s="227"/>
      <c r="F690" s="224"/>
      <c r="G690" s="220">
        <v>0</v>
      </c>
      <c r="H690" s="221">
        <v>0.1</v>
      </c>
      <c r="I690" s="222"/>
      <c r="J690" s="223">
        <v>0</v>
      </c>
      <c r="K690" s="224"/>
      <c r="L690" s="224"/>
      <c r="M690" s="215"/>
      <c r="AR690" s="205">
        <v>0</v>
      </c>
      <c r="AS690" s="205">
        <v>0</v>
      </c>
      <c r="AT690" s="205">
        <v>0</v>
      </c>
    </row>
    <row r="691" spans="1:46" ht="15.75" hidden="1" customHeight="1" outlineLevel="1">
      <c r="A691" s="8" t="s">
        <v>61</v>
      </c>
      <c r="B691" s="216">
        <v>680</v>
      </c>
      <c r="C691" s="226"/>
      <c r="D691" s="227"/>
      <c r="E691" s="227"/>
      <c r="F691" s="224"/>
      <c r="G691" s="220">
        <v>0</v>
      </c>
      <c r="H691" s="221">
        <v>0.1</v>
      </c>
      <c r="I691" s="222"/>
      <c r="J691" s="223">
        <v>0</v>
      </c>
      <c r="K691" s="224"/>
      <c r="L691" s="224"/>
      <c r="M691" s="215"/>
      <c r="AR691" s="205">
        <v>0</v>
      </c>
      <c r="AS691" s="205">
        <v>0</v>
      </c>
      <c r="AT691" s="205">
        <v>0</v>
      </c>
    </row>
    <row r="692" spans="1:46" ht="15.75" hidden="1" customHeight="1" outlineLevel="1">
      <c r="A692" s="8" t="s">
        <v>61</v>
      </c>
      <c r="B692" s="216">
        <v>681</v>
      </c>
      <c r="C692" s="226"/>
      <c r="D692" s="227"/>
      <c r="E692" s="227"/>
      <c r="F692" s="224"/>
      <c r="G692" s="220">
        <v>0</v>
      </c>
      <c r="H692" s="221">
        <v>0.1</v>
      </c>
      <c r="I692" s="222"/>
      <c r="J692" s="223">
        <v>0</v>
      </c>
      <c r="K692" s="224"/>
      <c r="L692" s="224"/>
      <c r="M692" s="215"/>
      <c r="AR692" s="205">
        <v>0</v>
      </c>
      <c r="AS692" s="205">
        <v>0</v>
      </c>
      <c r="AT692" s="205">
        <v>0</v>
      </c>
    </row>
    <row r="693" spans="1:46" ht="15.75" hidden="1" customHeight="1" outlineLevel="1">
      <c r="A693" s="8" t="s">
        <v>61</v>
      </c>
      <c r="B693" s="216">
        <v>682</v>
      </c>
      <c r="C693" s="226"/>
      <c r="D693" s="227"/>
      <c r="E693" s="227"/>
      <c r="F693" s="224"/>
      <c r="G693" s="220">
        <v>0</v>
      </c>
      <c r="H693" s="221">
        <v>0.1</v>
      </c>
      <c r="I693" s="222"/>
      <c r="J693" s="223">
        <v>0</v>
      </c>
      <c r="K693" s="224"/>
      <c r="L693" s="224"/>
      <c r="M693" s="215"/>
      <c r="AR693" s="205">
        <v>0</v>
      </c>
      <c r="AS693" s="205">
        <v>0</v>
      </c>
      <c r="AT693" s="205">
        <v>0</v>
      </c>
    </row>
    <row r="694" spans="1:46" ht="15.75" hidden="1" customHeight="1" outlineLevel="1">
      <c r="A694" s="8" t="s">
        <v>61</v>
      </c>
      <c r="B694" s="216">
        <v>683</v>
      </c>
      <c r="C694" s="226"/>
      <c r="D694" s="227"/>
      <c r="E694" s="227"/>
      <c r="F694" s="224"/>
      <c r="G694" s="220">
        <v>0</v>
      </c>
      <c r="H694" s="221">
        <v>0.1</v>
      </c>
      <c r="I694" s="222"/>
      <c r="J694" s="223">
        <v>0</v>
      </c>
      <c r="K694" s="224"/>
      <c r="L694" s="224"/>
      <c r="M694" s="215"/>
      <c r="AR694" s="205">
        <v>0</v>
      </c>
      <c r="AS694" s="205">
        <v>0</v>
      </c>
      <c r="AT694" s="205">
        <v>0</v>
      </c>
    </row>
    <row r="695" spans="1:46" ht="15.75" hidden="1" customHeight="1" outlineLevel="1">
      <c r="A695" s="8" t="s">
        <v>61</v>
      </c>
      <c r="B695" s="216">
        <v>684</v>
      </c>
      <c r="C695" s="226"/>
      <c r="D695" s="227"/>
      <c r="E695" s="227"/>
      <c r="F695" s="224"/>
      <c r="G695" s="220">
        <v>0</v>
      </c>
      <c r="H695" s="221">
        <v>0.1</v>
      </c>
      <c r="I695" s="222"/>
      <c r="J695" s="223">
        <v>0</v>
      </c>
      <c r="K695" s="224"/>
      <c r="L695" s="224"/>
      <c r="M695" s="215"/>
      <c r="AR695" s="205">
        <v>0</v>
      </c>
      <c r="AS695" s="205">
        <v>0</v>
      </c>
      <c r="AT695" s="205">
        <v>0</v>
      </c>
    </row>
    <row r="696" spans="1:46" ht="15.75" hidden="1" customHeight="1" outlineLevel="1">
      <c r="A696" s="8" t="s">
        <v>61</v>
      </c>
      <c r="B696" s="216">
        <v>685</v>
      </c>
      <c r="C696" s="226"/>
      <c r="D696" s="227"/>
      <c r="E696" s="227"/>
      <c r="F696" s="224"/>
      <c r="G696" s="220">
        <v>0</v>
      </c>
      <c r="H696" s="221">
        <v>0.1</v>
      </c>
      <c r="I696" s="222"/>
      <c r="J696" s="223">
        <v>0</v>
      </c>
      <c r="K696" s="224"/>
      <c r="L696" s="224"/>
      <c r="M696" s="215"/>
      <c r="AR696" s="205">
        <v>0</v>
      </c>
      <c r="AS696" s="205">
        <v>0</v>
      </c>
      <c r="AT696" s="205">
        <v>0</v>
      </c>
    </row>
    <row r="697" spans="1:46" ht="15.75" hidden="1" customHeight="1" outlineLevel="1">
      <c r="A697" s="8" t="s">
        <v>61</v>
      </c>
      <c r="B697" s="216">
        <v>686</v>
      </c>
      <c r="C697" s="226"/>
      <c r="D697" s="227"/>
      <c r="E697" s="227"/>
      <c r="F697" s="224"/>
      <c r="G697" s="220">
        <v>0</v>
      </c>
      <c r="H697" s="221">
        <v>0.1</v>
      </c>
      <c r="I697" s="222"/>
      <c r="J697" s="223">
        <v>0</v>
      </c>
      <c r="K697" s="224"/>
      <c r="L697" s="224"/>
      <c r="M697" s="215"/>
      <c r="AR697" s="205">
        <v>0</v>
      </c>
      <c r="AS697" s="205">
        <v>0</v>
      </c>
      <c r="AT697" s="205">
        <v>0</v>
      </c>
    </row>
    <row r="698" spans="1:46" ht="15.75" hidden="1" customHeight="1" outlineLevel="1">
      <c r="A698" s="8" t="s">
        <v>61</v>
      </c>
      <c r="B698" s="216">
        <v>687</v>
      </c>
      <c r="C698" s="226"/>
      <c r="D698" s="227"/>
      <c r="E698" s="227"/>
      <c r="F698" s="224"/>
      <c r="G698" s="220">
        <v>0</v>
      </c>
      <c r="H698" s="221">
        <v>0.1</v>
      </c>
      <c r="I698" s="222"/>
      <c r="J698" s="223">
        <v>0</v>
      </c>
      <c r="K698" s="224"/>
      <c r="L698" s="224"/>
      <c r="M698" s="215"/>
      <c r="AR698" s="205">
        <v>0</v>
      </c>
      <c r="AS698" s="205">
        <v>0</v>
      </c>
      <c r="AT698" s="205">
        <v>0</v>
      </c>
    </row>
    <row r="699" spans="1:46" ht="15.75" hidden="1" customHeight="1" outlineLevel="1">
      <c r="A699" s="8" t="s">
        <v>61</v>
      </c>
      <c r="B699" s="216">
        <v>688</v>
      </c>
      <c r="C699" s="226"/>
      <c r="D699" s="227"/>
      <c r="E699" s="227"/>
      <c r="F699" s="224"/>
      <c r="G699" s="220">
        <v>0</v>
      </c>
      <c r="H699" s="221">
        <v>0.1</v>
      </c>
      <c r="I699" s="222"/>
      <c r="J699" s="223">
        <v>0</v>
      </c>
      <c r="K699" s="224"/>
      <c r="L699" s="224"/>
      <c r="M699" s="215"/>
      <c r="AR699" s="205">
        <v>0</v>
      </c>
      <c r="AS699" s="205">
        <v>0</v>
      </c>
      <c r="AT699" s="205">
        <v>0</v>
      </c>
    </row>
    <row r="700" spans="1:46" ht="15.75" hidden="1" customHeight="1" outlineLevel="1">
      <c r="A700" s="8" t="s">
        <v>61</v>
      </c>
      <c r="B700" s="216">
        <v>689</v>
      </c>
      <c r="C700" s="226"/>
      <c r="D700" s="227"/>
      <c r="E700" s="227"/>
      <c r="F700" s="224"/>
      <c r="G700" s="220">
        <v>0</v>
      </c>
      <c r="H700" s="221">
        <v>0.1</v>
      </c>
      <c r="I700" s="222"/>
      <c r="J700" s="223">
        <v>0</v>
      </c>
      <c r="K700" s="224"/>
      <c r="L700" s="224"/>
      <c r="M700" s="215"/>
      <c r="AR700" s="205">
        <v>0</v>
      </c>
      <c r="AS700" s="205">
        <v>0</v>
      </c>
      <c r="AT700" s="205">
        <v>0</v>
      </c>
    </row>
    <row r="701" spans="1:46" ht="15.75" hidden="1" customHeight="1" outlineLevel="1">
      <c r="A701" s="8" t="s">
        <v>61</v>
      </c>
      <c r="B701" s="216">
        <v>690</v>
      </c>
      <c r="C701" s="226"/>
      <c r="D701" s="227"/>
      <c r="E701" s="227"/>
      <c r="F701" s="224"/>
      <c r="G701" s="220">
        <v>0</v>
      </c>
      <c r="H701" s="221">
        <v>0.1</v>
      </c>
      <c r="I701" s="222"/>
      <c r="J701" s="223">
        <v>0</v>
      </c>
      <c r="K701" s="224"/>
      <c r="L701" s="224"/>
      <c r="M701" s="215"/>
      <c r="AR701" s="205">
        <v>0</v>
      </c>
      <c r="AS701" s="205">
        <v>0</v>
      </c>
      <c r="AT701" s="205">
        <v>0</v>
      </c>
    </row>
    <row r="702" spans="1:46" ht="15.75" hidden="1" customHeight="1" outlineLevel="1">
      <c r="A702" s="8" t="s">
        <v>61</v>
      </c>
      <c r="B702" s="216">
        <v>691</v>
      </c>
      <c r="C702" s="226"/>
      <c r="D702" s="227"/>
      <c r="E702" s="227"/>
      <c r="F702" s="224"/>
      <c r="G702" s="220">
        <v>0</v>
      </c>
      <c r="H702" s="221">
        <v>0.1</v>
      </c>
      <c r="I702" s="222"/>
      <c r="J702" s="223">
        <v>0</v>
      </c>
      <c r="K702" s="224"/>
      <c r="L702" s="224"/>
      <c r="M702" s="215"/>
      <c r="AR702" s="205">
        <v>0</v>
      </c>
      <c r="AS702" s="205">
        <v>0</v>
      </c>
      <c r="AT702" s="205">
        <v>0</v>
      </c>
    </row>
    <row r="703" spans="1:46" ht="15.75" hidden="1" customHeight="1" outlineLevel="1">
      <c r="A703" s="8" t="s">
        <v>61</v>
      </c>
      <c r="B703" s="216">
        <v>692</v>
      </c>
      <c r="C703" s="226"/>
      <c r="D703" s="227"/>
      <c r="E703" s="227"/>
      <c r="F703" s="224"/>
      <c r="G703" s="220">
        <v>0</v>
      </c>
      <c r="H703" s="221">
        <v>0.1</v>
      </c>
      <c r="I703" s="222"/>
      <c r="J703" s="223">
        <v>0</v>
      </c>
      <c r="K703" s="224"/>
      <c r="L703" s="224"/>
      <c r="M703" s="215"/>
      <c r="AR703" s="205">
        <v>0</v>
      </c>
      <c r="AS703" s="205">
        <v>0</v>
      </c>
      <c r="AT703" s="205">
        <v>0</v>
      </c>
    </row>
    <row r="704" spans="1:46" ht="15.75" hidden="1" customHeight="1" outlineLevel="1">
      <c r="A704" s="8" t="s">
        <v>61</v>
      </c>
      <c r="B704" s="216">
        <v>693</v>
      </c>
      <c r="C704" s="226"/>
      <c r="D704" s="227"/>
      <c r="E704" s="227"/>
      <c r="F704" s="224"/>
      <c r="G704" s="220">
        <v>0</v>
      </c>
      <c r="H704" s="221">
        <v>0.1</v>
      </c>
      <c r="I704" s="222"/>
      <c r="J704" s="223">
        <v>0</v>
      </c>
      <c r="K704" s="224"/>
      <c r="L704" s="224"/>
      <c r="M704" s="215"/>
      <c r="AR704" s="205">
        <v>0</v>
      </c>
      <c r="AS704" s="205">
        <v>0</v>
      </c>
      <c r="AT704" s="205">
        <v>0</v>
      </c>
    </row>
    <row r="705" spans="1:46" ht="15.75" hidden="1" customHeight="1" outlineLevel="1">
      <c r="A705" s="8" t="s">
        <v>61</v>
      </c>
      <c r="B705" s="216">
        <v>694</v>
      </c>
      <c r="C705" s="226"/>
      <c r="D705" s="227"/>
      <c r="E705" s="227"/>
      <c r="F705" s="224"/>
      <c r="G705" s="220">
        <v>0</v>
      </c>
      <c r="H705" s="221">
        <v>0.1</v>
      </c>
      <c r="I705" s="222"/>
      <c r="J705" s="223">
        <v>0</v>
      </c>
      <c r="K705" s="224"/>
      <c r="L705" s="224"/>
      <c r="M705" s="215"/>
      <c r="AR705" s="205">
        <v>0</v>
      </c>
      <c r="AS705" s="205">
        <v>0</v>
      </c>
      <c r="AT705" s="205">
        <v>0</v>
      </c>
    </row>
    <row r="706" spans="1:46" ht="15.75" hidden="1" customHeight="1" outlineLevel="1">
      <c r="A706" s="8" t="s">
        <v>61</v>
      </c>
      <c r="B706" s="216">
        <v>695</v>
      </c>
      <c r="C706" s="226"/>
      <c r="D706" s="227"/>
      <c r="E706" s="227"/>
      <c r="F706" s="224"/>
      <c r="G706" s="220">
        <v>0</v>
      </c>
      <c r="H706" s="221">
        <v>0.1</v>
      </c>
      <c r="I706" s="222"/>
      <c r="J706" s="223">
        <v>0</v>
      </c>
      <c r="K706" s="224"/>
      <c r="L706" s="224"/>
      <c r="M706" s="215"/>
      <c r="AR706" s="205">
        <v>0</v>
      </c>
      <c r="AS706" s="205">
        <v>0</v>
      </c>
      <c r="AT706" s="205">
        <v>0</v>
      </c>
    </row>
    <row r="707" spans="1:46" ht="15.75" hidden="1" customHeight="1" outlineLevel="1">
      <c r="A707" s="8" t="s">
        <v>61</v>
      </c>
      <c r="B707" s="216">
        <v>696</v>
      </c>
      <c r="C707" s="226"/>
      <c r="D707" s="227"/>
      <c r="E707" s="227"/>
      <c r="F707" s="224"/>
      <c r="G707" s="220">
        <v>0</v>
      </c>
      <c r="H707" s="221">
        <v>0.1</v>
      </c>
      <c r="I707" s="222"/>
      <c r="J707" s="223">
        <v>0</v>
      </c>
      <c r="K707" s="224"/>
      <c r="L707" s="224"/>
      <c r="M707" s="215"/>
      <c r="AR707" s="205">
        <v>0</v>
      </c>
      <c r="AS707" s="205">
        <v>0</v>
      </c>
      <c r="AT707" s="205">
        <v>0</v>
      </c>
    </row>
    <row r="708" spans="1:46" ht="15.75" hidden="1" customHeight="1" outlineLevel="1">
      <c r="A708" s="8" t="s">
        <v>61</v>
      </c>
      <c r="B708" s="216">
        <v>697</v>
      </c>
      <c r="C708" s="226"/>
      <c r="D708" s="227"/>
      <c r="E708" s="227"/>
      <c r="F708" s="224"/>
      <c r="G708" s="220">
        <v>0</v>
      </c>
      <c r="H708" s="221">
        <v>0.1</v>
      </c>
      <c r="I708" s="222"/>
      <c r="J708" s="223">
        <v>0</v>
      </c>
      <c r="K708" s="224"/>
      <c r="L708" s="224"/>
      <c r="M708" s="215"/>
      <c r="AR708" s="205">
        <v>0</v>
      </c>
      <c r="AS708" s="205">
        <v>0</v>
      </c>
      <c r="AT708" s="205">
        <v>0</v>
      </c>
    </row>
    <row r="709" spans="1:46" ht="15.75" hidden="1" customHeight="1" outlineLevel="1">
      <c r="A709" s="8" t="s">
        <v>61</v>
      </c>
      <c r="B709" s="216">
        <v>698</v>
      </c>
      <c r="C709" s="226"/>
      <c r="D709" s="227"/>
      <c r="E709" s="227"/>
      <c r="F709" s="224"/>
      <c r="G709" s="220">
        <v>0</v>
      </c>
      <c r="H709" s="221">
        <v>0.1</v>
      </c>
      <c r="I709" s="222"/>
      <c r="J709" s="223">
        <v>0</v>
      </c>
      <c r="K709" s="224"/>
      <c r="L709" s="224"/>
      <c r="M709" s="215"/>
      <c r="AR709" s="205">
        <v>0</v>
      </c>
      <c r="AS709" s="205">
        <v>0</v>
      </c>
      <c r="AT709" s="205">
        <v>0</v>
      </c>
    </row>
    <row r="710" spans="1:46" ht="15.75" hidden="1" customHeight="1" outlineLevel="1">
      <c r="A710" s="8" t="s">
        <v>61</v>
      </c>
      <c r="B710" s="216">
        <v>699</v>
      </c>
      <c r="C710" s="226"/>
      <c r="D710" s="227"/>
      <c r="E710" s="227"/>
      <c r="F710" s="224"/>
      <c r="G710" s="220">
        <v>0</v>
      </c>
      <c r="H710" s="221">
        <v>0.1</v>
      </c>
      <c r="I710" s="222"/>
      <c r="J710" s="223">
        <v>0</v>
      </c>
      <c r="K710" s="224"/>
      <c r="L710" s="224"/>
      <c r="M710" s="215"/>
      <c r="AR710" s="205">
        <v>0</v>
      </c>
      <c r="AS710" s="205">
        <v>0</v>
      </c>
      <c r="AT710" s="205">
        <v>0</v>
      </c>
    </row>
    <row r="711" spans="1:46" ht="15.75" hidden="1" customHeight="1" outlineLevel="1">
      <c r="A711" s="8" t="s">
        <v>61</v>
      </c>
      <c r="B711" s="216">
        <v>700</v>
      </c>
      <c r="C711" s="226"/>
      <c r="D711" s="227"/>
      <c r="E711" s="227"/>
      <c r="F711" s="224"/>
      <c r="G711" s="220">
        <v>0</v>
      </c>
      <c r="H711" s="221">
        <v>0.1</v>
      </c>
      <c r="I711" s="222"/>
      <c r="J711" s="223">
        <v>0</v>
      </c>
      <c r="K711" s="224"/>
      <c r="L711" s="224"/>
      <c r="M711" s="215"/>
      <c r="AR711" s="205">
        <v>0</v>
      </c>
      <c r="AS711" s="205">
        <v>0</v>
      </c>
      <c r="AT711" s="205">
        <v>0</v>
      </c>
    </row>
    <row r="712" spans="1:46" ht="15.75" hidden="1" customHeight="1" outlineLevel="1">
      <c r="A712" s="8" t="s">
        <v>61</v>
      </c>
      <c r="B712" s="216">
        <v>701</v>
      </c>
      <c r="C712" s="226"/>
      <c r="D712" s="227"/>
      <c r="E712" s="227"/>
      <c r="F712" s="224"/>
      <c r="G712" s="220">
        <v>0</v>
      </c>
      <c r="H712" s="221">
        <v>0.1</v>
      </c>
      <c r="I712" s="222"/>
      <c r="J712" s="223">
        <v>0</v>
      </c>
      <c r="K712" s="224"/>
      <c r="L712" s="224"/>
      <c r="M712" s="215"/>
      <c r="AR712" s="205">
        <v>0</v>
      </c>
      <c r="AS712" s="205">
        <v>0</v>
      </c>
      <c r="AT712" s="205">
        <v>0</v>
      </c>
    </row>
    <row r="713" spans="1:46" ht="15.75" hidden="1" customHeight="1" outlineLevel="1">
      <c r="A713" s="8" t="s">
        <v>61</v>
      </c>
      <c r="B713" s="216">
        <v>702</v>
      </c>
      <c r="C713" s="226"/>
      <c r="D713" s="227"/>
      <c r="E713" s="227"/>
      <c r="F713" s="224"/>
      <c r="G713" s="220">
        <v>0</v>
      </c>
      <c r="H713" s="221">
        <v>0.1</v>
      </c>
      <c r="I713" s="222"/>
      <c r="J713" s="223">
        <v>0</v>
      </c>
      <c r="K713" s="224"/>
      <c r="L713" s="224"/>
      <c r="M713" s="215"/>
      <c r="AR713" s="205">
        <v>0</v>
      </c>
      <c r="AS713" s="205">
        <v>0</v>
      </c>
      <c r="AT713" s="205">
        <v>0</v>
      </c>
    </row>
    <row r="714" spans="1:46" ht="15.75" hidden="1" customHeight="1" outlineLevel="1">
      <c r="A714" s="8" t="s">
        <v>61</v>
      </c>
      <c r="B714" s="216">
        <v>703</v>
      </c>
      <c r="C714" s="226"/>
      <c r="D714" s="227"/>
      <c r="E714" s="227"/>
      <c r="F714" s="224"/>
      <c r="G714" s="220">
        <v>0</v>
      </c>
      <c r="H714" s="221">
        <v>0.1</v>
      </c>
      <c r="I714" s="222"/>
      <c r="J714" s="223">
        <v>0</v>
      </c>
      <c r="K714" s="224"/>
      <c r="L714" s="224"/>
      <c r="M714" s="215"/>
      <c r="AR714" s="205">
        <v>0</v>
      </c>
      <c r="AS714" s="205">
        <v>0</v>
      </c>
      <c r="AT714" s="205">
        <v>0</v>
      </c>
    </row>
    <row r="715" spans="1:46" ht="15.75" hidden="1" customHeight="1" outlineLevel="1">
      <c r="A715" s="8" t="s">
        <v>61</v>
      </c>
      <c r="B715" s="216">
        <v>704</v>
      </c>
      <c r="C715" s="226"/>
      <c r="D715" s="227"/>
      <c r="E715" s="227"/>
      <c r="F715" s="224"/>
      <c r="G715" s="220">
        <v>0</v>
      </c>
      <c r="H715" s="221">
        <v>0.1</v>
      </c>
      <c r="I715" s="222"/>
      <c r="J715" s="223">
        <v>0</v>
      </c>
      <c r="K715" s="224"/>
      <c r="L715" s="224"/>
      <c r="M715" s="215"/>
      <c r="AR715" s="205">
        <v>0</v>
      </c>
      <c r="AS715" s="205">
        <v>0</v>
      </c>
      <c r="AT715" s="205">
        <v>0</v>
      </c>
    </row>
    <row r="716" spans="1:46" ht="15.75" hidden="1" customHeight="1" outlineLevel="1">
      <c r="A716" s="8" t="s">
        <v>61</v>
      </c>
      <c r="B716" s="216">
        <v>705</v>
      </c>
      <c r="C716" s="226"/>
      <c r="D716" s="227"/>
      <c r="E716" s="227"/>
      <c r="F716" s="224"/>
      <c r="G716" s="220">
        <v>0</v>
      </c>
      <c r="H716" s="221">
        <v>0.1</v>
      </c>
      <c r="I716" s="222"/>
      <c r="J716" s="223">
        <v>0</v>
      </c>
      <c r="K716" s="224"/>
      <c r="L716" s="224"/>
      <c r="M716" s="215"/>
      <c r="AR716" s="205">
        <v>0</v>
      </c>
      <c r="AS716" s="205">
        <v>0</v>
      </c>
      <c r="AT716" s="205">
        <v>0</v>
      </c>
    </row>
    <row r="717" spans="1:46" ht="15.75" hidden="1" customHeight="1" outlineLevel="1">
      <c r="A717" s="8" t="s">
        <v>61</v>
      </c>
      <c r="B717" s="216">
        <v>706</v>
      </c>
      <c r="C717" s="226"/>
      <c r="D717" s="227"/>
      <c r="E717" s="227"/>
      <c r="F717" s="224"/>
      <c r="G717" s="220">
        <v>0</v>
      </c>
      <c r="H717" s="221">
        <v>0.1</v>
      </c>
      <c r="I717" s="222"/>
      <c r="J717" s="223">
        <v>0</v>
      </c>
      <c r="K717" s="224"/>
      <c r="L717" s="224"/>
      <c r="M717" s="215"/>
      <c r="AR717" s="205">
        <v>0</v>
      </c>
      <c r="AS717" s="205">
        <v>0</v>
      </c>
      <c r="AT717" s="205">
        <v>0</v>
      </c>
    </row>
    <row r="718" spans="1:46" ht="15.75" hidden="1" customHeight="1" outlineLevel="1">
      <c r="A718" s="8" t="s">
        <v>61</v>
      </c>
      <c r="B718" s="216">
        <v>707</v>
      </c>
      <c r="C718" s="226"/>
      <c r="D718" s="227"/>
      <c r="E718" s="227"/>
      <c r="F718" s="224"/>
      <c r="G718" s="220">
        <v>0</v>
      </c>
      <c r="H718" s="221">
        <v>0.1</v>
      </c>
      <c r="I718" s="222"/>
      <c r="J718" s="223">
        <v>0</v>
      </c>
      <c r="K718" s="224"/>
      <c r="L718" s="224"/>
      <c r="M718" s="215"/>
      <c r="AR718" s="205">
        <v>0</v>
      </c>
      <c r="AS718" s="205">
        <v>0</v>
      </c>
      <c r="AT718" s="205">
        <v>0</v>
      </c>
    </row>
    <row r="719" spans="1:46" ht="15.75" hidden="1" customHeight="1" outlineLevel="1">
      <c r="A719" s="8" t="s">
        <v>61</v>
      </c>
      <c r="B719" s="216">
        <v>708</v>
      </c>
      <c r="C719" s="226"/>
      <c r="D719" s="227"/>
      <c r="E719" s="227"/>
      <c r="F719" s="224"/>
      <c r="G719" s="220">
        <v>0</v>
      </c>
      <c r="H719" s="221">
        <v>0.1</v>
      </c>
      <c r="I719" s="222"/>
      <c r="J719" s="223">
        <v>0</v>
      </c>
      <c r="K719" s="224"/>
      <c r="L719" s="224"/>
      <c r="M719" s="215"/>
      <c r="AR719" s="205">
        <v>0</v>
      </c>
      <c r="AS719" s="205">
        <v>0</v>
      </c>
      <c r="AT719" s="205">
        <v>0</v>
      </c>
    </row>
    <row r="720" spans="1:46" ht="15.75" hidden="1" customHeight="1" outlineLevel="1">
      <c r="A720" s="8" t="s">
        <v>61</v>
      </c>
      <c r="B720" s="216">
        <v>709</v>
      </c>
      <c r="C720" s="226"/>
      <c r="D720" s="227"/>
      <c r="E720" s="227"/>
      <c r="F720" s="224"/>
      <c r="G720" s="220">
        <v>0</v>
      </c>
      <c r="H720" s="221">
        <v>0.1</v>
      </c>
      <c r="I720" s="222"/>
      <c r="J720" s="223">
        <v>0</v>
      </c>
      <c r="K720" s="224"/>
      <c r="L720" s="224"/>
      <c r="M720" s="215"/>
      <c r="AR720" s="205">
        <v>0</v>
      </c>
      <c r="AS720" s="205">
        <v>0</v>
      </c>
      <c r="AT720" s="205">
        <v>0</v>
      </c>
    </row>
    <row r="721" spans="1:46" ht="15.75" hidden="1" customHeight="1" outlineLevel="1">
      <c r="A721" s="8" t="s">
        <v>61</v>
      </c>
      <c r="B721" s="216">
        <v>710</v>
      </c>
      <c r="C721" s="226"/>
      <c r="D721" s="227"/>
      <c r="E721" s="227"/>
      <c r="F721" s="224"/>
      <c r="G721" s="220">
        <v>0</v>
      </c>
      <c r="H721" s="221">
        <v>0.1</v>
      </c>
      <c r="I721" s="222"/>
      <c r="J721" s="223">
        <v>0</v>
      </c>
      <c r="K721" s="224"/>
      <c r="L721" s="224"/>
      <c r="M721" s="215"/>
      <c r="AR721" s="205">
        <v>0</v>
      </c>
      <c r="AS721" s="205">
        <v>0</v>
      </c>
      <c r="AT721" s="205">
        <v>0</v>
      </c>
    </row>
    <row r="722" spans="1:46" ht="15.75" hidden="1" customHeight="1" outlineLevel="1">
      <c r="A722" s="8" t="s">
        <v>61</v>
      </c>
      <c r="B722" s="216">
        <v>711</v>
      </c>
      <c r="C722" s="226"/>
      <c r="D722" s="227"/>
      <c r="E722" s="227"/>
      <c r="F722" s="224"/>
      <c r="G722" s="220">
        <v>0</v>
      </c>
      <c r="H722" s="221">
        <v>0.1</v>
      </c>
      <c r="I722" s="222"/>
      <c r="J722" s="223">
        <v>0</v>
      </c>
      <c r="K722" s="224"/>
      <c r="L722" s="224"/>
      <c r="M722" s="215"/>
      <c r="AR722" s="205">
        <v>0</v>
      </c>
      <c r="AS722" s="205">
        <v>0</v>
      </c>
      <c r="AT722" s="205">
        <v>0</v>
      </c>
    </row>
    <row r="723" spans="1:46" ht="15.75" hidden="1" customHeight="1" outlineLevel="1">
      <c r="A723" s="8" t="s">
        <v>61</v>
      </c>
      <c r="B723" s="216">
        <v>712</v>
      </c>
      <c r="C723" s="226"/>
      <c r="D723" s="227"/>
      <c r="E723" s="227"/>
      <c r="F723" s="224"/>
      <c r="G723" s="220">
        <v>0</v>
      </c>
      <c r="H723" s="221">
        <v>0.1</v>
      </c>
      <c r="I723" s="222"/>
      <c r="J723" s="223">
        <v>0</v>
      </c>
      <c r="K723" s="224"/>
      <c r="L723" s="224"/>
      <c r="M723" s="215"/>
      <c r="AR723" s="205">
        <v>0</v>
      </c>
      <c r="AS723" s="205">
        <v>0</v>
      </c>
      <c r="AT723" s="205">
        <v>0</v>
      </c>
    </row>
    <row r="724" spans="1:46" ht="15.75" hidden="1" customHeight="1" outlineLevel="1">
      <c r="A724" s="8" t="s">
        <v>61</v>
      </c>
      <c r="B724" s="216">
        <v>713</v>
      </c>
      <c r="C724" s="226"/>
      <c r="D724" s="227"/>
      <c r="E724" s="227"/>
      <c r="F724" s="224"/>
      <c r="G724" s="220">
        <v>0</v>
      </c>
      <c r="H724" s="221">
        <v>0.1</v>
      </c>
      <c r="I724" s="222"/>
      <c r="J724" s="223">
        <v>0</v>
      </c>
      <c r="K724" s="224"/>
      <c r="L724" s="224"/>
      <c r="M724" s="215"/>
      <c r="AR724" s="205">
        <v>0</v>
      </c>
      <c r="AS724" s="205">
        <v>0</v>
      </c>
      <c r="AT724" s="205">
        <v>0</v>
      </c>
    </row>
    <row r="725" spans="1:46" ht="15.75" hidden="1" customHeight="1" outlineLevel="1">
      <c r="A725" s="8" t="s">
        <v>61</v>
      </c>
      <c r="B725" s="216">
        <v>714</v>
      </c>
      <c r="C725" s="226"/>
      <c r="D725" s="227"/>
      <c r="E725" s="227"/>
      <c r="F725" s="224"/>
      <c r="G725" s="220">
        <v>0</v>
      </c>
      <c r="H725" s="221">
        <v>0.1</v>
      </c>
      <c r="I725" s="222"/>
      <c r="J725" s="223">
        <v>0</v>
      </c>
      <c r="K725" s="224"/>
      <c r="L725" s="224"/>
      <c r="M725" s="215"/>
      <c r="AR725" s="205">
        <v>0</v>
      </c>
      <c r="AS725" s="205">
        <v>0</v>
      </c>
      <c r="AT725" s="205">
        <v>0</v>
      </c>
    </row>
    <row r="726" spans="1:46" ht="15.75" hidden="1" customHeight="1" outlineLevel="1">
      <c r="A726" s="8" t="s">
        <v>61</v>
      </c>
      <c r="B726" s="216">
        <v>715</v>
      </c>
      <c r="C726" s="226"/>
      <c r="D726" s="227"/>
      <c r="E726" s="227"/>
      <c r="F726" s="224"/>
      <c r="G726" s="220">
        <v>0</v>
      </c>
      <c r="H726" s="221">
        <v>0.1</v>
      </c>
      <c r="I726" s="222"/>
      <c r="J726" s="223">
        <v>0</v>
      </c>
      <c r="K726" s="224"/>
      <c r="L726" s="224"/>
      <c r="M726" s="215"/>
      <c r="AR726" s="205">
        <v>0</v>
      </c>
      <c r="AS726" s="205">
        <v>0</v>
      </c>
      <c r="AT726" s="205">
        <v>0</v>
      </c>
    </row>
    <row r="727" spans="1:46" ht="15.75" hidden="1" customHeight="1" outlineLevel="1">
      <c r="A727" s="8" t="s">
        <v>61</v>
      </c>
      <c r="B727" s="216">
        <v>716</v>
      </c>
      <c r="C727" s="226"/>
      <c r="D727" s="227"/>
      <c r="E727" s="227"/>
      <c r="F727" s="224"/>
      <c r="G727" s="220">
        <v>0</v>
      </c>
      <c r="H727" s="221">
        <v>0.1</v>
      </c>
      <c r="I727" s="222"/>
      <c r="J727" s="223">
        <v>0</v>
      </c>
      <c r="K727" s="224"/>
      <c r="L727" s="224"/>
      <c r="M727" s="215"/>
      <c r="AR727" s="205">
        <v>0</v>
      </c>
      <c r="AS727" s="205">
        <v>0</v>
      </c>
      <c r="AT727" s="205">
        <v>0</v>
      </c>
    </row>
    <row r="728" spans="1:46" ht="15.75" hidden="1" customHeight="1" outlineLevel="1">
      <c r="A728" s="8" t="s">
        <v>61</v>
      </c>
      <c r="B728" s="216">
        <v>717</v>
      </c>
      <c r="C728" s="226"/>
      <c r="D728" s="227"/>
      <c r="E728" s="227"/>
      <c r="F728" s="224"/>
      <c r="G728" s="220">
        <v>0</v>
      </c>
      <c r="H728" s="221">
        <v>0.1</v>
      </c>
      <c r="I728" s="222"/>
      <c r="J728" s="223">
        <v>0</v>
      </c>
      <c r="K728" s="224"/>
      <c r="L728" s="224"/>
      <c r="M728" s="215"/>
      <c r="AR728" s="205">
        <v>0</v>
      </c>
      <c r="AS728" s="205">
        <v>0</v>
      </c>
      <c r="AT728" s="205">
        <v>0</v>
      </c>
    </row>
    <row r="729" spans="1:46" ht="15.75" hidden="1" customHeight="1" outlineLevel="1">
      <c r="A729" s="8" t="s">
        <v>61</v>
      </c>
      <c r="B729" s="216">
        <v>718</v>
      </c>
      <c r="C729" s="226"/>
      <c r="D729" s="227"/>
      <c r="E729" s="227"/>
      <c r="F729" s="224"/>
      <c r="G729" s="220">
        <v>0</v>
      </c>
      <c r="H729" s="221">
        <v>0.1</v>
      </c>
      <c r="I729" s="222"/>
      <c r="J729" s="223">
        <v>0</v>
      </c>
      <c r="K729" s="224"/>
      <c r="L729" s="224"/>
      <c r="M729" s="215"/>
      <c r="AR729" s="205">
        <v>0</v>
      </c>
      <c r="AS729" s="205">
        <v>0</v>
      </c>
      <c r="AT729" s="205">
        <v>0</v>
      </c>
    </row>
    <row r="730" spans="1:46" ht="15.75" hidden="1" customHeight="1" outlineLevel="1">
      <c r="A730" s="8" t="s">
        <v>61</v>
      </c>
      <c r="B730" s="216">
        <v>719</v>
      </c>
      <c r="C730" s="226"/>
      <c r="D730" s="227"/>
      <c r="E730" s="227"/>
      <c r="F730" s="224"/>
      <c r="G730" s="220">
        <v>0</v>
      </c>
      <c r="H730" s="221">
        <v>0.1</v>
      </c>
      <c r="I730" s="222"/>
      <c r="J730" s="223">
        <v>0</v>
      </c>
      <c r="K730" s="224"/>
      <c r="L730" s="224"/>
      <c r="M730" s="215"/>
      <c r="AR730" s="205">
        <v>0</v>
      </c>
      <c r="AS730" s="205">
        <v>0</v>
      </c>
      <c r="AT730" s="205">
        <v>0</v>
      </c>
    </row>
    <row r="731" spans="1:46" ht="15.75" hidden="1" customHeight="1" outlineLevel="1">
      <c r="A731" s="8" t="s">
        <v>61</v>
      </c>
      <c r="B731" s="216">
        <v>720</v>
      </c>
      <c r="C731" s="226"/>
      <c r="D731" s="227"/>
      <c r="E731" s="227"/>
      <c r="F731" s="224"/>
      <c r="G731" s="220">
        <v>0</v>
      </c>
      <c r="H731" s="221">
        <v>0.1</v>
      </c>
      <c r="I731" s="222"/>
      <c r="J731" s="223">
        <v>0</v>
      </c>
      <c r="K731" s="224"/>
      <c r="L731" s="224"/>
      <c r="M731" s="215"/>
      <c r="AR731" s="205">
        <v>0</v>
      </c>
      <c r="AS731" s="205">
        <v>0</v>
      </c>
      <c r="AT731" s="205">
        <v>0</v>
      </c>
    </row>
    <row r="732" spans="1:46" ht="15.75" hidden="1" customHeight="1" outlineLevel="1">
      <c r="A732" s="8" t="s">
        <v>61</v>
      </c>
      <c r="B732" s="216">
        <v>721</v>
      </c>
      <c r="C732" s="226"/>
      <c r="D732" s="227"/>
      <c r="E732" s="227"/>
      <c r="F732" s="224"/>
      <c r="G732" s="220">
        <v>0</v>
      </c>
      <c r="H732" s="221">
        <v>0.1</v>
      </c>
      <c r="I732" s="222"/>
      <c r="J732" s="223">
        <v>0</v>
      </c>
      <c r="K732" s="224"/>
      <c r="L732" s="224"/>
      <c r="M732" s="215"/>
      <c r="AR732" s="205">
        <v>0</v>
      </c>
      <c r="AS732" s="205">
        <v>0</v>
      </c>
      <c r="AT732" s="205">
        <v>0</v>
      </c>
    </row>
    <row r="733" spans="1:46" ht="15.75" hidden="1" customHeight="1" outlineLevel="1">
      <c r="A733" s="8" t="s">
        <v>61</v>
      </c>
      <c r="B733" s="216">
        <v>722</v>
      </c>
      <c r="C733" s="226"/>
      <c r="D733" s="227"/>
      <c r="E733" s="227"/>
      <c r="F733" s="224"/>
      <c r="G733" s="220">
        <v>0</v>
      </c>
      <c r="H733" s="221">
        <v>0.1</v>
      </c>
      <c r="I733" s="222"/>
      <c r="J733" s="223">
        <v>0</v>
      </c>
      <c r="K733" s="224"/>
      <c r="L733" s="224"/>
      <c r="M733" s="215"/>
      <c r="AR733" s="205">
        <v>0</v>
      </c>
      <c r="AS733" s="205">
        <v>0</v>
      </c>
      <c r="AT733" s="205">
        <v>0</v>
      </c>
    </row>
    <row r="734" spans="1:46" ht="15.75" hidden="1" customHeight="1" outlineLevel="1">
      <c r="A734" s="8" t="s">
        <v>61</v>
      </c>
      <c r="B734" s="216">
        <v>723</v>
      </c>
      <c r="C734" s="226"/>
      <c r="D734" s="227"/>
      <c r="E734" s="227"/>
      <c r="F734" s="224"/>
      <c r="G734" s="220">
        <v>0</v>
      </c>
      <c r="H734" s="221">
        <v>0.1</v>
      </c>
      <c r="I734" s="222"/>
      <c r="J734" s="223">
        <v>0</v>
      </c>
      <c r="K734" s="224"/>
      <c r="L734" s="224"/>
      <c r="M734" s="215"/>
      <c r="AR734" s="205">
        <v>0</v>
      </c>
      <c r="AS734" s="205">
        <v>0</v>
      </c>
      <c r="AT734" s="205">
        <v>0</v>
      </c>
    </row>
    <row r="735" spans="1:46" ht="15.75" hidden="1" customHeight="1" outlineLevel="1">
      <c r="A735" s="8" t="s">
        <v>61</v>
      </c>
      <c r="B735" s="216">
        <v>724</v>
      </c>
      <c r="C735" s="226"/>
      <c r="D735" s="227"/>
      <c r="E735" s="227"/>
      <c r="F735" s="224"/>
      <c r="G735" s="220">
        <v>0</v>
      </c>
      <c r="H735" s="221">
        <v>0.1</v>
      </c>
      <c r="I735" s="222"/>
      <c r="J735" s="223">
        <v>0</v>
      </c>
      <c r="K735" s="224"/>
      <c r="L735" s="224"/>
      <c r="M735" s="215"/>
      <c r="AR735" s="205">
        <v>0</v>
      </c>
      <c r="AS735" s="205">
        <v>0</v>
      </c>
      <c r="AT735" s="205">
        <v>0</v>
      </c>
    </row>
    <row r="736" spans="1:46" ht="15.75" hidden="1" customHeight="1" outlineLevel="1">
      <c r="A736" s="8" t="s">
        <v>61</v>
      </c>
      <c r="B736" s="216">
        <v>725</v>
      </c>
      <c r="C736" s="226"/>
      <c r="D736" s="227"/>
      <c r="E736" s="227"/>
      <c r="F736" s="224"/>
      <c r="G736" s="220">
        <v>0</v>
      </c>
      <c r="H736" s="221">
        <v>0.1</v>
      </c>
      <c r="I736" s="222"/>
      <c r="J736" s="223">
        <v>0</v>
      </c>
      <c r="K736" s="224"/>
      <c r="L736" s="224"/>
      <c r="M736" s="215"/>
      <c r="AR736" s="205">
        <v>0</v>
      </c>
      <c r="AS736" s="205">
        <v>0</v>
      </c>
      <c r="AT736" s="205">
        <v>0</v>
      </c>
    </row>
    <row r="737" spans="1:46" ht="15.75" hidden="1" customHeight="1" outlineLevel="1">
      <c r="A737" s="8" t="s">
        <v>61</v>
      </c>
      <c r="B737" s="216">
        <v>726</v>
      </c>
      <c r="C737" s="226"/>
      <c r="D737" s="227"/>
      <c r="E737" s="227"/>
      <c r="F737" s="224"/>
      <c r="G737" s="220">
        <v>0</v>
      </c>
      <c r="H737" s="221">
        <v>0.1</v>
      </c>
      <c r="I737" s="222"/>
      <c r="J737" s="223">
        <v>0</v>
      </c>
      <c r="K737" s="224"/>
      <c r="L737" s="224"/>
      <c r="M737" s="215"/>
      <c r="AR737" s="205">
        <v>0</v>
      </c>
      <c r="AS737" s="205">
        <v>0</v>
      </c>
      <c r="AT737" s="205">
        <v>0</v>
      </c>
    </row>
    <row r="738" spans="1:46" ht="15.75" hidden="1" customHeight="1" outlineLevel="1">
      <c r="A738" s="8" t="s">
        <v>61</v>
      </c>
      <c r="B738" s="216">
        <v>727</v>
      </c>
      <c r="C738" s="226"/>
      <c r="D738" s="227"/>
      <c r="E738" s="227"/>
      <c r="F738" s="224"/>
      <c r="G738" s="220">
        <v>0</v>
      </c>
      <c r="H738" s="221">
        <v>0.1</v>
      </c>
      <c r="I738" s="222"/>
      <c r="J738" s="223">
        <v>0</v>
      </c>
      <c r="K738" s="224"/>
      <c r="L738" s="224"/>
      <c r="M738" s="215"/>
      <c r="AR738" s="205">
        <v>0</v>
      </c>
      <c r="AS738" s="205">
        <v>0</v>
      </c>
      <c r="AT738" s="205">
        <v>0</v>
      </c>
    </row>
    <row r="739" spans="1:46" ht="15.75" hidden="1" customHeight="1" outlineLevel="1">
      <c r="A739" s="8" t="s">
        <v>61</v>
      </c>
      <c r="B739" s="216">
        <v>728</v>
      </c>
      <c r="C739" s="226"/>
      <c r="D739" s="227"/>
      <c r="E739" s="227"/>
      <c r="F739" s="224"/>
      <c r="G739" s="220">
        <v>0</v>
      </c>
      <c r="H739" s="221">
        <v>0.1</v>
      </c>
      <c r="I739" s="222"/>
      <c r="J739" s="223">
        <v>0</v>
      </c>
      <c r="K739" s="224"/>
      <c r="L739" s="224"/>
      <c r="M739" s="215"/>
      <c r="AR739" s="205">
        <v>0</v>
      </c>
      <c r="AS739" s="205">
        <v>0</v>
      </c>
      <c r="AT739" s="205">
        <v>0</v>
      </c>
    </row>
    <row r="740" spans="1:46" ht="15.75" hidden="1" customHeight="1" outlineLevel="1">
      <c r="A740" s="8" t="s">
        <v>61</v>
      </c>
      <c r="B740" s="216">
        <v>729</v>
      </c>
      <c r="C740" s="226"/>
      <c r="D740" s="227"/>
      <c r="E740" s="227"/>
      <c r="F740" s="224"/>
      <c r="G740" s="220">
        <v>0</v>
      </c>
      <c r="H740" s="221">
        <v>0.1</v>
      </c>
      <c r="I740" s="222"/>
      <c r="J740" s="223">
        <v>0</v>
      </c>
      <c r="K740" s="224"/>
      <c r="L740" s="224"/>
      <c r="M740" s="215"/>
      <c r="AR740" s="205">
        <v>0</v>
      </c>
      <c r="AS740" s="205">
        <v>0</v>
      </c>
      <c r="AT740" s="205">
        <v>0</v>
      </c>
    </row>
    <row r="741" spans="1:46" ht="15.75" hidden="1" customHeight="1" outlineLevel="1">
      <c r="A741" s="8" t="s">
        <v>61</v>
      </c>
      <c r="B741" s="216">
        <v>730</v>
      </c>
      <c r="C741" s="226"/>
      <c r="D741" s="227"/>
      <c r="E741" s="227"/>
      <c r="F741" s="224"/>
      <c r="G741" s="220">
        <v>0</v>
      </c>
      <c r="H741" s="221">
        <v>0.1</v>
      </c>
      <c r="I741" s="222"/>
      <c r="J741" s="223">
        <v>0</v>
      </c>
      <c r="K741" s="224"/>
      <c r="L741" s="224"/>
      <c r="M741" s="215"/>
      <c r="AR741" s="205">
        <v>0</v>
      </c>
      <c r="AS741" s="205">
        <v>0</v>
      </c>
      <c r="AT741" s="205">
        <v>0</v>
      </c>
    </row>
    <row r="742" spans="1:46" ht="15.75" hidden="1" customHeight="1" outlineLevel="1">
      <c r="A742" s="8" t="s">
        <v>61</v>
      </c>
      <c r="B742" s="216">
        <v>731</v>
      </c>
      <c r="C742" s="226"/>
      <c r="D742" s="227"/>
      <c r="E742" s="227"/>
      <c r="F742" s="224"/>
      <c r="G742" s="220">
        <v>0</v>
      </c>
      <c r="H742" s="221">
        <v>0.1</v>
      </c>
      <c r="I742" s="222"/>
      <c r="J742" s="223">
        <v>0</v>
      </c>
      <c r="K742" s="224"/>
      <c r="L742" s="224"/>
      <c r="M742" s="215"/>
      <c r="AR742" s="205">
        <v>0</v>
      </c>
      <c r="AS742" s="205">
        <v>0</v>
      </c>
      <c r="AT742" s="205">
        <v>0</v>
      </c>
    </row>
    <row r="743" spans="1:46" ht="15.75" hidden="1" customHeight="1" outlineLevel="1">
      <c r="A743" s="8" t="s">
        <v>61</v>
      </c>
      <c r="B743" s="216">
        <v>732</v>
      </c>
      <c r="C743" s="226"/>
      <c r="D743" s="227"/>
      <c r="E743" s="227"/>
      <c r="F743" s="224"/>
      <c r="G743" s="220">
        <v>0</v>
      </c>
      <c r="H743" s="221">
        <v>0.1</v>
      </c>
      <c r="I743" s="222"/>
      <c r="J743" s="223">
        <v>0</v>
      </c>
      <c r="K743" s="224"/>
      <c r="L743" s="224"/>
      <c r="M743" s="215"/>
      <c r="AR743" s="205">
        <v>0</v>
      </c>
      <c r="AS743" s="205">
        <v>0</v>
      </c>
      <c r="AT743" s="205">
        <v>0</v>
      </c>
    </row>
    <row r="744" spans="1:46" ht="15.75" hidden="1" customHeight="1" outlineLevel="1">
      <c r="A744" s="8" t="s">
        <v>61</v>
      </c>
      <c r="B744" s="216">
        <v>733</v>
      </c>
      <c r="C744" s="226"/>
      <c r="D744" s="227"/>
      <c r="E744" s="227"/>
      <c r="F744" s="224"/>
      <c r="G744" s="220">
        <v>0</v>
      </c>
      <c r="H744" s="221">
        <v>0.1</v>
      </c>
      <c r="I744" s="222"/>
      <c r="J744" s="223">
        <v>0</v>
      </c>
      <c r="K744" s="224"/>
      <c r="L744" s="224"/>
      <c r="M744" s="215"/>
      <c r="AR744" s="205">
        <v>0</v>
      </c>
      <c r="AS744" s="205">
        <v>0</v>
      </c>
      <c r="AT744" s="205">
        <v>0</v>
      </c>
    </row>
    <row r="745" spans="1:46" ht="15.75" hidden="1" customHeight="1" outlineLevel="1">
      <c r="A745" s="8" t="s">
        <v>61</v>
      </c>
      <c r="B745" s="216">
        <v>734</v>
      </c>
      <c r="C745" s="226"/>
      <c r="D745" s="227"/>
      <c r="E745" s="227"/>
      <c r="F745" s="224"/>
      <c r="G745" s="220">
        <v>0</v>
      </c>
      <c r="H745" s="221">
        <v>0.1</v>
      </c>
      <c r="I745" s="222"/>
      <c r="J745" s="223">
        <v>0</v>
      </c>
      <c r="K745" s="224"/>
      <c r="L745" s="224"/>
      <c r="M745" s="215"/>
      <c r="AR745" s="205">
        <v>0</v>
      </c>
      <c r="AS745" s="205">
        <v>0</v>
      </c>
      <c r="AT745" s="205">
        <v>0</v>
      </c>
    </row>
    <row r="746" spans="1:46" ht="15.75" hidden="1" customHeight="1" outlineLevel="1">
      <c r="A746" s="8" t="s">
        <v>61</v>
      </c>
      <c r="B746" s="216">
        <v>735</v>
      </c>
      <c r="C746" s="226"/>
      <c r="D746" s="227"/>
      <c r="E746" s="227"/>
      <c r="F746" s="224"/>
      <c r="G746" s="220">
        <v>0</v>
      </c>
      <c r="H746" s="221">
        <v>0.1</v>
      </c>
      <c r="I746" s="222"/>
      <c r="J746" s="223">
        <v>0</v>
      </c>
      <c r="K746" s="224"/>
      <c r="L746" s="224"/>
      <c r="M746" s="215"/>
      <c r="AR746" s="205">
        <v>0</v>
      </c>
      <c r="AS746" s="205">
        <v>0</v>
      </c>
      <c r="AT746" s="205">
        <v>0</v>
      </c>
    </row>
    <row r="747" spans="1:46" ht="15.75" hidden="1" customHeight="1" outlineLevel="1">
      <c r="A747" s="8" t="s">
        <v>61</v>
      </c>
      <c r="B747" s="216">
        <v>736</v>
      </c>
      <c r="C747" s="226"/>
      <c r="D747" s="227"/>
      <c r="E747" s="227"/>
      <c r="F747" s="224"/>
      <c r="G747" s="220">
        <v>0</v>
      </c>
      <c r="H747" s="221">
        <v>0.1</v>
      </c>
      <c r="I747" s="222"/>
      <c r="J747" s="223">
        <v>0</v>
      </c>
      <c r="K747" s="224"/>
      <c r="L747" s="224"/>
      <c r="M747" s="215"/>
      <c r="AR747" s="205">
        <v>0</v>
      </c>
      <c r="AS747" s="205">
        <v>0</v>
      </c>
      <c r="AT747" s="205">
        <v>0</v>
      </c>
    </row>
    <row r="748" spans="1:46" ht="15.75" hidden="1" customHeight="1" outlineLevel="1">
      <c r="A748" s="8" t="s">
        <v>61</v>
      </c>
      <c r="B748" s="216">
        <v>737</v>
      </c>
      <c r="C748" s="226"/>
      <c r="D748" s="227"/>
      <c r="E748" s="227"/>
      <c r="F748" s="224"/>
      <c r="G748" s="220">
        <v>0</v>
      </c>
      <c r="H748" s="221">
        <v>0.1</v>
      </c>
      <c r="I748" s="222"/>
      <c r="J748" s="223">
        <v>0</v>
      </c>
      <c r="K748" s="224"/>
      <c r="L748" s="224"/>
      <c r="M748" s="215"/>
      <c r="AR748" s="205">
        <v>0</v>
      </c>
      <c r="AS748" s="205">
        <v>0</v>
      </c>
      <c r="AT748" s="205">
        <v>0</v>
      </c>
    </row>
    <row r="749" spans="1:46" ht="15.75" hidden="1" customHeight="1" outlineLevel="1">
      <c r="A749" s="8" t="s">
        <v>61</v>
      </c>
      <c r="B749" s="216">
        <v>738</v>
      </c>
      <c r="C749" s="226"/>
      <c r="D749" s="227"/>
      <c r="E749" s="227"/>
      <c r="F749" s="224"/>
      <c r="G749" s="220">
        <v>0</v>
      </c>
      <c r="H749" s="221">
        <v>0.1</v>
      </c>
      <c r="I749" s="222"/>
      <c r="J749" s="223">
        <v>0</v>
      </c>
      <c r="K749" s="224"/>
      <c r="L749" s="224"/>
      <c r="M749" s="215"/>
      <c r="AR749" s="205">
        <v>0</v>
      </c>
      <c r="AS749" s="205">
        <v>0</v>
      </c>
      <c r="AT749" s="205">
        <v>0</v>
      </c>
    </row>
    <row r="750" spans="1:46" ht="15.75" hidden="1" customHeight="1" outlineLevel="1">
      <c r="A750" s="8" t="s">
        <v>61</v>
      </c>
      <c r="B750" s="216">
        <v>739</v>
      </c>
      <c r="C750" s="226"/>
      <c r="D750" s="227"/>
      <c r="E750" s="227"/>
      <c r="F750" s="224"/>
      <c r="G750" s="220">
        <v>0</v>
      </c>
      <c r="H750" s="221">
        <v>0.1</v>
      </c>
      <c r="I750" s="222"/>
      <c r="J750" s="223">
        <v>0</v>
      </c>
      <c r="K750" s="224"/>
      <c r="L750" s="224"/>
      <c r="M750" s="215"/>
      <c r="AR750" s="205">
        <v>0</v>
      </c>
      <c r="AS750" s="205">
        <v>0</v>
      </c>
      <c r="AT750" s="205">
        <v>0</v>
      </c>
    </row>
    <row r="751" spans="1:46" ht="15.75" hidden="1" customHeight="1" outlineLevel="1">
      <c r="A751" s="8" t="s">
        <v>61</v>
      </c>
      <c r="B751" s="216">
        <v>740</v>
      </c>
      <c r="C751" s="226"/>
      <c r="D751" s="227"/>
      <c r="E751" s="227"/>
      <c r="F751" s="224"/>
      <c r="G751" s="220">
        <v>0</v>
      </c>
      <c r="H751" s="221">
        <v>0.1</v>
      </c>
      <c r="I751" s="222"/>
      <c r="J751" s="223">
        <v>0</v>
      </c>
      <c r="K751" s="224"/>
      <c r="L751" s="224"/>
      <c r="M751" s="215"/>
      <c r="AR751" s="205">
        <v>0</v>
      </c>
      <c r="AS751" s="205">
        <v>0</v>
      </c>
      <c r="AT751" s="205">
        <v>0</v>
      </c>
    </row>
    <row r="752" spans="1:46" ht="15.75" hidden="1" customHeight="1" outlineLevel="1">
      <c r="A752" s="8" t="s">
        <v>61</v>
      </c>
      <c r="B752" s="216">
        <v>741</v>
      </c>
      <c r="C752" s="226"/>
      <c r="D752" s="227"/>
      <c r="E752" s="227"/>
      <c r="F752" s="224"/>
      <c r="G752" s="220">
        <v>0</v>
      </c>
      <c r="H752" s="221">
        <v>0.1</v>
      </c>
      <c r="I752" s="222"/>
      <c r="J752" s="223">
        <v>0</v>
      </c>
      <c r="K752" s="224"/>
      <c r="L752" s="224"/>
      <c r="M752" s="215"/>
      <c r="AR752" s="205">
        <v>0</v>
      </c>
      <c r="AS752" s="205">
        <v>0</v>
      </c>
      <c r="AT752" s="205">
        <v>0</v>
      </c>
    </row>
    <row r="753" spans="1:46" ht="15.75" hidden="1" customHeight="1" outlineLevel="1">
      <c r="A753" s="8" t="s">
        <v>61</v>
      </c>
      <c r="B753" s="216">
        <v>742</v>
      </c>
      <c r="C753" s="226"/>
      <c r="D753" s="227"/>
      <c r="E753" s="227"/>
      <c r="F753" s="224"/>
      <c r="G753" s="220">
        <v>0</v>
      </c>
      <c r="H753" s="221">
        <v>0.1</v>
      </c>
      <c r="I753" s="222"/>
      <c r="J753" s="223">
        <v>0</v>
      </c>
      <c r="K753" s="224"/>
      <c r="L753" s="224"/>
      <c r="M753" s="215"/>
      <c r="AR753" s="205">
        <v>0</v>
      </c>
      <c r="AS753" s="205">
        <v>0</v>
      </c>
      <c r="AT753" s="205">
        <v>0</v>
      </c>
    </row>
    <row r="754" spans="1:46" ht="15.75" hidden="1" customHeight="1" outlineLevel="1">
      <c r="A754" s="8" t="s">
        <v>61</v>
      </c>
      <c r="B754" s="216">
        <v>743</v>
      </c>
      <c r="C754" s="226"/>
      <c r="D754" s="227"/>
      <c r="E754" s="227"/>
      <c r="F754" s="224"/>
      <c r="G754" s="220">
        <v>0</v>
      </c>
      <c r="H754" s="221">
        <v>0.1</v>
      </c>
      <c r="I754" s="222"/>
      <c r="J754" s="223">
        <v>0</v>
      </c>
      <c r="K754" s="224"/>
      <c r="L754" s="224"/>
      <c r="M754" s="215"/>
      <c r="AR754" s="205">
        <v>0</v>
      </c>
      <c r="AS754" s="205">
        <v>0</v>
      </c>
      <c r="AT754" s="205">
        <v>0</v>
      </c>
    </row>
    <row r="755" spans="1:46" ht="15.75" hidden="1" customHeight="1" outlineLevel="1">
      <c r="A755" s="8" t="s">
        <v>61</v>
      </c>
      <c r="B755" s="216">
        <v>744</v>
      </c>
      <c r="C755" s="226"/>
      <c r="D755" s="227"/>
      <c r="E755" s="227"/>
      <c r="F755" s="224"/>
      <c r="G755" s="220">
        <v>0</v>
      </c>
      <c r="H755" s="221">
        <v>0.1</v>
      </c>
      <c r="I755" s="222"/>
      <c r="J755" s="223">
        <v>0</v>
      </c>
      <c r="K755" s="224"/>
      <c r="L755" s="224"/>
      <c r="M755" s="215"/>
      <c r="AR755" s="205">
        <v>0</v>
      </c>
      <c r="AS755" s="205">
        <v>0</v>
      </c>
      <c r="AT755" s="205">
        <v>0</v>
      </c>
    </row>
    <row r="756" spans="1:46" ht="15.75" hidden="1" customHeight="1" outlineLevel="1">
      <c r="A756" s="8" t="s">
        <v>61</v>
      </c>
      <c r="B756" s="216">
        <v>745</v>
      </c>
      <c r="C756" s="226"/>
      <c r="D756" s="227"/>
      <c r="E756" s="227"/>
      <c r="F756" s="224"/>
      <c r="G756" s="220">
        <v>0</v>
      </c>
      <c r="H756" s="221">
        <v>0.1</v>
      </c>
      <c r="I756" s="222"/>
      <c r="J756" s="223">
        <v>0</v>
      </c>
      <c r="K756" s="224"/>
      <c r="L756" s="224"/>
      <c r="M756" s="215"/>
      <c r="AR756" s="205">
        <v>0</v>
      </c>
      <c r="AS756" s="205">
        <v>0</v>
      </c>
      <c r="AT756" s="205">
        <v>0</v>
      </c>
    </row>
    <row r="757" spans="1:46" ht="15.75" hidden="1" customHeight="1" outlineLevel="1">
      <c r="A757" s="8" t="s">
        <v>61</v>
      </c>
      <c r="B757" s="216">
        <v>746</v>
      </c>
      <c r="C757" s="226"/>
      <c r="D757" s="227"/>
      <c r="E757" s="227"/>
      <c r="F757" s="224"/>
      <c r="G757" s="220">
        <v>0</v>
      </c>
      <c r="H757" s="221">
        <v>0.1</v>
      </c>
      <c r="I757" s="222"/>
      <c r="J757" s="223">
        <v>0</v>
      </c>
      <c r="K757" s="224"/>
      <c r="L757" s="224"/>
      <c r="M757" s="215"/>
      <c r="AR757" s="205">
        <v>0</v>
      </c>
      <c r="AS757" s="205">
        <v>0</v>
      </c>
      <c r="AT757" s="205">
        <v>0</v>
      </c>
    </row>
    <row r="758" spans="1:46" ht="15.75" hidden="1" customHeight="1" outlineLevel="1">
      <c r="A758" s="8" t="s">
        <v>61</v>
      </c>
      <c r="B758" s="216">
        <v>747</v>
      </c>
      <c r="C758" s="226"/>
      <c r="D758" s="227"/>
      <c r="E758" s="227"/>
      <c r="F758" s="224"/>
      <c r="G758" s="220">
        <v>0</v>
      </c>
      <c r="H758" s="221">
        <v>0.1</v>
      </c>
      <c r="I758" s="222"/>
      <c r="J758" s="223">
        <v>0</v>
      </c>
      <c r="K758" s="224"/>
      <c r="L758" s="224"/>
      <c r="M758" s="215"/>
      <c r="AR758" s="205">
        <v>0</v>
      </c>
      <c r="AS758" s="205">
        <v>0</v>
      </c>
      <c r="AT758" s="205">
        <v>0</v>
      </c>
    </row>
    <row r="759" spans="1:46" ht="15.75" hidden="1" customHeight="1" outlineLevel="1">
      <c r="A759" s="8" t="s">
        <v>61</v>
      </c>
      <c r="B759" s="216">
        <v>748</v>
      </c>
      <c r="C759" s="226"/>
      <c r="D759" s="227"/>
      <c r="E759" s="227"/>
      <c r="F759" s="224"/>
      <c r="G759" s="220">
        <v>0</v>
      </c>
      <c r="H759" s="221">
        <v>0.1</v>
      </c>
      <c r="I759" s="222"/>
      <c r="J759" s="223">
        <v>0</v>
      </c>
      <c r="K759" s="224"/>
      <c r="L759" s="224"/>
      <c r="M759" s="215"/>
      <c r="AR759" s="205">
        <v>0</v>
      </c>
      <c r="AS759" s="205">
        <v>0</v>
      </c>
      <c r="AT759" s="205">
        <v>0</v>
      </c>
    </row>
    <row r="760" spans="1:46" ht="15.75" hidden="1" customHeight="1" outlineLevel="1">
      <c r="A760" s="8" t="s">
        <v>61</v>
      </c>
      <c r="B760" s="216">
        <v>749</v>
      </c>
      <c r="C760" s="226"/>
      <c r="D760" s="227"/>
      <c r="E760" s="227"/>
      <c r="F760" s="224"/>
      <c r="G760" s="220">
        <v>0</v>
      </c>
      <c r="H760" s="221">
        <v>0.1</v>
      </c>
      <c r="I760" s="222"/>
      <c r="J760" s="223">
        <v>0</v>
      </c>
      <c r="K760" s="224"/>
      <c r="L760" s="224"/>
      <c r="M760" s="215"/>
      <c r="AR760" s="205">
        <v>0</v>
      </c>
      <c r="AS760" s="205">
        <v>0</v>
      </c>
      <c r="AT760" s="205">
        <v>0</v>
      </c>
    </row>
    <row r="761" spans="1:46" ht="15.75" hidden="1" customHeight="1" outlineLevel="1">
      <c r="A761" s="8" t="s">
        <v>61</v>
      </c>
      <c r="B761" s="216">
        <v>750</v>
      </c>
      <c r="C761" s="226"/>
      <c r="D761" s="227"/>
      <c r="E761" s="227"/>
      <c r="F761" s="224"/>
      <c r="G761" s="220">
        <v>0</v>
      </c>
      <c r="H761" s="221">
        <v>0.1</v>
      </c>
      <c r="I761" s="222"/>
      <c r="J761" s="223">
        <v>0</v>
      </c>
      <c r="K761" s="224"/>
      <c r="L761" s="224"/>
      <c r="M761" s="215"/>
      <c r="AR761" s="205">
        <v>0</v>
      </c>
      <c r="AS761" s="205">
        <v>0</v>
      </c>
      <c r="AT761" s="205">
        <v>0</v>
      </c>
    </row>
    <row r="762" spans="1:46" ht="15.75" hidden="1" customHeight="1" outlineLevel="1">
      <c r="A762" s="8" t="s">
        <v>61</v>
      </c>
      <c r="B762" s="216">
        <v>751</v>
      </c>
      <c r="C762" s="226"/>
      <c r="D762" s="227"/>
      <c r="E762" s="227"/>
      <c r="F762" s="224"/>
      <c r="G762" s="220">
        <v>0</v>
      </c>
      <c r="H762" s="221">
        <v>0.1</v>
      </c>
      <c r="I762" s="222"/>
      <c r="J762" s="223">
        <v>0</v>
      </c>
      <c r="K762" s="224"/>
      <c r="L762" s="224"/>
      <c r="M762" s="215"/>
      <c r="AR762" s="205">
        <v>0</v>
      </c>
      <c r="AS762" s="205">
        <v>0</v>
      </c>
      <c r="AT762" s="205">
        <v>0</v>
      </c>
    </row>
    <row r="763" spans="1:46" ht="15.75" hidden="1" customHeight="1" outlineLevel="1">
      <c r="A763" s="8" t="s">
        <v>61</v>
      </c>
      <c r="B763" s="216">
        <v>752</v>
      </c>
      <c r="C763" s="226"/>
      <c r="D763" s="227"/>
      <c r="E763" s="227"/>
      <c r="F763" s="224"/>
      <c r="G763" s="220">
        <v>0</v>
      </c>
      <c r="H763" s="221">
        <v>0.1</v>
      </c>
      <c r="I763" s="222"/>
      <c r="J763" s="223">
        <v>0</v>
      </c>
      <c r="K763" s="224"/>
      <c r="L763" s="224"/>
      <c r="M763" s="215"/>
      <c r="AR763" s="205">
        <v>0</v>
      </c>
      <c r="AS763" s="205">
        <v>0</v>
      </c>
      <c r="AT763" s="205">
        <v>0</v>
      </c>
    </row>
    <row r="764" spans="1:46" ht="15.75" hidden="1" customHeight="1" outlineLevel="1">
      <c r="A764" s="8" t="s">
        <v>61</v>
      </c>
      <c r="B764" s="216">
        <v>753</v>
      </c>
      <c r="C764" s="226"/>
      <c r="D764" s="227"/>
      <c r="E764" s="227"/>
      <c r="F764" s="224"/>
      <c r="G764" s="220">
        <v>0</v>
      </c>
      <c r="H764" s="221">
        <v>0.1</v>
      </c>
      <c r="I764" s="222"/>
      <c r="J764" s="223">
        <v>0</v>
      </c>
      <c r="K764" s="224"/>
      <c r="L764" s="224"/>
      <c r="M764" s="215"/>
      <c r="AR764" s="205">
        <v>0</v>
      </c>
      <c r="AS764" s="205">
        <v>0</v>
      </c>
      <c r="AT764" s="205">
        <v>0</v>
      </c>
    </row>
    <row r="765" spans="1:46" ht="15.75" hidden="1" customHeight="1" outlineLevel="1">
      <c r="A765" s="8" t="s">
        <v>61</v>
      </c>
      <c r="B765" s="216">
        <v>754</v>
      </c>
      <c r="C765" s="226"/>
      <c r="D765" s="227"/>
      <c r="E765" s="227"/>
      <c r="F765" s="224"/>
      <c r="G765" s="220">
        <v>0</v>
      </c>
      <c r="H765" s="221">
        <v>0.1</v>
      </c>
      <c r="I765" s="222"/>
      <c r="J765" s="223">
        <v>0</v>
      </c>
      <c r="K765" s="224"/>
      <c r="L765" s="224"/>
      <c r="M765" s="215"/>
      <c r="AR765" s="205">
        <v>0</v>
      </c>
      <c r="AS765" s="205">
        <v>0</v>
      </c>
      <c r="AT765" s="205">
        <v>0</v>
      </c>
    </row>
    <row r="766" spans="1:46" ht="15.75" hidden="1" customHeight="1" outlineLevel="1">
      <c r="A766" s="8" t="s">
        <v>61</v>
      </c>
      <c r="B766" s="216">
        <v>755</v>
      </c>
      <c r="C766" s="226"/>
      <c r="D766" s="227"/>
      <c r="E766" s="227"/>
      <c r="F766" s="224"/>
      <c r="G766" s="220">
        <v>0</v>
      </c>
      <c r="H766" s="221">
        <v>0.1</v>
      </c>
      <c r="I766" s="222"/>
      <c r="J766" s="223">
        <v>0</v>
      </c>
      <c r="K766" s="224"/>
      <c r="L766" s="224"/>
      <c r="M766" s="215"/>
      <c r="AR766" s="205">
        <v>0</v>
      </c>
      <c r="AS766" s="205">
        <v>0</v>
      </c>
      <c r="AT766" s="205">
        <v>0</v>
      </c>
    </row>
    <row r="767" spans="1:46" ht="15.75" hidden="1" customHeight="1" outlineLevel="1">
      <c r="A767" s="8" t="s">
        <v>61</v>
      </c>
      <c r="B767" s="216">
        <v>756</v>
      </c>
      <c r="C767" s="226"/>
      <c r="D767" s="227"/>
      <c r="E767" s="227"/>
      <c r="F767" s="224"/>
      <c r="G767" s="220">
        <v>0</v>
      </c>
      <c r="H767" s="221">
        <v>0.1</v>
      </c>
      <c r="I767" s="222"/>
      <c r="J767" s="223">
        <v>0</v>
      </c>
      <c r="K767" s="224"/>
      <c r="L767" s="224"/>
      <c r="M767" s="215"/>
      <c r="AR767" s="205">
        <v>0</v>
      </c>
      <c r="AS767" s="205">
        <v>0</v>
      </c>
      <c r="AT767" s="205">
        <v>0</v>
      </c>
    </row>
    <row r="768" spans="1:46" ht="15.75" hidden="1" customHeight="1" outlineLevel="1">
      <c r="A768" s="8" t="s">
        <v>61</v>
      </c>
      <c r="B768" s="216">
        <v>757</v>
      </c>
      <c r="C768" s="226"/>
      <c r="D768" s="227"/>
      <c r="E768" s="227"/>
      <c r="F768" s="224"/>
      <c r="G768" s="220">
        <v>0</v>
      </c>
      <c r="H768" s="221">
        <v>0.1</v>
      </c>
      <c r="I768" s="222"/>
      <c r="J768" s="223">
        <v>0</v>
      </c>
      <c r="K768" s="224"/>
      <c r="L768" s="224"/>
      <c r="M768" s="215"/>
      <c r="AR768" s="205">
        <v>0</v>
      </c>
      <c r="AS768" s="205">
        <v>0</v>
      </c>
      <c r="AT768" s="205">
        <v>0</v>
      </c>
    </row>
    <row r="769" spans="1:46" ht="15.75" hidden="1" customHeight="1" outlineLevel="1">
      <c r="A769" s="8" t="s">
        <v>61</v>
      </c>
      <c r="B769" s="216">
        <v>758</v>
      </c>
      <c r="C769" s="226"/>
      <c r="D769" s="227"/>
      <c r="E769" s="227"/>
      <c r="F769" s="224"/>
      <c r="G769" s="220">
        <v>0</v>
      </c>
      <c r="H769" s="221">
        <v>0.1</v>
      </c>
      <c r="I769" s="222"/>
      <c r="J769" s="223">
        <v>0</v>
      </c>
      <c r="K769" s="224"/>
      <c r="L769" s="224"/>
      <c r="M769" s="215"/>
      <c r="AR769" s="205">
        <v>0</v>
      </c>
      <c r="AS769" s="205">
        <v>0</v>
      </c>
      <c r="AT769" s="205">
        <v>0</v>
      </c>
    </row>
    <row r="770" spans="1:46" ht="15.75" hidden="1" customHeight="1" outlineLevel="1">
      <c r="A770" s="8" t="s">
        <v>61</v>
      </c>
      <c r="B770" s="216">
        <v>759</v>
      </c>
      <c r="C770" s="226"/>
      <c r="D770" s="227"/>
      <c r="E770" s="227"/>
      <c r="F770" s="224"/>
      <c r="G770" s="220">
        <v>0</v>
      </c>
      <c r="H770" s="221">
        <v>0.1</v>
      </c>
      <c r="I770" s="222"/>
      <c r="J770" s="223">
        <v>0</v>
      </c>
      <c r="K770" s="224"/>
      <c r="L770" s="224"/>
      <c r="M770" s="215"/>
      <c r="AR770" s="205">
        <v>0</v>
      </c>
      <c r="AS770" s="205">
        <v>0</v>
      </c>
      <c r="AT770" s="205">
        <v>0</v>
      </c>
    </row>
    <row r="771" spans="1:46" ht="15.75" hidden="1" customHeight="1" outlineLevel="1">
      <c r="A771" s="8" t="s">
        <v>61</v>
      </c>
      <c r="B771" s="216">
        <v>760</v>
      </c>
      <c r="C771" s="226"/>
      <c r="D771" s="227"/>
      <c r="E771" s="227"/>
      <c r="F771" s="224"/>
      <c r="G771" s="220">
        <v>0</v>
      </c>
      <c r="H771" s="221">
        <v>0.1</v>
      </c>
      <c r="I771" s="222"/>
      <c r="J771" s="223">
        <v>0</v>
      </c>
      <c r="K771" s="224"/>
      <c r="L771" s="224"/>
      <c r="M771" s="215"/>
      <c r="AR771" s="205">
        <v>0</v>
      </c>
      <c r="AS771" s="205">
        <v>0</v>
      </c>
      <c r="AT771" s="205">
        <v>0</v>
      </c>
    </row>
    <row r="772" spans="1:46" ht="15.75" hidden="1" customHeight="1" outlineLevel="1">
      <c r="A772" s="8" t="s">
        <v>61</v>
      </c>
      <c r="B772" s="216">
        <v>761</v>
      </c>
      <c r="C772" s="226"/>
      <c r="D772" s="227"/>
      <c r="E772" s="227"/>
      <c r="F772" s="224"/>
      <c r="G772" s="220">
        <v>0</v>
      </c>
      <c r="H772" s="221">
        <v>0.1</v>
      </c>
      <c r="I772" s="222"/>
      <c r="J772" s="223">
        <v>0</v>
      </c>
      <c r="K772" s="224"/>
      <c r="L772" s="224"/>
      <c r="M772" s="215"/>
      <c r="AR772" s="205">
        <v>0</v>
      </c>
      <c r="AS772" s="205">
        <v>0</v>
      </c>
      <c r="AT772" s="205">
        <v>0</v>
      </c>
    </row>
    <row r="773" spans="1:46" ht="15.75" hidden="1" customHeight="1" outlineLevel="1">
      <c r="A773" s="8" t="s">
        <v>61</v>
      </c>
      <c r="B773" s="216">
        <v>762</v>
      </c>
      <c r="C773" s="226"/>
      <c r="D773" s="227"/>
      <c r="E773" s="227"/>
      <c r="F773" s="224"/>
      <c r="G773" s="220">
        <v>0</v>
      </c>
      <c r="H773" s="221">
        <v>0.1</v>
      </c>
      <c r="I773" s="222"/>
      <c r="J773" s="223">
        <v>0</v>
      </c>
      <c r="K773" s="224"/>
      <c r="L773" s="224"/>
      <c r="M773" s="215"/>
      <c r="AR773" s="205">
        <v>0</v>
      </c>
      <c r="AS773" s="205">
        <v>0</v>
      </c>
      <c r="AT773" s="205">
        <v>0</v>
      </c>
    </row>
    <row r="774" spans="1:46" ht="15.75" hidden="1" customHeight="1" outlineLevel="1">
      <c r="A774" s="8" t="s">
        <v>61</v>
      </c>
      <c r="B774" s="216">
        <v>763</v>
      </c>
      <c r="C774" s="226"/>
      <c r="D774" s="227"/>
      <c r="E774" s="227"/>
      <c r="F774" s="224"/>
      <c r="G774" s="220">
        <v>0</v>
      </c>
      <c r="H774" s="221">
        <v>0.1</v>
      </c>
      <c r="I774" s="222"/>
      <c r="J774" s="223">
        <v>0</v>
      </c>
      <c r="K774" s="224"/>
      <c r="L774" s="224"/>
      <c r="M774" s="215"/>
      <c r="AR774" s="205">
        <v>0</v>
      </c>
      <c r="AS774" s="205">
        <v>0</v>
      </c>
      <c r="AT774" s="205">
        <v>0</v>
      </c>
    </row>
    <row r="775" spans="1:46" ht="15.75" hidden="1" customHeight="1" outlineLevel="1">
      <c r="A775" s="8" t="s">
        <v>61</v>
      </c>
      <c r="B775" s="216">
        <v>764</v>
      </c>
      <c r="C775" s="226"/>
      <c r="D775" s="227"/>
      <c r="E775" s="227"/>
      <c r="F775" s="224"/>
      <c r="G775" s="220">
        <v>0</v>
      </c>
      <c r="H775" s="221">
        <v>0.1</v>
      </c>
      <c r="I775" s="222"/>
      <c r="J775" s="223">
        <v>0</v>
      </c>
      <c r="K775" s="224"/>
      <c r="L775" s="224"/>
      <c r="M775" s="215"/>
      <c r="AR775" s="205">
        <v>0</v>
      </c>
      <c r="AS775" s="205">
        <v>0</v>
      </c>
      <c r="AT775" s="205">
        <v>0</v>
      </c>
    </row>
    <row r="776" spans="1:46" ht="15.75" hidden="1" customHeight="1" outlineLevel="1">
      <c r="A776" s="8" t="s">
        <v>61</v>
      </c>
      <c r="B776" s="216">
        <v>765</v>
      </c>
      <c r="C776" s="226"/>
      <c r="D776" s="227"/>
      <c r="E776" s="227"/>
      <c r="F776" s="224"/>
      <c r="G776" s="220">
        <v>0</v>
      </c>
      <c r="H776" s="221">
        <v>0.1</v>
      </c>
      <c r="I776" s="222"/>
      <c r="J776" s="223">
        <v>0</v>
      </c>
      <c r="K776" s="224"/>
      <c r="L776" s="224"/>
      <c r="M776" s="215"/>
      <c r="AR776" s="205">
        <v>0</v>
      </c>
      <c r="AS776" s="205">
        <v>0</v>
      </c>
      <c r="AT776" s="205">
        <v>0</v>
      </c>
    </row>
    <row r="777" spans="1:46" ht="15.75" hidden="1" customHeight="1" outlineLevel="1">
      <c r="A777" s="8" t="s">
        <v>61</v>
      </c>
      <c r="B777" s="216">
        <v>766</v>
      </c>
      <c r="C777" s="226"/>
      <c r="D777" s="227"/>
      <c r="E777" s="227"/>
      <c r="F777" s="224"/>
      <c r="G777" s="220">
        <v>0</v>
      </c>
      <c r="H777" s="221">
        <v>0.1</v>
      </c>
      <c r="I777" s="222"/>
      <c r="J777" s="223">
        <v>0</v>
      </c>
      <c r="K777" s="224"/>
      <c r="L777" s="224"/>
      <c r="M777" s="215"/>
      <c r="AR777" s="205">
        <v>0</v>
      </c>
      <c r="AS777" s="205">
        <v>0</v>
      </c>
      <c r="AT777" s="205">
        <v>0</v>
      </c>
    </row>
    <row r="778" spans="1:46" ht="15.75" hidden="1" customHeight="1" outlineLevel="1">
      <c r="A778" s="8" t="s">
        <v>61</v>
      </c>
      <c r="B778" s="216">
        <v>767</v>
      </c>
      <c r="C778" s="226"/>
      <c r="D778" s="227"/>
      <c r="E778" s="227"/>
      <c r="F778" s="224"/>
      <c r="G778" s="220">
        <v>0</v>
      </c>
      <c r="H778" s="221">
        <v>0.1</v>
      </c>
      <c r="I778" s="222"/>
      <c r="J778" s="223">
        <v>0</v>
      </c>
      <c r="K778" s="224"/>
      <c r="L778" s="224"/>
      <c r="M778" s="215"/>
      <c r="AR778" s="205">
        <v>0</v>
      </c>
      <c r="AS778" s="205">
        <v>0</v>
      </c>
      <c r="AT778" s="205">
        <v>0</v>
      </c>
    </row>
    <row r="779" spans="1:46" ht="15.75" hidden="1" customHeight="1" outlineLevel="1">
      <c r="A779" s="8" t="s">
        <v>61</v>
      </c>
      <c r="B779" s="216">
        <v>768</v>
      </c>
      <c r="C779" s="226"/>
      <c r="D779" s="227"/>
      <c r="E779" s="227"/>
      <c r="F779" s="224"/>
      <c r="G779" s="220">
        <v>0</v>
      </c>
      <c r="H779" s="221">
        <v>0.1</v>
      </c>
      <c r="I779" s="222"/>
      <c r="J779" s="223">
        <v>0</v>
      </c>
      <c r="K779" s="224"/>
      <c r="L779" s="224"/>
      <c r="M779" s="215"/>
      <c r="AR779" s="205">
        <v>0</v>
      </c>
      <c r="AS779" s="205">
        <v>0</v>
      </c>
      <c r="AT779" s="205">
        <v>0</v>
      </c>
    </row>
    <row r="780" spans="1:46" ht="15.75" hidden="1" customHeight="1" outlineLevel="1">
      <c r="A780" s="8" t="s">
        <v>61</v>
      </c>
      <c r="B780" s="216">
        <v>769</v>
      </c>
      <c r="C780" s="226"/>
      <c r="D780" s="227"/>
      <c r="E780" s="227"/>
      <c r="F780" s="224"/>
      <c r="G780" s="220">
        <v>0</v>
      </c>
      <c r="H780" s="221">
        <v>0.1</v>
      </c>
      <c r="I780" s="222"/>
      <c r="J780" s="223">
        <v>0</v>
      </c>
      <c r="K780" s="224"/>
      <c r="L780" s="224"/>
      <c r="M780" s="215"/>
      <c r="AR780" s="205">
        <v>0</v>
      </c>
      <c r="AS780" s="205">
        <v>0</v>
      </c>
      <c r="AT780" s="205">
        <v>0</v>
      </c>
    </row>
    <row r="781" spans="1:46" ht="15.75" hidden="1" customHeight="1" outlineLevel="1">
      <c r="A781" s="8" t="s">
        <v>61</v>
      </c>
      <c r="B781" s="216">
        <v>770</v>
      </c>
      <c r="C781" s="226"/>
      <c r="D781" s="227"/>
      <c r="E781" s="227"/>
      <c r="F781" s="224"/>
      <c r="G781" s="220">
        <v>0</v>
      </c>
      <c r="H781" s="221">
        <v>0.1</v>
      </c>
      <c r="I781" s="222"/>
      <c r="J781" s="223">
        <v>0</v>
      </c>
      <c r="K781" s="224"/>
      <c r="L781" s="224"/>
      <c r="M781" s="215"/>
      <c r="AR781" s="205">
        <v>0</v>
      </c>
      <c r="AS781" s="205">
        <v>0</v>
      </c>
      <c r="AT781" s="205">
        <v>0</v>
      </c>
    </row>
    <row r="782" spans="1:46" ht="15.75" hidden="1" customHeight="1" outlineLevel="1">
      <c r="A782" s="8" t="s">
        <v>61</v>
      </c>
      <c r="B782" s="216">
        <v>771</v>
      </c>
      <c r="C782" s="226"/>
      <c r="D782" s="227"/>
      <c r="E782" s="227"/>
      <c r="F782" s="224"/>
      <c r="G782" s="220">
        <v>0</v>
      </c>
      <c r="H782" s="221">
        <v>0.1</v>
      </c>
      <c r="I782" s="222"/>
      <c r="J782" s="223">
        <v>0</v>
      </c>
      <c r="K782" s="224"/>
      <c r="L782" s="224"/>
      <c r="M782" s="215"/>
      <c r="AR782" s="205">
        <v>0</v>
      </c>
      <c r="AS782" s="205">
        <v>0</v>
      </c>
      <c r="AT782" s="205">
        <v>0</v>
      </c>
    </row>
    <row r="783" spans="1:46" ht="15.75" hidden="1" customHeight="1" outlineLevel="1">
      <c r="A783" s="8" t="s">
        <v>61</v>
      </c>
      <c r="B783" s="216">
        <v>772</v>
      </c>
      <c r="C783" s="226"/>
      <c r="D783" s="227"/>
      <c r="E783" s="227"/>
      <c r="F783" s="224"/>
      <c r="G783" s="220">
        <v>0</v>
      </c>
      <c r="H783" s="221">
        <v>0.1</v>
      </c>
      <c r="I783" s="222"/>
      <c r="J783" s="223">
        <v>0</v>
      </c>
      <c r="K783" s="224"/>
      <c r="L783" s="224"/>
      <c r="M783" s="215"/>
      <c r="AR783" s="205">
        <v>0</v>
      </c>
      <c r="AS783" s="205">
        <v>0</v>
      </c>
      <c r="AT783" s="205">
        <v>0</v>
      </c>
    </row>
    <row r="784" spans="1:46" ht="15.75" hidden="1" customHeight="1" outlineLevel="1">
      <c r="A784" s="8" t="s">
        <v>61</v>
      </c>
      <c r="B784" s="216">
        <v>773</v>
      </c>
      <c r="C784" s="226"/>
      <c r="D784" s="227"/>
      <c r="E784" s="227"/>
      <c r="F784" s="224"/>
      <c r="G784" s="220">
        <v>0</v>
      </c>
      <c r="H784" s="221">
        <v>0.1</v>
      </c>
      <c r="I784" s="222"/>
      <c r="J784" s="223">
        <v>0</v>
      </c>
      <c r="K784" s="224"/>
      <c r="L784" s="224"/>
      <c r="M784" s="215"/>
      <c r="AR784" s="205">
        <v>0</v>
      </c>
      <c r="AS784" s="205">
        <v>0</v>
      </c>
      <c r="AT784" s="205">
        <v>0</v>
      </c>
    </row>
    <row r="785" spans="1:46" ht="15.75" hidden="1" customHeight="1" outlineLevel="1">
      <c r="A785" s="8" t="s">
        <v>61</v>
      </c>
      <c r="B785" s="216">
        <v>774</v>
      </c>
      <c r="C785" s="226"/>
      <c r="D785" s="227"/>
      <c r="E785" s="227"/>
      <c r="F785" s="224"/>
      <c r="G785" s="220">
        <v>0</v>
      </c>
      <c r="H785" s="221">
        <v>0.1</v>
      </c>
      <c r="I785" s="222"/>
      <c r="J785" s="223">
        <v>0</v>
      </c>
      <c r="K785" s="224"/>
      <c r="L785" s="224"/>
      <c r="M785" s="215"/>
      <c r="AR785" s="205">
        <v>0</v>
      </c>
      <c r="AS785" s="205">
        <v>0</v>
      </c>
      <c r="AT785" s="205">
        <v>0</v>
      </c>
    </row>
    <row r="786" spans="1:46" ht="15.75" hidden="1" customHeight="1" outlineLevel="1">
      <c r="A786" s="8" t="s">
        <v>61</v>
      </c>
      <c r="B786" s="216">
        <v>775</v>
      </c>
      <c r="C786" s="226"/>
      <c r="D786" s="227"/>
      <c r="E786" s="227"/>
      <c r="F786" s="224"/>
      <c r="G786" s="220">
        <v>0</v>
      </c>
      <c r="H786" s="221">
        <v>0.1</v>
      </c>
      <c r="I786" s="222"/>
      <c r="J786" s="223">
        <v>0</v>
      </c>
      <c r="K786" s="224"/>
      <c r="L786" s="224"/>
      <c r="M786" s="215"/>
      <c r="AR786" s="205">
        <v>0</v>
      </c>
      <c r="AS786" s="205">
        <v>0</v>
      </c>
      <c r="AT786" s="205">
        <v>0</v>
      </c>
    </row>
    <row r="787" spans="1:46" ht="15.75" hidden="1" customHeight="1" outlineLevel="1">
      <c r="A787" s="8" t="s">
        <v>61</v>
      </c>
      <c r="B787" s="216">
        <v>776</v>
      </c>
      <c r="C787" s="226"/>
      <c r="D787" s="227"/>
      <c r="E787" s="227"/>
      <c r="F787" s="224"/>
      <c r="G787" s="220">
        <v>0</v>
      </c>
      <c r="H787" s="221">
        <v>0.1</v>
      </c>
      <c r="I787" s="222"/>
      <c r="J787" s="223">
        <v>0</v>
      </c>
      <c r="K787" s="224"/>
      <c r="L787" s="224"/>
      <c r="M787" s="215"/>
      <c r="AR787" s="205">
        <v>0</v>
      </c>
      <c r="AS787" s="205">
        <v>0</v>
      </c>
      <c r="AT787" s="205">
        <v>0</v>
      </c>
    </row>
    <row r="788" spans="1:46" ht="15.75" hidden="1" customHeight="1" outlineLevel="1">
      <c r="A788" s="8" t="s">
        <v>61</v>
      </c>
      <c r="B788" s="216">
        <v>777</v>
      </c>
      <c r="C788" s="226"/>
      <c r="D788" s="227"/>
      <c r="E788" s="227"/>
      <c r="F788" s="224"/>
      <c r="G788" s="220">
        <v>0</v>
      </c>
      <c r="H788" s="221">
        <v>0.1</v>
      </c>
      <c r="I788" s="222"/>
      <c r="J788" s="223">
        <v>0</v>
      </c>
      <c r="K788" s="224"/>
      <c r="L788" s="224"/>
      <c r="M788" s="215"/>
      <c r="AR788" s="205">
        <v>0</v>
      </c>
      <c r="AS788" s="205">
        <v>0</v>
      </c>
      <c r="AT788" s="205">
        <v>0</v>
      </c>
    </row>
    <row r="789" spans="1:46" ht="15.75" hidden="1" customHeight="1" outlineLevel="1">
      <c r="A789" s="8" t="s">
        <v>61</v>
      </c>
      <c r="B789" s="216">
        <v>778</v>
      </c>
      <c r="C789" s="226"/>
      <c r="D789" s="227"/>
      <c r="E789" s="227"/>
      <c r="F789" s="224"/>
      <c r="G789" s="220">
        <v>0</v>
      </c>
      <c r="H789" s="221">
        <v>0.1</v>
      </c>
      <c r="I789" s="222"/>
      <c r="J789" s="223">
        <v>0</v>
      </c>
      <c r="K789" s="224"/>
      <c r="L789" s="224"/>
      <c r="M789" s="215"/>
      <c r="AR789" s="205">
        <v>0</v>
      </c>
      <c r="AS789" s="205">
        <v>0</v>
      </c>
      <c r="AT789" s="205">
        <v>0</v>
      </c>
    </row>
    <row r="790" spans="1:46" ht="15.75" hidden="1" customHeight="1" outlineLevel="1">
      <c r="A790" s="8" t="s">
        <v>61</v>
      </c>
      <c r="B790" s="216">
        <v>779</v>
      </c>
      <c r="C790" s="226"/>
      <c r="D790" s="227"/>
      <c r="E790" s="227"/>
      <c r="F790" s="224"/>
      <c r="G790" s="220">
        <v>0</v>
      </c>
      <c r="H790" s="221">
        <v>0.1</v>
      </c>
      <c r="I790" s="222"/>
      <c r="J790" s="223">
        <v>0</v>
      </c>
      <c r="K790" s="224"/>
      <c r="L790" s="224"/>
      <c r="M790" s="215"/>
      <c r="AR790" s="205">
        <v>0</v>
      </c>
      <c r="AS790" s="205">
        <v>0</v>
      </c>
      <c r="AT790" s="205">
        <v>0</v>
      </c>
    </row>
    <row r="791" spans="1:46" ht="15.75" hidden="1" customHeight="1" outlineLevel="1">
      <c r="A791" s="8" t="s">
        <v>61</v>
      </c>
      <c r="B791" s="216">
        <v>780</v>
      </c>
      <c r="C791" s="226"/>
      <c r="D791" s="227"/>
      <c r="E791" s="227"/>
      <c r="F791" s="224"/>
      <c r="G791" s="220">
        <v>0</v>
      </c>
      <c r="H791" s="221">
        <v>0.1</v>
      </c>
      <c r="I791" s="222"/>
      <c r="J791" s="223">
        <v>0</v>
      </c>
      <c r="K791" s="224"/>
      <c r="L791" s="224"/>
      <c r="M791" s="215"/>
      <c r="AR791" s="205">
        <v>0</v>
      </c>
      <c r="AS791" s="205">
        <v>0</v>
      </c>
      <c r="AT791" s="205">
        <v>0</v>
      </c>
    </row>
    <row r="792" spans="1:46" ht="15.75" hidden="1" customHeight="1" outlineLevel="1">
      <c r="A792" s="8" t="s">
        <v>61</v>
      </c>
      <c r="B792" s="216">
        <v>781</v>
      </c>
      <c r="C792" s="226"/>
      <c r="D792" s="227"/>
      <c r="E792" s="227"/>
      <c r="F792" s="224"/>
      <c r="G792" s="220">
        <v>0</v>
      </c>
      <c r="H792" s="221">
        <v>0.1</v>
      </c>
      <c r="I792" s="222"/>
      <c r="J792" s="223">
        <v>0</v>
      </c>
      <c r="K792" s="224"/>
      <c r="L792" s="224"/>
      <c r="M792" s="215"/>
      <c r="AR792" s="205">
        <v>0</v>
      </c>
      <c r="AS792" s="205">
        <v>0</v>
      </c>
      <c r="AT792" s="205">
        <v>0</v>
      </c>
    </row>
    <row r="793" spans="1:46" ht="15.75" hidden="1" customHeight="1" outlineLevel="1">
      <c r="A793" s="8" t="s">
        <v>61</v>
      </c>
      <c r="B793" s="216">
        <v>782</v>
      </c>
      <c r="C793" s="226"/>
      <c r="D793" s="227"/>
      <c r="E793" s="227"/>
      <c r="F793" s="224"/>
      <c r="G793" s="220">
        <v>0</v>
      </c>
      <c r="H793" s="221">
        <v>0.1</v>
      </c>
      <c r="I793" s="222"/>
      <c r="J793" s="223">
        <v>0</v>
      </c>
      <c r="K793" s="224"/>
      <c r="L793" s="224"/>
      <c r="M793" s="215"/>
      <c r="AR793" s="205">
        <v>0</v>
      </c>
      <c r="AS793" s="205">
        <v>0</v>
      </c>
      <c r="AT793" s="205">
        <v>0</v>
      </c>
    </row>
    <row r="794" spans="1:46" ht="15.75" hidden="1" customHeight="1" outlineLevel="1">
      <c r="A794" s="8" t="s">
        <v>61</v>
      </c>
      <c r="B794" s="216">
        <v>783</v>
      </c>
      <c r="C794" s="226"/>
      <c r="D794" s="227"/>
      <c r="E794" s="227"/>
      <c r="F794" s="224"/>
      <c r="G794" s="220">
        <v>0</v>
      </c>
      <c r="H794" s="221">
        <v>0.1</v>
      </c>
      <c r="I794" s="222"/>
      <c r="J794" s="223">
        <v>0</v>
      </c>
      <c r="K794" s="224"/>
      <c r="L794" s="224"/>
      <c r="M794" s="215"/>
      <c r="AR794" s="205">
        <v>0</v>
      </c>
      <c r="AS794" s="205">
        <v>0</v>
      </c>
      <c r="AT794" s="205">
        <v>0</v>
      </c>
    </row>
    <row r="795" spans="1:46" ht="15.75" hidden="1" customHeight="1" outlineLevel="1">
      <c r="A795" s="8" t="s">
        <v>61</v>
      </c>
      <c r="B795" s="216">
        <v>784</v>
      </c>
      <c r="C795" s="226"/>
      <c r="D795" s="227"/>
      <c r="E795" s="227"/>
      <c r="F795" s="224"/>
      <c r="G795" s="220">
        <v>0</v>
      </c>
      <c r="H795" s="221">
        <v>0.1</v>
      </c>
      <c r="I795" s="222"/>
      <c r="J795" s="223">
        <v>0</v>
      </c>
      <c r="K795" s="224"/>
      <c r="L795" s="224"/>
      <c r="M795" s="215"/>
      <c r="AR795" s="205">
        <v>0</v>
      </c>
      <c r="AS795" s="205">
        <v>0</v>
      </c>
      <c r="AT795" s="205">
        <v>0</v>
      </c>
    </row>
    <row r="796" spans="1:46" ht="15.75" hidden="1" customHeight="1" outlineLevel="1">
      <c r="A796" s="8" t="s">
        <v>61</v>
      </c>
      <c r="B796" s="216">
        <v>785</v>
      </c>
      <c r="C796" s="226"/>
      <c r="D796" s="227"/>
      <c r="E796" s="227"/>
      <c r="F796" s="224"/>
      <c r="G796" s="220">
        <v>0</v>
      </c>
      <c r="H796" s="221">
        <v>0.1</v>
      </c>
      <c r="I796" s="222"/>
      <c r="J796" s="223">
        <v>0</v>
      </c>
      <c r="K796" s="224"/>
      <c r="L796" s="224"/>
      <c r="M796" s="215"/>
      <c r="AR796" s="205">
        <v>0</v>
      </c>
      <c r="AS796" s="205">
        <v>0</v>
      </c>
      <c r="AT796" s="205">
        <v>0</v>
      </c>
    </row>
    <row r="797" spans="1:46" ht="15.75" hidden="1" customHeight="1" outlineLevel="1">
      <c r="A797" s="8" t="s">
        <v>61</v>
      </c>
      <c r="B797" s="216">
        <v>786</v>
      </c>
      <c r="C797" s="226"/>
      <c r="D797" s="227"/>
      <c r="E797" s="227"/>
      <c r="F797" s="224"/>
      <c r="G797" s="220">
        <v>0</v>
      </c>
      <c r="H797" s="221">
        <v>0.1</v>
      </c>
      <c r="I797" s="222"/>
      <c r="J797" s="223">
        <v>0</v>
      </c>
      <c r="K797" s="224"/>
      <c r="L797" s="224"/>
      <c r="M797" s="215"/>
      <c r="AR797" s="205">
        <v>0</v>
      </c>
      <c r="AS797" s="205">
        <v>0</v>
      </c>
      <c r="AT797" s="205">
        <v>0</v>
      </c>
    </row>
    <row r="798" spans="1:46" ht="15.75" hidden="1" customHeight="1" outlineLevel="1">
      <c r="A798" s="8" t="s">
        <v>61</v>
      </c>
      <c r="B798" s="216">
        <v>787</v>
      </c>
      <c r="C798" s="226"/>
      <c r="D798" s="227"/>
      <c r="E798" s="227"/>
      <c r="F798" s="224"/>
      <c r="G798" s="220">
        <v>0</v>
      </c>
      <c r="H798" s="221">
        <v>0.1</v>
      </c>
      <c r="I798" s="222"/>
      <c r="J798" s="223">
        <v>0</v>
      </c>
      <c r="K798" s="224"/>
      <c r="L798" s="224"/>
      <c r="M798" s="215"/>
      <c r="AR798" s="205">
        <v>0</v>
      </c>
      <c r="AS798" s="205">
        <v>0</v>
      </c>
      <c r="AT798" s="205">
        <v>0</v>
      </c>
    </row>
    <row r="799" spans="1:46" ht="15.75" hidden="1" customHeight="1" outlineLevel="1">
      <c r="A799" s="8" t="s">
        <v>61</v>
      </c>
      <c r="B799" s="216">
        <v>788</v>
      </c>
      <c r="C799" s="226"/>
      <c r="D799" s="227"/>
      <c r="E799" s="227"/>
      <c r="F799" s="224"/>
      <c r="G799" s="220">
        <v>0</v>
      </c>
      <c r="H799" s="221">
        <v>0.1</v>
      </c>
      <c r="I799" s="222"/>
      <c r="J799" s="223">
        <v>0</v>
      </c>
      <c r="K799" s="224"/>
      <c r="L799" s="224"/>
      <c r="M799" s="215"/>
      <c r="AR799" s="205">
        <v>0</v>
      </c>
      <c r="AS799" s="205">
        <v>0</v>
      </c>
      <c r="AT799" s="205">
        <v>0</v>
      </c>
    </row>
    <row r="800" spans="1:46" ht="15.75" hidden="1" customHeight="1" outlineLevel="1">
      <c r="A800" s="8" t="s">
        <v>61</v>
      </c>
      <c r="B800" s="216">
        <v>789</v>
      </c>
      <c r="C800" s="226"/>
      <c r="D800" s="227"/>
      <c r="E800" s="227"/>
      <c r="F800" s="224"/>
      <c r="G800" s="220">
        <v>0</v>
      </c>
      <c r="H800" s="221">
        <v>0.1</v>
      </c>
      <c r="I800" s="222"/>
      <c r="J800" s="223">
        <v>0</v>
      </c>
      <c r="K800" s="224"/>
      <c r="L800" s="224"/>
      <c r="M800" s="215"/>
      <c r="AR800" s="205">
        <v>0</v>
      </c>
      <c r="AS800" s="205">
        <v>0</v>
      </c>
      <c r="AT800" s="205">
        <v>0</v>
      </c>
    </row>
    <row r="801" spans="1:46" ht="15.75" hidden="1" customHeight="1" outlineLevel="1">
      <c r="A801" s="8" t="s">
        <v>61</v>
      </c>
      <c r="B801" s="216">
        <v>790</v>
      </c>
      <c r="C801" s="226"/>
      <c r="D801" s="227"/>
      <c r="E801" s="227"/>
      <c r="F801" s="224"/>
      <c r="G801" s="220">
        <v>0</v>
      </c>
      <c r="H801" s="221">
        <v>0.1</v>
      </c>
      <c r="I801" s="222"/>
      <c r="J801" s="223">
        <v>0</v>
      </c>
      <c r="K801" s="224"/>
      <c r="L801" s="224"/>
      <c r="M801" s="215"/>
      <c r="AR801" s="205">
        <v>0</v>
      </c>
      <c r="AS801" s="205">
        <v>0</v>
      </c>
      <c r="AT801" s="205">
        <v>0</v>
      </c>
    </row>
    <row r="802" spans="1:46" ht="15.75" hidden="1" customHeight="1" outlineLevel="1">
      <c r="A802" s="8" t="s">
        <v>61</v>
      </c>
      <c r="B802" s="216">
        <v>791</v>
      </c>
      <c r="C802" s="226"/>
      <c r="D802" s="227"/>
      <c r="E802" s="227"/>
      <c r="F802" s="224"/>
      <c r="G802" s="220">
        <v>0</v>
      </c>
      <c r="H802" s="221">
        <v>0.1</v>
      </c>
      <c r="I802" s="222"/>
      <c r="J802" s="223">
        <v>0</v>
      </c>
      <c r="K802" s="224"/>
      <c r="L802" s="224"/>
      <c r="M802" s="215"/>
      <c r="AR802" s="205">
        <v>0</v>
      </c>
      <c r="AS802" s="205">
        <v>0</v>
      </c>
      <c r="AT802" s="205">
        <v>0</v>
      </c>
    </row>
    <row r="803" spans="1:46" ht="15.75" hidden="1" customHeight="1" outlineLevel="1">
      <c r="A803" s="8" t="s">
        <v>61</v>
      </c>
      <c r="B803" s="216">
        <v>792</v>
      </c>
      <c r="C803" s="226"/>
      <c r="D803" s="227"/>
      <c r="E803" s="227"/>
      <c r="F803" s="224"/>
      <c r="G803" s="220">
        <v>0</v>
      </c>
      <c r="H803" s="221">
        <v>0.1</v>
      </c>
      <c r="I803" s="222"/>
      <c r="J803" s="223">
        <v>0</v>
      </c>
      <c r="K803" s="224"/>
      <c r="L803" s="224"/>
      <c r="M803" s="215"/>
      <c r="AR803" s="205">
        <v>0</v>
      </c>
      <c r="AS803" s="205">
        <v>0</v>
      </c>
      <c r="AT803" s="205">
        <v>0</v>
      </c>
    </row>
    <row r="804" spans="1:46" ht="15.75" hidden="1" customHeight="1" outlineLevel="1">
      <c r="A804" s="8" t="s">
        <v>61</v>
      </c>
      <c r="B804" s="216">
        <v>793</v>
      </c>
      <c r="C804" s="226"/>
      <c r="D804" s="227"/>
      <c r="E804" s="227"/>
      <c r="F804" s="224"/>
      <c r="G804" s="220">
        <v>0</v>
      </c>
      <c r="H804" s="221">
        <v>0.1</v>
      </c>
      <c r="I804" s="222"/>
      <c r="J804" s="223">
        <v>0</v>
      </c>
      <c r="K804" s="224"/>
      <c r="L804" s="224"/>
      <c r="M804" s="215"/>
      <c r="AR804" s="205">
        <v>0</v>
      </c>
      <c r="AS804" s="205">
        <v>0</v>
      </c>
      <c r="AT804" s="205">
        <v>0</v>
      </c>
    </row>
    <row r="805" spans="1:46" ht="15.75" hidden="1" customHeight="1" outlineLevel="1">
      <c r="A805" s="8" t="s">
        <v>61</v>
      </c>
      <c r="B805" s="216">
        <v>794</v>
      </c>
      <c r="C805" s="226"/>
      <c r="D805" s="227"/>
      <c r="E805" s="227"/>
      <c r="F805" s="224"/>
      <c r="G805" s="220">
        <v>0</v>
      </c>
      <c r="H805" s="221">
        <v>0.1</v>
      </c>
      <c r="I805" s="222"/>
      <c r="J805" s="223">
        <v>0</v>
      </c>
      <c r="K805" s="224"/>
      <c r="L805" s="224"/>
      <c r="M805" s="215"/>
      <c r="AR805" s="205">
        <v>0</v>
      </c>
      <c r="AS805" s="205">
        <v>0</v>
      </c>
      <c r="AT805" s="205">
        <v>0</v>
      </c>
    </row>
    <row r="806" spans="1:46" ht="15.75" hidden="1" customHeight="1" outlineLevel="1">
      <c r="A806" s="8" t="s">
        <v>61</v>
      </c>
      <c r="B806" s="216">
        <v>795</v>
      </c>
      <c r="C806" s="226"/>
      <c r="D806" s="227"/>
      <c r="E806" s="227"/>
      <c r="F806" s="224"/>
      <c r="G806" s="220">
        <v>0</v>
      </c>
      <c r="H806" s="221">
        <v>0.1</v>
      </c>
      <c r="I806" s="222"/>
      <c r="J806" s="223">
        <v>0</v>
      </c>
      <c r="K806" s="224"/>
      <c r="L806" s="224"/>
      <c r="M806" s="215"/>
      <c r="AR806" s="205">
        <v>0</v>
      </c>
      <c r="AS806" s="205">
        <v>0</v>
      </c>
      <c r="AT806" s="205">
        <v>0</v>
      </c>
    </row>
    <row r="807" spans="1:46" ht="15.75" hidden="1" customHeight="1" outlineLevel="1">
      <c r="A807" s="8" t="s">
        <v>61</v>
      </c>
      <c r="B807" s="216">
        <v>796</v>
      </c>
      <c r="C807" s="226"/>
      <c r="D807" s="227"/>
      <c r="E807" s="227"/>
      <c r="F807" s="224"/>
      <c r="G807" s="220">
        <v>0</v>
      </c>
      <c r="H807" s="221">
        <v>0.1</v>
      </c>
      <c r="I807" s="222"/>
      <c r="J807" s="223">
        <v>0</v>
      </c>
      <c r="K807" s="224"/>
      <c r="L807" s="224"/>
      <c r="M807" s="215"/>
      <c r="AR807" s="205">
        <v>0</v>
      </c>
      <c r="AS807" s="205">
        <v>0</v>
      </c>
      <c r="AT807" s="205">
        <v>0</v>
      </c>
    </row>
    <row r="808" spans="1:46" ht="15.75" hidden="1" customHeight="1" outlineLevel="1">
      <c r="A808" s="8" t="s">
        <v>61</v>
      </c>
      <c r="B808" s="216">
        <v>797</v>
      </c>
      <c r="C808" s="226"/>
      <c r="D808" s="227"/>
      <c r="E808" s="227"/>
      <c r="F808" s="224"/>
      <c r="G808" s="220">
        <v>0</v>
      </c>
      <c r="H808" s="221">
        <v>0.1</v>
      </c>
      <c r="I808" s="222"/>
      <c r="J808" s="223">
        <v>0</v>
      </c>
      <c r="K808" s="224"/>
      <c r="L808" s="224"/>
      <c r="M808" s="215"/>
      <c r="AR808" s="205">
        <v>0</v>
      </c>
      <c r="AS808" s="205">
        <v>0</v>
      </c>
      <c r="AT808" s="205">
        <v>0</v>
      </c>
    </row>
    <row r="809" spans="1:46" ht="15.75" hidden="1" customHeight="1" outlineLevel="1">
      <c r="A809" s="8" t="s">
        <v>61</v>
      </c>
      <c r="B809" s="216">
        <v>798</v>
      </c>
      <c r="C809" s="226"/>
      <c r="D809" s="227"/>
      <c r="E809" s="227"/>
      <c r="F809" s="224"/>
      <c r="G809" s="220">
        <v>0</v>
      </c>
      <c r="H809" s="221">
        <v>0.1</v>
      </c>
      <c r="I809" s="222"/>
      <c r="J809" s="223">
        <v>0</v>
      </c>
      <c r="K809" s="224"/>
      <c r="L809" s="224"/>
      <c r="M809" s="215"/>
      <c r="AR809" s="205">
        <v>0</v>
      </c>
      <c r="AS809" s="205">
        <v>0</v>
      </c>
      <c r="AT809" s="205">
        <v>0</v>
      </c>
    </row>
    <row r="810" spans="1:46" ht="15.75" hidden="1" customHeight="1" outlineLevel="1">
      <c r="A810" s="8" t="s">
        <v>61</v>
      </c>
      <c r="B810" s="216">
        <v>799</v>
      </c>
      <c r="C810" s="226"/>
      <c r="D810" s="227"/>
      <c r="E810" s="227"/>
      <c r="F810" s="224"/>
      <c r="G810" s="220">
        <v>0</v>
      </c>
      <c r="H810" s="221">
        <v>0.1</v>
      </c>
      <c r="I810" s="222"/>
      <c r="J810" s="223">
        <v>0</v>
      </c>
      <c r="K810" s="224"/>
      <c r="L810" s="224"/>
      <c r="M810" s="215"/>
      <c r="AR810" s="205">
        <v>0</v>
      </c>
      <c r="AS810" s="205">
        <v>0</v>
      </c>
      <c r="AT810" s="205">
        <v>0</v>
      </c>
    </row>
    <row r="811" spans="1:46" ht="15.75" hidden="1" customHeight="1" outlineLevel="1">
      <c r="A811" s="8" t="s">
        <v>61</v>
      </c>
      <c r="B811" s="216">
        <v>800</v>
      </c>
      <c r="C811" s="226"/>
      <c r="D811" s="227"/>
      <c r="E811" s="227"/>
      <c r="F811" s="224"/>
      <c r="G811" s="220">
        <v>0</v>
      </c>
      <c r="H811" s="221">
        <v>0.1</v>
      </c>
      <c r="I811" s="222"/>
      <c r="J811" s="223">
        <v>0</v>
      </c>
      <c r="K811" s="224"/>
      <c r="L811" s="224"/>
      <c r="M811" s="215"/>
      <c r="AR811" s="205">
        <v>0</v>
      </c>
      <c r="AS811" s="205">
        <v>0</v>
      </c>
      <c r="AT811" s="205">
        <v>0</v>
      </c>
    </row>
    <row r="812" spans="1:46" ht="15.75" hidden="1" customHeight="1" outlineLevel="1">
      <c r="A812" s="8" t="s">
        <v>61</v>
      </c>
      <c r="B812" s="216">
        <v>801</v>
      </c>
      <c r="C812" s="226"/>
      <c r="D812" s="227"/>
      <c r="E812" s="227"/>
      <c r="F812" s="224"/>
      <c r="G812" s="220">
        <v>0</v>
      </c>
      <c r="H812" s="221">
        <v>0.1</v>
      </c>
      <c r="I812" s="222"/>
      <c r="J812" s="223">
        <v>0</v>
      </c>
      <c r="K812" s="224"/>
      <c r="L812" s="224"/>
      <c r="M812" s="215"/>
      <c r="AR812" s="205">
        <v>0</v>
      </c>
      <c r="AS812" s="205">
        <v>0</v>
      </c>
      <c r="AT812" s="205">
        <v>0</v>
      </c>
    </row>
    <row r="813" spans="1:46" ht="15.75" hidden="1" customHeight="1" outlineLevel="1">
      <c r="A813" s="8" t="s">
        <v>61</v>
      </c>
      <c r="B813" s="216">
        <v>802</v>
      </c>
      <c r="C813" s="226"/>
      <c r="D813" s="227"/>
      <c r="E813" s="227"/>
      <c r="F813" s="224"/>
      <c r="G813" s="220">
        <v>0</v>
      </c>
      <c r="H813" s="221">
        <v>0.1</v>
      </c>
      <c r="I813" s="222"/>
      <c r="J813" s="223">
        <v>0</v>
      </c>
      <c r="K813" s="224"/>
      <c r="L813" s="224"/>
      <c r="M813" s="215"/>
      <c r="AR813" s="205">
        <v>0</v>
      </c>
      <c r="AS813" s="205">
        <v>0</v>
      </c>
      <c r="AT813" s="205">
        <v>0</v>
      </c>
    </row>
    <row r="814" spans="1:46" ht="15.75" hidden="1" customHeight="1" outlineLevel="1">
      <c r="A814" s="8" t="s">
        <v>61</v>
      </c>
      <c r="B814" s="216">
        <v>803</v>
      </c>
      <c r="C814" s="226"/>
      <c r="D814" s="227"/>
      <c r="E814" s="227"/>
      <c r="F814" s="224"/>
      <c r="G814" s="220">
        <v>0</v>
      </c>
      <c r="H814" s="221">
        <v>0.1</v>
      </c>
      <c r="I814" s="222"/>
      <c r="J814" s="223">
        <v>0</v>
      </c>
      <c r="K814" s="224"/>
      <c r="L814" s="224"/>
      <c r="M814" s="215"/>
      <c r="AR814" s="205">
        <v>0</v>
      </c>
      <c r="AS814" s="205">
        <v>0</v>
      </c>
      <c r="AT814" s="205">
        <v>0</v>
      </c>
    </row>
    <row r="815" spans="1:46" ht="15.75" hidden="1" customHeight="1" outlineLevel="1">
      <c r="A815" s="8" t="s">
        <v>61</v>
      </c>
      <c r="B815" s="216">
        <v>804</v>
      </c>
      <c r="C815" s="226"/>
      <c r="D815" s="227"/>
      <c r="E815" s="227"/>
      <c r="F815" s="224"/>
      <c r="G815" s="220">
        <v>0</v>
      </c>
      <c r="H815" s="221">
        <v>0.1</v>
      </c>
      <c r="I815" s="222"/>
      <c r="J815" s="223">
        <v>0</v>
      </c>
      <c r="K815" s="224"/>
      <c r="L815" s="224"/>
      <c r="M815" s="215"/>
      <c r="AR815" s="205">
        <v>0</v>
      </c>
      <c r="AS815" s="205">
        <v>0</v>
      </c>
      <c r="AT815" s="205">
        <v>0</v>
      </c>
    </row>
    <row r="816" spans="1:46" ht="15.75" hidden="1" customHeight="1" outlineLevel="1">
      <c r="A816" s="8" t="s">
        <v>61</v>
      </c>
      <c r="B816" s="216">
        <v>805</v>
      </c>
      <c r="C816" s="226"/>
      <c r="D816" s="227"/>
      <c r="E816" s="227"/>
      <c r="F816" s="224"/>
      <c r="G816" s="220">
        <v>0</v>
      </c>
      <c r="H816" s="221">
        <v>0.1</v>
      </c>
      <c r="I816" s="222"/>
      <c r="J816" s="223">
        <v>0</v>
      </c>
      <c r="K816" s="224"/>
      <c r="L816" s="224"/>
      <c r="M816" s="215"/>
      <c r="AR816" s="205">
        <v>0</v>
      </c>
      <c r="AS816" s="205">
        <v>0</v>
      </c>
      <c r="AT816" s="205">
        <v>0</v>
      </c>
    </row>
    <row r="817" spans="1:46" ht="15.75" hidden="1" customHeight="1" outlineLevel="1">
      <c r="A817" s="8" t="s">
        <v>61</v>
      </c>
      <c r="B817" s="216">
        <v>806</v>
      </c>
      <c r="C817" s="226"/>
      <c r="D817" s="227"/>
      <c r="E817" s="227"/>
      <c r="F817" s="224"/>
      <c r="G817" s="220">
        <v>0</v>
      </c>
      <c r="H817" s="221">
        <v>0.1</v>
      </c>
      <c r="I817" s="222"/>
      <c r="J817" s="223">
        <v>0</v>
      </c>
      <c r="K817" s="224"/>
      <c r="L817" s="224"/>
      <c r="M817" s="215"/>
      <c r="AR817" s="205">
        <v>0</v>
      </c>
      <c r="AS817" s="205">
        <v>0</v>
      </c>
      <c r="AT817" s="205">
        <v>0</v>
      </c>
    </row>
    <row r="818" spans="1:46" ht="15.75" hidden="1" customHeight="1" outlineLevel="1">
      <c r="A818" s="8" t="s">
        <v>61</v>
      </c>
      <c r="B818" s="216">
        <v>807</v>
      </c>
      <c r="C818" s="226"/>
      <c r="D818" s="227"/>
      <c r="E818" s="227"/>
      <c r="F818" s="224"/>
      <c r="G818" s="220">
        <v>0</v>
      </c>
      <c r="H818" s="221">
        <v>0.1</v>
      </c>
      <c r="I818" s="222"/>
      <c r="J818" s="223">
        <v>0</v>
      </c>
      <c r="K818" s="224"/>
      <c r="L818" s="224"/>
      <c r="M818" s="215"/>
      <c r="AR818" s="205">
        <v>0</v>
      </c>
      <c r="AS818" s="205">
        <v>0</v>
      </c>
      <c r="AT818" s="205">
        <v>0</v>
      </c>
    </row>
    <row r="819" spans="1:46" ht="15.75" hidden="1" customHeight="1" outlineLevel="1">
      <c r="A819" s="8" t="s">
        <v>61</v>
      </c>
      <c r="B819" s="216">
        <v>808</v>
      </c>
      <c r="C819" s="226"/>
      <c r="D819" s="227"/>
      <c r="E819" s="227"/>
      <c r="F819" s="224"/>
      <c r="G819" s="220">
        <v>0</v>
      </c>
      <c r="H819" s="221">
        <v>0.1</v>
      </c>
      <c r="I819" s="222"/>
      <c r="J819" s="223">
        <v>0</v>
      </c>
      <c r="K819" s="224"/>
      <c r="L819" s="224"/>
      <c r="M819" s="215"/>
      <c r="AR819" s="205">
        <v>0</v>
      </c>
      <c r="AS819" s="205">
        <v>0</v>
      </c>
      <c r="AT819" s="205">
        <v>0</v>
      </c>
    </row>
    <row r="820" spans="1:46" ht="15.75" hidden="1" customHeight="1" outlineLevel="1">
      <c r="A820" s="8" t="s">
        <v>61</v>
      </c>
      <c r="B820" s="216">
        <v>809</v>
      </c>
      <c r="C820" s="226"/>
      <c r="D820" s="227"/>
      <c r="E820" s="227"/>
      <c r="F820" s="224"/>
      <c r="G820" s="220">
        <v>0</v>
      </c>
      <c r="H820" s="221">
        <v>0.1</v>
      </c>
      <c r="I820" s="222"/>
      <c r="J820" s="223">
        <v>0</v>
      </c>
      <c r="K820" s="224"/>
      <c r="L820" s="224"/>
      <c r="M820" s="215"/>
      <c r="AR820" s="205">
        <v>0</v>
      </c>
      <c r="AS820" s="205">
        <v>0</v>
      </c>
      <c r="AT820" s="205">
        <v>0</v>
      </c>
    </row>
    <row r="821" spans="1:46" ht="15.75" hidden="1" customHeight="1" outlineLevel="1">
      <c r="A821" s="8" t="s">
        <v>61</v>
      </c>
      <c r="B821" s="216">
        <v>810</v>
      </c>
      <c r="C821" s="226"/>
      <c r="D821" s="227"/>
      <c r="E821" s="227"/>
      <c r="F821" s="224"/>
      <c r="G821" s="220">
        <v>0</v>
      </c>
      <c r="H821" s="221">
        <v>0.1</v>
      </c>
      <c r="I821" s="222"/>
      <c r="J821" s="223">
        <v>0</v>
      </c>
      <c r="K821" s="224"/>
      <c r="L821" s="224"/>
      <c r="M821" s="215"/>
      <c r="AR821" s="205">
        <v>0</v>
      </c>
      <c r="AS821" s="205">
        <v>0</v>
      </c>
      <c r="AT821" s="205">
        <v>0</v>
      </c>
    </row>
    <row r="822" spans="1:46" ht="15.75" hidden="1" customHeight="1" outlineLevel="1">
      <c r="A822" s="8" t="s">
        <v>61</v>
      </c>
      <c r="B822" s="216">
        <v>811</v>
      </c>
      <c r="C822" s="226"/>
      <c r="D822" s="227"/>
      <c r="E822" s="227"/>
      <c r="F822" s="224"/>
      <c r="G822" s="220">
        <v>0</v>
      </c>
      <c r="H822" s="221">
        <v>0.1</v>
      </c>
      <c r="I822" s="222"/>
      <c r="J822" s="223">
        <v>0</v>
      </c>
      <c r="K822" s="224"/>
      <c r="L822" s="224"/>
      <c r="M822" s="215"/>
      <c r="AR822" s="205">
        <v>0</v>
      </c>
      <c r="AS822" s="205">
        <v>0</v>
      </c>
      <c r="AT822" s="205">
        <v>0</v>
      </c>
    </row>
    <row r="823" spans="1:46" ht="15.75" hidden="1" customHeight="1" outlineLevel="1">
      <c r="A823" s="8" t="s">
        <v>61</v>
      </c>
      <c r="B823" s="216">
        <v>812</v>
      </c>
      <c r="C823" s="226"/>
      <c r="D823" s="227"/>
      <c r="E823" s="227"/>
      <c r="F823" s="224"/>
      <c r="G823" s="220">
        <v>0</v>
      </c>
      <c r="H823" s="221">
        <v>0.1</v>
      </c>
      <c r="I823" s="222"/>
      <c r="J823" s="223">
        <v>0</v>
      </c>
      <c r="K823" s="224"/>
      <c r="L823" s="224"/>
      <c r="M823" s="215"/>
      <c r="AR823" s="205">
        <v>0</v>
      </c>
      <c r="AS823" s="205">
        <v>0</v>
      </c>
      <c r="AT823" s="205">
        <v>0</v>
      </c>
    </row>
    <row r="824" spans="1:46" ht="15.75" hidden="1" customHeight="1" outlineLevel="1">
      <c r="A824" s="8" t="s">
        <v>61</v>
      </c>
      <c r="B824" s="216">
        <v>813</v>
      </c>
      <c r="C824" s="226"/>
      <c r="D824" s="227"/>
      <c r="E824" s="227"/>
      <c r="F824" s="224"/>
      <c r="G824" s="220">
        <v>0</v>
      </c>
      <c r="H824" s="221">
        <v>0.1</v>
      </c>
      <c r="I824" s="222"/>
      <c r="J824" s="223">
        <v>0</v>
      </c>
      <c r="K824" s="224"/>
      <c r="L824" s="224"/>
      <c r="M824" s="215"/>
      <c r="AR824" s="205">
        <v>0</v>
      </c>
      <c r="AS824" s="205">
        <v>0</v>
      </c>
      <c r="AT824" s="205">
        <v>0</v>
      </c>
    </row>
    <row r="825" spans="1:46" ht="15.75" hidden="1" customHeight="1" outlineLevel="1">
      <c r="A825" s="8" t="s">
        <v>61</v>
      </c>
      <c r="B825" s="216">
        <v>814</v>
      </c>
      <c r="C825" s="226"/>
      <c r="D825" s="227"/>
      <c r="E825" s="227"/>
      <c r="F825" s="224"/>
      <c r="G825" s="220">
        <v>0</v>
      </c>
      <c r="H825" s="221">
        <v>0.1</v>
      </c>
      <c r="I825" s="222"/>
      <c r="J825" s="223">
        <v>0</v>
      </c>
      <c r="K825" s="224"/>
      <c r="L825" s="224"/>
      <c r="M825" s="215"/>
      <c r="AR825" s="205">
        <v>0</v>
      </c>
      <c r="AS825" s="205">
        <v>0</v>
      </c>
      <c r="AT825" s="205">
        <v>0</v>
      </c>
    </row>
    <row r="826" spans="1:46" ht="15.75" hidden="1" customHeight="1" outlineLevel="1">
      <c r="A826" s="8" t="s">
        <v>61</v>
      </c>
      <c r="B826" s="216">
        <v>815</v>
      </c>
      <c r="C826" s="226"/>
      <c r="D826" s="227"/>
      <c r="E826" s="227"/>
      <c r="F826" s="224"/>
      <c r="G826" s="220">
        <v>0</v>
      </c>
      <c r="H826" s="221">
        <v>0.1</v>
      </c>
      <c r="I826" s="222"/>
      <c r="J826" s="223">
        <v>0</v>
      </c>
      <c r="K826" s="224"/>
      <c r="L826" s="224"/>
      <c r="M826" s="215"/>
      <c r="AR826" s="205">
        <v>0</v>
      </c>
      <c r="AS826" s="205">
        <v>0</v>
      </c>
      <c r="AT826" s="205">
        <v>0</v>
      </c>
    </row>
    <row r="827" spans="1:46" ht="15.75" hidden="1" customHeight="1" outlineLevel="1">
      <c r="A827" s="8" t="s">
        <v>61</v>
      </c>
      <c r="B827" s="216">
        <v>816</v>
      </c>
      <c r="C827" s="226"/>
      <c r="D827" s="227"/>
      <c r="E827" s="227"/>
      <c r="F827" s="224"/>
      <c r="G827" s="220">
        <v>0</v>
      </c>
      <c r="H827" s="221">
        <v>0.1</v>
      </c>
      <c r="I827" s="222"/>
      <c r="J827" s="223">
        <v>0</v>
      </c>
      <c r="K827" s="224"/>
      <c r="L827" s="224"/>
      <c r="M827" s="215"/>
      <c r="AR827" s="205">
        <v>0</v>
      </c>
      <c r="AS827" s="205">
        <v>0</v>
      </c>
      <c r="AT827" s="205">
        <v>0</v>
      </c>
    </row>
    <row r="828" spans="1:46" ht="15.75" hidden="1" customHeight="1" outlineLevel="1">
      <c r="A828" s="8" t="s">
        <v>61</v>
      </c>
      <c r="B828" s="216">
        <v>817</v>
      </c>
      <c r="C828" s="226"/>
      <c r="D828" s="227"/>
      <c r="E828" s="227"/>
      <c r="F828" s="224"/>
      <c r="G828" s="220">
        <v>0</v>
      </c>
      <c r="H828" s="221">
        <v>0.1</v>
      </c>
      <c r="I828" s="222"/>
      <c r="J828" s="223">
        <v>0</v>
      </c>
      <c r="K828" s="224"/>
      <c r="L828" s="224"/>
      <c r="M828" s="215"/>
      <c r="AR828" s="205">
        <v>0</v>
      </c>
      <c r="AS828" s="205">
        <v>0</v>
      </c>
      <c r="AT828" s="205">
        <v>0</v>
      </c>
    </row>
    <row r="829" spans="1:46" ht="15.75" hidden="1" customHeight="1" outlineLevel="1">
      <c r="A829" s="8" t="s">
        <v>61</v>
      </c>
      <c r="B829" s="216">
        <v>818</v>
      </c>
      <c r="C829" s="226"/>
      <c r="D829" s="227"/>
      <c r="E829" s="227"/>
      <c r="F829" s="224"/>
      <c r="G829" s="220">
        <v>0</v>
      </c>
      <c r="H829" s="221">
        <v>0.1</v>
      </c>
      <c r="I829" s="222"/>
      <c r="J829" s="223">
        <v>0</v>
      </c>
      <c r="K829" s="224"/>
      <c r="L829" s="224"/>
      <c r="M829" s="215"/>
      <c r="AR829" s="205">
        <v>0</v>
      </c>
      <c r="AS829" s="205">
        <v>0</v>
      </c>
      <c r="AT829" s="205">
        <v>0</v>
      </c>
    </row>
    <row r="830" spans="1:46" ht="15.75" hidden="1" customHeight="1" outlineLevel="1">
      <c r="A830" s="8" t="s">
        <v>61</v>
      </c>
      <c r="B830" s="216">
        <v>819</v>
      </c>
      <c r="C830" s="226"/>
      <c r="D830" s="227"/>
      <c r="E830" s="227"/>
      <c r="F830" s="224"/>
      <c r="G830" s="220">
        <v>0</v>
      </c>
      <c r="H830" s="221">
        <v>0.1</v>
      </c>
      <c r="I830" s="222"/>
      <c r="J830" s="223">
        <v>0</v>
      </c>
      <c r="K830" s="224"/>
      <c r="L830" s="224"/>
      <c r="M830" s="215"/>
      <c r="AR830" s="205">
        <v>0</v>
      </c>
      <c r="AS830" s="205">
        <v>0</v>
      </c>
      <c r="AT830" s="205">
        <v>0</v>
      </c>
    </row>
    <row r="831" spans="1:46" ht="15.75" hidden="1" customHeight="1" outlineLevel="1">
      <c r="A831" s="8" t="s">
        <v>61</v>
      </c>
      <c r="B831" s="216">
        <v>820</v>
      </c>
      <c r="C831" s="226"/>
      <c r="D831" s="227"/>
      <c r="E831" s="227"/>
      <c r="F831" s="224"/>
      <c r="G831" s="220">
        <v>0</v>
      </c>
      <c r="H831" s="221">
        <v>0.1</v>
      </c>
      <c r="I831" s="222"/>
      <c r="J831" s="223">
        <v>0</v>
      </c>
      <c r="K831" s="224"/>
      <c r="L831" s="224"/>
      <c r="M831" s="215"/>
      <c r="AR831" s="205">
        <v>0</v>
      </c>
      <c r="AS831" s="205">
        <v>0</v>
      </c>
      <c r="AT831" s="205">
        <v>0</v>
      </c>
    </row>
    <row r="832" spans="1:46" ht="15.75" hidden="1" customHeight="1" outlineLevel="1">
      <c r="A832" s="8" t="s">
        <v>61</v>
      </c>
      <c r="B832" s="216">
        <v>821</v>
      </c>
      <c r="C832" s="226"/>
      <c r="D832" s="227"/>
      <c r="E832" s="227"/>
      <c r="F832" s="224"/>
      <c r="G832" s="220">
        <v>0</v>
      </c>
      <c r="H832" s="221">
        <v>0.1</v>
      </c>
      <c r="I832" s="222"/>
      <c r="J832" s="223">
        <v>0</v>
      </c>
      <c r="K832" s="224"/>
      <c r="L832" s="224"/>
      <c r="M832" s="215"/>
      <c r="AR832" s="205">
        <v>0</v>
      </c>
      <c r="AS832" s="205">
        <v>0</v>
      </c>
      <c r="AT832" s="205">
        <v>0</v>
      </c>
    </row>
    <row r="833" spans="1:46" ht="15.75" hidden="1" customHeight="1" outlineLevel="1">
      <c r="A833" s="8" t="s">
        <v>61</v>
      </c>
      <c r="B833" s="216">
        <v>822</v>
      </c>
      <c r="C833" s="226"/>
      <c r="D833" s="227"/>
      <c r="E833" s="227"/>
      <c r="F833" s="224"/>
      <c r="G833" s="220">
        <v>0</v>
      </c>
      <c r="H833" s="221">
        <v>0.1</v>
      </c>
      <c r="I833" s="222"/>
      <c r="J833" s="223">
        <v>0</v>
      </c>
      <c r="K833" s="224"/>
      <c r="L833" s="224"/>
      <c r="M833" s="215"/>
      <c r="AR833" s="205">
        <v>0</v>
      </c>
      <c r="AS833" s="205">
        <v>0</v>
      </c>
      <c r="AT833" s="205">
        <v>0</v>
      </c>
    </row>
    <row r="834" spans="1:46" ht="15.75" hidden="1" customHeight="1" outlineLevel="1">
      <c r="A834" s="8" t="s">
        <v>61</v>
      </c>
      <c r="B834" s="216">
        <v>823</v>
      </c>
      <c r="C834" s="226"/>
      <c r="D834" s="227"/>
      <c r="E834" s="227"/>
      <c r="F834" s="224"/>
      <c r="G834" s="220">
        <v>0</v>
      </c>
      <c r="H834" s="221">
        <v>0.1</v>
      </c>
      <c r="I834" s="222"/>
      <c r="J834" s="223">
        <v>0</v>
      </c>
      <c r="K834" s="224"/>
      <c r="L834" s="224"/>
      <c r="M834" s="215"/>
      <c r="AR834" s="205">
        <v>0</v>
      </c>
      <c r="AS834" s="205">
        <v>0</v>
      </c>
      <c r="AT834" s="205">
        <v>0</v>
      </c>
    </row>
    <row r="835" spans="1:46" ht="15.75" hidden="1" customHeight="1" outlineLevel="1">
      <c r="A835" s="8" t="s">
        <v>61</v>
      </c>
      <c r="B835" s="216">
        <v>824</v>
      </c>
      <c r="C835" s="226"/>
      <c r="D835" s="227"/>
      <c r="E835" s="227"/>
      <c r="F835" s="224"/>
      <c r="G835" s="220">
        <v>0</v>
      </c>
      <c r="H835" s="221">
        <v>0.1</v>
      </c>
      <c r="I835" s="222"/>
      <c r="J835" s="223">
        <v>0</v>
      </c>
      <c r="K835" s="224"/>
      <c r="L835" s="224"/>
      <c r="M835" s="215"/>
      <c r="AR835" s="205">
        <v>0</v>
      </c>
      <c r="AS835" s="205">
        <v>0</v>
      </c>
      <c r="AT835" s="205">
        <v>0</v>
      </c>
    </row>
    <row r="836" spans="1:46" ht="15.75" hidden="1" customHeight="1" outlineLevel="1">
      <c r="A836" s="8" t="s">
        <v>61</v>
      </c>
      <c r="B836" s="216">
        <v>825</v>
      </c>
      <c r="C836" s="226"/>
      <c r="D836" s="227"/>
      <c r="E836" s="227"/>
      <c r="F836" s="224"/>
      <c r="G836" s="220">
        <v>0</v>
      </c>
      <c r="H836" s="221">
        <v>0.1</v>
      </c>
      <c r="I836" s="222"/>
      <c r="J836" s="223">
        <v>0</v>
      </c>
      <c r="K836" s="224"/>
      <c r="L836" s="224"/>
      <c r="M836" s="215"/>
      <c r="AR836" s="205">
        <v>0</v>
      </c>
      <c r="AS836" s="205">
        <v>0</v>
      </c>
      <c r="AT836" s="205">
        <v>0</v>
      </c>
    </row>
    <row r="837" spans="1:46" ht="15.75" hidden="1" customHeight="1" outlineLevel="1">
      <c r="A837" s="8" t="s">
        <v>61</v>
      </c>
      <c r="B837" s="216">
        <v>826</v>
      </c>
      <c r="C837" s="226"/>
      <c r="D837" s="227"/>
      <c r="E837" s="227"/>
      <c r="F837" s="224"/>
      <c r="G837" s="220">
        <v>0</v>
      </c>
      <c r="H837" s="221">
        <v>0.1</v>
      </c>
      <c r="I837" s="222"/>
      <c r="J837" s="223">
        <v>0</v>
      </c>
      <c r="K837" s="224"/>
      <c r="L837" s="224"/>
      <c r="M837" s="215"/>
      <c r="AR837" s="205">
        <v>0</v>
      </c>
      <c r="AS837" s="205">
        <v>0</v>
      </c>
      <c r="AT837" s="205">
        <v>0</v>
      </c>
    </row>
    <row r="838" spans="1:46" ht="15.75" hidden="1" customHeight="1" outlineLevel="1">
      <c r="A838" s="8" t="s">
        <v>61</v>
      </c>
      <c r="B838" s="216">
        <v>827</v>
      </c>
      <c r="C838" s="226"/>
      <c r="D838" s="227"/>
      <c r="E838" s="227"/>
      <c r="F838" s="224"/>
      <c r="G838" s="220">
        <v>0</v>
      </c>
      <c r="H838" s="221">
        <v>0.1</v>
      </c>
      <c r="I838" s="222"/>
      <c r="J838" s="223">
        <v>0</v>
      </c>
      <c r="K838" s="224"/>
      <c r="L838" s="224"/>
      <c r="M838" s="215"/>
      <c r="AR838" s="205">
        <v>0</v>
      </c>
      <c r="AS838" s="205">
        <v>0</v>
      </c>
      <c r="AT838" s="205">
        <v>0</v>
      </c>
    </row>
    <row r="839" spans="1:46" ht="15.75" hidden="1" customHeight="1" outlineLevel="1">
      <c r="A839" s="8" t="s">
        <v>61</v>
      </c>
      <c r="B839" s="216">
        <v>828</v>
      </c>
      <c r="C839" s="226"/>
      <c r="D839" s="227"/>
      <c r="E839" s="227"/>
      <c r="F839" s="224"/>
      <c r="G839" s="220">
        <v>0</v>
      </c>
      <c r="H839" s="221">
        <v>0.1</v>
      </c>
      <c r="I839" s="222"/>
      <c r="J839" s="223">
        <v>0</v>
      </c>
      <c r="K839" s="224"/>
      <c r="L839" s="224"/>
      <c r="M839" s="215"/>
      <c r="AR839" s="205">
        <v>0</v>
      </c>
      <c r="AS839" s="205">
        <v>0</v>
      </c>
      <c r="AT839" s="205">
        <v>0</v>
      </c>
    </row>
    <row r="840" spans="1:46" ht="15.75" hidden="1" customHeight="1" outlineLevel="1">
      <c r="A840" s="8" t="s">
        <v>61</v>
      </c>
      <c r="B840" s="216">
        <v>829</v>
      </c>
      <c r="C840" s="226"/>
      <c r="D840" s="227"/>
      <c r="E840" s="227"/>
      <c r="F840" s="224"/>
      <c r="G840" s="220">
        <v>0</v>
      </c>
      <c r="H840" s="221">
        <v>0.1</v>
      </c>
      <c r="I840" s="222"/>
      <c r="J840" s="223">
        <v>0</v>
      </c>
      <c r="K840" s="224"/>
      <c r="L840" s="224"/>
      <c r="M840" s="215"/>
      <c r="AR840" s="205">
        <v>0</v>
      </c>
      <c r="AS840" s="205">
        <v>0</v>
      </c>
      <c r="AT840" s="205">
        <v>0</v>
      </c>
    </row>
    <row r="841" spans="1:46" ht="15.75" hidden="1" customHeight="1" outlineLevel="1">
      <c r="A841" s="8" t="s">
        <v>61</v>
      </c>
      <c r="B841" s="216">
        <v>830</v>
      </c>
      <c r="C841" s="226"/>
      <c r="D841" s="227"/>
      <c r="E841" s="227"/>
      <c r="F841" s="224"/>
      <c r="G841" s="220">
        <v>0</v>
      </c>
      <c r="H841" s="221">
        <v>0.1</v>
      </c>
      <c r="I841" s="222"/>
      <c r="J841" s="223">
        <v>0</v>
      </c>
      <c r="K841" s="224"/>
      <c r="L841" s="224"/>
      <c r="M841" s="215"/>
      <c r="AR841" s="205">
        <v>0</v>
      </c>
      <c r="AS841" s="205">
        <v>0</v>
      </c>
      <c r="AT841" s="205">
        <v>0</v>
      </c>
    </row>
    <row r="842" spans="1:46" ht="15.75" hidden="1" customHeight="1" outlineLevel="1">
      <c r="A842" s="8" t="s">
        <v>61</v>
      </c>
      <c r="B842" s="216">
        <v>831</v>
      </c>
      <c r="C842" s="226"/>
      <c r="D842" s="227"/>
      <c r="E842" s="227"/>
      <c r="F842" s="224"/>
      <c r="G842" s="220">
        <v>0</v>
      </c>
      <c r="H842" s="221">
        <v>0.1</v>
      </c>
      <c r="I842" s="222"/>
      <c r="J842" s="223">
        <v>0</v>
      </c>
      <c r="K842" s="224"/>
      <c r="L842" s="224"/>
      <c r="M842" s="215"/>
      <c r="AR842" s="205">
        <v>0</v>
      </c>
      <c r="AS842" s="205">
        <v>0</v>
      </c>
      <c r="AT842" s="205">
        <v>0</v>
      </c>
    </row>
    <row r="843" spans="1:46" ht="15.75" hidden="1" customHeight="1" outlineLevel="1">
      <c r="A843" s="8" t="s">
        <v>61</v>
      </c>
      <c r="B843" s="216">
        <v>832</v>
      </c>
      <c r="C843" s="226"/>
      <c r="D843" s="227"/>
      <c r="E843" s="227"/>
      <c r="F843" s="224"/>
      <c r="G843" s="220">
        <v>0</v>
      </c>
      <c r="H843" s="221">
        <v>0.1</v>
      </c>
      <c r="I843" s="222"/>
      <c r="J843" s="223">
        <v>0</v>
      </c>
      <c r="K843" s="224"/>
      <c r="L843" s="224"/>
      <c r="M843" s="215"/>
      <c r="AR843" s="205">
        <v>0</v>
      </c>
      <c r="AS843" s="205">
        <v>0</v>
      </c>
      <c r="AT843" s="205">
        <v>0</v>
      </c>
    </row>
    <row r="844" spans="1:46" ht="15.75" hidden="1" customHeight="1" outlineLevel="1">
      <c r="A844" s="8" t="s">
        <v>61</v>
      </c>
      <c r="B844" s="216">
        <v>833</v>
      </c>
      <c r="C844" s="226"/>
      <c r="D844" s="227"/>
      <c r="E844" s="227"/>
      <c r="F844" s="224"/>
      <c r="G844" s="220">
        <v>0</v>
      </c>
      <c r="H844" s="221">
        <v>0.1</v>
      </c>
      <c r="I844" s="222"/>
      <c r="J844" s="223">
        <v>0</v>
      </c>
      <c r="K844" s="224"/>
      <c r="L844" s="224"/>
      <c r="M844" s="215"/>
      <c r="AR844" s="205">
        <v>0</v>
      </c>
      <c r="AS844" s="205">
        <v>0</v>
      </c>
      <c r="AT844" s="205">
        <v>0</v>
      </c>
    </row>
    <row r="845" spans="1:46" ht="15.75" hidden="1" customHeight="1" outlineLevel="1">
      <c r="A845" s="8" t="s">
        <v>61</v>
      </c>
      <c r="B845" s="216">
        <v>834</v>
      </c>
      <c r="C845" s="226"/>
      <c r="D845" s="227"/>
      <c r="E845" s="227"/>
      <c r="F845" s="224"/>
      <c r="G845" s="220">
        <v>0</v>
      </c>
      <c r="H845" s="221">
        <v>0.1</v>
      </c>
      <c r="I845" s="222"/>
      <c r="J845" s="223">
        <v>0</v>
      </c>
      <c r="K845" s="224"/>
      <c r="L845" s="224"/>
      <c r="M845" s="215"/>
      <c r="AR845" s="205">
        <v>0</v>
      </c>
      <c r="AS845" s="205">
        <v>0</v>
      </c>
      <c r="AT845" s="205">
        <v>0</v>
      </c>
    </row>
    <row r="846" spans="1:46" ht="15.75" hidden="1" customHeight="1" outlineLevel="1">
      <c r="A846" s="8" t="s">
        <v>61</v>
      </c>
      <c r="B846" s="216">
        <v>835</v>
      </c>
      <c r="C846" s="226"/>
      <c r="D846" s="227"/>
      <c r="E846" s="227"/>
      <c r="F846" s="224"/>
      <c r="G846" s="220">
        <v>0</v>
      </c>
      <c r="H846" s="221">
        <v>0.1</v>
      </c>
      <c r="I846" s="222"/>
      <c r="J846" s="223">
        <v>0</v>
      </c>
      <c r="K846" s="224"/>
      <c r="L846" s="224"/>
      <c r="M846" s="215"/>
      <c r="AR846" s="205">
        <v>0</v>
      </c>
      <c r="AS846" s="205">
        <v>0</v>
      </c>
      <c r="AT846" s="205">
        <v>0</v>
      </c>
    </row>
    <row r="847" spans="1:46" ht="15.75" hidden="1" customHeight="1" outlineLevel="1">
      <c r="A847" s="8" t="s">
        <v>61</v>
      </c>
      <c r="B847" s="216">
        <v>836</v>
      </c>
      <c r="C847" s="226"/>
      <c r="D847" s="227"/>
      <c r="E847" s="227"/>
      <c r="F847" s="224"/>
      <c r="G847" s="220">
        <v>0</v>
      </c>
      <c r="H847" s="221">
        <v>0.1</v>
      </c>
      <c r="I847" s="222"/>
      <c r="J847" s="223">
        <v>0</v>
      </c>
      <c r="K847" s="224"/>
      <c r="L847" s="224"/>
      <c r="M847" s="215"/>
      <c r="AR847" s="205">
        <v>0</v>
      </c>
      <c r="AS847" s="205">
        <v>0</v>
      </c>
      <c r="AT847" s="205">
        <v>0</v>
      </c>
    </row>
    <row r="848" spans="1:46" ht="15.75" hidden="1" customHeight="1" outlineLevel="1">
      <c r="A848" s="8" t="s">
        <v>61</v>
      </c>
      <c r="B848" s="216">
        <v>837</v>
      </c>
      <c r="C848" s="226"/>
      <c r="D848" s="227"/>
      <c r="E848" s="227"/>
      <c r="F848" s="224"/>
      <c r="G848" s="220">
        <v>0</v>
      </c>
      <c r="H848" s="221">
        <v>0.1</v>
      </c>
      <c r="I848" s="222"/>
      <c r="J848" s="223">
        <v>0</v>
      </c>
      <c r="K848" s="224"/>
      <c r="L848" s="224"/>
      <c r="M848" s="215"/>
      <c r="AR848" s="205">
        <v>0</v>
      </c>
      <c r="AS848" s="205">
        <v>0</v>
      </c>
      <c r="AT848" s="205">
        <v>0</v>
      </c>
    </row>
    <row r="849" spans="1:46" ht="15.75" hidden="1" customHeight="1" outlineLevel="1">
      <c r="A849" s="8" t="s">
        <v>61</v>
      </c>
      <c r="B849" s="216">
        <v>838</v>
      </c>
      <c r="C849" s="226"/>
      <c r="D849" s="227"/>
      <c r="E849" s="227"/>
      <c r="F849" s="224"/>
      <c r="G849" s="220">
        <v>0</v>
      </c>
      <c r="H849" s="221">
        <v>0.1</v>
      </c>
      <c r="I849" s="222"/>
      <c r="J849" s="223">
        <v>0</v>
      </c>
      <c r="K849" s="224"/>
      <c r="L849" s="224"/>
      <c r="M849" s="215"/>
      <c r="AR849" s="205">
        <v>0</v>
      </c>
      <c r="AS849" s="205">
        <v>0</v>
      </c>
      <c r="AT849" s="205">
        <v>0</v>
      </c>
    </row>
    <row r="850" spans="1:46" ht="15.75" hidden="1" customHeight="1" outlineLevel="1">
      <c r="A850" s="8" t="s">
        <v>61</v>
      </c>
      <c r="B850" s="216">
        <v>839</v>
      </c>
      <c r="C850" s="226"/>
      <c r="D850" s="227"/>
      <c r="E850" s="227"/>
      <c r="F850" s="224"/>
      <c r="G850" s="220">
        <v>0</v>
      </c>
      <c r="H850" s="221">
        <v>0.1</v>
      </c>
      <c r="I850" s="222"/>
      <c r="J850" s="223">
        <v>0</v>
      </c>
      <c r="K850" s="224"/>
      <c r="L850" s="224"/>
      <c r="M850" s="215"/>
      <c r="AR850" s="205">
        <v>0</v>
      </c>
      <c r="AS850" s="205">
        <v>0</v>
      </c>
      <c r="AT850" s="205">
        <v>0</v>
      </c>
    </row>
    <row r="851" spans="1:46" ht="15.75" hidden="1" customHeight="1" outlineLevel="1">
      <c r="A851" s="8" t="s">
        <v>61</v>
      </c>
      <c r="B851" s="216">
        <v>840</v>
      </c>
      <c r="C851" s="226"/>
      <c r="D851" s="227"/>
      <c r="E851" s="227"/>
      <c r="F851" s="224"/>
      <c r="G851" s="220">
        <v>0</v>
      </c>
      <c r="H851" s="221">
        <v>0.1</v>
      </c>
      <c r="I851" s="222"/>
      <c r="J851" s="223">
        <v>0</v>
      </c>
      <c r="K851" s="224"/>
      <c r="L851" s="224"/>
      <c r="M851" s="215"/>
      <c r="AR851" s="205">
        <v>0</v>
      </c>
      <c r="AS851" s="205">
        <v>0</v>
      </c>
      <c r="AT851" s="205">
        <v>0</v>
      </c>
    </row>
    <row r="852" spans="1:46" ht="15.75" hidden="1" customHeight="1" outlineLevel="1">
      <c r="A852" s="8" t="s">
        <v>61</v>
      </c>
      <c r="B852" s="216">
        <v>841</v>
      </c>
      <c r="C852" s="226"/>
      <c r="D852" s="227"/>
      <c r="E852" s="227"/>
      <c r="F852" s="224"/>
      <c r="G852" s="220">
        <v>0</v>
      </c>
      <c r="H852" s="221">
        <v>0.1</v>
      </c>
      <c r="I852" s="222"/>
      <c r="J852" s="223">
        <v>0</v>
      </c>
      <c r="K852" s="224"/>
      <c r="L852" s="224"/>
      <c r="M852" s="215"/>
      <c r="AR852" s="205">
        <v>0</v>
      </c>
      <c r="AS852" s="205">
        <v>0</v>
      </c>
      <c r="AT852" s="205">
        <v>0</v>
      </c>
    </row>
    <row r="853" spans="1:46" ht="15.75" hidden="1" customHeight="1" outlineLevel="1">
      <c r="A853" s="8" t="s">
        <v>61</v>
      </c>
      <c r="B853" s="216">
        <v>842</v>
      </c>
      <c r="C853" s="226"/>
      <c r="D853" s="227"/>
      <c r="E853" s="227"/>
      <c r="F853" s="224"/>
      <c r="G853" s="220">
        <v>0</v>
      </c>
      <c r="H853" s="221">
        <v>0.1</v>
      </c>
      <c r="I853" s="222"/>
      <c r="J853" s="223">
        <v>0</v>
      </c>
      <c r="K853" s="224"/>
      <c r="L853" s="224"/>
      <c r="M853" s="215"/>
      <c r="AR853" s="205">
        <v>0</v>
      </c>
      <c r="AS853" s="205">
        <v>0</v>
      </c>
      <c r="AT853" s="205">
        <v>0</v>
      </c>
    </row>
    <row r="854" spans="1:46" ht="15.75" hidden="1" customHeight="1" outlineLevel="1">
      <c r="A854" s="8" t="s">
        <v>61</v>
      </c>
      <c r="B854" s="216">
        <v>843</v>
      </c>
      <c r="C854" s="226"/>
      <c r="D854" s="227"/>
      <c r="E854" s="227"/>
      <c r="F854" s="224"/>
      <c r="G854" s="220">
        <v>0</v>
      </c>
      <c r="H854" s="221">
        <v>0.1</v>
      </c>
      <c r="I854" s="222"/>
      <c r="J854" s="223">
        <v>0</v>
      </c>
      <c r="K854" s="224"/>
      <c r="L854" s="224"/>
      <c r="M854" s="215"/>
      <c r="AR854" s="205">
        <v>0</v>
      </c>
      <c r="AS854" s="205">
        <v>0</v>
      </c>
      <c r="AT854" s="205">
        <v>0</v>
      </c>
    </row>
    <row r="855" spans="1:46" ht="15.75" hidden="1" customHeight="1" outlineLevel="1">
      <c r="A855" s="8" t="s">
        <v>61</v>
      </c>
      <c r="B855" s="216">
        <v>844</v>
      </c>
      <c r="C855" s="226"/>
      <c r="D855" s="227"/>
      <c r="E855" s="227"/>
      <c r="F855" s="224"/>
      <c r="G855" s="220">
        <v>0</v>
      </c>
      <c r="H855" s="221">
        <v>0.1</v>
      </c>
      <c r="I855" s="222"/>
      <c r="J855" s="223">
        <v>0</v>
      </c>
      <c r="K855" s="224"/>
      <c r="L855" s="224"/>
      <c r="M855" s="215"/>
      <c r="AR855" s="205">
        <v>0</v>
      </c>
      <c r="AS855" s="205">
        <v>0</v>
      </c>
      <c r="AT855" s="205">
        <v>0</v>
      </c>
    </row>
    <row r="856" spans="1:46" ht="15.75" hidden="1" customHeight="1" outlineLevel="1">
      <c r="A856" s="8" t="s">
        <v>61</v>
      </c>
      <c r="B856" s="216">
        <v>845</v>
      </c>
      <c r="C856" s="226"/>
      <c r="D856" s="227"/>
      <c r="E856" s="227"/>
      <c r="F856" s="224"/>
      <c r="G856" s="220">
        <v>0</v>
      </c>
      <c r="H856" s="221">
        <v>0.1</v>
      </c>
      <c r="I856" s="222"/>
      <c r="J856" s="223">
        <v>0</v>
      </c>
      <c r="K856" s="224"/>
      <c r="L856" s="224"/>
      <c r="M856" s="215"/>
      <c r="AR856" s="205">
        <v>0</v>
      </c>
      <c r="AS856" s="205">
        <v>0</v>
      </c>
      <c r="AT856" s="205">
        <v>0</v>
      </c>
    </row>
    <row r="857" spans="1:46" ht="15.75" hidden="1" customHeight="1" outlineLevel="1">
      <c r="A857" s="8" t="s">
        <v>61</v>
      </c>
      <c r="B857" s="216">
        <v>846</v>
      </c>
      <c r="C857" s="226"/>
      <c r="D857" s="227"/>
      <c r="E857" s="227"/>
      <c r="F857" s="224"/>
      <c r="G857" s="220">
        <v>0</v>
      </c>
      <c r="H857" s="221">
        <v>0.1</v>
      </c>
      <c r="I857" s="222"/>
      <c r="J857" s="223">
        <v>0</v>
      </c>
      <c r="K857" s="224"/>
      <c r="L857" s="224"/>
      <c r="M857" s="215"/>
      <c r="AR857" s="205">
        <v>0</v>
      </c>
      <c r="AS857" s="205">
        <v>0</v>
      </c>
      <c r="AT857" s="205">
        <v>0</v>
      </c>
    </row>
    <row r="858" spans="1:46" ht="15.75" hidden="1" customHeight="1" outlineLevel="1">
      <c r="A858" s="8" t="s">
        <v>61</v>
      </c>
      <c r="B858" s="216">
        <v>847</v>
      </c>
      <c r="C858" s="226"/>
      <c r="D858" s="227"/>
      <c r="E858" s="227"/>
      <c r="F858" s="224"/>
      <c r="G858" s="220">
        <v>0</v>
      </c>
      <c r="H858" s="221">
        <v>0.1</v>
      </c>
      <c r="I858" s="222"/>
      <c r="J858" s="223">
        <v>0</v>
      </c>
      <c r="K858" s="224"/>
      <c r="L858" s="224"/>
      <c r="M858" s="215"/>
      <c r="AR858" s="205">
        <v>0</v>
      </c>
      <c r="AS858" s="205">
        <v>0</v>
      </c>
      <c r="AT858" s="205">
        <v>0</v>
      </c>
    </row>
    <row r="859" spans="1:46" ht="15.75" hidden="1" customHeight="1" outlineLevel="1">
      <c r="A859" s="8" t="s">
        <v>61</v>
      </c>
      <c r="B859" s="216">
        <v>848</v>
      </c>
      <c r="C859" s="226"/>
      <c r="D859" s="227"/>
      <c r="E859" s="227"/>
      <c r="F859" s="224"/>
      <c r="G859" s="220">
        <v>0</v>
      </c>
      <c r="H859" s="221">
        <v>0.1</v>
      </c>
      <c r="I859" s="222"/>
      <c r="J859" s="223">
        <v>0</v>
      </c>
      <c r="K859" s="224"/>
      <c r="L859" s="224"/>
      <c r="M859" s="215"/>
      <c r="AR859" s="205">
        <v>0</v>
      </c>
      <c r="AS859" s="205">
        <v>0</v>
      </c>
      <c r="AT859" s="205">
        <v>0</v>
      </c>
    </row>
    <row r="860" spans="1:46" ht="15.75" hidden="1" customHeight="1" outlineLevel="1">
      <c r="A860" s="8" t="s">
        <v>61</v>
      </c>
      <c r="B860" s="216">
        <v>849</v>
      </c>
      <c r="C860" s="226"/>
      <c r="D860" s="227"/>
      <c r="E860" s="227"/>
      <c r="F860" s="224"/>
      <c r="G860" s="220">
        <v>0</v>
      </c>
      <c r="H860" s="221">
        <v>0.1</v>
      </c>
      <c r="I860" s="222"/>
      <c r="J860" s="223">
        <v>0</v>
      </c>
      <c r="K860" s="224"/>
      <c r="L860" s="224"/>
      <c r="M860" s="215"/>
      <c r="AR860" s="205">
        <v>0</v>
      </c>
      <c r="AS860" s="205">
        <v>0</v>
      </c>
      <c r="AT860" s="205">
        <v>0</v>
      </c>
    </row>
    <row r="861" spans="1:46" ht="15.75" hidden="1" customHeight="1" outlineLevel="1">
      <c r="A861" s="8" t="s">
        <v>61</v>
      </c>
      <c r="B861" s="216">
        <v>850</v>
      </c>
      <c r="C861" s="226"/>
      <c r="D861" s="227"/>
      <c r="E861" s="227"/>
      <c r="F861" s="224"/>
      <c r="G861" s="220">
        <v>0</v>
      </c>
      <c r="H861" s="221">
        <v>0.1</v>
      </c>
      <c r="I861" s="222"/>
      <c r="J861" s="223">
        <v>0</v>
      </c>
      <c r="K861" s="224"/>
      <c r="L861" s="224"/>
      <c r="M861" s="215"/>
      <c r="AR861" s="205">
        <v>0</v>
      </c>
      <c r="AS861" s="205">
        <v>0</v>
      </c>
      <c r="AT861" s="205">
        <v>0</v>
      </c>
    </row>
    <row r="862" spans="1:46" ht="15.75" hidden="1" customHeight="1" outlineLevel="1">
      <c r="A862" s="8" t="s">
        <v>61</v>
      </c>
      <c r="B862" s="216">
        <v>851</v>
      </c>
      <c r="C862" s="226"/>
      <c r="D862" s="227"/>
      <c r="E862" s="227"/>
      <c r="F862" s="224"/>
      <c r="G862" s="220">
        <v>0</v>
      </c>
      <c r="H862" s="221">
        <v>0.1</v>
      </c>
      <c r="I862" s="222"/>
      <c r="J862" s="223">
        <v>0</v>
      </c>
      <c r="K862" s="224"/>
      <c r="L862" s="224"/>
      <c r="M862" s="215"/>
      <c r="AR862" s="205">
        <v>0</v>
      </c>
      <c r="AS862" s="205">
        <v>0</v>
      </c>
      <c r="AT862" s="205">
        <v>0</v>
      </c>
    </row>
    <row r="863" spans="1:46" ht="15.75" hidden="1" customHeight="1" outlineLevel="1">
      <c r="A863" s="8" t="s">
        <v>61</v>
      </c>
      <c r="B863" s="216">
        <v>852</v>
      </c>
      <c r="C863" s="226"/>
      <c r="D863" s="227"/>
      <c r="E863" s="227"/>
      <c r="F863" s="224"/>
      <c r="G863" s="220">
        <v>0</v>
      </c>
      <c r="H863" s="221">
        <v>0.1</v>
      </c>
      <c r="I863" s="222"/>
      <c r="J863" s="223">
        <v>0</v>
      </c>
      <c r="K863" s="224"/>
      <c r="L863" s="224"/>
      <c r="M863" s="215"/>
      <c r="AR863" s="205">
        <v>0</v>
      </c>
      <c r="AS863" s="205">
        <v>0</v>
      </c>
      <c r="AT863" s="205">
        <v>0</v>
      </c>
    </row>
    <row r="864" spans="1:46" ht="15.75" hidden="1" customHeight="1" outlineLevel="1">
      <c r="A864" s="8" t="s">
        <v>61</v>
      </c>
      <c r="B864" s="216">
        <v>853</v>
      </c>
      <c r="C864" s="226"/>
      <c r="D864" s="227"/>
      <c r="E864" s="227"/>
      <c r="F864" s="224"/>
      <c r="G864" s="220">
        <v>0</v>
      </c>
      <c r="H864" s="221">
        <v>0.1</v>
      </c>
      <c r="I864" s="222"/>
      <c r="J864" s="223">
        <v>0</v>
      </c>
      <c r="K864" s="224"/>
      <c r="L864" s="224"/>
      <c r="M864" s="215"/>
      <c r="AR864" s="205">
        <v>0</v>
      </c>
      <c r="AS864" s="205">
        <v>0</v>
      </c>
      <c r="AT864" s="205">
        <v>0</v>
      </c>
    </row>
    <row r="865" spans="1:46" ht="15.75" hidden="1" customHeight="1" outlineLevel="1">
      <c r="A865" s="8" t="s">
        <v>61</v>
      </c>
      <c r="B865" s="216">
        <v>854</v>
      </c>
      <c r="C865" s="226"/>
      <c r="D865" s="227"/>
      <c r="E865" s="227"/>
      <c r="F865" s="224"/>
      <c r="G865" s="220">
        <v>0</v>
      </c>
      <c r="H865" s="221">
        <v>0.1</v>
      </c>
      <c r="I865" s="222"/>
      <c r="J865" s="223">
        <v>0</v>
      </c>
      <c r="K865" s="224"/>
      <c r="L865" s="224"/>
      <c r="M865" s="215"/>
      <c r="AR865" s="205">
        <v>0</v>
      </c>
      <c r="AS865" s="205">
        <v>0</v>
      </c>
      <c r="AT865" s="205">
        <v>0</v>
      </c>
    </row>
    <row r="866" spans="1:46" ht="15.75" hidden="1" customHeight="1" outlineLevel="1">
      <c r="A866" s="8" t="s">
        <v>61</v>
      </c>
      <c r="B866" s="216">
        <v>855</v>
      </c>
      <c r="C866" s="226"/>
      <c r="D866" s="227"/>
      <c r="E866" s="227"/>
      <c r="F866" s="224"/>
      <c r="G866" s="220">
        <v>0</v>
      </c>
      <c r="H866" s="221">
        <v>0.1</v>
      </c>
      <c r="I866" s="222"/>
      <c r="J866" s="223">
        <v>0</v>
      </c>
      <c r="K866" s="224"/>
      <c r="L866" s="224"/>
      <c r="M866" s="215"/>
      <c r="AR866" s="205">
        <v>0</v>
      </c>
      <c r="AS866" s="205">
        <v>0</v>
      </c>
      <c r="AT866" s="205">
        <v>0</v>
      </c>
    </row>
    <row r="867" spans="1:46" ht="15.75" hidden="1" customHeight="1" outlineLevel="1">
      <c r="A867" s="8" t="s">
        <v>61</v>
      </c>
      <c r="B867" s="216">
        <v>856</v>
      </c>
      <c r="C867" s="226"/>
      <c r="D867" s="227"/>
      <c r="E867" s="227"/>
      <c r="F867" s="224"/>
      <c r="G867" s="220">
        <v>0</v>
      </c>
      <c r="H867" s="221">
        <v>0.1</v>
      </c>
      <c r="I867" s="222"/>
      <c r="J867" s="223">
        <v>0</v>
      </c>
      <c r="K867" s="224"/>
      <c r="L867" s="224"/>
      <c r="M867" s="215"/>
      <c r="AR867" s="205">
        <v>0</v>
      </c>
      <c r="AS867" s="205">
        <v>0</v>
      </c>
      <c r="AT867" s="205">
        <v>0</v>
      </c>
    </row>
    <row r="868" spans="1:46" ht="15.75" hidden="1" customHeight="1" outlineLevel="1">
      <c r="A868" s="8" t="s">
        <v>61</v>
      </c>
      <c r="B868" s="216">
        <v>857</v>
      </c>
      <c r="C868" s="226"/>
      <c r="D868" s="227"/>
      <c r="E868" s="227"/>
      <c r="F868" s="224"/>
      <c r="G868" s="220">
        <v>0</v>
      </c>
      <c r="H868" s="221">
        <v>0.1</v>
      </c>
      <c r="I868" s="222"/>
      <c r="J868" s="223">
        <v>0</v>
      </c>
      <c r="K868" s="224"/>
      <c r="L868" s="224"/>
      <c r="M868" s="215"/>
      <c r="AR868" s="205">
        <v>0</v>
      </c>
      <c r="AS868" s="205">
        <v>0</v>
      </c>
      <c r="AT868" s="205">
        <v>0</v>
      </c>
    </row>
    <row r="869" spans="1:46" ht="15.75" hidden="1" customHeight="1" outlineLevel="1">
      <c r="A869" s="8" t="s">
        <v>61</v>
      </c>
      <c r="B869" s="216">
        <v>858</v>
      </c>
      <c r="C869" s="226"/>
      <c r="D869" s="227"/>
      <c r="E869" s="227"/>
      <c r="F869" s="224"/>
      <c r="G869" s="220">
        <v>0</v>
      </c>
      <c r="H869" s="221">
        <v>0.1</v>
      </c>
      <c r="I869" s="222"/>
      <c r="J869" s="223">
        <v>0</v>
      </c>
      <c r="K869" s="224"/>
      <c r="L869" s="224"/>
      <c r="M869" s="215"/>
      <c r="AR869" s="205">
        <v>0</v>
      </c>
      <c r="AS869" s="205">
        <v>0</v>
      </c>
      <c r="AT869" s="205">
        <v>0</v>
      </c>
    </row>
    <row r="870" spans="1:46" ht="15.75" hidden="1" customHeight="1" outlineLevel="1">
      <c r="A870" s="8" t="s">
        <v>61</v>
      </c>
      <c r="B870" s="216">
        <v>859</v>
      </c>
      <c r="C870" s="226"/>
      <c r="D870" s="227"/>
      <c r="E870" s="227"/>
      <c r="F870" s="224"/>
      <c r="G870" s="220">
        <v>0</v>
      </c>
      <c r="H870" s="221">
        <v>0.1</v>
      </c>
      <c r="I870" s="222"/>
      <c r="J870" s="223">
        <v>0</v>
      </c>
      <c r="K870" s="224"/>
      <c r="L870" s="224"/>
      <c r="M870" s="215"/>
      <c r="AR870" s="205">
        <v>0</v>
      </c>
      <c r="AS870" s="205">
        <v>0</v>
      </c>
      <c r="AT870" s="205">
        <v>0</v>
      </c>
    </row>
    <row r="871" spans="1:46" ht="15.75" hidden="1" customHeight="1" outlineLevel="1">
      <c r="A871" s="8" t="s">
        <v>61</v>
      </c>
      <c r="B871" s="216">
        <v>860</v>
      </c>
      <c r="C871" s="226"/>
      <c r="D871" s="227"/>
      <c r="E871" s="227"/>
      <c r="F871" s="224"/>
      <c r="G871" s="220">
        <v>0</v>
      </c>
      <c r="H871" s="221">
        <v>0.1</v>
      </c>
      <c r="I871" s="222"/>
      <c r="J871" s="223">
        <v>0</v>
      </c>
      <c r="K871" s="224"/>
      <c r="L871" s="224"/>
      <c r="M871" s="215"/>
      <c r="AR871" s="205">
        <v>0</v>
      </c>
      <c r="AS871" s="205">
        <v>0</v>
      </c>
      <c r="AT871" s="205">
        <v>0</v>
      </c>
    </row>
    <row r="872" spans="1:46" ht="15.75" hidden="1" customHeight="1" outlineLevel="1">
      <c r="A872" s="8" t="s">
        <v>61</v>
      </c>
      <c r="B872" s="216">
        <v>861</v>
      </c>
      <c r="C872" s="226"/>
      <c r="D872" s="227"/>
      <c r="E872" s="227"/>
      <c r="F872" s="224"/>
      <c r="G872" s="220">
        <v>0</v>
      </c>
      <c r="H872" s="221">
        <v>0.1</v>
      </c>
      <c r="I872" s="222"/>
      <c r="J872" s="223">
        <v>0</v>
      </c>
      <c r="K872" s="224"/>
      <c r="L872" s="224"/>
      <c r="M872" s="215"/>
      <c r="AR872" s="205">
        <v>0</v>
      </c>
      <c r="AS872" s="205">
        <v>0</v>
      </c>
      <c r="AT872" s="205">
        <v>0</v>
      </c>
    </row>
    <row r="873" spans="1:46" ht="15.75" hidden="1" customHeight="1" outlineLevel="1">
      <c r="A873" s="8" t="s">
        <v>61</v>
      </c>
      <c r="B873" s="216">
        <v>862</v>
      </c>
      <c r="C873" s="226"/>
      <c r="D873" s="227"/>
      <c r="E873" s="227"/>
      <c r="F873" s="224"/>
      <c r="G873" s="220">
        <v>0</v>
      </c>
      <c r="H873" s="221">
        <v>0.1</v>
      </c>
      <c r="I873" s="222"/>
      <c r="J873" s="223">
        <v>0</v>
      </c>
      <c r="K873" s="224"/>
      <c r="L873" s="224"/>
      <c r="M873" s="215"/>
      <c r="AR873" s="205">
        <v>0</v>
      </c>
      <c r="AS873" s="205">
        <v>0</v>
      </c>
      <c r="AT873" s="205">
        <v>0</v>
      </c>
    </row>
    <row r="874" spans="1:46" ht="15.75" hidden="1" customHeight="1" outlineLevel="1">
      <c r="A874" s="8" t="s">
        <v>61</v>
      </c>
      <c r="B874" s="216">
        <v>863</v>
      </c>
      <c r="C874" s="226"/>
      <c r="D874" s="227"/>
      <c r="E874" s="227"/>
      <c r="F874" s="224"/>
      <c r="G874" s="220">
        <v>0</v>
      </c>
      <c r="H874" s="221">
        <v>0.1</v>
      </c>
      <c r="I874" s="222"/>
      <c r="J874" s="223">
        <v>0</v>
      </c>
      <c r="K874" s="224"/>
      <c r="L874" s="224"/>
      <c r="M874" s="215"/>
      <c r="AR874" s="205">
        <v>0</v>
      </c>
      <c r="AS874" s="205">
        <v>0</v>
      </c>
      <c r="AT874" s="205">
        <v>0</v>
      </c>
    </row>
    <row r="875" spans="1:46" ht="15.75" hidden="1" customHeight="1" outlineLevel="1">
      <c r="A875" s="8" t="s">
        <v>61</v>
      </c>
      <c r="B875" s="216">
        <v>864</v>
      </c>
      <c r="C875" s="226"/>
      <c r="D875" s="227"/>
      <c r="E875" s="227"/>
      <c r="F875" s="224"/>
      <c r="G875" s="220">
        <v>0</v>
      </c>
      <c r="H875" s="221">
        <v>0.1</v>
      </c>
      <c r="I875" s="222"/>
      <c r="J875" s="223">
        <v>0</v>
      </c>
      <c r="K875" s="224"/>
      <c r="L875" s="224"/>
      <c r="M875" s="215"/>
      <c r="AR875" s="205">
        <v>0</v>
      </c>
      <c r="AS875" s="205">
        <v>0</v>
      </c>
      <c r="AT875" s="205">
        <v>0</v>
      </c>
    </row>
    <row r="876" spans="1:46" ht="15.75" hidden="1" customHeight="1" outlineLevel="1">
      <c r="A876" s="8" t="s">
        <v>61</v>
      </c>
      <c r="B876" s="216">
        <v>865</v>
      </c>
      <c r="C876" s="226"/>
      <c r="D876" s="227"/>
      <c r="E876" s="227"/>
      <c r="F876" s="224"/>
      <c r="G876" s="220">
        <v>0</v>
      </c>
      <c r="H876" s="221">
        <v>0.1</v>
      </c>
      <c r="I876" s="222"/>
      <c r="J876" s="223">
        <v>0</v>
      </c>
      <c r="K876" s="224"/>
      <c r="L876" s="224"/>
      <c r="M876" s="215"/>
      <c r="AR876" s="205">
        <v>0</v>
      </c>
      <c r="AS876" s="205">
        <v>0</v>
      </c>
      <c r="AT876" s="205">
        <v>0</v>
      </c>
    </row>
    <row r="877" spans="1:46" ht="15.75" hidden="1" customHeight="1" outlineLevel="1">
      <c r="A877" s="8" t="s">
        <v>61</v>
      </c>
      <c r="B877" s="216">
        <v>866</v>
      </c>
      <c r="C877" s="226"/>
      <c r="D877" s="227"/>
      <c r="E877" s="227"/>
      <c r="F877" s="224"/>
      <c r="G877" s="220">
        <v>0</v>
      </c>
      <c r="H877" s="221">
        <v>0.1</v>
      </c>
      <c r="I877" s="222"/>
      <c r="J877" s="223">
        <v>0</v>
      </c>
      <c r="K877" s="224"/>
      <c r="L877" s="224"/>
      <c r="M877" s="215"/>
      <c r="AR877" s="205">
        <v>0</v>
      </c>
      <c r="AS877" s="205">
        <v>0</v>
      </c>
      <c r="AT877" s="205">
        <v>0</v>
      </c>
    </row>
    <row r="878" spans="1:46" ht="15.75" hidden="1" customHeight="1" outlineLevel="1">
      <c r="A878" s="8" t="s">
        <v>61</v>
      </c>
      <c r="B878" s="216">
        <v>867</v>
      </c>
      <c r="C878" s="226"/>
      <c r="D878" s="227"/>
      <c r="E878" s="227"/>
      <c r="F878" s="224"/>
      <c r="G878" s="220">
        <v>0</v>
      </c>
      <c r="H878" s="221">
        <v>0.1</v>
      </c>
      <c r="I878" s="222"/>
      <c r="J878" s="223">
        <v>0</v>
      </c>
      <c r="K878" s="224"/>
      <c r="L878" s="224"/>
      <c r="M878" s="215"/>
      <c r="AR878" s="205">
        <v>0</v>
      </c>
      <c r="AS878" s="205">
        <v>0</v>
      </c>
      <c r="AT878" s="205">
        <v>0</v>
      </c>
    </row>
    <row r="879" spans="1:46" ht="15.75" hidden="1" customHeight="1" outlineLevel="1">
      <c r="A879" s="8" t="s">
        <v>61</v>
      </c>
      <c r="B879" s="216">
        <v>868</v>
      </c>
      <c r="C879" s="226"/>
      <c r="D879" s="227"/>
      <c r="E879" s="227"/>
      <c r="F879" s="224"/>
      <c r="G879" s="220">
        <v>0</v>
      </c>
      <c r="H879" s="221">
        <v>0.1</v>
      </c>
      <c r="I879" s="222"/>
      <c r="J879" s="223">
        <v>0</v>
      </c>
      <c r="K879" s="224"/>
      <c r="L879" s="224"/>
      <c r="M879" s="215"/>
      <c r="AR879" s="205">
        <v>0</v>
      </c>
      <c r="AS879" s="205">
        <v>0</v>
      </c>
      <c r="AT879" s="205">
        <v>0</v>
      </c>
    </row>
    <row r="880" spans="1:46" ht="15.75" hidden="1" customHeight="1" outlineLevel="1">
      <c r="A880" s="8" t="s">
        <v>61</v>
      </c>
      <c r="B880" s="216">
        <v>869</v>
      </c>
      <c r="C880" s="226"/>
      <c r="D880" s="227"/>
      <c r="E880" s="227"/>
      <c r="F880" s="224"/>
      <c r="G880" s="220">
        <v>0</v>
      </c>
      <c r="H880" s="221">
        <v>0.1</v>
      </c>
      <c r="I880" s="222"/>
      <c r="J880" s="223">
        <v>0</v>
      </c>
      <c r="K880" s="224"/>
      <c r="L880" s="224"/>
      <c r="M880" s="215"/>
      <c r="AR880" s="205">
        <v>0</v>
      </c>
      <c r="AS880" s="205">
        <v>0</v>
      </c>
      <c r="AT880" s="205">
        <v>0</v>
      </c>
    </row>
    <row r="881" spans="1:46" ht="15.75" hidden="1" customHeight="1" outlineLevel="1">
      <c r="A881" s="8" t="s">
        <v>61</v>
      </c>
      <c r="B881" s="216">
        <v>870</v>
      </c>
      <c r="C881" s="226"/>
      <c r="D881" s="227"/>
      <c r="E881" s="227"/>
      <c r="F881" s="224"/>
      <c r="G881" s="220">
        <v>0</v>
      </c>
      <c r="H881" s="221">
        <v>0.1</v>
      </c>
      <c r="I881" s="222"/>
      <c r="J881" s="223">
        <v>0</v>
      </c>
      <c r="K881" s="224"/>
      <c r="L881" s="224"/>
      <c r="M881" s="215"/>
      <c r="AR881" s="205">
        <v>0</v>
      </c>
      <c r="AS881" s="205">
        <v>0</v>
      </c>
      <c r="AT881" s="205">
        <v>0</v>
      </c>
    </row>
    <row r="882" spans="1:46" ht="15.75" hidden="1" customHeight="1" outlineLevel="1">
      <c r="A882" s="8" t="s">
        <v>61</v>
      </c>
      <c r="B882" s="216">
        <v>871</v>
      </c>
      <c r="C882" s="226"/>
      <c r="D882" s="227"/>
      <c r="E882" s="227"/>
      <c r="F882" s="224"/>
      <c r="G882" s="220">
        <v>0</v>
      </c>
      <c r="H882" s="221">
        <v>0.1</v>
      </c>
      <c r="I882" s="222"/>
      <c r="J882" s="223">
        <v>0</v>
      </c>
      <c r="K882" s="224"/>
      <c r="L882" s="224"/>
      <c r="M882" s="215"/>
      <c r="AR882" s="205">
        <v>0</v>
      </c>
      <c r="AS882" s="205">
        <v>0</v>
      </c>
      <c r="AT882" s="205">
        <v>0</v>
      </c>
    </row>
    <row r="883" spans="1:46" ht="15.75" hidden="1" customHeight="1" outlineLevel="1">
      <c r="A883" s="8" t="s">
        <v>61</v>
      </c>
      <c r="B883" s="216">
        <v>872</v>
      </c>
      <c r="C883" s="226"/>
      <c r="D883" s="227"/>
      <c r="E883" s="227"/>
      <c r="F883" s="224"/>
      <c r="G883" s="220">
        <v>0</v>
      </c>
      <c r="H883" s="221">
        <v>0.1</v>
      </c>
      <c r="I883" s="222"/>
      <c r="J883" s="223">
        <v>0</v>
      </c>
      <c r="K883" s="224"/>
      <c r="L883" s="224"/>
      <c r="M883" s="215"/>
      <c r="AR883" s="205">
        <v>0</v>
      </c>
      <c r="AS883" s="205">
        <v>0</v>
      </c>
      <c r="AT883" s="205">
        <v>0</v>
      </c>
    </row>
    <row r="884" spans="1:46" ht="15.75" hidden="1" customHeight="1" outlineLevel="1">
      <c r="A884" s="8" t="s">
        <v>61</v>
      </c>
      <c r="B884" s="216">
        <v>873</v>
      </c>
      <c r="C884" s="226"/>
      <c r="D884" s="227"/>
      <c r="E884" s="227"/>
      <c r="F884" s="224"/>
      <c r="G884" s="220">
        <v>0</v>
      </c>
      <c r="H884" s="221">
        <v>0.1</v>
      </c>
      <c r="I884" s="222"/>
      <c r="J884" s="223">
        <v>0</v>
      </c>
      <c r="K884" s="224"/>
      <c r="L884" s="224"/>
      <c r="M884" s="215"/>
      <c r="AR884" s="205">
        <v>0</v>
      </c>
      <c r="AS884" s="205">
        <v>0</v>
      </c>
      <c r="AT884" s="205">
        <v>0</v>
      </c>
    </row>
    <row r="885" spans="1:46" ht="15.75" hidden="1" customHeight="1" outlineLevel="1">
      <c r="A885" s="8" t="s">
        <v>61</v>
      </c>
      <c r="B885" s="216">
        <v>874</v>
      </c>
      <c r="C885" s="226"/>
      <c r="D885" s="227"/>
      <c r="E885" s="227"/>
      <c r="F885" s="224"/>
      <c r="G885" s="220">
        <v>0</v>
      </c>
      <c r="H885" s="221">
        <v>0.1</v>
      </c>
      <c r="I885" s="222"/>
      <c r="J885" s="223">
        <v>0</v>
      </c>
      <c r="K885" s="224"/>
      <c r="L885" s="224"/>
      <c r="M885" s="215"/>
      <c r="AR885" s="205">
        <v>0</v>
      </c>
      <c r="AS885" s="205">
        <v>0</v>
      </c>
      <c r="AT885" s="205">
        <v>0</v>
      </c>
    </row>
    <row r="886" spans="1:46" ht="15.75" hidden="1" customHeight="1" outlineLevel="1">
      <c r="A886" s="8" t="s">
        <v>61</v>
      </c>
      <c r="B886" s="216">
        <v>875</v>
      </c>
      <c r="C886" s="226"/>
      <c r="D886" s="227"/>
      <c r="E886" s="227"/>
      <c r="F886" s="224"/>
      <c r="G886" s="220">
        <v>0</v>
      </c>
      <c r="H886" s="221">
        <v>0.1</v>
      </c>
      <c r="I886" s="222"/>
      <c r="J886" s="223">
        <v>0</v>
      </c>
      <c r="K886" s="224"/>
      <c r="L886" s="224"/>
      <c r="M886" s="215"/>
      <c r="AR886" s="205">
        <v>0</v>
      </c>
      <c r="AS886" s="205">
        <v>0</v>
      </c>
      <c r="AT886" s="205">
        <v>0</v>
      </c>
    </row>
    <row r="887" spans="1:46" ht="15.75" hidden="1" customHeight="1" outlineLevel="1">
      <c r="A887" s="8" t="s">
        <v>61</v>
      </c>
      <c r="B887" s="216">
        <v>876</v>
      </c>
      <c r="C887" s="226"/>
      <c r="D887" s="227"/>
      <c r="E887" s="227"/>
      <c r="F887" s="224"/>
      <c r="G887" s="220">
        <v>0</v>
      </c>
      <c r="H887" s="221">
        <v>0.1</v>
      </c>
      <c r="I887" s="222"/>
      <c r="J887" s="223">
        <v>0</v>
      </c>
      <c r="K887" s="224"/>
      <c r="L887" s="224"/>
      <c r="M887" s="215"/>
      <c r="AR887" s="205">
        <v>0</v>
      </c>
      <c r="AS887" s="205">
        <v>0</v>
      </c>
      <c r="AT887" s="205">
        <v>0</v>
      </c>
    </row>
    <row r="888" spans="1:46" ht="15.75" hidden="1" customHeight="1" outlineLevel="1">
      <c r="A888" s="8" t="s">
        <v>61</v>
      </c>
      <c r="B888" s="216">
        <v>877</v>
      </c>
      <c r="C888" s="226"/>
      <c r="D888" s="227"/>
      <c r="E888" s="227"/>
      <c r="F888" s="224"/>
      <c r="G888" s="220">
        <v>0</v>
      </c>
      <c r="H888" s="221">
        <v>0.1</v>
      </c>
      <c r="I888" s="222"/>
      <c r="J888" s="223">
        <v>0</v>
      </c>
      <c r="K888" s="224"/>
      <c r="L888" s="224"/>
      <c r="M888" s="215"/>
      <c r="AR888" s="205">
        <v>0</v>
      </c>
      <c r="AS888" s="205">
        <v>0</v>
      </c>
      <c r="AT888" s="205">
        <v>0</v>
      </c>
    </row>
    <row r="889" spans="1:46" ht="15.75" hidden="1" customHeight="1" outlineLevel="1">
      <c r="A889" s="8" t="s">
        <v>61</v>
      </c>
      <c r="B889" s="216">
        <v>878</v>
      </c>
      <c r="C889" s="226"/>
      <c r="D889" s="227"/>
      <c r="E889" s="227"/>
      <c r="F889" s="224"/>
      <c r="G889" s="220">
        <v>0</v>
      </c>
      <c r="H889" s="221">
        <v>0.1</v>
      </c>
      <c r="I889" s="222"/>
      <c r="J889" s="223">
        <v>0</v>
      </c>
      <c r="K889" s="224"/>
      <c r="L889" s="224"/>
      <c r="M889" s="215"/>
      <c r="AR889" s="205">
        <v>0</v>
      </c>
      <c r="AS889" s="205">
        <v>0</v>
      </c>
      <c r="AT889" s="205">
        <v>0</v>
      </c>
    </row>
    <row r="890" spans="1:46" ht="15.75" hidden="1" customHeight="1" outlineLevel="1">
      <c r="A890" s="8" t="s">
        <v>61</v>
      </c>
      <c r="B890" s="216">
        <v>879</v>
      </c>
      <c r="C890" s="226"/>
      <c r="D890" s="227"/>
      <c r="E890" s="227"/>
      <c r="F890" s="224"/>
      <c r="G890" s="220">
        <v>0</v>
      </c>
      <c r="H890" s="221">
        <v>0.1</v>
      </c>
      <c r="I890" s="222"/>
      <c r="J890" s="223">
        <v>0</v>
      </c>
      <c r="K890" s="224"/>
      <c r="L890" s="224"/>
      <c r="M890" s="215"/>
      <c r="AR890" s="205">
        <v>0</v>
      </c>
      <c r="AS890" s="205">
        <v>0</v>
      </c>
      <c r="AT890" s="205">
        <v>0</v>
      </c>
    </row>
    <row r="891" spans="1:46" ht="15.75" hidden="1" customHeight="1" outlineLevel="1">
      <c r="A891" s="8" t="s">
        <v>61</v>
      </c>
      <c r="B891" s="216">
        <v>880</v>
      </c>
      <c r="C891" s="226"/>
      <c r="D891" s="227"/>
      <c r="E891" s="227"/>
      <c r="F891" s="224"/>
      <c r="G891" s="220">
        <v>0</v>
      </c>
      <c r="H891" s="221">
        <v>0.1</v>
      </c>
      <c r="I891" s="222"/>
      <c r="J891" s="223">
        <v>0</v>
      </c>
      <c r="K891" s="224"/>
      <c r="L891" s="224"/>
      <c r="M891" s="215"/>
      <c r="AR891" s="205">
        <v>0</v>
      </c>
      <c r="AS891" s="205">
        <v>0</v>
      </c>
      <c r="AT891" s="205">
        <v>0</v>
      </c>
    </row>
    <row r="892" spans="1:46" ht="15.75" hidden="1" customHeight="1" outlineLevel="1">
      <c r="A892" s="8" t="s">
        <v>61</v>
      </c>
      <c r="B892" s="216">
        <v>881</v>
      </c>
      <c r="C892" s="226"/>
      <c r="D892" s="227"/>
      <c r="E892" s="227"/>
      <c r="F892" s="224"/>
      <c r="G892" s="220">
        <v>0</v>
      </c>
      <c r="H892" s="221">
        <v>0.1</v>
      </c>
      <c r="I892" s="222"/>
      <c r="J892" s="223">
        <v>0</v>
      </c>
      <c r="K892" s="224"/>
      <c r="L892" s="224"/>
      <c r="M892" s="215"/>
      <c r="AR892" s="205">
        <v>0</v>
      </c>
      <c r="AS892" s="205">
        <v>0</v>
      </c>
      <c r="AT892" s="205">
        <v>0</v>
      </c>
    </row>
    <row r="893" spans="1:46" ht="15.75" hidden="1" customHeight="1" outlineLevel="1">
      <c r="A893" s="8" t="s">
        <v>61</v>
      </c>
      <c r="B893" s="216">
        <v>882</v>
      </c>
      <c r="C893" s="226"/>
      <c r="D893" s="227"/>
      <c r="E893" s="227"/>
      <c r="F893" s="224"/>
      <c r="G893" s="220">
        <v>0</v>
      </c>
      <c r="H893" s="221">
        <v>0.1</v>
      </c>
      <c r="I893" s="222"/>
      <c r="J893" s="223">
        <v>0</v>
      </c>
      <c r="K893" s="224"/>
      <c r="L893" s="224"/>
      <c r="M893" s="215"/>
      <c r="AR893" s="205">
        <v>0</v>
      </c>
      <c r="AS893" s="205">
        <v>0</v>
      </c>
      <c r="AT893" s="205">
        <v>0</v>
      </c>
    </row>
    <row r="894" spans="1:46" ht="15.75" hidden="1" customHeight="1" outlineLevel="1">
      <c r="A894" s="8" t="s">
        <v>61</v>
      </c>
      <c r="B894" s="216">
        <v>883</v>
      </c>
      <c r="C894" s="226"/>
      <c r="D894" s="227"/>
      <c r="E894" s="227"/>
      <c r="F894" s="224"/>
      <c r="G894" s="220">
        <v>0</v>
      </c>
      <c r="H894" s="221">
        <v>0.1</v>
      </c>
      <c r="I894" s="222"/>
      <c r="J894" s="223">
        <v>0</v>
      </c>
      <c r="K894" s="224"/>
      <c r="L894" s="224"/>
      <c r="M894" s="215"/>
      <c r="AR894" s="205">
        <v>0</v>
      </c>
      <c r="AS894" s="205">
        <v>0</v>
      </c>
      <c r="AT894" s="205">
        <v>0</v>
      </c>
    </row>
    <row r="895" spans="1:46" ht="15.75" hidden="1" customHeight="1" outlineLevel="1">
      <c r="A895" s="8" t="s">
        <v>61</v>
      </c>
      <c r="B895" s="216">
        <v>884</v>
      </c>
      <c r="C895" s="226"/>
      <c r="D895" s="227"/>
      <c r="E895" s="227"/>
      <c r="F895" s="224"/>
      <c r="G895" s="220">
        <v>0</v>
      </c>
      <c r="H895" s="221">
        <v>0.1</v>
      </c>
      <c r="I895" s="222"/>
      <c r="J895" s="223">
        <v>0</v>
      </c>
      <c r="K895" s="224"/>
      <c r="L895" s="224"/>
      <c r="M895" s="215"/>
      <c r="AR895" s="205">
        <v>0</v>
      </c>
      <c r="AS895" s="205">
        <v>0</v>
      </c>
      <c r="AT895" s="205">
        <v>0</v>
      </c>
    </row>
    <row r="896" spans="1:46" ht="15.75" hidden="1" customHeight="1" outlineLevel="1">
      <c r="A896" s="8" t="s">
        <v>61</v>
      </c>
      <c r="B896" s="216">
        <v>885</v>
      </c>
      <c r="C896" s="226"/>
      <c r="D896" s="227"/>
      <c r="E896" s="227"/>
      <c r="F896" s="224"/>
      <c r="G896" s="220">
        <v>0</v>
      </c>
      <c r="H896" s="221">
        <v>0.1</v>
      </c>
      <c r="I896" s="222"/>
      <c r="J896" s="223">
        <v>0</v>
      </c>
      <c r="K896" s="224"/>
      <c r="L896" s="224"/>
      <c r="M896" s="215"/>
      <c r="AR896" s="205">
        <v>0</v>
      </c>
      <c r="AS896" s="205">
        <v>0</v>
      </c>
      <c r="AT896" s="205">
        <v>0</v>
      </c>
    </row>
    <row r="897" spans="1:46" ht="15.75" hidden="1" customHeight="1" outlineLevel="1">
      <c r="A897" s="8" t="s">
        <v>61</v>
      </c>
      <c r="B897" s="216">
        <v>886</v>
      </c>
      <c r="C897" s="226"/>
      <c r="D897" s="227"/>
      <c r="E897" s="227"/>
      <c r="F897" s="224"/>
      <c r="G897" s="220">
        <v>0</v>
      </c>
      <c r="H897" s="221">
        <v>0.1</v>
      </c>
      <c r="I897" s="222"/>
      <c r="J897" s="223">
        <v>0</v>
      </c>
      <c r="K897" s="224"/>
      <c r="L897" s="224"/>
      <c r="M897" s="215"/>
      <c r="AR897" s="205">
        <v>0</v>
      </c>
      <c r="AS897" s="205">
        <v>0</v>
      </c>
      <c r="AT897" s="205">
        <v>0</v>
      </c>
    </row>
    <row r="898" spans="1:46" ht="15.75" hidden="1" customHeight="1" outlineLevel="1">
      <c r="A898" s="8" t="s">
        <v>61</v>
      </c>
      <c r="B898" s="216">
        <v>887</v>
      </c>
      <c r="C898" s="226"/>
      <c r="D898" s="227"/>
      <c r="E898" s="227"/>
      <c r="F898" s="224"/>
      <c r="G898" s="220">
        <v>0</v>
      </c>
      <c r="H898" s="221">
        <v>0.1</v>
      </c>
      <c r="I898" s="222"/>
      <c r="J898" s="223">
        <v>0</v>
      </c>
      <c r="K898" s="224"/>
      <c r="L898" s="224"/>
      <c r="M898" s="215"/>
      <c r="AR898" s="205">
        <v>0</v>
      </c>
      <c r="AS898" s="205">
        <v>0</v>
      </c>
      <c r="AT898" s="205">
        <v>0</v>
      </c>
    </row>
    <row r="899" spans="1:46" ht="15.75" hidden="1" customHeight="1" outlineLevel="1">
      <c r="A899" s="8" t="s">
        <v>61</v>
      </c>
      <c r="B899" s="216">
        <v>888</v>
      </c>
      <c r="C899" s="226"/>
      <c r="D899" s="227"/>
      <c r="E899" s="227"/>
      <c r="F899" s="224"/>
      <c r="G899" s="220">
        <v>0</v>
      </c>
      <c r="H899" s="221">
        <v>0.1</v>
      </c>
      <c r="I899" s="222"/>
      <c r="J899" s="223">
        <v>0</v>
      </c>
      <c r="K899" s="224"/>
      <c r="L899" s="224"/>
      <c r="M899" s="215"/>
      <c r="AR899" s="205">
        <v>0</v>
      </c>
      <c r="AS899" s="205">
        <v>0</v>
      </c>
      <c r="AT899" s="205">
        <v>0</v>
      </c>
    </row>
    <row r="900" spans="1:46" ht="15.75" hidden="1" customHeight="1" outlineLevel="1">
      <c r="A900" s="8" t="s">
        <v>61</v>
      </c>
      <c r="B900" s="216">
        <v>889</v>
      </c>
      <c r="C900" s="226"/>
      <c r="D900" s="227"/>
      <c r="E900" s="227"/>
      <c r="F900" s="224"/>
      <c r="G900" s="220">
        <v>0</v>
      </c>
      <c r="H900" s="221">
        <v>0.1</v>
      </c>
      <c r="I900" s="222"/>
      <c r="J900" s="223">
        <v>0</v>
      </c>
      <c r="K900" s="224"/>
      <c r="L900" s="224"/>
      <c r="M900" s="215"/>
      <c r="AR900" s="205">
        <v>0</v>
      </c>
      <c r="AS900" s="205">
        <v>0</v>
      </c>
      <c r="AT900" s="205">
        <v>0</v>
      </c>
    </row>
    <row r="901" spans="1:46" ht="15.75" hidden="1" customHeight="1" outlineLevel="1">
      <c r="A901" s="8" t="s">
        <v>61</v>
      </c>
      <c r="B901" s="216">
        <v>890</v>
      </c>
      <c r="C901" s="226"/>
      <c r="D901" s="227"/>
      <c r="E901" s="227"/>
      <c r="F901" s="224"/>
      <c r="G901" s="220">
        <v>0</v>
      </c>
      <c r="H901" s="221">
        <v>0.1</v>
      </c>
      <c r="I901" s="222"/>
      <c r="J901" s="223">
        <v>0</v>
      </c>
      <c r="K901" s="224"/>
      <c r="L901" s="224"/>
      <c r="M901" s="215"/>
      <c r="AR901" s="205">
        <v>0</v>
      </c>
      <c r="AS901" s="205">
        <v>0</v>
      </c>
      <c r="AT901" s="205">
        <v>0</v>
      </c>
    </row>
    <row r="902" spans="1:46" ht="15.75" hidden="1" customHeight="1" outlineLevel="1">
      <c r="A902" s="8" t="s">
        <v>61</v>
      </c>
      <c r="B902" s="216">
        <v>891</v>
      </c>
      <c r="C902" s="226"/>
      <c r="D902" s="227"/>
      <c r="E902" s="227"/>
      <c r="F902" s="224"/>
      <c r="G902" s="220">
        <v>0</v>
      </c>
      <c r="H902" s="221">
        <v>0.1</v>
      </c>
      <c r="I902" s="222"/>
      <c r="J902" s="223">
        <v>0</v>
      </c>
      <c r="K902" s="224"/>
      <c r="L902" s="224"/>
      <c r="M902" s="215"/>
      <c r="AR902" s="205">
        <v>0</v>
      </c>
      <c r="AS902" s="205">
        <v>0</v>
      </c>
      <c r="AT902" s="205">
        <v>0</v>
      </c>
    </row>
    <row r="903" spans="1:46" ht="15.75" hidden="1" customHeight="1" outlineLevel="1">
      <c r="A903" s="8" t="s">
        <v>61</v>
      </c>
      <c r="B903" s="216">
        <v>892</v>
      </c>
      <c r="C903" s="226"/>
      <c r="D903" s="227"/>
      <c r="E903" s="227"/>
      <c r="F903" s="224"/>
      <c r="G903" s="220">
        <v>0</v>
      </c>
      <c r="H903" s="221">
        <v>0.1</v>
      </c>
      <c r="I903" s="222"/>
      <c r="J903" s="223">
        <v>0</v>
      </c>
      <c r="K903" s="224"/>
      <c r="L903" s="224"/>
      <c r="M903" s="215"/>
      <c r="AR903" s="205">
        <v>0</v>
      </c>
      <c r="AS903" s="205">
        <v>0</v>
      </c>
      <c r="AT903" s="205">
        <v>0</v>
      </c>
    </row>
    <row r="904" spans="1:46" ht="15.75" hidden="1" customHeight="1" outlineLevel="1">
      <c r="A904" s="8" t="s">
        <v>61</v>
      </c>
      <c r="B904" s="216">
        <v>893</v>
      </c>
      <c r="C904" s="226"/>
      <c r="D904" s="227"/>
      <c r="E904" s="227"/>
      <c r="F904" s="224"/>
      <c r="G904" s="220">
        <v>0</v>
      </c>
      <c r="H904" s="221">
        <v>0.1</v>
      </c>
      <c r="I904" s="222"/>
      <c r="J904" s="223">
        <v>0</v>
      </c>
      <c r="K904" s="224"/>
      <c r="L904" s="224"/>
      <c r="M904" s="215"/>
      <c r="AR904" s="205">
        <v>0</v>
      </c>
      <c r="AS904" s="205">
        <v>0</v>
      </c>
      <c r="AT904" s="205">
        <v>0</v>
      </c>
    </row>
    <row r="905" spans="1:46" ht="15.75" hidden="1" customHeight="1" outlineLevel="1">
      <c r="A905" s="8" t="s">
        <v>61</v>
      </c>
      <c r="B905" s="216">
        <v>894</v>
      </c>
      <c r="C905" s="226"/>
      <c r="D905" s="227"/>
      <c r="E905" s="227"/>
      <c r="F905" s="224"/>
      <c r="G905" s="220">
        <v>0</v>
      </c>
      <c r="H905" s="221">
        <v>0.1</v>
      </c>
      <c r="I905" s="222"/>
      <c r="J905" s="223">
        <v>0</v>
      </c>
      <c r="K905" s="224"/>
      <c r="L905" s="224"/>
      <c r="M905" s="215"/>
      <c r="AR905" s="205">
        <v>0</v>
      </c>
      <c r="AS905" s="205">
        <v>0</v>
      </c>
      <c r="AT905" s="205">
        <v>0</v>
      </c>
    </row>
    <row r="906" spans="1:46" ht="15.75" hidden="1" customHeight="1" outlineLevel="1">
      <c r="A906" s="8" t="s">
        <v>61</v>
      </c>
      <c r="B906" s="216">
        <v>895</v>
      </c>
      <c r="C906" s="226"/>
      <c r="D906" s="227"/>
      <c r="E906" s="227"/>
      <c r="F906" s="224"/>
      <c r="G906" s="220">
        <v>0</v>
      </c>
      <c r="H906" s="221">
        <v>0.1</v>
      </c>
      <c r="I906" s="222"/>
      <c r="J906" s="223">
        <v>0</v>
      </c>
      <c r="K906" s="224"/>
      <c r="L906" s="224"/>
      <c r="M906" s="215"/>
      <c r="AR906" s="205">
        <v>0</v>
      </c>
      <c r="AS906" s="205">
        <v>0</v>
      </c>
      <c r="AT906" s="205">
        <v>0</v>
      </c>
    </row>
    <row r="907" spans="1:46" ht="15.75" hidden="1" customHeight="1" outlineLevel="1">
      <c r="A907" s="8" t="s">
        <v>61</v>
      </c>
      <c r="B907" s="216">
        <v>896</v>
      </c>
      <c r="C907" s="226"/>
      <c r="D907" s="227"/>
      <c r="E907" s="227"/>
      <c r="F907" s="224"/>
      <c r="G907" s="220">
        <v>0</v>
      </c>
      <c r="H907" s="221">
        <v>0.1</v>
      </c>
      <c r="I907" s="222"/>
      <c r="J907" s="223">
        <v>0</v>
      </c>
      <c r="K907" s="224"/>
      <c r="L907" s="224"/>
      <c r="M907" s="215"/>
      <c r="AR907" s="205">
        <v>0</v>
      </c>
      <c r="AS907" s="205">
        <v>0</v>
      </c>
      <c r="AT907" s="205">
        <v>0</v>
      </c>
    </row>
    <row r="908" spans="1:46" ht="15.75" hidden="1" customHeight="1" outlineLevel="1">
      <c r="A908" s="8" t="s">
        <v>61</v>
      </c>
      <c r="B908" s="216">
        <v>897</v>
      </c>
      <c r="C908" s="226"/>
      <c r="D908" s="227"/>
      <c r="E908" s="227"/>
      <c r="F908" s="224"/>
      <c r="G908" s="220">
        <v>0</v>
      </c>
      <c r="H908" s="221">
        <v>0.1</v>
      </c>
      <c r="I908" s="222"/>
      <c r="J908" s="223">
        <v>0</v>
      </c>
      <c r="K908" s="224"/>
      <c r="L908" s="224"/>
      <c r="M908" s="215"/>
      <c r="AR908" s="205">
        <v>0</v>
      </c>
      <c r="AS908" s="205">
        <v>0</v>
      </c>
      <c r="AT908" s="205">
        <v>0</v>
      </c>
    </row>
    <row r="909" spans="1:46" ht="15.75" hidden="1" customHeight="1" outlineLevel="1">
      <c r="A909" s="8" t="s">
        <v>61</v>
      </c>
      <c r="B909" s="216">
        <v>898</v>
      </c>
      <c r="C909" s="226"/>
      <c r="D909" s="227"/>
      <c r="E909" s="227"/>
      <c r="F909" s="224"/>
      <c r="G909" s="220">
        <v>0</v>
      </c>
      <c r="H909" s="221">
        <v>0.1</v>
      </c>
      <c r="I909" s="222"/>
      <c r="J909" s="223">
        <v>0</v>
      </c>
      <c r="K909" s="224"/>
      <c r="L909" s="224"/>
      <c r="M909" s="215"/>
      <c r="AR909" s="205">
        <v>0</v>
      </c>
      <c r="AS909" s="205">
        <v>0</v>
      </c>
      <c r="AT909" s="205">
        <v>0</v>
      </c>
    </row>
    <row r="910" spans="1:46" ht="15.75" hidden="1" customHeight="1" outlineLevel="1">
      <c r="A910" s="8" t="s">
        <v>61</v>
      </c>
      <c r="B910" s="216">
        <v>899</v>
      </c>
      <c r="C910" s="226"/>
      <c r="D910" s="227"/>
      <c r="E910" s="227"/>
      <c r="F910" s="224"/>
      <c r="G910" s="220">
        <v>0</v>
      </c>
      <c r="H910" s="221">
        <v>0.1</v>
      </c>
      <c r="I910" s="222"/>
      <c r="J910" s="223">
        <v>0</v>
      </c>
      <c r="K910" s="224"/>
      <c r="L910" s="224"/>
      <c r="M910" s="215"/>
      <c r="AR910" s="205">
        <v>0</v>
      </c>
      <c r="AS910" s="205">
        <v>0</v>
      </c>
      <c r="AT910" s="205">
        <v>0</v>
      </c>
    </row>
    <row r="911" spans="1:46" ht="15.75" hidden="1" customHeight="1" outlineLevel="1">
      <c r="A911" s="8" t="s">
        <v>61</v>
      </c>
      <c r="B911" s="216">
        <v>900</v>
      </c>
      <c r="C911" s="226"/>
      <c r="D911" s="227"/>
      <c r="E911" s="227"/>
      <c r="F911" s="224"/>
      <c r="G911" s="220">
        <v>0</v>
      </c>
      <c r="H911" s="221">
        <v>0.1</v>
      </c>
      <c r="I911" s="222"/>
      <c r="J911" s="223">
        <v>0</v>
      </c>
      <c r="K911" s="224"/>
      <c r="L911" s="224"/>
      <c r="M911" s="215"/>
      <c r="AR911" s="205">
        <v>0</v>
      </c>
      <c r="AS911" s="205">
        <v>0</v>
      </c>
      <c r="AT911" s="205">
        <v>0</v>
      </c>
    </row>
    <row r="912" spans="1:46" ht="15.75" hidden="1" customHeight="1" outlineLevel="1">
      <c r="A912" s="8" t="s">
        <v>61</v>
      </c>
      <c r="B912" s="216">
        <v>901</v>
      </c>
      <c r="C912" s="226"/>
      <c r="D912" s="227"/>
      <c r="E912" s="227"/>
      <c r="F912" s="224"/>
      <c r="G912" s="220">
        <v>0</v>
      </c>
      <c r="H912" s="221">
        <v>0.1</v>
      </c>
      <c r="I912" s="222"/>
      <c r="J912" s="223">
        <v>0</v>
      </c>
      <c r="K912" s="224"/>
      <c r="L912" s="224"/>
      <c r="M912" s="215"/>
      <c r="AR912" s="205">
        <v>0</v>
      </c>
      <c r="AS912" s="205">
        <v>0</v>
      </c>
      <c r="AT912" s="205">
        <v>0</v>
      </c>
    </row>
    <row r="913" spans="1:46" ht="15.75" hidden="1" customHeight="1" outlineLevel="1">
      <c r="A913" s="8" t="s">
        <v>61</v>
      </c>
      <c r="B913" s="216">
        <v>902</v>
      </c>
      <c r="C913" s="226"/>
      <c r="D913" s="227"/>
      <c r="E913" s="227"/>
      <c r="F913" s="224"/>
      <c r="G913" s="220">
        <v>0</v>
      </c>
      <c r="H913" s="221">
        <v>0.1</v>
      </c>
      <c r="I913" s="222"/>
      <c r="J913" s="223">
        <v>0</v>
      </c>
      <c r="K913" s="224"/>
      <c r="L913" s="224"/>
      <c r="M913" s="215"/>
      <c r="AR913" s="205">
        <v>0</v>
      </c>
      <c r="AS913" s="205">
        <v>0</v>
      </c>
      <c r="AT913" s="205">
        <v>0</v>
      </c>
    </row>
    <row r="914" spans="1:46" ht="15.75" hidden="1" customHeight="1" outlineLevel="1">
      <c r="A914" s="8" t="s">
        <v>61</v>
      </c>
      <c r="B914" s="216">
        <v>903</v>
      </c>
      <c r="C914" s="226"/>
      <c r="D914" s="227"/>
      <c r="E914" s="227"/>
      <c r="F914" s="224"/>
      <c r="G914" s="220">
        <v>0</v>
      </c>
      <c r="H914" s="221">
        <v>0.1</v>
      </c>
      <c r="I914" s="222"/>
      <c r="J914" s="223">
        <v>0</v>
      </c>
      <c r="K914" s="224"/>
      <c r="L914" s="224"/>
      <c r="M914" s="215"/>
      <c r="AR914" s="205">
        <v>0</v>
      </c>
      <c r="AS914" s="205">
        <v>0</v>
      </c>
      <c r="AT914" s="205">
        <v>0</v>
      </c>
    </row>
    <row r="915" spans="1:46" ht="15.75" hidden="1" customHeight="1" outlineLevel="1">
      <c r="A915" s="8" t="s">
        <v>61</v>
      </c>
      <c r="B915" s="216">
        <v>904</v>
      </c>
      <c r="C915" s="226"/>
      <c r="D915" s="227"/>
      <c r="E915" s="227"/>
      <c r="F915" s="224"/>
      <c r="G915" s="220">
        <v>0</v>
      </c>
      <c r="H915" s="221">
        <v>0.1</v>
      </c>
      <c r="I915" s="222"/>
      <c r="J915" s="223">
        <v>0</v>
      </c>
      <c r="K915" s="224"/>
      <c r="L915" s="224"/>
      <c r="M915" s="215"/>
      <c r="AR915" s="205">
        <v>0</v>
      </c>
      <c r="AS915" s="205">
        <v>0</v>
      </c>
      <c r="AT915" s="205">
        <v>0</v>
      </c>
    </row>
    <row r="916" spans="1:46" ht="15.75" hidden="1" customHeight="1" outlineLevel="1">
      <c r="A916" s="8" t="s">
        <v>61</v>
      </c>
      <c r="B916" s="216">
        <v>905</v>
      </c>
      <c r="C916" s="226"/>
      <c r="D916" s="227"/>
      <c r="E916" s="227"/>
      <c r="F916" s="224"/>
      <c r="G916" s="220">
        <v>0</v>
      </c>
      <c r="H916" s="221">
        <v>0.1</v>
      </c>
      <c r="I916" s="222"/>
      <c r="J916" s="223">
        <v>0</v>
      </c>
      <c r="K916" s="224"/>
      <c r="L916" s="224"/>
      <c r="M916" s="215"/>
      <c r="AR916" s="205">
        <v>0</v>
      </c>
      <c r="AS916" s="205">
        <v>0</v>
      </c>
      <c r="AT916" s="205">
        <v>0</v>
      </c>
    </row>
    <row r="917" spans="1:46" ht="15.75" hidden="1" customHeight="1" outlineLevel="1">
      <c r="A917" s="8" t="s">
        <v>61</v>
      </c>
      <c r="B917" s="216">
        <v>906</v>
      </c>
      <c r="C917" s="226"/>
      <c r="D917" s="227"/>
      <c r="E917" s="227"/>
      <c r="F917" s="224"/>
      <c r="G917" s="220">
        <v>0</v>
      </c>
      <c r="H917" s="221">
        <v>0.1</v>
      </c>
      <c r="I917" s="222"/>
      <c r="J917" s="223">
        <v>0</v>
      </c>
      <c r="K917" s="224"/>
      <c r="L917" s="224"/>
      <c r="M917" s="215"/>
      <c r="AR917" s="205">
        <v>0</v>
      </c>
      <c r="AS917" s="205">
        <v>0</v>
      </c>
      <c r="AT917" s="205">
        <v>0</v>
      </c>
    </row>
    <row r="918" spans="1:46" ht="15.75" hidden="1" customHeight="1" outlineLevel="1">
      <c r="A918" s="8" t="s">
        <v>61</v>
      </c>
      <c r="B918" s="216">
        <v>907</v>
      </c>
      <c r="C918" s="226"/>
      <c r="D918" s="227"/>
      <c r="E918" s="227"/>
      <c r="F918" s="224"/>
      <c r="G918" s="220">
        <v>0</v>
      </c>
      <c r="H918" s="221">
        <v>0.1</v>
      </c>
      <c r="I918" s="222"/>
      <c r="J918" s="223">
        <v>0</v>
      </c>
      <c r="K918" s="224"/>
      <c r="L918" s="224"/>
      <c r="M918" s="215"/>
      <c r="AR918" s="205">
        <v>0</v>
      </c>
      <c r="AS918" s="205">
        <v>0</v>
      </c>
      <c r="AT918" s="205">
        <v>0</v>
      </c>
    </row>
    <row r="919" spans="1:46" ht="15.75" hidden="1" customHeight="1" outlineLevel="1">
      <c r="A919" s="8" t="s">
        <v>61</v>
      </c>
      <c r="B919" s="216">
        <v>908</v>
      </c>
      <c r="C919" s="226"/>
      <c r="D919" s="227"/>
      <c r="E919" s="227"/>
      <c r="F919" s="224"/>
      <c r="G919" s="220">
        <v>0</v>
      </c>
      <c r="H919" s="221">
        <v>0.1</v>
      </c>
      <c r="I919" s="222"/>
      <c r="J919" s="223">
        <v>0</v>
      </c>
      <c r="K919" s="224"/>
      <c r="L919" s="224"/>
      <c r="M919" s="215"/>
      <c r="AR919" s="205">
        <v>0</v>
      </c>
      <c r="AS919" s="205">
        <v>0</v>
      </c>
      <c r="AT919" s="205">
        <v>0</v>
      </c>
    </row>
    <row r="920" spans="1:46" ht="15.75" hidden="1" customHeight="1" outlineLevel="1">
      <c r="A920" s="8" t="s">
        <v>61</v>
      </c>
      <c r="B920" s="216">
        <v>909</v>
      </c>
      <c r="C920" s="226"/>
      <c r="D920" s="227"/>
      <c r="E920" s="227"/>
      <c r="F920" s="224"/>
      <c r="G920" s="220">
        <v>0</v>
      </c>
      <c r="H920" s="221">
        <v>0.1</v>
      </c>
      <c r="I920" s="222"/>
      <c r="J920" s="223">
        <v>0</v>
      </c>
      <c r="K920" s="224"/>
      <c r="L920" s="224"/>
      <c r="M920" s="215"/>
      <c r="AR920" s="205">
        <v>0</v>
      </c>
      <c r="AS920" s="205">
        <v>0</v>
      </c>
      <c r="AT920" s="205">
        <v>0</v>
      </c>
    </row>
    <row r="921" spans="1:46" ht="15.75" hidden="1" customHeight="1" outlineLevel="1">
      <c r="A921" s="8" t="s">
        <v>61</v>
      </c>
      <c r="B921" s="216">
        <v>910</v>
      </c>
      <c r="C921" s="226"/>
      <c r="D921" s="227"/>
      <c r="E921" s="227"/>
      <c r="F921" s="224"/>
      <c r="G921" s="220">
        <v>0</v>
      </c>
      <c r="H921" s="221">
        <v>0.1</v>
      </c>
      <c r="I921" s="222"/>
      <c r="J921" s="223">
        <v>0</v>
      </c>
      <c r="K921" s="224"/>
      <c r="L921" s="224"/>
      <c r="M921" s="215"/>
      <c r="AR921" s="205">
        <v>0</v>
      </c>
      <c r="AS921" s="205">
        <v>0</v>
      </c>
      <c r="AT921" s="205">
        <v>0</v>
      </c>
    </row>
    <row r="922" spans="1:46" ht="15.75" hidden="1" customHeight="1" outlineLevel="1">
      <c r="A922" s="8" t="s">
        <v>61</v>
      </c>
      <c r="B922" s="216">
        <v>911</v>
      </c>
      <c r="C922" s="226"/>
      <c r="D922" s="227"/>
      <c r="E922" s="227"/>
      <c r="F922" s="224"/>
      <c r="G922" s="220">
        <v>0</v>
      </c>
      <c r="H922" s="221">
        <v>0.1</v>
      </c>
      <c r="I922" s="222"/>
      <c r="J922" s="223">
        <v>0</v>
      </c>
      <c r="K922" s="224"/>
      <c r="L922" s="224"/>
      <c r="M922" s="215"/>
      <c r="AR922" s="205">
        <v>0</v>
      </c>
      <c r="AS922" s="205">
        <v>0</v>
      </c>
      <c r="AT922" s="205">
        <v>0</v>
      </c>
    </row>
    <row r="923" spans="1:46" ht="15.75" hidden="1" customHeight="1" outlineLevel="1">
      <c r="A923" s="8" t="s">
        <v>61</v>
      </c>
      <c r="B923" s="216">
        <v>912</v>
      </c>
      <c r="C923" s="226"/>
      <c r="D923" s="227"/>
      <c r="E923" s="227"/>
      <c r="F923" s="224"/>
      <c r="G923" s="220">
        <v>0</v>
      </c>
      <c r="H923" s="221">
        <v>0.1</v>
      </c>
      <c r="I923" s="222"/>
      <c r="J923" s="223">
        <v>0</v>
      </c>
      <c r="K923" s="224"/>
      <c r="L923" s="224"/>
      <c r="M923" s="215"/>
      <c r="AR923" s="205">
        <v>0</v>
      </c>
      <c r="AS923" s="205">
        <v>0</v>
      </c>
      <c r="AT923" s="205">
        <v>0</v>
      </c>
    </row>
    <row r="924" spans="1:46" ht="15.75" hidden="1" customHeight="1" outlineLevel="1">
      <c r="A924" s="8" t="s">
        <v>61</v>
      </c>
      <c r="B924" s="216">
        <v>913</v>
      </c>
      <c r="C924" s="226"/>
      <c r="D924" s="227"/>
      <c r="E924" s="227"/>
      <c r="F924" s="224"/>
      <c r="G924" s="220">
        <v>0</v>
      </c>
      <c r="H924" s="221">
        <v>0.1</v>
      </c>
      <c r="I924" s="222"/>
      <c r="J924" s="223">
        <v>0</v>
      </c>
      <c r="K924" s="224"/>
      <c r="L924" s="224"/>
      <c r="M924" s="215"/>
      <c r="AR924" s="205">
        <v>0</v>
      </c>
      <c r="AS924" s="205">
        <v>0</v>
      </c>
      <c r="AT924" s="205">
        <v>0</v>
      </c>
    </row>
    <row r="925" spans="1:46" ht="15.75" hidden="1" customHeight="1" outlineLevel="1">
      <c r="A925" s="8" t="s">
        <v>61</v>
      </c>
      <c r="B925" s="216">
        <v>914</v>
      </c>
      <c r="C925" s="226"/>
      <c r="D925" s="227"/>
      <c r="E925" s="227"/>
      <c r="F925" s="224"/>
      <c r="G925" s="220">
        <v>0</v>
      </c>
      <c r="H925" s="221">
        <v>0.1</v>
      </c>
      <c r="I925" s="222"/>
      <c r="J925" s="223">
        <v>0</v>
      </c>
      <c r="K925" s="224"/>
      <c r="L925" s="224"/>
      <c r="M925" s="215"/>
      <c r="AR925" s="205">
        <v>0</v>
      </c>
      <c r="AS925" s="205">
        <v>0</v>
      </c>
      <c r="AT925" s="205">
        <v>0</v>
      </c>
    </row>
    <row r="926" spans="1:46" ht="15.75" hidden="1" customHeight="1" outlineLevel="1">
      <c r="A926" s="8" t="s">
        <v>61</v>
      </c>
      <c r="B926" s="216">
        <v>915</v>
      </c>
      <c r="C926" s="226"/>
      <c r="D926" s="227"/>
      <c r="E926" s="227"/>
      <c r="F926" s="224"/>
      <c r="G926" s="220">
        <v>0</v>
      </c>
      <c r="H926" s="221">
        <v>0.1</v>
      </c>
      <c r="I926" s="222"/>
      <c r="J926" s="223">
        <v>0</v>
      </c>
      <c r="K926" s="224"/>
      <c r="L926" s="224"/>
      <c r="M926" s="215"/>
      <c r="AR926" s="205">
        <v>0</v>
      </c>
      <c r="AS926" s="205">
        <v>0</v>
      </c>
      <c r="AT926" s="205">
        <v>0</v>
      </c>
    </row>
    <row r="927" spans="1:46" ht="15.75" hidden="1" customHeight="1" outlineLevel="1">
      <c r="A927" s="8" t="s">
        <v>61</v>
      </c>
      <c r="B927" s="216">
        <v>916</v>
      </c>
      <c r="C927" s="226"/>
      <c r="D927" s="227"/>
      <c r="E927" s="227"/>
      <c r="F927" s="224"/>
      <c r="G927" s="220">
        <v>0</v>
      </c>
      <c r="H927" s="221">
        <v>0.1</v>
      </c>
      <c r="I927" s="222"/>
      <c r="J927" s="223">
        <v>0</v>
      </c>
      <c r="K927" s="224"/>
      <c r="L927" s="224"/>
      <c r="M927" s="215"/>
      <c r="AR927" s="205">
        <v>0</v>
      </c>
      <c r="AS927" s="205">
        <v>0</v>
      </c>
      <c r="AT927" s="205">
        <v>0</v>
      </c>
    </row>
    <row r="928" spans="1:46" ht="15.75" hidden="1" customHeight="1" outlineLevel="1">
      <c r="A928" s="8" t="s">
        <v>61</v>
      </c>
      <c r="B928" s="216">
        <v>917</v>
      </c>
      <c r="C928" s="226"/>
      <c r="D928" s="227"/>
      <c r="E928" s="227"/>
      <c r="F928" s="224"/>
      <c r="G928" s="220">
        <v>0</v>
      </c>
      <c r="H928" s="221">
        <v>0.1</v>
      </c>
      <c r="I928" s="222"/>
      <c r="J928" s="223">
        <v>0</v>
      </c>
      <c r="K928" s="224"/>
      <c r="L928" s="224"/>
      <c r="M928" s="215"/>
      <c r="AR928" s="205">
        <v>0</v>
      </c>
      <c r="AS928" s="205">
        <v>0</v>
      </c>
      <c r="AT928" s="205">
        <v>0</v>
      </c>
    </row>
    <row r="929" spans="1:46" ht="15.75" hidden="1" customHeight="1" outlineLevel="1">
      <c r="A929" s="8" t="s">
        <v>61</v>
      </c>
      <c r="B929" s="216">
        <v>918</v>
      </c>
      <c r="C929" s="226"/>
      <c r="D929" s="227"/>
      <c r="E929" s="227"/>
      <c r="F929" s="224"/>
      <c r="G929" s="220">
        <v>0</v>
      </c>
      <c r="H929" s="221">
        <v>0.1</v>
      </c>
      <c r="I929" s="222"/>
      <c r="J929" s="223">
        <v>0</v>
      </c>
      <c r="K929" s="224"/>
      <c r="L929" s="224"/>
      <c r="M929" s="215"/>
      <c r="AR929" s="205">
        <v>0</v>
      </c>
      <c r="AS929" s="205">
        <v>0</v>
      </c>
      <c r="AT929" s="205">
        <v>0</v>
      </c>
    </row>
    <row r="930" spans="1:46" ht="15.75" hidden="1" customHeight="1" outlineLevel="1">
      <c r="A930" s="8" t="s">
        <v>61</v>
      </c>
      <c r="B930" s="216">
        <v>919</v>
      </c>
      <c r="C930" s="226"/>
      <c r="D930" s="227"/>
      <c r="E930" s="227"/>
      <c r="F930" s="224"/>
      <c r="G930" s="220">
        <v>0</v>
      </c>
      <c r="H930" s="221">
        <v>0.1</v>
      </c>
      <c r="I930" s="222"/>
      <c r="J930" s="223">
        <v>0</v>
      </c>
      <c r="K930" s="224"/>
      <c r="L930" s="224"/>
      <c r="M930" s="215"/>
      <c r="AR930" s="205">
        <v>0</v>
      </c>
      <c r="AS930" s="205">
        <v>0</v>
      </c>
      <c r="AT930" s="205">
        <v>0</v>
      </c>
    </row>
    <row r="931" spans="1:46" ht="15.75" hidden="1" customHeight="1" outlineLevel="1">
      <c r="A931" s="8" t="s">
        <v>61</v>
      </c>
      <c r="B931" s="216">
        <v>920</v>
      </c>
      <c r="C931" s="226"/>
      <c r="D931" s="227"/>
      <c r="E931" s="227"/>
      <c r="F931" s="224"/>
      <c r="G931" s="220">
        <v>0</v>
      </c>
      <c r="H931" s="221">
        <v>0.1</v>
      </c>
      <c r="I931" s="222"/>
      <c r="J931" s="223">
        <v>0</v>
      </c>
      <c r="K931" s="224"/>
      <c r="L931" s="224"/>
      <c r="M931" s="215"/>
      <c r="AR931" s="205">
        <v>0</v>
      </c>
      <c r="AS931" s="205">
        <v>0</v>
      </c>
      <c r="AT931" s="205">
        <v>0</v>
      </c>
    </row>
    <row r="932" spans="1:46" ht="15.75" hidden="1" customHeight="1" outlineLevel="1">
      <c r="A932" s="8" t="s">
        <v>61</v>
      </c>
      <c r="B932" s="216">
        <v>921</v>
      </c>
      <c r="C932" s="226"/>
      <c r="D932" s="227"/>
      <c r="E932" s="227"/>
      <c r="F932" s="224"/>
      <c r="G932" s="220">
        <v>0</v>
      </c>
      <c r="H932" s="221">
        <v>0.1</v>
      </c>
      <c r="I932" s="222"/>
      <c r="J932" s="223">
        <v>0</v>
      </c>
      <c r="K932" s="224"/>
      <c r="L932" s="224"/>
      <c r="M932" s="215"/>
      <c r="AR932" s="205">
        <v>0</v>
      </c>
      <c r="AS932" s="205">
        <v>0</v>
      </c>
      <c r="AT932" s="205">
        <v>0</v>
      </c>
    </row>
    <row r="933" spans="1:46" ht="15.75" hidden="1" customHeight="1" outlineLevel="1">
      <c r="A933" s="8" t="s">
        <v>61</v>
      </c>
      <c r="B933" s="216">
        <v>922</v>
      </c>
      <c r="C933" s="226"/>
      <c r="D933" s="227"/>
      <c r="E933" s="227"/>
      <c r="F933" s="224"/>
      <c r="G933" s="220">
        <v>0</v>
      </c>
      <c r="H933" s="221">
        <v>0.1</v>
      </c>
      <c r="I933" s="222"/>
      <c r="J933" s="223">
        <v>0</v>
      </c>
      <c r="K933" s="224"/>
      <c r="L933" s="224"/>
      <c r="M933" s="215"/>
      <c r="AR933" s="205">
        <v>0</v>
      </c>
      <c r="AS933" s="205">
        <v>0</v>
      </c>
      <c r="AT933" s="205">
        <v>0</v>
      </c>
    </row>
    <row r="934" spans="1:46" ht="15.75" hidden="1" customHeight="1" outlineLevel="1">
      <c r="A934" s="8" t="s">
        <v>61</v>
      </c>
      <c r="B934" s="216">
        <v>923</v>
      </c>
      <c r="C934" s="226"/>
      <c r="D934" s="227"/>
      <c r="E934" s="227"/>
      <c r="F934" s="224"/>
      <c r="G934" s="220">
        <v>0</v>
      </c>
      <c r="H934" s="221">
        <v>0.1</v>
      </c>
      <c r="I934" s="222"/>
      <c r="J934" s="223">
        <v>0</v>
      </c>
      <c r="K934" s="224"/>
      <c r="L934" s="224"/>
      <c r="M934" s="215"/>
      <c r="AR934" s="205">
        <v>0</v>
      </c>
      <c r="AS934" s="205">
        <v>0</v>
      </c>
      <c r="AT934" s="205">
        <v>0</v>
      </c>
    </row>
    <row r="935" spans="1:46" ht="15.75" hidden="1" customHeight="1" outlineLevel="1">
      <c r="A935" s="8" t="s">
        <v>61</v>
      </c>
      <c r="B935" s="216">
        <v>924</v>
      </c>
      <c r="C935" s="226"/>
      <c r="D935" s="227"/>
      <c r="E935" s="227"/>
      <c r="F935" s="224"/>
      <c r="G935" s="220">
        <v>0</v>
      </c>
      <c r="H935" s="221">
        <v>0.1</v>
      </c>
      <c r="I935" s="222"/>
      <c r="J935" s="223">
        <v>0</v>
      </c>
      <c r="K935" s="224"/>
      <c r="L935" s="224"/>
      <c r="M935" s="215"/>
      <c r="AR935" s="205">
        <v>0</v>
      </c>
      <c r="AS935" s="205">
        <v>0</v>
      </c>
      <c r="AT935" s="205">
        <v>0</v>
      </c>
    </row>
    <row r="936" spans="1:46" ht="15.75" hidden="1" customHeight="1" outlineLevel="1">
      <c r="A936" s="8" t="s">
        <v>61</v>
      </c>
      <c r="B936" s="216">
        <v>925</v>
      </c>
      <c r="C936" s="226"/>
      <c r="D936" s="227"/>
      <c r="E936" s="227"/>
      <c r="F936" s="224"/>
      <c r="G936" s="220">
        <v>0</v>
      </c>
      <c r="H936" s="221">
        <v>0.1</v>
      </c>
      <c r="I936" s="222"/>
      <c r="J936" s="223">
        <v>0</v>
      </c>
      <c r="K936" s="224"/>
      <c r="L936" s="224"/>
      <c r="M936" s="215"/>
      <c r="AR936" s="205">
        <v>0</v>
      </c>
      <c r="AS936" s="205">
        <v>0</v>
      </c>
      <c r="AT936" s="205">
        <v>0</v>
      </c>
    </row>
    <row r="937" spans="1:46" ht="15.75" hidden="1" customHeight="1" outlineLevel="1">
      <c r="A937" s="8" t="s">
        <v>61</v>
      </c>
      <c r="B937" s="216">
        <v>926</v>
      </c>
      <c r="C937" s="226"/>
      <c r="D937" s="227"/>
      <c r="E937" s="227"/>
      <c r="F937" s="224"/>
      <c r="G937" s="220">
        <v>0</v>
      </c>
      <c r="H937" s="221">
        <v>0.1</v>
      </c>
      <c r="I937" s="222"/>
      <c r="J937" s="223">
        <v>0</v>
      </c>
      <c r="K937" s="224"/>
      <c r="L937" s="224"/>
      <c r="M937" s="215"/>
      <c r="AR937" s="205">
        <v>0</v>
      </c>
      <c r="AS937" s="205">
        <v>0</v>
      </c>
      <c r="AT937" s="205">
        <v>0</v>
      </c>
    </row>
    <row r="938" spans="1:46" ht="15.75" hidden="1" customHeight="1" outlineLevel="1">
      <c r="A938" s="8" t="s">
        <v>61</v>
      </c>
      <c r="B938" s="216">
        <v>927</v>
      </c>
      <c r="C938" s="226"/>
      <c r="D938" s="227"/>
      <c r="E938" s="227"/>
      <c r="F938" s="224"/>
      <c r="G938" s="220">
        <v>0</v>
      </c>
      <c r="H938" s="221">
        <v>0.1</v>
      </c>
      <c r="I938" s="222"/>
      <c r="J938" s="223">
        <v>0</v>
      </c>
      <c r="K938" s="224"/>
      <c r="L938" s="224"/>
      <c r="M938" s="215"/>
      <c r="AR938" s="205">
        <v>0</v>
      </c>
      <c r="AS938" s="205">
        <v>0</v>
      </c>
      <c r="AT938" s="205">
        <v>0</v>
      </c>
    </row>
    <row r="939" spans="1:46" ht="15.75" hidden="1" customHeight="1" outlineLevel="1">
      <c r="A939" s="8" t="s">
        <v>61</v>
      </c>
      <c r="B939" s="216">
        <v>928</v>
      </c>
      <c r="C939" s="226"/>
      <c r="D939" s="227"/>
      <c r="E939" s="227"/>
      <c r="F939" s="224"/>
      <c r="G939" s="220">
        <v>0</v>
      </c>
      <c r="H939" s="221">
        <v>0.1</v>
      </c>
      <c r="I939" s="222"/>
      <c r="J939" s="223">
        <v>0</v>
      </c>
      <c r="K939" s="224"/>
      <c r="L939" s="224"/>
      <c r="M939" s="215"/>
      <c r="AR939" s="205">
        <v>0</v>
      </c>
      <c r="AS939" s="205">
        <v>0</v>
      </c>
      <c r="AT939" s="205">
        <v>0</v>
      </c>
    </row>
    <row r="940" spans="1:46" ht="15.75" hidden="1" customHeight="1" outlineLevel="1">
      <c r="A940" s="8" t="s">
        <v>61</v>
      </c>
      <c r="B940" s="216">
        <v>929</v>
      </c>
      <c r="C940" s="226"/>
      <c r="D940" s="227"/>
      <c r="E940" s="227"/>
      <c r="F940" s="224"/>
      <c r="G940" s="220">
        <v>0</v>
      </c>
      <c r="H940" s="221">
        <v>0.1</v>
      </c>
      <c r="I940" s="222"/>
      <c r="J940" s="223">
        <v>0</v>
      </c>
      <c r="K940" s="224"/>
      <c r="L940" s="224"/>
      <c r="M940" s="215"/>
      <c r="AR940" s="205">
        <v>0</v>
      </c>
      <c r="AS940" s="205">
        <v>0</v>
      </c>
      <c r="AT940" s="205">
        <v>0</v>
      </c>
    </row>
    <row r="941" spans="1:46" ht="15.75" hidden="1" customHeight="1" outlineLevel="1">
      <c r="A941" s="8" t="s">
        <v>61</v>
      </c>
      <c r="B941" s="216">
        <v>930</v>
      </c>
      <c r="C941" s="226"/>
      <c r="D941" s="227"/>
      <c r="E941" s="227"/>
      <c r="F941" s="224"/>
      <c r="G941" s="220">
        <v>0</v>
      </c>
      <c r="H941" s="221">
        <v>0.1</v>
      </c>
      <c r="I941" s="222"/>
      <c r="J941" s="223">
        <v>0</v>
      </c>
      <c r="K941" s="224"/>
      <c r="L941" s="224"/>
      <c r="M941" s="215"/>
      <c r="AR941" s="205">
        <v>0</v>
      </c>
      <c r="AS941" s="205">
        <v>0</v>
      </c>
      <c r="AT941" s="205">
        <v>0</v>
      </c>
    </row>
    <row r="942" spans="1:46" ht="15.75" hidden="1" customHeight="1" outlineLevel="1">
      <c r="A942" s="8" t="s">
        <v>61</v>
      </c>
      <c r="B942" s="216">
        <v>931</v>
      </c>
      <c r="C942" s="226"/>
      <c r="D942" s="227"/>
      <c r="E942" s="227"/>
      <c r="F942" s="224"/>
      <c r="G942" s="220">
        <v>0</v>
      </c>
      <c r="H942" s="221">
        <v>0.1</v>
      </c>
      <c r="I942" s="222"/>
      <c r="J942" s="223">
        <v>0</v>
      </c>
      <c r="K942" s="224"/>
      <c r="L942" s="224"/>
      <c r="M942" s="215"/>
      <c r="AR942" s="205">
        <v>0</v>
      </c>
      <c r="AS942" s="205">
        <v>0</v>
      </c>
      <c r="AT942" s="205">
        <v>0</v>
      </c>
    </row>
    <row r="943" spans="1:46" ht="15.75" hidden="1" customHeight="1" outlineLevel="1">
      <c r="A943" s="8" t="s">
        <v>61</v>
      </c>
      <c r="B943" s="216">
        <v>932</v>
      </c>
      <c r="C943" s="226"/>
      <c r="D943" s="227"/>
      <c r="E943" s="227"/>
      <c r="F943" s="224"/>
      <c r="G943" s="220">
        <v>0</v>
      </c>
      <c r="H943" s="221">
        <v>0.1</v>
      </c>
      <c r="I943" s="222"/>
      <c r="J943" s="223">
        <v>0</v>
      </c>
      <c r="K943" s="224"/>
      <c r="L943" s="224"/>
      <c r="M943" s="215"/>
      <c r="AR943" s="205">
        <v>0</v>
      </c>
      <c r="AS943" s="205">
        <v>0</v>
      </c>
      <c r="AT943" s="205">
        <v>0</v>
      </c>
    </row>
    <row r="944" spans="1:46" ht="15.75" hidden="1" customHeight="1" outlineLevel="1">
      <c r="A944" s="8" t="s">
        <v>61</v>
      </c>
      <c r="B944" s="216">
        <v>933</v>
      </c>
      <c r="C944" s="226"/>
      <c r="D944" s="227"/>
      <c r="E944" s="227"/>
      <c r="F944" s="224"/>
      <c r="G944" s="220">
        <v>0</v>
      </c>
      <c r="H944" s="221">
        <v>0.1</v>
      </c>
      <c r="I944" s="222"/>
      <c r="J944" s="223">
        <v>0</v>
      </c>
      <c r="K944" s="224"/>
      <c r="L944" s="224"/>
      <c r="M944" s="215"/>
      <c r="AR944" s="205">
        <v>0</v>
      </c>
      <c r="AS944" s="205">
        <v>0</v>
      </c>
      <c r="AT944" s="205">
        <v>0</v>
      </c>
    </row>
    <row r="945" spans="1:46" ht="15.75" hidden="1" customHeight="1" outlineLevel="1">
      <c r="A945" s="8" t="s">
        <v>61</v>
      </c>
      <c r="B945" s="216">
        <v>934</v>
      </c>
      <c r="C945" s="226"/>
      <c r="D945" s="227"/>
      <c r="E945" s="227"/>
      <c r="F945" s="224"/>
      <c r="G945" s="220">
        <v>0</v>
      </c>
      <c r="H945" s="221">
        <v>0.1</v>
      </c>
      <c r="I945" s="222"/>
      <c r="J945" s="223">
        <v>0</v>
      </c>
      <c r="K945" s="224"/>
      <c r="L945" s="224"/>
      <c r="M945" s="215"/>
      <c r="AR945" s="205">
        <v>0</v>
      </c>
      <c r="AS945" s="205">
        <v>0</v>
      </c>
      <c r="AT945" s="205">
        <v>0</v>
      </c>
    </row>
    <row r="946" spans="1:46" ht="15.75" hidden="1" customHeight="1" outlineLevel="1">
      <c r="A946" s="8" t="s">
        <v>61</v>
      </c>
      <c r="B946" s="216">
        <v>935</v>
      </c>
      <c r="C946" s="226"/>
      <c r="D946" s="227"/>
      <c r="E946" s="227"/>
      <c r="F946" s="224"/>
      <c r="G946" s="220">
        <v>0</v>
      </c>
      <c r="H946" s="221">
        <v>0.1</v>
      </c>
      <c r="I946" s="222"/>
      <c r="J946" s="223">
        <v>0</v>
      </c>
      <c r="K946" s="224"/>
      <c r="L946" s="224"/>
      <c r="M946" s="215"/>
      <c r="AR946" s="205">
        <v>0</v>
      </c>
      <c r="AS946" s="205">
        <v>0</v>
      </c>
      <c r="AT946" s="205">
        <v>0</v>
      </c>
    </row>
    <row r="947" spans="1:46" ht="15.75" hidden="1" customHeight="1" outlineLevel="1">
      <c r="A947" s="8" t="s">
        <v>61</v>
      </c>
      <c r="B947" s="216">
        <v>936</v>
      </c>
      <c r="C947" s="226"/>
      <c r="D947" s="227"/>
      <c r="E947" s="227"/>
      <c r="F947" s="224"/>
      <c r="G947" s="220">
        <v>0</v>
      </c>
      <c r="H947" s="221">
        <v>0.1</v>
      </c>
      <c r="I947" s="222"/>
      <c r="J947" s="223">
        <v>0</v>
      </c>
      <c r="K947" s="224"/>
      <c r="L947" s="224"/>
      <c r="M947" s="215"/>
      <c r="AR947" s="205">
        <v>0</v>
      </c>
      <c r="AS947" s="205">
        <v>0</v>
      </c>
      <c r="AT947" s="205">
        <v>0</v>
      </c>
    </row>
    <row r="948" spans="1:46" ht="15.75" hidden="1" customHeight="1" outlineLevel="1">
      <c r="A948" s="8" t="s">
        <v>61</v>
      </c>
      <c r="B948" s="216">
        <v>937</v>
      </c>
      <c r="C948" s="226"/>
      <c r="D948" s="227"/>
      <c r="E948" s="227"/>
      <c r="F948" s="224"/>
      <c r="G948" s="220">
        <v>0</v>
      </c>
      <c r="H948" s="221">
        <v>0.1</v>
      </c>
      <c r="I948" s="222"/>
      <c r="J948" s="223">
        <v>0</v>
      </c>
      <c r="K948" s="224"/>
      <c r="L948" s="224"/>
      <c r="M948" s="215"/>
      <c r="AR948" s="205">
        <v>0</v>
      </c>
      <c r="AS948" s="205">
        <v>0</v>
      </c>
      <c r="AT948" s="205">
        <v>0</v>
      </c>
    </row>
    <row r="949" spans="1:46" ht="15.75" hidden="1" customHeight="1" outlineLevel="1">
      <c r="A949" s="8" t="s">
        <v>61</v>
      </c>
      <c r="B949" s="216">
        <v>938</v>
      </c>
      <c r="C949" s="226"/>
      <c r="D949" s="227"/>
      <c r="E949" s="227"/>
      <c r="F949" s="224"/>
      <c r="G949" s="220">
        <v>0</v>
      </c>
      <c r="H949" s="221">
        <v>0.1</v>
      </c>
      <c r="I949" s="222"/>
      <c r="J949" s="223">
        <v>0</v>
      </c>
      <c r="K949" s="224"/>
      <c r="L949" s="224"/>
      <c r="M949" s="215"/>
      <c r="AR949" s="205">
        <v>0</v>
      </c>
      <c r="AS949" s="205">
        <v>0</v>
      </c>
      <c r="AT949" s="205">
        <v>0</v>
      </c>
    </row>
    <row r="950" spans="1:46" ht="15.75" hidden="1" customHeight="1" outlineLevel="1">
      <c r="A950" s="8" t="s">
        <v>61</v>
      </c>
      <c r="B950" s="216">
        <v>939</v>
      </c>
      <c r="C950" s="226"/>
      <c r="D950" s="227"/>
      <c r="E950" s="227"/>
      <c r="F950" s="224"/>
      <c r="G950" s="220">
        <v>0</v>
      </c>
      <c r="H950" s="221">
        <v>0.1</v>
      </c>
      <c r="I950" s="222"/>
      <c r="J950" s="223">
        <v>0</v>
      </c>
      <c r="K950" s="224"/>
      <c r="L950" s="224"/>
      <c r="M950" s="215"/>
      <c r="AR950" s="205">
        <v>0</v>
      </c>
      <c r="AS950" s="205">
        <v>0</v>
      </c>
      <c r="AT950" s="205">
        <v>0</v>
      </c>
    </row>
    <row r="951" spans="1:46" ht="15.75" hidden="1" customHeight="1" outlineLevel="1">
      <c r="A951" s="8" t="s">
        <v>61</v>
      </c>
      <c r="B951" s="216">
        <v>940</v>
      </c>
      <c r="C951" s="226"/>
      <c r="D951" s="227"/>
      <c r="E951" s="227"/>
      <c r="F951" s="224"/>
      <c r="G951" s="220">
        <v>0</v>
      </c>
      <c r="H951" s="221">
        <v>0.1</v>
      </c>
      <c r="I951" s="222"/>
      <c r="J951" s="223">
        <v>0</v>
      </c>
      <c r="K951" s="224"/>
      <c r="L951" s="224"/>
      <c r="M951" s="215"/>
      <c r="AR951" s="205">
        <v>0</v>
      </c>
      <c r="AS951" s="205">
        <v>0</v>
      </c>
      <c r="AT951" s="205">
        <v>0</v>
      </c>
    </row>
    <row r="952" spans="1:46" ht="15.75" hidden="1" customHeight="1" outlineLevel="1">
      <c r="A952" s="8" t="s">
        <v>61</v>
      </c>
      <c r="B952" s="216">
        <v>941</v>
      </c>
      <c r="C952" s="226"/>
      <c r="D952" s="227"/>
      <c r="E952" s="227"/>
      <c r="F952" s="224"/>
      <c r="G952" s="220">
        <v>0</v>
      </c>
      <c r="H952" s="221">
        <v>0.1</v>
      </c>
      <c r="I952" s="222"/>
      <c r="J952" s="223">
        <v>0</v>
      </c>
      <c r="K952" s="224"/>
      <c r="L952" s="224"/>
      <c r="M952" s="215"/>
      <c r="AR952" s="205">
        <v>0</v>
      </c>
      <c r="AS952" s="205">
        <v>0</v>
      </c>
      <c r="AT952" s="205">
        <v>0</v>
      </c>
    </row>
    <row r="953" spans="1:46" ht="15.75" hidden="1" customHeight="1" outlineLevel="1">
      <c r="A953" s="8" t="s">
        <v>61</v>
      </c>
      <c r="B953" s="216">
        <v>942</v>
      </c>
      <c r="C953" s="226"/>
      <c r="D953" s="227"/>
      <c r="E953" s="227"/>
      <c r="F953" s="224"/>
      <c r="G953" s="220">
        <v>0</v>
      </c>
      <c r="H953" s="221">
        <v>0.1</v>
      </c>
      <c r="I953" s="222"/>
      <c r="J953" s="223">
        <v>0</v>
      </c>
      <c r="K953" s="224"/>
      <c r="L953" s="224"/>
      <c r="M953" s="215"/>
      <c r="AR953" s="205">
        <v>0</v>
      </c>
      <c r="AS953" s="205">
        <v>0</v>
      </c>
      <c r="AT953" s="205">
        <v>0</v>
      </c>
    </row>
    <row r="954" spans="1:46" ht="15.75" hidden="1" customHeight="1" outlineLevel="1">
      <c r="A954" s="8" t="s">
        <v>61</v>
      </c>
      <c r="B954" s="216">
        <v>943</v>
      </c>
      <c r="C954" s="226"/>
      <c r="D954" s="227"/>
      <c r="E954" s="227"/>
      <c r="F954" s="224"/>
      <c r="G954" s="220">
        <v>0</v>
      </c>
      <c r="H954" s="221">
        <v>0.1</v>
      </c>
      <c r="I954" s="222"/>
      <c r="J954" s="223">
        <v>0</v>
      </c>
      <c r="K954" s="224"/>
      <c r="L954" s="224"/>
      <c r="M954" s="215"/>
      <c r="AR954" s="205">
        <v>0</v>
      </c>
      <c r="AS954" s="205">
        <v>0</v>
      </c>
      <c r="AT954" s="205">
        <v>0</v>
      </c>
    </row>
    <row r="955" spans="1:46" ht="15.75" hidden="1" customHeight="1" outlineLevel="1">
      <c r="A955" s="8" t="s">
        <v>61</v>
      </c>
      <c r="B955" s="216">
        <v>944</v>
      </c>
      <c r="C955" s="226"/>
      <c r="D955" s="227"/>
      <c r="E955" s="227"/>
      <c r="F955" s="224"/>
      <c r="G955" s="220">
        <v>0</v>
      </c>
      <c r="H955" s="221">
        <v>0.1</v>
      </c>
      <c r="I955" s="222"/>
      <c r="J955" s="223">
        <v>0</v>
      </c>
      <c r="K955" s="224"/>
      <c r="L955" s="224"/>
      <c r="M955" s="215"/>
      <c r="AR955" s="205">
        <v>0</v>
      </c>
      <c r="AS955" s="205">
        <v>0</v>
      </c>
      <c r="AT955" s="205">
        <v>0</v>
      </c>
    </row>
    <row r="956" spans="1:46" ht="15.75" hidden="1" customHeight="1" outlineLevel="1">
      <c r="A956" s="8" t="s">
        <v>61</v>
      </c>
      <c r="B956" s="216">
        <v>945</v>
      </c>
      <c r="C956" s="226"/>
      <c r="D956" s="227"/>
      <c r="E956" s="227"/>
      <c r="F956" s="224"/>
      <c r="G956" s="220">
        <v>0</v>
      </c>
      <c r="H956" s="221">
        <v>0.1</v>
      </c>
      <c r="I956" s="222"/>
      <c r="J956" s="223">
        <v>0</v>
      </c>
      <c r="K956" s="224"/>
      <c r="L956" s="224"/>
      <c r="M956" s="215"/>
      <c r="AR956" s="205">
        <v>0</v>
      </c>
      <c r="AS956" s="205">
        <v>0</v>
      </c>
      <c r="AT956" s="205">
        <v>0</v>
      </c>
    </row>
    <row r="957" spans="1:46" ht="15.75" hidden="1" customHeight="1" outlineLevel="1">
      <c r="A957" s="8" t="s">
        <v>61</v>
      </c>
      <c r="B957" s="216">
        <v>946</v>
      </c>
      <c r="C957" s="226"/>
      <c r="D957" s="227"/>
      <c r="E957" s="227"/>
      <c r="F957" s="224"/>
      <c r="G957" s="220">
        <v>0</v>
      </c>
      <c r="H957" s="221">
        <v>0.1</v>
      </c>
      <c r="I957" s="222"/>
      <c r="J957" s="223">
        <v>0</v>
      </c>
      <c r="K957" s="224"/>
      <c r="L957" s="224"/>
      <c r="M957" s="215"/>
      <c r="AR957" s="205">
        <v>0</v>
      </c>
      <c r="AS957" s="205">
        <v>0</v>
      </c>
      <c r="AT957" s="205">
        <v>0</v>
      </c>
    </row>
    <row r="958" spans="1:46" ht="15.75" hidden="1" customHeight="1" outlineLevel="1">
      <c r="A958" s="8" t="s">
        <v>61</v>
      </c>
      <c r="B958" s="216">
        <v>947</v>
      </c>
      <c r="C958" s="226"/>
      <c r="D958" s="227"/>
      <c r="E958" s="227"/>
      <c r="F958" s="224"/>
      <c r="G958" s="220">
        <v>0</v>
      </c>
      <c r="H958" s="221">
        <v>0.1</v>
      </c>
      <c r="I958" s="222"/>
      <c r="J958" s="223">
        <v>0</v>
      </c>
      <c r="K958" s="224"/>
      <c r="L958" s="224"/>
      <c r="M958" s="215"/>
      <c r="AR958" s="205">
        <v>0</v>
      </c>
      <c r="AS958" s="205">
        <v>0</v>
      </c>
      <c r="AT958" s="205">
        <v>0</v>
      </c>
    </row>
    <row r="959" spans="1:46" ht="15.75" hidden="1" customHeight="1" outlineLevel="1">
      <c r="A959" s="8" t="s">
        <v>61</v>
      </c>
      <c r="B959" s="216">
        <v>948</v>
      </c>
      <c r="C959" s="226"/>
      <c r="D959" s="227"/>
      <c r="E959" s="227"/>
      <c r="F959" s="224"/>
      <c r="G959" s="220">
        <v>0</v>
      </c>
      <c r="H959" s="221">
        <v>0.1</v>
      </c>
      <c r="I959" s="222"/>
      <c r="J959" s="223">
        <v>0</v>
      </c>
      <c r="K959" s="224"/>
      <c r="L959" s="224"/>
      <c r="M959" s="215"/>
      <c r="AR959" s="205">
        <v>0</v>
      </c>
      <c r="AS959" s="205">
        <v>0</v>
      </c>
      <c r="AT959" s="205">
        <v>0</v>
      </c>
    </row>
    <row r="960" spans="1:46" ht="15.75" hidden="1" customHeight="1" outlineLevel="1">
      <c r="A960" s="8" t="s">
        <v>61</v>
      </c>
      <c r="B960" s="216">
        <v>949</v>
      </c>
      <c r="C960" s="226"/>
      <c r="D960" s="227"/>
      <c r="E960" s="227"/>
      <c r="F960" s="224"/>
      <c r="G960" s="220">
        <v>0</v>
      </c>
      <c r="H960" s="221">
        <v>0.1</v>
      </c>
      <c r="I960" s="222"/>
      <c r="J960" s="223">
        <v>0</v>
      </c>
      <c r="K960" s="224"/>
      <c r="L960" s="224"/>
      <c r="M960" s="215"/>
      <c r="AR960" s="205">
        <v>0</v>
      </c>
      <c r="AS960" s="205">
        <v>0</v>
      </c>
      <c r="AT960" s="205">
        <v>0</v>
      </c>
    </row>
    <row r="961" spans="1:46" ht="15.75" hidden="1" customHeight="1" outlineLevel="1">
      <c r="A961" s="8" t="s">
        <v>61</v>
      </c>
      <c r="B961" s="216">
        <v>950</v>
      </c>
      <c r="C961" s="226"/>
      <c r="D961" s="227"/>
      <c r="E961" s="227"/>
      <c r="F961" s="224"/>
      <c r="G961" s="220">
        <v>0</v>
      </c>
      <c r="H961" s="221">
        <v>0.1</v>
      </c>
      <c r="I961" s="222"/>
      <c r="J961" s="223">
        <v>0</v>
      </c>
      <c r="K961" s="224"/>
      <c r="L961" s="224"/>
      <c r="M961" s="215"/>
      <c r="AR961" s="205">
        <v>0</v>
      </c>
      <c r="AS961" s="205">
        <v>0</v>
      </c>
      <c r="AT961" s="205">
        <v>0</v>
      </c>
    </row>
    <row r="962" spans="1:46" ht="15.75" hidden="1" customHeight="1" outlineLevel="1">
      <c r="A962" s="8" t="s">
        <v>61</v>
      </c>
      <c r="B962" s="216">
        <v>951</v>
      </c>
      <c r="C962" s="226"/>
      <c r="D962" s="227"/>
      <c r="E962" s="227"/>
      <c r="F962" s="224"/>
      <c r="G962" s="220">
        <v>0</v>
      </c>
      <c r="H962" s="221">
        <v>0.1</v>
      </c>
      <c r="I962" s="222"/>
      <c r="J962" s="223">
        <v>0</v>
      </c>
      <c r="K962" s="224"/>
      <c r="L962" s="224"/>
      <c r="M962" s="215"/>
      <c r="AR962" s="205">
        <v>0</v>
      </c>
      <c r="AS962" s="205">
        <v>0</v>
      </c>
      <c r="AT962" s="205">
        <v>0</v>
      </c>
    </row>
    <row r="963" spans="1:46" ht="15.75" hidden="1" customHeight="1" outlineLevel="1">
      <c r="A963" s="8" t="s">
        <v>61</v>
      </c>
      <c r="B963" s="216">
        <v>952</v>
      </c>
      <c r="C963" s="226"/>
      <c r="D963" s="227"/>
      <c r="E963" s="227"/>
      <c r="F963" s="224"/>
      <c r="G963" s="220">
        <v>0</v>
      </c>
      <c r="H963" s="221">
        <v>0.1</v>
      </c>
      <c r="I963" s="222"/>
      <c r="J963" s="223">
        <v>0</v>
      </c>
      <c r="K963" s="224"/>
      <c r="L963" s="224"/>
      <c r="M963" s="215"/>
      <c r="AR963" s="205">
        <v>0</v>
      </c>
      <c r="AS963" s="205">
        <v>0</v>
      </c>
      <c r="AT963" s="205">
        <v>0</v>
      </c>
    </row>
    <row r="964" spans="1:46" ht="15.75" hidden="1" customHeight="1" outlineLevel="1">
      <c r="A964" s="8" t="s">
        <v>61</v>
      </c>
      <c r="B964" s="216">
        <v>953</v>
      </c>
      <c r="C964" s="226"/>
      <c r="D964" s="227"/>
      <c r="E964" s="227"/>
      <c r="F964" s="224"/>
      <c r="G964" s="220">
        <v>0</v>
      </c>
      <c r="H964" s="221">
        <v>0.1</v>
      </c>
      <c r="I964" s="222"/>
      <c r="J964" s="223">
        <v>0</v>
      </c>
      <c r="K964" s="224"/>
      <c r="L964" s="224"/>
      <c r="M964" s="215"/>
      <c r="AR964" s="205">
        <v>0</v>
      </c>
      <c r="AS964" s="205">
        <v>0</v>
      </c>
      <c r="AT964" s="205">
        <v>0</v>
      </c>
    </row>
    <row r="965" spans="1:46" ht="15.75" hidden="1" customHeight="1" outlineLevel="1">
      <c r="A965" s="8" t="s">
        <v>61</v>
      </c>
      <c r="B965" s="216">
        <v>954</v>
      </c>
      <c r="C965" s="226"/>
      <c r="D965" s="227"/>
      <c r="E965" s="227"/>
      <c r="F965" s="224"/>
      <c r="G965" s="220">
        <v>0</v>
      </c>
      <c r="H965" s="221">
        <v>0.1</v>
      </c>
      <c r="I965" s="222"/>
      <c r="J965" s="223">
        <v>0</v>
      </c>
      <c r="K965" s="224"/>
      <c r="L965" s="224"/>
      <c r="M965" s="215"/>
      <c r="AR965" s="205">
        <v>0</v>
      </c>
      <c r="AS965" s="205">
        <v>0</v>
      </c>
      <c r="AT965" s="205">
        <v>0</v>
      </c>
    </row>
    <row r="966" spans="1:46" ht="15.75" hidden="1" customHeight="1" outlineLevel="1">
      <c r="A966" s="8" t="s">
        <v>61</v>
      </c>
      <c r="B966" s="216">
        <v>955</v>
      </c>
      <c r="C966" s="226"/>
      <c r="D966" s="227"/>
      <c r="E966" s="227"/>
      <c r="F966" s="224"/>
      <c r="G966" s="220">
        <v>0</v>
      </c>
      <c r="H966" s="221">
        <v>0.1</v>
      </c>
      <c r="I966" s="222"/>
      <c r="J966" s="223">
        <v>0</v>
      </c>
      <c r="K966" s="224"/>
      <c r="L966" s="224"/>
      <c r="M966" s="215"/>
      <c r="AR966" s="205">
        <v>0</v>
      </c>
      <c r="AS966" s="205">
        <v>0</v>
      </c>
      <c r="AT966" s="205">
        <v>0</v>
      </c>
    </row>
    <row r="967" spans="1:46" ht="15.75" hidden="1" customHeight="1" outlineLevel="1">
      <c r="A967" s="8" t="s">
        <v>61</v>
      </c>
      <c r="B967" s="216">
        <v>956</v>
      </c>
      <c r="C967" s="226"/>
      <c r="D967" s="227"/>
      <c r="E967" s="227"/>
      <c r="F967" s="224"/>
      <c r="G967" s="220">
        <v>0</v>
      </c>
      <c r="H967" s="221">
        <v>0.1</v>
      </c>
      <c r="I967" s="222"/>
      <c r="J967" s="223">
        <v>0</v>
      </c>
      <c r="K967" s="224"/>
      <c r="L967" s="224"/>
      <c r="M967" s="215"/>
      <c r="AR967" s="205">
        <v>0</v>
      </c>
      <c r="AS967" s="205">
        <v>0</v>
      </c>
      <c r="AT967" s="205">
        <v>0</v>
      </c>
    </row>
    <row r="968" spans="1:46" ht="15.75" hidden="1" customHeight="1" outlineLevel="1">
      <c r="A968" s="8" t="s">
        <v>61</v>
      </c>
      <c r="B968" s="216">
        <v>957</v>
      </c>
      <c r="C968" s="226"/>
      <c r="D968" s="227"/>
      <c r="E968" s="227"/>
      <c r="F968" s="224"/>
      <c r="G968" s="220">
        <v>0</v>
      </c>
      <c r="H968" s="221">
        <v>0.1</v>
      </c>
      <c r="I968" s="222"/>
      <c r="J968" s="223">
        <v>0</v>
      </c>
      <c r="K968" s="224"/>
      <c r="L968" s="224"/>
      <c r="M968" s="215"/>
      <c r="AR968" s="205">
        <v>0</v>
      </c>
      <c r="AS968" s="205">
        <v>0</v>
      </c>
      <c r="AT968" s="205">
        <v>0</v>
      </c>
    </row>
    <row r="969" spans="1:46" ht="15.75" hidden="1" customHeight="1" outlineLevel="1">
      <c r="A969" s="8" t="s">
        <v>61</v>
      </c>
      <c r="B969" s="216">
        <v>958</v>
      </c>
      <c r="C969" s="226"/>
      <c r="D969" s="227"/>
      <c r="E969" s="227"/>
      <c r="F969" s="224"/>
      <c r="G969" s="220">
        <v>0</v>
      </c>
      <c r="H969" s="221">
        <v>0.1</v>
      </c>
      <c r="I969" s="222"/>
      <c r="J969" s="223">
        <v>0</v>
      </c>
      <c r="K969" s="224"/>
      <c r="L969" s="224"/>
      <c r="M969" s="215"/>
      <c r="AR969" s="205">
        <v>0</v>
      </c>
      <c r="AS969" s="205">
        <v>0</v>
      </c>
      <c r="AT969" s="205">
        <v>0</v>
      </c>
    </row>
    <row r="970" spans="1:46" ht="15.75" hidden="1" customHeight="1" outlineLevel="1">
      <c r="A970" s="8" t="s">
        <v>61</v>
      </c>
      <c r="B970" s="216">
        <v>959</v>
      </c>
      <c r="C970" s="226"/>
      <c r="D970" s="227"/>
      <c r="E970" s="227"/>
      <c r="F970" s="224"/>
      <c r="G970" s="220">
        <v>0</v>
      </c>
      <c r="H970" s="221">
        <v>0.1</v>
      </c>
      <c r="I970" s="222"/>
      <c r="J970" s="223">
        <v>0</v>
      </c>
      <c r="K970" s="224"/>
      <c r="L970" s="224"/>
      <c r="M970" s="215"/>
      <c r="AR970" s="205">
        <v>0</v>
      </c>
      <c r="AS970" s="205">
        <v>0</v>
      </c>
      <c r="AT970" s="205">
        <v>0</v>
      </c>
    </row>
    <row r="971" spans="1:46" ht="15.75" hidden="1" customHeight="1" outlineLevel="1">
      <c r="A971" s="8" t="s">
        <v>61</v>
      </c>
      <c r="B971" s="216">
        <v>960</v>
      </c>
      <c r="C971" s="226"/>
      <c r="D971" s="227"/>
      <c r="E971" s="227"/>
      <c r="F971" s="224"/>
      <c r="G971" s="220">
        <v>0</v>
      </c>
      <c r="H971" s="221">
        <v>0.1</v>
      </c>
      <c r="I971" s="222"/>
      <c r="J971" s="223">
        <v>0</v>
      </c>
      <c r="K971" s="224"/>
      <c r="L971" s="224"/>
      <c r="M971" s="215"/>
      <c r="AR971" s="205">
        <v>0</v>
      </c>
      <c r="AS971" s="205">
        <v>0</v>
      </c>
      <c r="AT971" s="205">
        <v>0</v>
      </c>
    </row>
    <row r="972" spans="1:46" ht="15.75" hidden="1" customHeight="1" outlineLevel="1">
      <c r="A972" s="8" t="s">
        <v>61</v>
      </c>
      <c r="B972" s="216">
        <v>961</v>
      </c>
      <c r="C972" s="226"/>
      <c r="D972" s="227"/>
      <c r="E972" s="227"/>
      <c r="F972" s="224"/>
      <c r="G972" s="220">
        <v>0</v>
      </c>
      <c r="H972" s="221">
        <v>0.1</v>
      </c>
      <c r="I972" s="222"/>
      <c r="J972" s="223">
        <v>0</v>
      </c>
      <c r="K972" s="224"/>
      <c r="L972" s="224"/>
      <c r="M972" s="215"/>
      <c r="AR972" s="205">
        <v>0</v>
      </c>
      <c r="AS972" s="205">
        <v>0</v>
      </c>
      <c r="AT972" s="205">
        <v>0</v>
      </c>
    </row>
    <row r="973" spans="1:46" ht="15.75" hidden="1" customHeight="1" outlineLevel="1">
      <c r="A973" s="8" t="s">
        <v>61</v>
      </c>
      <c r="B973" s="216">
        <v>962</v>
      </c>
      <c r="C973" s="226"/>
      <c r="D973" s="227"/>
      <c r="E973" s="227"/>
      <c r="F973" s="224"/>
      <c r="G973" s="220">
        <v>0</v>
      </c>
      <c r="H973" s="221">
        <v>0.1</v>
      </c>
      <c r="I973" s="222"/>
      <c r="J973" s="223">
        <v>0</v>
      </c>
      <c r="K973" s="224"/>
      <c r="L973" s="224"/>
      <c r="M973" s="215"/>
      <c r="AR973" s="205">
        <v>0</v>
      </c>
      <c r="AS973" s="205">
        <v>0</v>
      </c>
      <c r="AT973" s="205">
        <v>0</v>
      </c>
    </row>
    <row r="974" spans="1:46" ht="15.75" hidden="1" customHeight="1" outlineLevel="1">
      <c r="A974" s="8" t="s">
        <v>61</v>
      </c>
      <c r="B974" s="216">
        <v>963</v>
      </c>
      <c r="C974" s="226"/>
      <c r="D974" s="227"/>
      <c r="E974" s="227"/>
      <c r="F974" s="224"/>
      <c r="G974" s="220">
        <v>0</v>
      </c>
      <c r="H974" s="221">
        <v>0.1</v>
      </c>
      <c r="I974" s="222"/>
      <c r="J974" s="223">
        <v>0</v>
      </c>
      <c r="K974" s="224"/>
      <c r="L974" s="224"/>
      <c r="M974" s="215"/>
      <c r="AR974" s="205">
        <v>0</v>
      </c>
      <c r="AS974" s="205">
        <v>0</v>
      </c>
      <c r="AT974" s="205">
        <v>0</v>
      </c>
    </row>
    <row r="975" spans="1:46" ht="15.75" hidden="1" customHeight="1" outlineLevel="1">
      <c r="A975" s="8" t="s">
        <v>61</v>
      </c>
      <c r="B975" s="216">
        <v>964</v>
      </c>
      <c r="C975" s="226"/>
      <c r="D975" s="227"/>
      <c r="E975" s="227"/>
      <c r="F975" s="224"/>
      <c r="G975" s="220">
        <v>0</v>
      </c>
      <c r="H975" s="221">
        <v>0.1</v>
      </c>
      <c r="I975" s="222"/>
      <c r="J975" s="223">
        <v>0</v>
      </c>
      <c r="K975" s="224"/>
      <c r="L975" s="224"/>
      <c r="M975" s="215"/>
      <c r="AR975" s="205">
        <v>0</v>
      </c>
      <c r="AS975" s="205">
        <v>0</v>
      </c>
      <c r="AT975" s="205">
        <v>0</v>
      </c>
    </row>
    <row r="976" spans="1:46" ht="15.75" hidden="1" customHeight="1" outlineLevel="1">
      <c r="A976" s="8" t="s">
        <v>61</v>
      </c>
      <c r="B976" s="216">
        <v>965</v>
      </c>
      <c r="C976" s="226"/>
      <c r="D976" s="227"/>
      <c r="E976" s="227"/>
      <c r="F976" s="224"/>
      <c r="G976" s="220">
        <v>0</v>
      </c>
      <c r="H976" s="221">
        <v>0.1</v>
      </c>
      <c r="I976" s="222"/>
      <c r="J976" s="223">
        <v>0</v>
      </c>
      <c r="K976" s="224"/>
      <c r="L976" s="224"/>
      <c r="M976" s="215"/>
      <c r="AR976" s="205">
        <v>0</v>
      </c>
      <c r="AS976" s="205">
        <v>0</v>
      </c>
      <c r="AT976" s="205">
        <v>0</v>
      </c>
    </row>
    <row r="977" spans="1:46" ht="15.75" hidden="1" customHeight="1" outlineLevel="1">
      <c r="A977" s="8" t="s">
        <v>61</v>
      </c>
      <c r="B977" s="216">
        <v>966</v>
      </c>
      <c r="C977" s="226"/>
      <c r="D977" s="227"/>
      <c r="E977" s="227"/>
      <c r="F977" s="224"/>
      <c r="G977" s="220">
        <v>0</v>
      </c>
      <c r="H977" s="221">
        <v>0.1</v>
      </c>
      <c r="I977" s="222"/>
      <c r="J977" s="223">
        <v>0</v>
      </c>
      <c r="K977" s="224"/>
      <c r="L977" s="224"/>
      <c r="M977" s="215"/>
      <c r="AR977" s="205">
        <v>0</v>
      </c>
      <c r="AS977" s="205">
        <v>0</v>
      </c>
      <c r="AT977" s="205">
        <v>0</v>
      </c>
    </row>
    <row r="978" spans="1:46" ht="15.75" hidden="1" customHeight="1" outlineLevel="1">
      <c r="A978" s="8" t="s">
        <v>61</v>
      </c>
      <c r="B978" s="216">
        <v>967</v>
      </c>
      <c r="C978" s="226"/>
      <c r="D978" s="227"/>
      <c r="E978" s="227"/>
      <c r="F978" s="224"/>
      <c r="G978" s="220">
        <v>0</v>
      </c>
      <c r="H978" s="221">
        <v>0.1</v>
      </c>
      <c r="I978" s="222"/>
      <c r="J978" s="223">
        <v>0</v>
      </c>
      <c r="K978" s="224"/>
      <c r="L978" s="224"/>
      <c r="M978" s="215"/>
      <c r="AR978" s="205">
        <v>0</v>
      </c>
      <c r="AS978" s="205">
        <v>0</v>
      </c>
      <c r="AT978" s="205">
        <v>0</v>
      </c>
    </row>
    <row r="979" spans="1:46" ht="15.75" hidden="1" customHeight="1" outlineLevel="1">
      <c r="A979" s="8" t="s">
        <v>61</v>
      </c>
      <c r="B979" s="216">
        <v>968</v>
      </c>
      <c r="C979" s="226"/>
      <c r="D979" s="227"/>
      <c r="E979" s="227"/>
      <c r="F979" s="224"/>
      <c r="G979" s="220">
        <v>0</v>
      </c>
      <c r="H979" s="221">
        <v>0.1</v>
      </c>
      <c r="I979" s="222"/>
      <c r="J979" s="223">
        <v>0</v>
      </c>
      <c r="K979" s="224"/>
      <c r="L979" s="224"/>
      <c r="M979" s="215"/>
      <c r="AR979" s="205">
        <v>0</v>
      </c>
      <c r="AS979" s="205">
        <v>0</v>
      </c>
      <c r="AT979" s="205">
        <v>0</v>
      </c>
    </row>
    <row r="980" spans="1:46" ht="15.75" hidden="1" customHeight="1" outlineLevel="1">
      <c r="A980" s="8" t="s">
        <v>61</v>
      </c>
      <c r="B980" s="216">
        <v>969</v>
      </c>
      <c r="C980" s="226"/>
      <c r="D980" s="227"/>
      <c r="E980" s="227"/>
      <c r="F980" s="224"/>
      <c r="G980" s="220">
        <v>0</v>
      </c>
      <c r="H980" s="221">
        <v>0.1</v>
      </c>
      <c r="I980" s="222"/>
      <c r="J980" s="223">
        <v>0</v>
      </c>
      <c r="K980" s="224"/>
      <c r="L980" s="224"/>
      <c r="M980" s="215"/>
      <c r="AR980" s="205">
        <v>0</v>
      </c>
      <c r="AS980" s="205">
        <v>0</v>
      </c>
      <c r="AT980" s="205">
        <v>0</v>
      </c>
    </row>
    <row r="981" spans="1:46" ht="15.75" hidden="1" customHeight="1" outlineLevel="1">
      <c r="A981" s="8" t="s">
        <v>61</v>
      </c>
      <c r="B981" s="216">
        <v>970</v>
      </c>
      <c r="C981" s="226"/>
      <c r="D981" s="227"/>
      <c r="E981" s="227"/>
      <c r="F981" s="224"/>
      <c r="G981" s="220">
        <v>0</v>
      </c>
      <c r="H981" s="221">
        <v>0.1</v>
      </c>
      <c r="I981" s="222"/>
      <c r="J981" s="223">
        <v>0</v>
      </c>
      <c r="K981" s="224"/>
      <c r="L981" s="224"/>
      <c r="M981" s="215"/>
      <c r="AR981" s="205">
        <v>0</v>
      </c>
      <c r="AS981" s="205">
        <v>0</v>
      </c>
      <c r="AT981" s="205">
        <v>0</v>
      </c>
    </row>
    <row r="982" spans="1:46" ht="15.75" hidden="1" customHeight="1" outlineLevel="1">
      <c r="A982" s="8" t="s">
        <v>61</v>
      </c>
      <c r="B982" s="216">
        <v>971</v>
      </c>
      <c r="C982" s="226"/>
      <c r="D982" s="227"/>
      <c r="E982" s="227"/>
      <c r="F982" s="224"/>
      <c r="G982" s="220">
        <v>0</v>
      </c>
      <c r="H982" s="221">
        <v>0.1</v>
      </c>
      <c r="I982" s="222"/>
      <c r="J982" s="223">
        <v>0</v>
      </c>
      <c r="K982" s="224"/>
      <c r="L982" s="224"/>
      <c r="M982" s="215"/>
      <c r="AR982" s="205">
        <v>0</v>
      </c>
      <c r="AS982" s="205">
        <v>0</v>
      </c>
      <c r="AT982" s="205">
        <v>0</v>
      </c>
    </row>
    <row r="983" spans="1:46" ht="15.75" hidden="1" customHeight="1" outlineLevel="1">
      <c r="A983" s="8" t="s">
        <v>61</v>
      </c>
      <c r="B983" s="216">
        <v>972</v>
      </c>
      <c r="C983" s="226"/>
      <c r="D983" s="227"/>
      <c r="E983" s="227"/>
      <c r="F983" s="224"/>
      <c r="G983" s="220">
        <v>0</v>
      </c>
      <c r="H983" s="221">
        <v>0.1</v>
      </c>
      <c r="I983" s="222"/>
      <c r="J983" s="223">
        <v>0</v>
      </c>
      <c r="K983" s="224"/>
      <c r="L983" s="224"/>
      <c r="M983" s="215"/>
      <c r="AR983" s="205">
        <v>0</v>
      </c>
      <c r="AS983" s="205">
        <v>0</v>
      </c>
      <c r="AT983" s="205">
        <v>0</v>
      </c>
    </row>
    <row r="984" spans="1:46" ht="15.75" hidden="1" customHeight="1" outlineLevel="1">
      <c r="A984" s="8" t="s">
        <v>61</v>
      </c>
      <c r="B984" s="216">
        <v>973</v>
      </c>
      <c r="C984" s="226"/>
      <c r="D984" s="227"/>
      <c r="E984" s="227"/>
      <c r="F984" s="224"/>
      <c r="G984" s="220">
        <v>0</v>
      </c>
      <c r="H984" s="221">
        <v>0.1</v>
      </c>
      <c r="I984" s="222"/>
      <c r="J984" s="223">
        <v>0</v>
      </c>
      <c r="K984" s="224"/>
      <c r="L984" s="224"/>
      <c r="M984" s="215"/>
      <c r="AR984" s="205">
        <v>0</v>
      </c>
      <c r="AS984" s="205">
        <v>0</v>
      </c>
      <c r="AT984" s="205">
        <v>0</v>
      </c>
    </row>
    <row r="985" spans="1:46" ht="15.75" hidden="1" customHeight="1" outlineLevel="1">
      <c r="A985" s="8" t="s">
        <v>61</v>
      </c>
      <c r="B985" s="216">
        <v>974</v>
      </c>
      <c r="C985" s="226"/>
      <c r="D985" s="227"/>
      <c r="E985" s="227"/>
      <c r="F985" s="224"/>
      <c r="G985" s="220">
        <v>0</v>
      </c>
      <c r="H985" s="221">
        <v>0.1</v>
      </c>
      <c r="I985" s="222"/>
      <c r="J985" s="223">
        <v>0</v>
      </c>
      <c r="K985" s="224"/>
      <c r="L985" s="224"/>
      <c r="M985" s="215"/>
      <c r="AR985" s="205">
        <v>0</v>
      </c>
      <c r="AS985" s="205">
        <v>0</v>
      </c>
      <c r="AT985" s="205">
        <v>0</v>
      </c>
    </row>
    <row r="986" spans="1:46" ht="15.75" hidden="1" customHeight="1" outlineLevel="1">
      <c r="A986" s="8" t="s">
        <v>61</v>
      </c>
      <c r="B986" s="216">
        <v>975</v>
      </c>
      <c r="C986" s="226"/>
      <c r="D986" s="227"/>
      <c r="E986" s="227"/>
      <c r="F986" s="224"/>
      <c r="G986" s="220">
        <v>0</v>
      </c>
      <c r="H986" s="221">
        <v>0.1</v>
      </c>
      <c r="I986" s="222"/>
      <c r="J986" s="223">
        <v>0</v>
      </c>
      <c r="K986" s="224"/>
      <c r="L986" s="224"/>
      <c r="M986" s="215"/>
      <c r="AR986" s="205">
        <v>0</v>
      </c>
      <c r="AS986" s="205">
        <v>0</v>
      </c>
      <c r="AT986" s="205">
        <v>0</v>
      </c>
    </row>
    <row r="987" spans="1:46" ht="15.75" hidden="1" customHeight="1" outlineLevel="1">
      <c r="A987" s="8" t="s">
        <v>61</v>
      </c>
      <c r="B987" s="216">
        <v>976</v>
      </c>
      <c r="C987" s="226"/>
      <c r="D987" s="227"/>
      <c r="E987" s="227"/>
      <c r="F987" s="224"/>
      <c r="G987" s="220">
        <v>0</v>
      </c>
      <c r="H987" s="221">
        <v>0.1</v>
      </c>
      <c r="I987" s="222"/>
      <c r="J987" s="223">
        <v>0</v>
      </c>
      <c r="K987" s="224"/>
      <c r="L987" s="224"/>
      <c r="M987" s="215"/>
      <c r="AR987" s="205">
        <v>0</v>
      </c>
      <c r="AS987" s="205">
        <v>0</v>
      </c>
      <c r="AT987" s="205">
        <v>0</v>
      </c>
    </row>
    <row r="988" spans="1:46" ht="15.75" hidden="1" customHeight="1" outlineLevel="1">
      <c r="A988" s="8" t="s">
        <v>61</v>
      </c>
      <c r="B988" s="216">
        <v>977</v>
      </c>
      <c r="C988" s="226"/>
      <c r="D988" s="227"/>
      <c r="E988" s="227"/>
      <c r="F988" s="224"/>
      <c r="G988" s="220">
        <v>0</v>
      </c>
      <c r="H988" s="221">
        <v>0.1</v>
      </c>
      <c r="I988" s="222"/>
      <c r="J988" s="223">
        <v>0</v>
      </c>
      <c r="K988" s="224"/>
      <c r="L988" s="224"/>
      <c r="M988" s="215"/>
      <c r="AR988" s="205">
        <v>0</v>
      </c>
      <c r="AS988" s="205">
        <v>0</v>
      </c>
      <c r="AT988" s="205">
        <v>0</v>
      </c>
    </row>
    <row r="989" spans="1:46" ht="15.75" hidden="1" customHeight="1" outlineLevel="1">
      <c r="A989" s="8" t="s">
        <v>61</v>
      </c>
      <c r="B989" s="216">
        <v>978</v>
      </c>
      <c r="C989" s="226"/>
      <c r="D989" s="227"/>
      <c r="E989" s="227"/>
      <c r="F989" s="224"/>
      <c r="G989" s="220">
        <v>0</v>
      </c>
      <c r="H989" s="221">
        <v>0.1</v>
      </c>
      <c r="I989" s="222"/>
      <c r="J989" s="223">
        <v>0</v>
      </c>
      <c r="K989" s="224"/>
      <c r="L989" s="224"/>
      <c r="M989" s="215"/>
      <c r="AR989" s="205">
        <v>0</v>
      </c>
      <c r="AS989" s="205">
        <v>0</v>
      </c>
      <c r="AT989" s="205">
        <v>0</v>
      </c>
    </row>
    <row r="990" spans="1:46" ht="15.75" hidden="1" customHeight="1" outlineLevel="1">
      <c r="A990" s="8" t="s">
        <v>61</v>
      </c>
      <c r="B990" s="216">
        <v>979</v>
      </c>
      <c r="C990" s="226"/>
      <c r="D990" s="227"/>
      <c r="E990" s="227"/>
      <c r="F990" s="224"/>
      <c r="G990" s="220">
        <v>0</v>
      </c>
      <c r="H990" s="221">
        <v>0.1</v>
      </c>
      <c r="I990" s="222"/>
      <c r="J990" s="223">
        <v>0</v>
      </c>
      <c r="K990" s="224"/>
      <c r="L990" s="224"/>
      <c r="M990" s="215"/>
      <c r="AR990" s="205">
        <v>0</v>
      </c>
      <c r="AS990" s="205">
        <v>0</v>
      </c>
      <c r="AT990" s="205">
        <v>0</v>
      </c>
    </row>
    <row r="991" spans="1:46" ht="15.75" hidden="1" customHeight="1" outlineLevel="1">
      <c r="A991" s="8" t="s">
        <v>61</v>
      </c>
      <c r="B991" s="216">
        <v>980</v>
      </c>
      <c r="C991" s="226"/>
      <c r="D991" s="227"/>
      <c r="E991" s="227"/>
      <c r="F991" s="224"/>
      <c r="G991" s="220">
        <v>0</v>
      </c>
      <c r="H991" s="221">
        <v>0.1</v>
      </c>
      <c r="I991" s="222"/>
      <c r="J991" s="223">
        <v>0</v>
      </c>
      <c r="K991" s="224"/>
      <c r="L991" s="224"/>
      <c r="M991" s="215"/>
      <c r="AR991" s="205">
        <v>0</v>
      </c>
      <c r="AS991" s="205">
        <v>0</v>
      </c>
      <c r="AT991" s="205">
        <v>0</v>
      </c>
    </row>
    <row r="992" spans="1:46" ht="15.75" hidden="1" customHeight="1" outlineLevel="1">
      <c r="A992" s="8" t="s">
        <v>61</v>
      </c>
      <c r="B992" s="216">
        <v>981</v>
      </c>
      <c r="C992" s="226"/>
      <c r="D992" s="227"/>
      <c r="E992" s="227"/>
      <c r="F992" s="224"/>
      <c r="G992" s="220">
        <v>0</v>
      </c>
      <c r="H992" s="221">
        <v>0.1</v>
      </c>
      <c r="I992" s="222"/>
      <c r="J992" s="223">
        <v>0</v>
      </c>
      <c r="K992" s="224"/>
      <c r="L992" s="224"/>
      <c r="M992" s="215"/>
      <c r="AR992" s="205">
        <v>0</v>
      </c>
      <c r="AS992" s="205">
        <v>0</v>
      </c>
      <c r="AT992" s="205">
        <v>0</v>
      </c>
    </row>
    <row r="993" spans="1:46" ht="15.75" hidden="1" customHeight="1" outlineLevel="1">
      <c r="A993" s="8" t="s">
        <v>61</v>
      </c>
      <c r="B993" s="216">
        <v>982</v>
      </c>
      <c r="C993" s="226"/>
      <c r="D993" s="227"/>
      <c r="E993" s="227"/>
      <c r="F993" s="224"/>
      <c r="G993" s="220">
        <v>0</v>
      </c>
      <c r="H993" s="221">
        <v>0.1</v>
      </c>
      <c r="I993" s="222"/>
      <c r="J993" s="223">
        <v>0</v>
      </c>
      <c r="K993" s="224"/>
      <c r="L993" s="224"/>
      <c r="M993" s="215"/>
      <c r="AR993" s="205">
        <v>0</v>
      </c>
      <c r="AS993" s="205">
        <v>0</v>
      </c>
      <c r="AT993" s="205">
        <v>0</v>
      </c>
    </row>
    <row r="994" spans="1:46" ht="15.75" hidden="1" customHeight="1" outlineLevel="1">
      <c r="A994" s="8" t="s">
        <v>61</v>
      </c>
      <c r="B994" s="216">
        <v>983</v>
      </c>
      <c r="C994" s="226"/>
      <c r="D994" s="227"/>
      <c r="E994" s="227"/>
      <c r="F994" s="224"/>
      <c r="G994" s="220">
        <v>0</v>
      </c>
      <c r="H994" s="221">
        <v>0.1</v>
      </c>
      <c r="I994" s="222"/>
      <c r="J994" s="223">
        <v>0</v>
      </c>
      <c r="K994" s="224"/>
      <c r="L994" s="224"/>
      <c r="M994" s="215"/>
      <c r="AR994" s="205">
        <v>0</v>
      </c>
      <c r="AS994" s="205">
        <v>0</v>
      </c>
      <c r="AT994" s="205">
        <v>0</v>
      </c>
    </row>
    <row r="995" spans="1:46" ht="15.75" hidden="1" customHeight="1" outlineLevel="1">
      <c r="A995" s="8" t="s">
        <v>61</v>
      </c>
      <c r="B995" s="216">
        <v>984</v>
      </c>
      <c r="C995" s="226"/>
      <c r="D995" s="227"/>
      <c r="E995" s="227"/>
      <c r="F995" s="224"/>
      <c r="G995" s="220">
        <v>0</v>
      </c>
      <c r="H995" s="221">
        <v>0.1</v>
      </c>
      <c r="I995" s="222"/>
      <c r="J995" s="223">
        <v>0</v>
      </c>
      <c r="K995" s="224"/>
      <c r="L995" s="224"/>
      <c r="M995" s="215"/>
      <c r="AR995" s="205">
        <v>0</v>
      </c>
      <c r="AS995" s="205">
        <v>0</v>
      </c>
      <c r="AT995" s="205">
        <v>0</v>
      </c>
    </row>
    <row r="996" spans="1:46" ht="15.75" hidden="1" customHeight="1" outlineLevel="1">
      <c r="A996" s="8" t="s">
        <v>61</v>
      </c>
      <c r="B996" s="216">
        <v>985</v>
      </c>
      <c r="C996" s="226"/>
      <c r="D996" s="227"/>
      <c r="E996" s="227"/>
      <c r="F996" s="224"/>
      <c r="G996" s="220">
        <v>0</v>
      </c>
      <c r="H996" s="221">
        <v>0.1</v>
      </c>
      <c r="I996" s="222"/>
      <c r="J996" s="223">
        <v>0</v>
      </c>
      <c r="K996" s="224"/>
      <c r="L996" s="224"/>
      <c r="M996" s="215"/>
      <c r="AR996" s="205">
        <v>0</v>
      </c>
      <c r="AS996" s="205">
        <v>0</v>
      </c>
      <c r="AT996" s="205">
        <v>0</v>
      </c>
    </row>
    <row r="997" spans="1:46" ht="15.75" hidden="1" customHeight="1" outlineLevel="1">
      <c r="A997" s="8" t="s">
        <v>61</v>
      </c>
      <c r="B997" s="216">
        <v>986</v>
      </c>
      <c r="C997" s="226"/>
      <c r="D997" s="227"/>
      <c r="E997" s="227"/>
      <c r="F997" s="224"/>
      <c r="G997" s="220">
        <v>0</v>
      </c>
      <c r="H997" s="221">
        <v>0.1</v>
      </c>
      <c r="I997" s="222"/>
      <c r="J997" s="223">
        <v>0</v>
      </c>
      <c r="K997" s="224"/>
      <c r="L997" s="224"/>
      <c r="M997" s="215"/>
      <c r="AR997" s="205">
        <v>0</v>
      </c>
      <c r="AS997" s="205">
        <v>0</v>
      </c>
      <c r="AT997" s="205">
        <v>0</v>
      </c>
    </row>
    <row r="998" spans="1:46" ht="15.75" hidden="1" customHeight="1" outlineLevel="1">
      <c r="A998" s="8" t="s">
        <v>61</v>
      </c>
      <c r="B998" s="216">
        <v>987</v>
      </c>
      <c r="C998" s="226"/>
      <c r="D998" s="227"/>
      <c r="E998" s="227"/>
      <c r="F998" s="224"/>
      <c r="G998" s="220">
        <v>0</v>
      </c>
      <c r="H998" s="221">
        <v>0.1</v>
      </c>
      <c r="I998" s="222"/>
      <c r="J998" s="223">
        <v>0</v>
      </c>
      <c r="K998" s="224"/>
      <c r="L998" s="224"/>
      <c r="M998" s="215"/>
      <c r="AR998" s="205">
        <v>0</v>
      </c>
      <c r="AS998" s="205">
        <v>0</v>
      </c>
      <c r="AT998" s="205">
        <v>0</v>
      </c>
    </row>
    <row r="999" spans="1:46" ht="15.75" hidden="1" customHeight="1" outlineLevel="1">
      <c r="A999" s="8" t="s">
        <v>61</v>
      </c>
      <c r="B999" s="216">
        <v>988</v>
      </c>
      <c r="C999" s="226"/>
      <c r="D999" s="227"/>
      <c r="E999" s="227"/>
      <c r="F999" s="224"/>
      <c r="G999" s="220">
        <v>0</v>
      </c>
      <c r="H999" s="221">
        <v>0.1</v>
      </c>
      <c r="I999" s="222"/>
      <c r="J999" s="223">
        <v>0</v>
      </c>
      <c r="K999" s="224"/>
      <c r="L999" s="224"/>
      <c r="M999" s="215"/>
      <c r="AR999" s="205">
        <v>0</v>
      </c>
      <c r="AS999" s="205">
        <v>0</v>
      </c>
      <c r="AT999" s="205">
        <v>0</v>
      </c>
    </row>
    <row r="1000" spans="1:46" ht="15.75" hidden="1" customHeight="1" outlineLevel="1">
      <c r="A1000" s="8" t="s">
        <v>61</v>
      </c>
      <c r="B1000" s="216">
        <v>989</v>
      </c>
      <c r="C1000" s="226"/>
      <c r="D1000" s="227"/>
      <c r="E1000" s="227"/>
      <c r="F1000" s="224"/>
      <c r="G1000" s="220">
        <v>0</v>
      </c>
      <c r="H1000" s="221">
        <v>0.1</v>
      </c>
      <c r="I1000" s="222"/>
      <c r="J1000" s="223">
        <v>0</v>
      </c>
      <c r="K1000" s="224"/>
      <c r="L1000" s="224"/>
      <c r="M1000" s="215"/>
      <c r="AR1000" s="205">
        <v>0</v>
      </c>
      <c r="AS1000" s="205">
        <v>0</v>
      </c>
      <c r="AT1000" s="205">
        <v>0</v>
      </c>
    </row>
    <row r="1001" spans="1:46" ht="15.75" hidden="1" customHeight="1" outlineLevel="1">
      <c r="A1001" s="8" t="s">
        <v>61</v>
      </c>
      <c r="B1001" s="216">
        <v>990</v>
      </c>
      <c r="C1001" s="226"/>
      <c r="D1001" s="227"/>
      <c r="E1001" s="227"/>
      <c r="F1001" s="224"/>
      <c r="G1001" s="220">
        <v>0</v>
      </c>
      <c r="H1001" s="221">
        <v>0.1</v>
      </c>
      <c r="I1001" s="222"/>
      <c r="J1001" s="223">
        <v>0</v>
      </c>
      <c r="K1001" s="224"/>
      <c r="L1001" s="224"/>
      <c r="M1001" s="215"/>
      <c r="AR1001" s="205">
        <v>0</v>
      </c>
      <c r="AS1001" s="205">
        <v>0</v>
      </c>
      <c r="AT1001" s="205">
        <v>0</v>
      </c>
    </row>
    <row r="1002" spans="1:46" ht="15.75" hidden="1" customHeight="1" outlineLevel="1">
      <c r="A1002" s="8" t="s">
        <v>61</v>
      </c>
      <c r="B1002" s="216">
        <v>991</v>
      </c>
      <c r="C1002" s="226"/>
      <c r="D1002" s="227"/>
      <c r="E1002" s="227"/>
      <c r="F1002" s="224"/>
      <c r="G1002" s="220">
        <v>0</v>
      </c>
      <c r="H1002" s="221">
        <v>0.1</v>
      </c>
      <c r="I1002" s="222"/>
      <c r="J1002" s="223">
        <v>0</v>
      </c>
      <c r="K1002" s="224"/>
      <c r="L1002" s="224"/>
      <c r="M1002" s="215"/>
      <c r="AR1002" s="205">
        <v>0</v>
      </c>
      <c r="AS1002" s="205">
        <v>0</v>
      </c>
      <c r="AT1002" s="205">
        <v>0</v>
      </c>
    </row>
    <row r="1003" spans="1:46" ht="15.75" hidden="1" customHeight="1" outlineLevel="1">
      <c r="A1003" s="8" t="s">
        <v>61</v>
      </c>
      <c r="B1003" s="216">
        <v>992</v>
      </c>
      <c r="C1003" s="226"/>
      <c r="D1003" s="227"/>
      <c r="E1003" s="227"/>
      <c r="F1003" s="224"/>
      <c r="G1003" s="220">
        <v>0</v>
      </c>
      <c r="H1003" s="221">
        <v>0.1</v>
      </c>
      <c r="I1003" s="222"/>
      <c r="J1003" s="223">
        <v>0</v>
      </c>
      <c r="K1003" s="224"/>
      <c r="L1003" s="224"/>
      <c r="M1003" s="215"/>
      <c r="AR1003" s="205">
        <v>0</v>
      </c>
      <c r="AS1003" s="205">
        <v>0</v>
      </c>
      <c r="AT1003" s="205">
        <v>0</v>
      </c>
    </row>
    <row r="1004" spans="1:46" ht="15.75" hidden="1" customHeight="1" outlineLevel="1">
      <c r="A1004" s="8" t="s">
        <v>61</v>
      </c>
      <c r="B1004" s="216">
        <v>993</v>
      </c>
      <c r="C1004" s="226"/>
      <c r="D1004" s="227"/>
      <c r="E1004" s="227"/>
      <c r="F1004" s="224"/>
      <c r="G1004" s="220">
        <v>0</v>
      </c>
      <c r="H1004" s="221">
        <v>0.1</v>
      </c>
      <c r="I1004" s="222"/>
      <c r="J1004" s="223">
        <v>0</v>
      </c>
      <c r="K1004" s="224"/>
      <c r="L1004" s="224"/>
      <c r="M1004" s="215"/>
      <c r="AR1004" s="205">
        <v>0</v>
      </c>
      <c r="AS1004" s="205">
        <v>0</v>
      </c>
      <c r="AT1004" s="205">
        <v>0</v>
      </c>
    </row>
    <row r="1005" spans="1:46" ht="15.75" hidden="1" customHeight="1" outlineLevel="1">
      <c r="A1005" s="8" t="s">
        <v>61</v>
      </c>
      <c r="B1005" s="216">
        <v>994</v>
      </c>
      <c r="C1005" s="226"/>
      <c r="D1005" s="227"/>
      <c r="E1005" s="227"/>
      <c r="F1005" s="224"/>
      <c r="G1005" s="220">
        <v>0</v>
      </c>
      <c r="H1005" s="221">
        <v>0.1</v>
      </c>
      <c r="I1005" s="222"/>
      <c r="J1005" s="223">
        <v>0</v>
      </c>
      <c r="K1005" s="224"/>
      <c r="L1005" s="224"/>
      <c r="M1005" s="215"/>
      <c r="AR1005" s="205">
        <v>0</v>
      </c>
      <c r="AS1005" s="205">
        <v>0</v>
      </c>
      <c r="AT1005" s="205">
        <v>0</v>
      </c>
    </row>
    <row r="1006" spans="1:46" ht="15.75" hidden="1" customHeight="1" outlineLevel="1">
      <c r="A1006" s="8" t="s">
        <v>61</v>
      </c>
      <c r="B1006" s="216">
        <v>995</v>
      </c>
      <c r="C1006" s="226"/>
      <c r="D1006" s="227"/>
      <c r="E1006" s="227"/>
      <c r="F1006" s="224"/>
      <c r="G1006" s="220">
        <v>0</v>
      </c>
      <c r="H1006" s="221">
        <v>0.1</v>
      </c>
      <c r="I1006" s="222"/>
      <c r="J1006" s="223">
        <v>0</v>
      </c>
      <c r="K1006" s="224"/>
      <c r="L1006" s="224"/>
      <c r="M1006" s="215"/>
      <c r="AR1006" s="205">
        <v>0</v>
      </c>
      <c r="AS1006" s="205">
        <v>0</v>
      </c>
      <c r="AT1006" s="205">
        <v>0</v>
      </c>
    </row>
    <row r="1007" spans="1:46" ht="15.75" hidden="1" customHeight="1" outlineLevel="1">
      <c r="A1007" s="8" t="s">
        <v>61</v>
      </c>
      <c r="B1007" s="216">
        <v>996</v>
      </c>
      <c r="C1007" s="226"/>
      <c r="D1007" s="227"/>
      <c r="E1007" s="227"/>
      <c r="F1007" s="224"/>
      <c r="G1007" s="220">
        <v>0</v>
      </c>
      <c r="H1007" s="221">
        <v>0.1</v>
      </c>
      <c r="I1007" s="222"/>
      <c r="J1007" s="223">
        <v>0</v>
      </c>
      <c r="K1007" s="224"/>
      <c r="L1007" s="224"/>
      <c r="M1007" s="215"/>
      <c r="AR1007" s="205">
        <v>0</v>
      </c>
      <c r="AS1007" s="205">
        <v>0</v>
      </c>
      <c r="AT1007" s="205">
        <v>0</v>
      </c>
    </row>
    <row r="1008" spans="1:46" ht="15.75" hidden="1" customHeight="1" outlineLevel="1">
      <c r="A1008" s="8" t="s">
        <v>61</v>
      </c>
      <c r="B1008" s="216">
        <v>997</v>
      </c>
      <c r="C1008" s="226"/>
      <c r="D1008" s="227"/>
      <c r="E1008" s="227"/>
      <c r="F1008" s="224"/>
      <c r="G1008" s="220">
        <v>0</v>
      </c>
      <c r="H1008" s="221">
        <v>0.1</v>
      </c>
      <c r="I1008" s="222"/>
      <c r="J1008" s="223">
        <v>0</v>
      </c>
      <c r="K1008" s="224"/>
      <c r="L1008" s="224"/>
      <c r="M1008" s="215"/>
      <c r="AR1008" s="205">
        <v>0</v>
      </c>
      <c r="AS1008" s="205">
        <v>0</v>
      </c>
      <c r="AT1008" s="205">
        <v>0</v>
      </c>
    </row>
    <row r="1009" spans="1:46" ht="15.75" hidden="1" customHeight="1" outlineLevel="1">
      <c r="A1009" s="8" t="s">
        <v>61</v>
      </c>
      <c r="B1009" s="216">
        <v>998</v>
      </c>
      <c r="C1009" s="226"/>
      <c r="D1009" s="227"/>
      <c r="E1009" s="227"/>
      <c r="F1009" s="224"/>
      <c r="G1009" s="220">
        <v>0</v>
      </c>
      <c r="H1009" s="221">
        <v>0.1</v>
      </c>
      <c r="I1009" s="222"/>
      <c r="J1009" s="223">
        <v>0</v>
      </c>
      <c r="K1009" s="224"/>
      <c r="L1009" s="224"/>
      <c r="M1009" s="215"/>
      <c r="AR1009" s="205">
        <v>0</v>
      </c>
      <c r="AS1009" s="205">
        <v>0</v>
      </c>
      <c r="AT1009" s="205">
        <v>0</v>
      </c>
    </row>
    <row r="1010" spans="1:46" ht="15.75" hidden="1" customHeight="1" outlineLevel="1">
      <c r="A1010" s="8" t="s">
        <v>61</v>
      </c>
      <c r="B1010" s="216">
        <v>999</v>
      </c>
      <c r="C1010" s="226"/>
      <c r="D1010" s="227"/>
      <c r="E1010" s="227"/>
      <c r="F1010" s="224"/>
      <c r="G1010" s="220">
        <v>0</v>
      </c>
      <c r="H1010" s="221">
        <v>0.1</v>
      </c>
      <c r="I1010" s="222"/>
      <c r="J1010" s="223">
        <v>0</v>
      </c>
      <c r="K1010" s="224"/>
      <c r="L1010" s="224"/>
      <c r="M1010" s="215"/>
      <c r="AR1010" s="205">
        <v>0</v>
      </c>
      <c r="AS1010" s="205">
        <v>0</v>
      </c>
      <c r="AT1010" s="205">
        <v>0</v>
      </c>
    </row>
    <row r="1011" spans="1:46" ht="15.75" hidden="1" customHeight="1" outlineLevel="1">
      <c r="A1011" s="8" t="s">
        <v>61</v>
      </c>
      <c r="B1011" s="216">
        <v>1000</v>
      </c>
      <c r="C1011" s="226"/>
      <c r="D1011" s="227"/>
      <c r="E1011" s="227"/>
      <c r="F1011" s="224"/>
      <c r="G1011" s="220">
        <v>0</v>
      </c>
      <c r="H1011" s="221">
        <v>0.1</v>
      </c>
      <c r="I1011" s="222"/>
      <c r="J1011" s="223">
        <v>0</v>
      </c>
      <c r="K1011" s="224"/>
      <c r="L1011" s="224"/>
      <c r="M1011" s="215"/>
      <c r="AR1011" s="205">
        <v>0</v>
      </c>
      <c r="AS1011" s="205">
        <v>0</v>
      </c>
      <c r="AT1011" s="205">
        <v>0</v>
      </c>
    </row>
    <row r="1012" spans="1:46" ht="18.75" customHeight="1" collapsed="1" thickBot="1">
      <c r="A1012" s="9"/>
      <c r="B1012" s="228"/>
      <c r="C1012" s="228"/>
      <c r="D1012" s="228"/>
      <c r="E1012" s="307"/>
      <c r="F1012" s="228"/>
      <c r="G1012" s="303"/>
      <c r="H1012" s="228"/>
      <c r="I1012" s="228"/>
      <c r="J1012" s="229"/>
      <c r="K1012" s="228"/>
      <c r="L1012" s="228"/>
      <c r="M1012" s="230"/>
      <c r="AR1012" s="205">
        <v>0</v>
      </c>
      <c r="AS1012" s="205">
        <v>0</v>
      </c>
      <c r="AT1012" s="205">
        <v>0</v>
      </c>
    </row>
    <row r="1013" spans="1:46" ht="15.75" customHeight="1" thickBot="1">
      <c r="A1013" s="212"/>
      <c r="B1013" s="231"/>
      <c r="C1013" s="232"/>
      <c r="D1013" s="231"/>
      <c r="E1013" s="231"/>
      <c r="F1013" s="231"/>
      <c r="G1013" s="231"/>
      <c r="H1013" s="11"/>
      <c r="I1013" s="12" t="s">
        <v>123</v>
      </c>
      <c r="J1013" s="13">
        <f>SUM(J10:J109)</f>
        <v>10364084</v>
      </c>
      <c r="K1013" s="231"/>
      <c r="L1013" s="231"/>
      <c r="M1013" s="215"/>
    </row>
    <row r="1014" spans="1:46" ht="12" customHeight="1" thickBot="1">
      <c r="A1014" s="233"/>
      <c r="B1014" s="234"/>
      <c r="C1014" s="235"/>
      <c r="D1014" s="234"/>
      <c r="E1014" s="234"/>
      <c r="F1014" s="234"/>
      <c r="G1014" s="234"/>
      <c r="H1014" s="234"/>
      <c r="I1014" s="234"/>
      <c r="J1014" s="234"/>
      <c r="K1014" s="234"/>
      <c r="L1014" s="234"/>
      <c r="M1014" s="236"/>
    </row>
    <row r="1015" spans="1:46" ht="15.75" customHeight="1" thickBot="1">
      <c r="B1015" s="231"/>
      <c r="C1015" s="232"/>
      <c r="D1015" s="231"/>
      <c r="E1015" s="231"/>
      <c r="F1015" s="231"/>
      <c r="G1015" s="231"/>
      <c r="H1015" s="231"/>
      <c r="I1015" s="231"/>
      <c r="J1015" s="231"/>
      <c r="K1015" s="231"/>
      <c r="L1015" s="231"/>
    </row>
    <row r="1016" spans="1:46" ht="12" customHeight="1">
      <c r="A1016" s="1"/>
      <c r="B1016" s="208"/>
      <c r="C1016" s="209"/>
      <c r="D1016" s="208"/>
      <c r="E1016" s="208"/>
      <c r="F1016" s="208"/>
      <c r="G1016" s="208"/>
      <c r="H1016" s="208"/>
      <c r="I1016" s="208"/>
      <c r="J1016" s="208"/>
      <c r="K1016" s="208"/>
      <c r="L1016" s="208"/>
      <c r="M1016" s="211"/>
    </row>
    <row r="1017" spans="1:46" ht="21.65" customHeight="1" thickBot="1">
      <c r="A1017" s="212"/>
      <c r="B1017" s="3" t="s">
        <v>27</v>
      </c>
      <c r="C1017" s="4" t="s">
        <v>28</v>
      </c>
      <c r="D1017" s="110" t="s">
        <v>29</v>
      </c>
      <c r="E1017" s="3" t="s">
        <v>30</v>
      </c>
      <c r="F1017" s="3" t="s">
        <v>31</v>
      </c>
      <c r="G1017" s="3" t="s">
        <v>124</v>
      </c>
      <c r="H1017" s="110" t="s">
        <v>33</v>
      </c>
      <c r="I1017" s="188" t="s">
        <v>125</v>
      </c>
      <c r="J1017" s="110" t="s">
        <v>35</v>
      </c>
      <c r="K1017" s="190" t="s">
        <v>36</v>
      </c>
      <c r="L1017" s="4" t="s">
        <v>37</v>
      </c>
      <c r="M1017" s="213"/>
    </row>
    <row r="1018" spans="1:46" ht="15.75" customHeight="1">
      <c r="A1018" s="6" t="s">
        <v>126</v>
      </c>
      <c r="B1018" s="208"/>
      <c r="C1018" s="209"/>
      <c r="D1018" s="208"/>
      <c r="E1018" s="208"/>
      <c r="F1018" s="208"/>
      <c r="G1018" s="208"/>
      <c r="H1018" s="208"/>
      <c r="I1018" s="208"/>
      <c r="J1018" s="208"/>
      <c r="K1018" s="208"/>
      <c r="L1018" s="208"/>
      <c r="M1018" s="215"/>
      <c r="AR1018" s="205" t="s">
        <v>52</v>
      </c>
      <c r="AS1018" s="205" t="s">
        <v>57</v>
      </c>
    </row>
    <row r="1019" spans="1:46" ht="15.75" customHeight="1">
      <c r="A1019" s="14" t="s">
        <v>127</v>
      </c>
      <c r="B1019" s="216">
        <v>1</v>
      </c>
      <c r="C1019" s="217" t="s">
        <v>307</v>
      </c>
      <c r="D1019" s="237"/>
      <c r="E1019" s="219" t="s">
        <v>412</v>
      </c>
      <c r="F1019" s="219" t="s">
        <v>413</v>
      </c>
      <c r="G1019" s="220">
        <v>250000</v>
      </c>
      <c r="H1019" s="238"/>
      <c r="I1019" s="239"/>
      <c r="J1019" s="239"/>
      <c r="K1019" s="240"/>
      <c r="L1019" s="219"/>
      <c r="M1019" s="215"/>
      <c r="AR1019" s="205">
        <v>0</v>
      </c>
      <c r="AS1019" s="205">
        <v>0</v>
      </c>
    </row>
    <row r="1020" spans="1:46" ht="15.75" customHeight="1">
      <c r="A1020" s="14" t="s">
        <v>127</v>
      </c>
      <c r="B1020" s="216">
        <v>2</v>
      </c>
      <c r="C1020" s="217" t="s">
        <v>307</v>
      </c>
      <c r="D1020" s="237"/>
      <c r="E1020" s="219" t="s">
        <v>414</v>
      </c>
      <c r="F1020" s="219" t="s">
        <v>415</v>
      </c>
      <c r="G1020" s="220">
        <v>200000</v>
      </c>
      <c r="H1020" s="238"/>
      <c r="I1020" s="239"/>
      <c r="J1020" s="239"/>
      <c r="K1020" s="240"/>
      <c r="L1020" s="219"/>
      <c r="M1020" s="215"/>
      <c r="AR1020" s="205">
        <v>0</v>
      </c>
      <c r="AS1020" s="205">
        <v>0</v>
      </c>
    </row>
    <row r="1021" spans="1:46" ht="15.75" customHeight="1">
      <c r="A1021" s="14" t="s">
        <v>127</v>
      </c>
      <c r="B1021" s="216">
        <v>3</v>
      </c>
      <c r="C1021" s="217" t="s">
        <v>307</v>
      </c>
      <c r="D1021" s="237"/>
      <c r="E1021" s="219" t="s">
        <v>416</v>
      </c>
      <c r="F1021" s="219" t="s">
        <v>415</v>
      </c>
      <c r="G1021" s="220">
        <v>200000</v>
      </c>
      <c r="H1021" s="238"/>
      <c r="I1021" s="239"/>
      <c r="J1021" s="239"/>
      <c r="K1021" s="240"/>
      <c r="L1021" s="219"/>
      <c r="M1021" s="215"/>
      <c r="AR1021" s="205">
        <v>0</v>
      </c>
      <c r="AS1021" s="205">
        <v>0</v>
      </c>
    </row>
    <row r="1022" spans="1:46" ht="15.75" customHeight="1">
      <c r="A1022" s="14" t="s">
        <v>127</v>
      </c>
      <c r="B1022" s="216">
        <v>4</v>
      </c>
      <c r="C1022" s="217" t="s">
        <v>307</v>
      </c>
      <c r="D1022" s="237"/>
      <c r="E1022" s="219" t="s">
        <v>417</v>
      </c>
      <c r="F1022" s="219" t="s">
        <v>418</v>
      </c>
      <c r="G1022" s="220">
        <v>100000</v>
      </c>
      <c r="H1022" s="238"/>
      <c r="I1022" s="239"/>
      <c r="J1022" s="239"/>
      <c r="K1022" s="240"/>
      <c r="L1022" s="219" t="s">
        <v>419</v>
      </c>
      <c r="M1022" s="215"/>
      <c r="AR1022" s="205">
        <v>0</v>
      </c>
      <c r="AS1022" s="205">
        <v>0</v>
      </c>
    </row>
    <row r="1023" spans="1:46" ht="15.75" customHeight="1">
      <c r="A1023" s="14" t="s">
        <v>127</v>
      </c>
      <c r="B1023" s="216">
        <v>5</v>
      </c>
      <c r="C1023" s="217" t="s">
        <v>381</v>
      </c>
      <c r="D1023" s="241"/>
      <c r="E1023" s="219" t="s">
        <v>420</v>
      </c>
      <c r="F1023" s="219" t="s">
        <v>421</v>
      </c>
      <c r="G1023" s="220">
        <v>1200000</v>
      </c>
      <c r="H1023" s="238"/>
      <c r="I1023" s="239"/>
      <c r="J1023" s="239"/>
      <c r="K1023" s="240"/>
      <c r="L1023" s="219" t="s">
        <v>422</v>
      </c>
      <c r="M1023" s="215"/>
      <c r="AR1023" s="205">
        <v>0</v>
      </c>
      <c r="AS1023" s="205">
        <v>0</v>
      </c>
    </row>
    <row r="1024" spans="1:46" ht="15.75" customHeight="1">
      <c r="A1024" s="14" t="s">
        <v>127</v>
      </c>
      <c r="B1024" s="216">
        <v>6</v>
      </c>
      <c r="C1024" s="217" t="s">
        <v>381</v>
      </c>
      <c r="D1024" s="237"/>
      <c r="E1024" s="219" t="s">
        <v>423</v>
      </c>
      <c r="F1024" s="219" t="s">
        <v>424</v>
      </c>
      <c r="G1024" s="220">
        <v>600000</v>
      </c>
      <c r="H1024" s="238"/>
      <c r="I1024" s="239"/>
      <c r="J1024" s="239"/>
      <c r="K1024" s="240"/>
      <c r="L1024" s="219" t="s">
        <v>425</v>
      </c>
      <c r="M1024" s="215"/>
      <c r="AR1024" s="205">
        <v>0</v>
      </c>
      <c r="AS1024" s="205">
        <v>0</v>
      </c>
    </row>
    <row r="1025" spans="1:45" ht="15.75" customHeight="1">
      <c r="A1025" s="14" t="s">
        <v>127</v>
      </c>
      <c r="B1025" s="216">
        <v>7</v>
      </c>
      <c r="C1025" s="217" t="s">
        <v>381</v>
      </c>
      <c r="D1025" s="237"/>
      <c r="E1025" s="219" t="s">
        <v>412</v>
      </c>
      <c r="F1025" s="219" t="s">
        <v>413</v>
      </c>
      <c r="G1025" s="220">
        <v>250000</v>
      </c>
      <c r="H1025" s="238"/>
      <c r="I1025" s="239"/>
      <c r="J1025" s="239"/>
      <c r="K1025" s="240"/>
      <c r="L1025" s="219"/>
      <c r="M1025" s="215"/>
      <c r="AR1025" s="205">
        <v>0</v>
      </c>
      <c r="AS1025" s="205">
        <v>0</v>
      </c>
    </row>
    <row r="1026" spans="1:45" ht="15.75" customHeight="1">
      <c r="A1026" s="14" t="s">
        <v>127</v>
      </c>
      <c r="B1026" s="216">
        <v>8</v>
      </c>
      <c r="C1026" s="217" t="s">
        <v>381</v>
      </c>
      <c r="D1026" s="237"/>
      <c r="E1026" s="219" t="s">
        <v>426</v>
      </c>
      <c r="F1026" s="219" t="s">
        <v>418</v>
      </c>
      <c r="G1026" s="220">
        <v>150000</v>
      </c>
      <c r="H1026" s="238"/>
      <c r="I1026" s="239"/>
      <c r="J1026" s="239"/>
      <c r="K1026" s="240"/>
      <c r="L1026" s="219" t="s">
        <v>427</v>
      </c>
      <c r="M1026" s="215"/>
      <c r="AR1026" s="205">
        <v>0</v>
      </c>
      <c r="AS1026" s="205">
        <v>0</v>
      </c>
    </row>
    <row r="1027" spans="1:45" ht="15.75" customHeight="1">
      <c r="A1027" s="14" t="s">
        <v>127</v>
      </c>
      <c r="B1027" s="216">
        <v>9</v>
      </c>
      <c r="C1027" s="217" t="s">
        <v>381</v>
      </c>
      <c r="D1027" s="237"/>
      <c r="E1027" s="219" t="s">
        <v>416</v>
      </c>
      <c r="F1027" s="219" t="s">
        <v>415</v>
      </c>
      <c r="G1027" s="220">
        <v>300000</v>
      </c>
      <c r="H1027" s="238"/>
      <c r="I1027" s="239"/>
      <c r="J1027" s="239"/>
      <c r="K1027" s="240"/>
      <c r="L1027" s="219"/>
      <c r="M1027" s="215"/>
      <c r="AR1027" s="205">
        <v>0</v>
      </c>
      <c r="AS1027" s="205">
        <v>0</v>
      </c>
    </row>
    <row r="1028" spans="1:45" ht="15.75" customHeight="1">
      <c r="A1028" s="14" t="s">
        <v>127</v>
      </c>
      <c r="B1028" s="216">
        <v>10</v>
      </c>
      <c r="C1028" s="217" t="s">
        <v>93</v>
      </c>
      <c r="D1028" s="237"/>
      <c r="E1028" s="219" t="s">
        <v>428</v>
      </c>
      <c r="F1028" s="219" t="s">
        <v>429</v>
      </c>
      <c r="G1028" s="220">
        <v>12000</v>
      </c>
      <c r="H1028" s="238"/>
      <c r="I1028" s="239"/>
      <c r="J1028" s="239"/>
      <c r="K1028" s="240"/>
      <c r="L1028" s="219" t="s">
        <v>430</v>
      </c>
      <c r="M1028" s="215"/>
      <c r="AR1028" s="205">
        <v>0</v>
      </c>
      <c r="AS1028" s="205">
        <v>0</v>
      </c>
    </row>
    <row r="1029" spans="1:45" ht="15.75" customHeight="1">
      <c r="A1029" s="14" t="s">
        <v>127</v>
      </c>
      <c r="B1029" s="216">
        <v>11</v>
      </c>
      <c r="C1029" s="226"/>
      <c r="D1029" s="228"/>
      <c r="E1029" s="224"/>
      <c r="F1029" s="224"/>
      <c r="G1029" s="222">
        <v>0</v>
      </c>
      <c r="H1029" s="238"/>
      <c r="I1029" s="239"/>
      <c r="J1029" s="239"/>
      <c r="K1029" s="240"/>
      <c r="L1029" s="219"/>
      <c r="M1029" s="215"/>
      <c r="AR1029" s="205">
        <v>0</v>
      </c>
      <c r="AS1029" s="205">
        <v>0</v>
      </c>
    </row>
    <row r="1030" spans="1:45" ht="15.75" customHeight="1">
      <c r="A1030" s="14" t="s">
        <v>127</v>
      </c>
      <c r="B1030" s="216">
        <v>12</v>
      </c>
      <c r="C1030" s="226"/>
      <c r="D1030" s="228"/>
      <c r="E1030" s="224"/>
      <c r="F1030" s="224"/>
      <c r="G1030" s="222">
        <v>0</v>
      </c>
      <c r="H1030" s="238"/>
      <c r="I1030" s="239"/>
      <c r="J1030" s="239"/>
      <c r="K1030" s="240"/>
      <c r="L1030" s="224"/>
      <c r="M1030" s="215"/>
      <c r="AR1030" s="205">
        <v>0</v>
      </c>
      <c r="AS1030" s="205">
        <v>0</v>
      </c>
    </row>
    <row r="1031" spans="1:45" ht="15.75" customHeight="1">
      <c r="A1031" s="14" t="s">
        <v>127</v>
      </c>
      <c r="B1031" s="216">
        <v>13</v>
      </c>
      <c r="C1031" s="226"/>
      <c r="D1031" s="228"/>
      <c r="E1031" s="224"/>
      <c r="F1031" s="224"/>
      <c r="G1031" s="222">
        <v>0</v>
      </c>
      <c r="H1031" s="238"/>
      <c r="I1031" s="239"/>
      <c r="J1031" s="239"/>
      <c r="K1031" s="240"/>
      <c r="L1031" s="224"/>
      <c r="M1031" s="215"/>
      <c r="AR1031" s="205">
        <v>0</v>
      </c>
      <c r="AS1031" s="205">
        <v>0</v>
      </c>
    </row>
    <row r="1032" spans="1:45" ht="15.75" customHeight="1">
      <c r="A1032" s="14" t="s">
        <v>127</v>
      </c>
      <c r="B1032" s="216">
        <v>14</v>
      </c>
      <c r="C1032" s="226"/>
      <c r="D1032" s="228"/>
      <c r="E1032" s="224"/>
      <c r="F1032" s="224"/>
      <c r="G1032" s="222">
        <v>0</v>
      </c>
      <c r="H1032" s="238"/>
      <c r="I1032" s="239"/>
      <c r="J1032" s="239"/>
      <c r="K1032" s="240"/>
      <c r="L1032" s="224"/>
      <c r="M1032" s="215"/>
      <c r="AR1032" s="205">
        <v>0</v>
      </c>
      <c r="AS1032" s="205">
        <v>0</v>
      </c>
    </row>
    <row r="1033" spans="1:45" ht="15.75" customHeight="1">
      <c r="A1033" s="14" t="s">
        <v>127</v>
      </c>
      <c r="B1033" s="216">
        <v>15</v>
      </c>
      <c r="C1033" s="226"/>
      <c r="D1033" s="228"/>
      <c r="E1033" s="224"/>
      <c r="F1033" s="224"/>
      <c r="G1033" s="222">
        <v>0</v>
      </c>
      <c r="H1033" s="238"/>
      <c r="I1033" s="239"/>
      <c r="J1033" s="239"/>
      <c r="K1033" s="240"/>
      <c r="L1033" s="224"/>
      <c r="M1033" s="215"/>
      <c r="AR1033" s="205">
        <v>0</v>
      </c>
      <c r="AS1033" s="205">
        <v>0</v>
      </c>
    </row>
    <row r="1034" spans="1:45" ht="15.75" customHeight="1">
      <c r="A1034" s="14" t="s">
        <v>127</v>
      </c>
      <c r="B1034" s="216">
        <v>16</v>
      </c>
      <c r="C1034" s="226"/>
      <c r="D1034" s="228"/>
      <c r="E1034" s="224"/>
      <c r="F1034" s="224"/>
      <c r="G1034" s="222">
        <v>0</v>
      </c>
      <c r="H1034" s="238"/>
      <c r="I1034" s="239"/>
      <c r="J1034" s="239"/>
      <c r="K1034" s="240"/>
      <c r="L1034" s="224"/>
      <c r="M1034" s="215"/>
      <c r="AR1034" s="205">
        <v>0</v>
      </c>
      <c r="AS1034" s="205">
        <v>0</v>
      </c>
    </row>
    <row r="1035" spans="1:45" ht="15.75" customHeight="1">
      <c r="A1035" s="14" t="s">
        <v>127</v>
      </c>
      <c r="B1035" s="216">
        <v>17</v>
      </c>
      <c r="C1035" s="226"/>
      <c r="D1035" s="228"/>
      <c r="E1035" s="224"/>
      <c r="F1035" s="224"/>
      <c r="G1035" s="222">
        <v>0</v>
      </c>
      <c r="H1035" s="238"/>
      <c r="I1035" s="239"/>
      <c r="J1035" s="239"/>
      <c r="K1035" s="240"/>
      <c r="L1035" s="224"/>
      <c r="M1035" s="215"/>
      <c r="AR1035" s="205">
        <v>0</v>
      </c>
      <c r="AS1035" s="205">
        <v>0</v>
      </c>
    </row>
    <row r="1036" spans="1:45" ht="15.75" customHeight="1">
      <c r="A1036" s="14" t="s">
        <v>127</v>
      </c>
      <c r="B1036" s="216">
        <v>18</v>
      </c>
      <c r="C1036" s="226"/>
      <c r="D1036" s="228"/>
      <c r="E1036" s="224"/>
      <c r="F1036" s="224"/>
      <c r="G1036" s="222">
        <v>0</v>
      </c>
      <c r="H1036" s="238"/>
      <c r="I1036" s="239"/>
      <c r="J1036" s="239"/>
      <c r="K1036" s="240"/>
      <c r="L1036" s="224"/>
      <c r="M1036" s="215"/>
      <c r="AR1036" s="205">
        <v>0</v>
      </c>
      <c r="AS1036" s="205">
        <v>0</v>
      </c>
    </row>
    <row r="1037" spans="1:45" ht="15.75" customHeight="1">
      <c r="A1037" s="14" t="s">
        <v>127</v>
      </c>
      <c r="B1037" s="216">
        <v>19</v>
      </c>
      <c r="C1037" s="226"/>
      <c r="D1037" s="228"/>
      <c r="E1037" s="224"/>
      <c r="F1037" s="224"/>
      <c r="G1037" s="222">
        <v>0</v>
      </c>
      <c r="H1037" s="238"/>
      <c r="I1037" s="239"/>
      <c r="J1037" s="239"/>
      <c r="K1037" s="240"/>
      <c r="L1037" s="224"/>
      <c r="M1037" s="215"/>
      <c r="AR1037" s="205">
        <v>0</v>
      </c>
      <c r="AS1037" s="205">
        <v>0</v>
      </c>
    </row>
    <row r="1038" spans="1:45" ht="15.75" customHeight="1">
      <c r="A1038" s="14" t="s">
        <v>127</v>
      </c>
      <c r="B1038" s="216">
        <v>20</v>
      </c>
      <c r="C1038" s="226"/>
      <c r="D1038" s="228"/>
      <c r="E1038" s="224"/>
      <c r="F1038" s="224"/>
      <c r="G1038" s="222">
        <v>0</v>
      </c>
      <c r="H1038" s="238"/>
      <c r="I1038" s="239"/>
      <c r="J1038" s="239"/>
      <c r="K1038" s="240"/>
      <c r="L1038" s="224"/>
      <c r="M1038" s="215"/>
      <c r="AR1038" s="205">
        <v>0</v>
      </c>
      <c r="AS1038" s="205">
        <v>0</v>
      </c>
    </row>
    <row r="1039" spans="1:45" ht="15.75" customHeight="1">
      <c r="A1039" s="14" t="s">
        <v>127</v>
      </c>
      <c r="B1039" s="216">
        <v>21</v>
      </c>
      <c r="C1039" s="226"/>
      <c r="D1039" s="228"/>
      <c r="E1039" s="224"/>
      <c r="F1039" s="224"/>
      <c r="G1039" s="222">
        <v>0</v>
      </c>
      <c r="H1039" s="238"/>
      <c r="I1039" s="239"/>
      <c r="J1039" s="239"/>
      <c r="K1039" s="240"/>
      <c r="L1039" s="224"/>
      <c r="M1039" s="215"/>
      <c r="AR1039" s="205">
        <v>0</v>
      </c>
      <c r="AS1039" s="205">
        <v>0</v>
      </c>
    </row>
    <row r="1040" spans="1:45" ht="15.75" customHeight="1">
      <c r="A1040" s="14" t="s">
        <v>127</v>
      </c>
      <c r="B1040" s="216">
        <v>22</v>
      </c>
      <c r="C1040" s="226"/>
      <c r="D1040" s="228"/>
      <c r="E1040" s="224"/>
      <c r="F1040" s="224"/>
      <c r="G1040" s="222">
        <v>0</v>
      </c>
      <c r="H1040" s="238"/>
      <c r="I1040" s="239"/>
      <c r="J1040" s="239"/>
      <c r="K1040" s="240"/>
      <c r="L1040" s="224"/>
      <c r="M1040" s="215"/>
      <c r="AR1040" s="205">
        <v>0</v>
      </c>
      <c r="AS1040" s="205">
        <v>0</v>
      </c>
    </row>
    <row r="1041" spans="1:45" ht="15.75" customHeight="1">
      <c r="A1041" s="14" t="s">
        <v>127</v>
      </c>
      <c r="B1041" s="216">
        <v>23</v>
      </c>
      <c r="C1041" s="226"/>
      <c r="D1041" s="228"/>
      <c r="E1041" s="224"/>
      <c r="F1041" s="224"/>
      <c r="G1041" s="222">
        <v>0</v>
      </c>
      <c r="H1041" s="238"/>
      <c r="I1041" s="239"/>
      <c r="J1041" s="239"/>
      <c r="K1041" s="240"/>
      <c r="L1041" s="224"/>
      <c r="M1041" s="215"/>
      <c r="AR1041" s="205">
        <v>0</v>
      </c>
      <c r="AS1041" s="205">
        <v>0</v>
      </c>
    </row>
    <row r="1042" spans="1:45" ht="15.75" customHeight="1">
      <c r="A1042" s="14" t="s">
        <v>127</v>
      </c>
      <c r="B1042" s="216">
        <v>24</v>
      </c>
      <c r="C1042" s="226"/>
      <c r="D1042" s="228"/>
      <c r="E1042" s="224"/>
      <c r="F1042" s="224"/>
      <c r="G1042" s="222">
        <v>0</v>
      </c>
      <c r="H1042" s="238"/>
      <c r="I1042" s="239"/>
      <c r="J1042" s="239"/>
      <c r="K1042" s="240"/>
      <c r="L1042" s="224"/>
      <c r="M1042" s="215"/>
      <c r="AR1042" s="205">
        <v>0</v>
      </c>
      <c r="AS1042" s="205">
        <v>0</v>
      </c>
    </row>
    <row r="1043" spans="1:45" ht="15.75" customHeight="1">
      <c r="A1043" s="14" t="s">
        <v>127</v>
      </c>
      <c r="B1043" s="216">
        <v>25</v>
      </c>
      <c r="C1043" s="226"/>
      <c r="D1043" s="228"/>
      <c r="E1043" s="224"/>
      <c r="F1043" s="224"/>
      <c r="G1043" s="222">
        <v>0</v>
      </c>
      <c r="H1043" s="238"/>
      <c r="I1043" s="239"/>
      <c r="J1043" s="239"/>
      <c r="K1043" s="240"/>
      <c r="L1043" s="224"/>
      <c r="M1043" s="215"/>
      <c r="AR1043" s="205">
        <v>0</v>
      </c>
      <c r="AS1043" s="205">
        <v>0</v>
      </c>
    </row>
    <row r="1044" spans="1:45" ht="15.75" customHeight="1">
      <c r="A1044" s="14" t="s">
        <v>127</v>
      </c>
      <c r="B1044" s="216">
        <v>26</v>
      </c>
      <c r="C1044" s="226"/>
      <c r="D1044" s="228"/>
      <c r="E1044" s="224"/>
      <c r="F1044" s="224"/>
      <c r="G1044" s="222">
        <v>0</v>
      </c>
      <c r="H1044" s="238"/>
      <c r="I1044" s="239"/>
      <c r="J1044" s="239"/>
      <c r="K1044" s="240"/>
      <c r="L1044" s="224"/>
      <c r="M1044" s="215"/>
      <c r="AR1044" s="205">
        <v>0</v>
      </c>
      <c r="AS1044" s="205">
        <v>0</v>
      </c>
    </row>
    <row r="1045" spans="1:45" ht="15.75" customHeight="1">
      <c r="A1045" s="14" t="s">
        <v>127</v>
      </c>
      <c r="B1045" s="216">
        <v>27</v>
      </c>
      <c r="C1045" s="226"/>
      <c r="D1045" s="228"/>
      <c r="E1045" s="224"/>
      <c r="F1045" s="224"/>
      <c r="G1045" s="222">
        <v>0</v>
      </c>
      <c r="H1045" s="238"/>
      <c r="I1045" s="239"/>
      <c r="J1045" s="239"/>
      <c r="K1045" s="240"/>
      <c r="L1045" s="224"/>
      <c r="M1045" s="215"/>
      <c r="AR1045" s="205">
        <v>0</v>
      </c>
      <c r="AS1045" s="205">
        <v>0</v>
      </c>
    </row>
    <row r="1046" spans="1:45" ht="15.75" customHeight="1">
      <c r="A1046" s="14" t="s">
        <v>127</v>
      </c>
      <c r="B1046" s="216">
        <v>28</v>
      </c>
      <c r="C1046" s="226"/>
      <c r="D1046" s="228"/>
      <c r="E1046" s="224"/>
      <c r="F1046" s="224"/>
      <c r="G1046" s="222">
        <v>0</v>
      </c>
      <c r="H1046" s="238"/>
      <c r="I1046" s="239"/>
      <c r="J1046" s="239"/>
      <c r="K1046" s="240"/>
      <c r="L1046" s="224"/>
      <c r="M1046" s="215"/>
      <c r="AR1046" s="205">
        <v>0</v>
      </c>
      <c r="AS1046" s="205">
        <v>0</v>
      </c>
    </row>
    <row r="1047" spans="1:45" ht="15.75" customHeight="1">
      <c r="A1047" s="14" t="s">
        <v>127</v>
      </c>
      <c r="B1047" s="216">
        <v>29</v>
      </c>
      <c r="C1047" s="226"/>
      <c r="D1047" s="228"/>
      <c r="E1047" s="224"/>
      <c r="F1047" s="224"/>
      <c r="G1047" s="222">
        <v>0</v>
      </c>
      <c r="H1047" s="238"/>
      <c r="I1047" s="239"/>
      <c r="J1047" s="239"/>
      <c r="K1047" s="240"/>
      <c r="L1047" s="224"/>
      <c r="M1047" s="215"/>
      <c r="AR1047" s="205">
        <v>0</v>
      </c>
      <c r="AS1047" s="205">
        <v>0</v>
      </c>
    </row>
    <row r="1048" spans="1:45" ht="15.75" customHeight="1">
      <c r="A1048" s="14" t="s">
        <v>127</v>
      </c>
      <c r="B1048" s="216">
        <v>30</v>
      </c>
      <c r="C1048" s="226"/>
      <c r="D1048" s="228"/>
      <c r="E1048" s="224"/>
      <c r="F1048" s="224"/>
      <c r="G1048" s="222">
        <v>0</v>
      </c>
      <c r="H1048" s="238"/>
      <c r="I1048" s="239"/>
      <c r="J1048" s="239"/>
      <c r="K1048" s="240"/>
      <c r="L1048" s="224"/>
      <c r="M1048" s="215"/>
      <c r="AR1048" s="205">
        <v>0</v>
      </c>
      <c r="AS1048" s="205">
        <v>0</v>
      </c>
    </row>
    <row r="1049" spans="1:45" ht="15.75" customHeight="1">
      <c r="A1049" s="14" t="s">
        <v>127</v>
      </c>
      <c r="B1049" s="216">
        <v>31</v>
      </c>
      <c r="C1049" s="226"/>
      <c r="D1049" s="228"/>
      <c r="E1049" s="224"/>
      <c r="F1049" s="224"/>
      <c r="G1049" s="222">
        <v>0</v>
      </c>
      <c r="H1049" s="238"/>
      <c r="I1049" s="239"/>
      <c r="J1049" s="239"/>
      <c r="K1049" s="240"/>
      <c r="L1049" s="224"/>
      <c r="M1049" s="215"/>
      <c r="AR1049" s="205">
        <v>0</v>
      </c>
      <c r="AS1049" s="205">
        <v>0</v>
      </c>
    </row>
    <row r="1050" spans="1:45" ht="15.75" customHeight="1">
      <c r="A1050" s="14" t="s">
        <v>127</v>
      </c>
      <c r="B1050" s="216">
        <v>32</v>
      </c>
      <c r="C1050" s="226"/>
      <c r="D1050" s="228"/>
      <c r="E1050" s="224"/>
      <c r="F1050" s="224"/>
      <c r="G1050" s="222">
        <v>0</v>
      </c>
      <c r="H1050" s="238"/>
      <c r="I1050" s="239"/>
      <c r="J1050" s="239"/>
      <c r="K1050" s="240"/>
      <c r="L1050" s="224"/>
      <c r="M1050" s="215"/>
      <c r="AR1050" s="205">
        <v>0</v>
      </c>
      <c r="AS1050" s="205">
        <v>0</v>
      </c>
    </row>
    <row r="1051" spans="1:45" ht="15.75" customHeight="1">
      <c r="A1051" s="14" t="s">
        <v>127</v>
      </c>
      <c r="B1051" s="216">
        <v>33</v>
      </c>
      <c r="C1051" s="226"/>
      <c r="D1051" s="228"/>
      <c r="E1051" s="224"/>
      <c r="F1051" s="224"/>
      <c r="G1051" s="222">
        <v>0</v>
      </c>
      <c r="H1051" s="238"/>
      <c r="I1051" s="239"/>
      <c r="J1051" s="239"/>
      <c r="K1051" s="240"/>
      <c r="L1051" s="224"/>
      <c r="M1051" s="215"/>
      <c r="AR1051" s="205">
        <v>0</v>
      </c>
      <c r="AS1051" s="205">
        <v>0</v>
      </c>
    </row>
    <row r="1052" spans="1:45" ht="15.75" customHeight="1">
      <c r="A1052" s="14" t="s">
        <v>127</v>
      </c>
      <c r="B1052" s="216">
        <v>34</v>
      </c>
      <c r="C1052" s="226"/>
      <c r="D1052" s="228"/>
      <c r="E1052" s="224"/>
      <c r="F1052" s="224"/>
      <c r="G1052" s="222">
        <v>0</v>
      </c>
      <c r="H1052" s="238"/>
      <c r="I1052" s="239"/>
      <c r="J1052" s="239"/>
      <c r="K1052" s="240"/>
      <c r="L1052" s="224"/>
      <c r="M1052" s="215"/>
      <c r="AR1052" s="205">
        <v>0</v>
      </c>
      <c r="AS1052" s="205">
        <v>0</v>
      </c>
    </row>
    <row r="1053" spans="1:45" ht="15.75" customHeight="1">
      <c r="A1053" s="14" t="s">
        <v>127</v>
      </c>
      <c r="B1053" s="216">
        <v>35</v>
      </c>
      <c r="C1053" s="226"/>
      <c r="D1053" s="228"/>
      <c r="E1053" s="224"/>
      <c r="F1053" s="224"/>
      <c r="G1053" s="222">
        <v>0</v>
      </c>
      <c r="H1053" s="238"/>
      <c r="I1053" s="239"/>
      <c r="J1053" s="239"/>
      <c r="K1053" s="240"/>
      <c r="L1053" s="224"/>
      <c r="M1053" s="215"/>
      <c r="AR1053" s="205">
        <v>0</v>
      </c>
      <c r="AS1053" s="205">
        <v>0</v>
      </c>
    </row>
    <row r="1054" spans="1:45" ht="15.75" customHeight="1">
      <c r="A1054" s="14" t="s">
        <v>127</v>
      </c>
      <c r="B1054" s="216">
        <v>36</v>
      </c>
      <c r="C1054" s="226"/>
      <c r="D1054" s="228"/>
      <c r="E1054" s="224"/>
      <c r="F1054" s="224"/>
      <c r="G1054" s="222">
        <v>0</v>
      </c>
      <c r="H1054" s="238"/>
      <c r="I1054" s="239"/>
      <c r="J1054" s="239"/>
      <c r="K1054" s="240"/>
      <c r="L1054" s="224"/>
      <c r="M1054" s="215"/>
      <c r="AR1054" s="205">
        <v>0</v>
      </c>
      <c r="AS1054" s="205">
        <v>0</v>
      </c>
    </row>
    <row r="1055" spans="1:45" ht="15.75" customHeight="1">
      <c r="A1055" s="14" t="s">
        <v>127</v>
      </c>
      <c r="B1055" s="216">
        <v>37</v>
      </c>
      <c r="C1055" s="226"/>
      <c r="D1055" s="228"/>
      <c r="E1055" s="224"/>
      <c r="F1055" s="224"/>
      <c r="G1055" s="222">
        <v>0</v>
      </c>
      <c r="H1055" s="238"/>
      <c r="I1055" s="239"/>
      <c r="J1055" s="239"/>
      <c r="K1055" s="240"/>
      <c r="L1055" s="224"/>
      <c r="M1055" s="215"/>
      <c r="AR1055" s="205">
        <v>0</v>
      </c>
      <c r="AS1055" s="205">
        <v>0</v>
      </c>
    </row>
    <row r="1056" spans="1:45" ht="15.75" customHeight="1">
      <c r="A1056" s="14" t="s">
        <v>127</v>
      </c>
      <c r="B1056" s="216">
        <v>38</v>
      </c>
      <c r="C1056" s="226"/>
      <c r="D1056" s="228"/>
      <c r="E1056" s="224"/>
      <c r="F1056" s="224"/>
      <c r="G1056" s="222">
        <v>0</v>
      </c>
      <c r="H1056" s="238"/>
      <c r="I1056" s="239"/>
      <c r="J1056" s="239"/>
      <c r="K1056" s="240"/>
      <c r="L1056" s="224"/>
      <c r="M1056" s="215"/>
      <c r="AR1056" s="205">
        <v>0</v>
      </c>
      <c r="AS1056" s="205">
        <v>0</v>
      </c>
    </row>
    <row r="1057" spans="1:45" ht="15.75" customHeight="1">
      <c r="A1057" s="14" t="s">
        <v>127</v>
      </c>
      <c r="B1057" s="216">
        <v>39</v>
      </c>
      <c r="C1057" s="226"/>
      <c r="D1057" s="228"/>
      <c r="E1057" s="224"/>
      <c r="F1057" s="224"/>
      <c r="G1057" s="222">
        <v>0</v>
      </c>
      <c r="H1057" s="238"/>
      <c r="I1057" s="239"/>
      <c r="J1057" s="239"/>
      <c r="K1057" s="240"/>
      <c r="L1057" s="224"/>
      <c r="M1057" s="215"/>
      <c r="AR1057" s="205">
        <v>0</v>
      </c>
      <c r="AS1057" s="205">
        <v>0</v>
      </c>
    </row>
    <row r="1058" spans="1:45" ht="15.75" customHeight="1">
      <c r="A1058" s="14" t="s">
        <v>127</v>
      </c>
      <c r="B1058" s="216">
        <v>40</v>
      </c>
      <c r="C1058" s="226"/>
      <c r="D1058" s="228"/>
      <c r="E1058" s="224"/>
      <c r="F1058" s="224"/>
      <c r="G1058" s="222">
        <v>0</v>
      </c>
      <c r="H1058" s="238"/>
      <c r="I1058" s="239"/>
      <c r="J1058" s="239"/>
      <c r="K1058" s="240"/>
      <c r="L1058" s="224"/>
      <c r="M1058" s="215"/>
      <c r="AR1058" s="205">
        <v>0</v>
      </c>
      <c r="AS1058" s="205">
        <v>0</v>
      </c>
    </row>
    <row r="1059" spans="1:45" ht="15.75" customHeight="1">
      <c r="A1059" s="14" t="s">
        <v>127</v>
      </c>
      <c r="B1059" s="216">
        <v>41</v>
      </c>
      <c r="C1059" s="226"/>
      <c r="D1059" s="228"/>
      <c r="E1059" s="224"/>
      <c r="F1059" s="224"/>
      <c r="G1059" s="222">
        <v>0</v>
      </c>
      <c r="H1059" s="238"/>
      <c r="I1059" s="239"/>
      <c r="J1059" s="239"/>
      <c r="K1059" s="240"/>
      <c r="L1059" s="224"/>
      <c r="M1059" s="215"/>
      <c r="AR1059" s="205">
        <v>0</v>
      </c>
      <c r="AS1059" s="205">
        <v>0</v>
      </c>
    </row>
    <row r="1060" spans="1:45" ht="15.75" customHeight="1">
      <c r="A1060" s="14" t="s">
        <v>127</v>
      </c>
      <c r="B1060" s="216">
        <v>42</v>
      </c>
      <c r="C1060" s="226"/>
      <c r="D1060" s="228"/>
      <c r="E1060" s="224"/>
      <c r="F1060" s="224"/>
      <c r="G1060" s="222">
        <v>0</v>
      </c>
      <c r="H1060" s="238"/>
      <c r="I1060" s="239"/>
      <c r="J1060" s="239"/>
      <c r="K1060" s="240"/>
      <c r="L1060" s="224"/>
      <c r="M1060" s="215"/>
      <c r="AR1060" s="205">
        <v>0</v>
      </c>
      <c r="AS1060" s="205">
        <v>0</v>
      </c>
    </row>
    <row r="1061" spans="1:45" ht="15.75" customHeight="1">
      <c r="A1061" s="14" t="s">
        <v>127</v>
      </c>
      <c r="B1061" s="216">
        <v>43</v>
      </c>
      <c r="C1061" s="226"/>
      <c r="D1061" s="228"/>
      <c r="E1061" s="224"/>
      <c r="F1061" s="224"/>
      <c r="G1061" s="222">
        <v>0</v>
      </c>
      <c r="H1061" s="238"/>
      <c r="I1061" s="239"/>
      <c r="J1061" s="239"/>
      <c r="K1061" s="240"/>
      <c r="L1061" s="224"/>
      <c r="M1061" s="215"/>
      <c r="AR1061" s="205">
        <v>0</v>
      </c>
      <c r="AS1061" s="205">
        <v>0</v>
      </c>
    </row>
    <row r="1062" spans="1:45" ht="15.75" customHeight="1">
      <c r="A1062" s="14" t="s">
        <v>127</v>
      </c>
      <c r="B1062" s="216">
        <v>44</v>
      </c>
      <c r="C1062" s="226"/>
      <c r="D1062" s="228"/>
      <c r="E1062" s="224"/>
      <c r="F1062" s="224"/>
      <c r="G1062" s="222">
        <v>0</v>
      </c>
      <c r="H1062" s="238"/>
      <c r="I1062" s="239"/>
      <c r="J1062" s="239"/>
      <c r="K1062" s="240"/>
      <c r="L1062" s="224"/>
      <c r="M1062" s="215"/>
      <c r="AR1062" s="205">
        <v>0</v>
      </c>
      <c r="AS1062" s="205">
        <v>0</v>
      </c>
    </row>
    <row r="1063" spans="1:45" ht="15.75" customHeight="1">
      <c r="A1063" s="14" t="s">
        <v>127</v>
      </c>
      <c r="B1063" s="216">
        <v>45</v>
      </c>
      <c r="C1063" s="226"/>
      <c r="D1063" s="228"/>
      <c r="E1063" s="224"/>
      <c r="F1063" s="224"/>
      <c r="G1063" s="222">
        <v>0</v>
      </c>
      <c r="H1063" s="238"/>
      <c r="I1063" s="239"/>
      <c r="J1063" s="239"/>
      <c r="K1063" s="240"/>
      <c r="L1063" s="224"/>
      <c r="M1063" s="215"/>
      <c r="AR1063" s="205">
        <v>0</v>
      </c>
      <c r="AS1063" s="205">
        <v>0</v>
      </c>
    </row>
    <row r="1064" spans="1:45" ht="15.75" customHeight="1">
      <c r="A1064" s="14" t="s">
        <v>127</v>
      </c>
      <c r="B1064" s="216">
        <v>46</v>
      </c>
      <c r="C1064" s="226"/>
      <c r="D1064" s="228"/>
      <c r="E1064" s="224"/>
      <c r="F1064" s="224"/>
      <c r="G1064" s="222">
        <v>0</v>
      </c>
      <c r="H1064" s="238"/>
      <c r="I1064" s="239"/>
      <c r="J1064" s="239"/>
      <c r="K1064" s="240"/>
      <c r="L1064" s="224"/>
      <c r="M1064" s="215"/>
      <c r="AR1064" s="205">
        <v>0</v>
      </c>
      <c r="AS1064" s="205">
        <v>0</v>
      </c>
    </row>
    <row r="1065" spans="1:45" ht="15.75" customHeight="1">
      <c r="A1065" s="14" t="s">
        <v>127</v>
      </c>
      <c r="B1065" s="216">
        <v>47</v>
      </c>
      <c r="C1065" s="226"/>
      <c r="D1065" s="228"/>
      <c r="E1065" s="224"/>
      <c r="F1065" s="224"/>
      <c r="G1065" s="222">
        <v>0</v>
      </c>
      <c r="H1065" s="238"/>
      <c r="I1065" s="239"/>
      <c r="J1065" s="239"/>
      <c r="K1065" s="240"/>
      <c r="L1065" s="224"/>
      <c r="M1065" s="215"/>
      <c r="AR1065" s="205">
        <v>0</v>
      </c>
      <c r="AS1065" s="205">
        <v>0</v>
      </c>
    </row>
    <row r="1066" spans="1:45" ht="15.75" customHeight="1">
      <c r="A1066" s="14" t="s">
        <v>127</v>
      </c>
      <c r="B1066" s="216">
        <v>48</v>
      </c>
      <c r="C1066" s="226"/>
      <c r="D1066" s="228"/>
      <c r="E1066" s="224"/>
      <c r="F1066" s="224"/>
      <c r="G1066" s="222">
        <v>0</v>
      </c>
      <c r="H1066" s="238"/>
      <c r="I1066" s="239"/>
      <c r="J1066" s="239"/>
      <c r="K1066" s="240"/>
      <c r="L1066" s="224"/>
      <c r="M1066" s="215"/>
      <c r="AR1066" s="205">
        <v>0</v>
      </c>
      <c r="AS1066" s="205">
        <v>0</v>
      </c>
    </row>
    <row r="1067" spans="1:45" ht="15.75" customHeight="1">
      <c r="A1067" s="14" t="s">
        <v>127</v>
      </c>
      <c r="B1067" s="216">
        <v>49</v>
      </c>
      <c r="C1067" s="226"/>
      <c r="D1067" s="228"/>
      <c r="E1067" s="224"/>
      <c r="F1067" s="224"/>
      <c r="G1067" s="222">
        <v>0</v>
      </c>
      <c r="H1067" s="238"/>
      <c r="I1067" s="239"/>
      <c r="J1067" s="239"/>
      <c r="K1067" s="240"/>
      <c r="L1067" s="224"/>
      <c r="M1067" s="215"/>
      <c r="AR1067" s="205">
        <v>0</v>
      </c>
      <c r="AS1067" s="205">
        <v>0</v>
      </c>
    </row>
    <row r="1068" spans="1:45" ht="15.75" customHeight="1">
      <c r="A1068" s="14" t="s">
        <v>127</v>
      </c>
      <c r="B1068" s="216">
        <v>50</v>
      </c>
      <c r="C1068" s="226"/>
      <c r="D1068" s="228"/>
      <c r="E1068" s="224"/>
      <c r="F1068" s="224"/>
      <c r="G1068" s="222">
        <v>0</v>
      </c>
      <c r="H1068" s="238"/>
      <c r="I1068" s="239"/>
      <c r="J1068" s="239"/>
      <c r="K1068" s="240"/>
      <c r="L1068" s="224"/>
      <c r="M1068" s="215"/>
      <c r="AR1068" s="205">
        <v>0</v>
      </c>
      <c r="AS1068" s="205">
        <v>0</v>
      </c>
    </row>
    <row r="1069" spans="1:45" ht="15.75" hidden="1" customHeight="1" outlineLevel="1">
      <c r="A1069" s="14" t="s">
        <v>127</v>
      </c>
      <c r="B1069" s="216">
        <v>51</v>
      </c>
      <c r="C1069" s="226"/>
      <c r="D1069" s="228"/>
      <c r="E1069" s="224"/>
      <c r="F1069" s="224"/>
      <c r="G1069" s="222">
        <v>0</v>
      </c>
      <c r="H1069" s="238"/>
      <c r="I1069" s="239"/>
      <c r="J1069" s="239"/>
      <c r="K1069" s="240"/>
      <c r="L1069" s="224"/>
      <c r="M1069" s="215"/>
      <c r="AR1069" s="205">
        <v>0</v>
      </c>
      <c r="AS1069" s="205">
        <v>0</v>
      </c>
    </row>
    <row r="1070" spans="1:45" ht="15.75" hidden="1" customHeight="1" outlineLevel="1">
      <c r="A1070" s="14" t="s">
        <v>127</v>
      </c>
      <c r="B1070" s="216">
        <v>52</v>
      </c>
      <c r="C1070" s="226"/>
      <c r="D1070" s="228"/>
      <c r="E1070" s="224"/>
      <c r="F1070" s="224"/>
      <c r="G1070" s="222">
        <v>0</v>
      </c>
      <c r="H1070" s="238"/>
      <c r="I1070" s="239"/>
      <c r="J1070" s="239"/>
      <c r="K1070" s="240"/>
      <c r="L1070" s="224"/>
      <c r="M1070" s="215"/>
      <c r="AR1070" s="205">
        <v>0</v>
      </c>
      <c r="AS1070" s="205">
        <v>0</v>
      </c>
    </row>
    <row r="1071" spans="1:45" ht="15.75" hidden="1" customHeight="1" outlineLevel="1">
      <c r="A1071" s="14" t="s">
        <v>127</v>
      </c>
      <c r="B1071" s="216">
        <v>53</v>
      </c>
      <c r="C1071" s="226"/>
      <c r="D1071" s="228"/>
      <c r="E1071" s="224"/>
      <c r="F1071" s="224"/>
      <c r="G1071" s="222">
        <v>0</v>
      </c>
      <c r="H1071" s="238"/>
      <c r="I1071" s="239"/>
      <c r="J1071" s="239"/>
      <c r="K1071" s="240"/>
      <c r="L1071" s="224"/>
      <c r="M1071" s="215"/>
      <c r="AR1071" s="205">
        <v>0</v>
      </c>
      <c r="AS1071" s="205">
        <v>0</v>
      </c>
    </row>
    <row r="1072" spans="1:45" ht="15.75" hidden="1" customHeight="1" outlineLevel="1">
      <c r="A1072" s="14" t="s">
        <v>127</v>
      </c>
      <c r="B1072" s="216">
        <v>54</v>
      </c>
      <c r="C1072" s="226"/>
      <c r="D1072" s="228"/>
      <c r="E1072" s="224"/>
      <c r="F1072" s="224"/>
      <c r="G1072" s="222">
        <v>0</v>
      </c>
      <c r="H1072" s="238"/>
      <c r="I1072" s="239"/>
      <c r="J1072" s="239"/>
      <c r="K1072" s="240"/>
      <c r="L1072" s="224"/>
      <c r="M1072" s="215"/>
      <c r="AR1072" s="205">
        <v>0</v>
      </c>
      <c r="AS1072" s="205">
        <v>0</v>
      </c>
    </row>
    <row r="1073" spans="1:45" ht="15.75" hidden="1" customHeight="1" outlineLevel="1">
      <c r="A1073" s="14" t="s">
        <v>127</v>
      </c>
      <c r="B1073" s="216">
        <v>55</v>
      </c>
      <c r="C1073" s="226"/>
      <c r="D1073" s="228"/>
      <c r="E1073" s="224"/>
      <c r="F1073" s="224"/>
      <c r="G1073" s="222">
        <v>0</v>
      </c>
      <c r="H1073" s="238"/>
      <c r="I1073" s="239"/>
      <c r="J1073" s="239"/>
      <c r="K1073" s="240"/>
      <c r="L1073" s="224"/>
      <c r="M1073" s="215"/>
      <c r="AR1073" s="205">
        <v>0</v>
      </c>
      <c r="AS1073" s="205">
        <v>0</v>
      </c>
    </row>
    <row r="1074" spans="1:45" ht="15.75" hidden="1" customHeight="1" outlineLevel="1">
      <c r="A1074" s="14" t="s">
        <v>127</v>
      </c>
      <c r="B1074" s="216">
        <v>56</v>
      </c>
      <c r="C1074" s="226"/>
      <c r="D1074" s="228"/>
      <c r="E1074" s="224"/>
      <c r="F1074" s="224"/>
      <c r="G1074" s="222">
        <v>0</v>
      </c>
      <c r="H1074" s="238"/>
      <c r="I1074" s="239"/>
      <c r="J1074" s="239"/>
      <c r="K1074" s="240"/>
      <c r="L1074" s="224"/>
      <c r="M1074" s="215"/>
      <c r="AR1074" s="205">
        <v>0</v>
      </c>
      <c r="AS1074" s="205">
        <v>0</v>
      </c>
    </row>
    <row r="1075" spans="1:45" ht="15.75" hidden="1" customHeight="1" outlineLevel="1">
      <c r="A1075" s="14" t="s">
        <v>127</v>
      </c>
      <c r="B1075" s="216">
        <v>57</v>
      </c>
      <c r="C1075" s="226"/>
      <c r="D1075" s="228"/>
      <c r="E1075" s="224"/>
      <c r="F1075" s="224"/>
      <c r="G1075" s="222">
        <v>0</v>
      </c>
      <c r="H1075" s="238"/>
      <c r="I1075" s="239"/>
      <c r="J1075" s="239"/>
      <c r="K1075" s="240"/>
      <c r="L1075" s="224"/>
      <c r="M1075" s="215"/>
      <c r="AR1075" s="205">
        <v>0</v>
      </c>
      <c r="AS1075" s="205">
        <v>0</v>
      </c>
    </row>
    <row r="1076" spans="1:45" ht="15.75" hidden="1" customHeight="1" outlineLevel="1">
      <c r="A1076" s="14" t="s">
        <v>127</v>
      </c>
      <c r="B1076" s="216">
        <v>58</v>
      </c>
      <c r="C1076" s="226"/>
      <c r="D1076" s="228"/>
      <c r="E1076" s="224"/>
      <c r="F1076" s="224"/>
      <c r="G1076" s="222">
        <v>0</v>
      </c>
      <c r="H1076" s="238"/>
      <c r="I1076" s="239"/>
      <c r="J1076" s="239"/>
      <c r="K1076" s="240"/>
      <c r="L1076" s="224"/>
      <c r="M1076" s="215"/>
      <c r="AR1076" s="205">
        <v>0</v>
      </c>
      <c r="AS1076" s="205">
        <v>0</v>
      </c>
    </row>
    <row r="1077" spans="1:45" ht="15.75" hidden="1" customHeight="1" outlineLevel="1">
      <c r="A1077" s="14" t="s">
        <v>127</v>
      </c>
      <c r="B1077" s="216">
        <v>59</v>
      </c>
      <c r="C1077" s="226"/>
      <c r="D1077" s="228"/>
      <c r="E1077" s="224"/>
      <c r="F1077" s="224"/>
      <c r="G1077" s="222">
        <v>0</v>
      </c>
      <c r="H1077" s="238"/>
      <c r="I1077" s="239"/>
      <c r="J1077" s="239"/>
      <c r="K1077" s="240"/>
      <c r="L1077" s="224"/>
      <c r="M1077" s="215"/>
      <c r="AR1077" s="205">
        <v>0</v>
      </c>
      <c r="AS1077" s="205">
        <v>0</v>
      </c>
    </row>
    <row r="1078" spans="1:45" ht="15.75" hidden="1" customHeight="1" outlineLevel="1">
      <c r="A1078" s="14" t="s">
        <v>127</v>
      </c>
      <c r="B1078" s="216">
        <v>60</v>
      </c>
      <c r="C1078" s="226"/>
      <c r="D1078" s="228"/>
      <c r="E1078" s="224"/>
      <c r="F1078" s="224"/>
      <c r="G1078" s="222">
        <v>0</v>
      </c>
      <c r="H1078" s="238"/>
      <c r="I1078" s="239"/>
      <c r="J1078" s="239"/>
      <c r="K1078" s="240"/>
      <c r="L1078" s="224"/>
      <c r="M1078" s="215"/>
      <c r="AR1078" s="205">
        <v>0</v>
      </c>
      <c r="AS1078" s="205">
        <v>0</v>
      </c>
    </row>
    <row r="1079" spans="1:45" ht="15.75" hidden="1" customHeight="1" outlineLevel="1">
      <c r="A1079" s="14" t="s">
        <v>127</v>
      </c>
      <c r="B1079" s="216">
        <v>61</v>
      </c>
      <c r="C1079" s="226"/>
      <c r="D1079" s="228"/>
      <c r="E1079" s="224"/>
      <c r="F1079" s="224"/>
      <c r="G1079" s="222">
        <v>0</v>
      </c>
      <c r="H1079" s="238"/>
      <c r="I1079" s="239"/>
      <c r="J1079" s="239"/>
      <c r="K1079" s="240"/>
      <c r="L1079" s="224"/>
      <c r="M1079" s="215"/>
      <c r="AR1079" s="205">
        <v>0</v>
      </c>
      <c r="AS1079" s="205">
        <v>0</v>
      </c>
    </row>
    <row r="1080" spans="1:45" ht="15.75" hidden="1" customHeight="1" outlineLevel="1">
      <c r="A1080" s="14" t="s">
        <v>127</v>
      </c>
      <c r="B1080" s="216">
        <v>62</v>
      </c>
      <c r="C1080" s="226"/>
      <c r="D1080" s="228"/>
      <c r="E1080" s="224"/>
      <c r="F1080" s="224"/>
      <c r="G1080" s="222">
        <v>0</v>
      </c>
      <c r="H1080" s="238"/>
      <c r="I1080" s="239"/>
      <c r="J1080" s="239"/>
      <c r="K1080" s="240"/>
      <c r="L1080" s="224"/>
      <c r="M1080" s="215"/>
      <c r="AR1080" s="205">
        <v>0</v>
      </c>
      <c r="AS1080" s="205">
        <v>0</v>
      </c>
    </row>
    <row r="1081" spans="1:45" ht="15.75" hidden="1" customHeight="1" outlineLevel="1">
      <c r="A1081" s="14" t="s">
        <v>127</v>
      </c>
      <c r="B1081" s="216">
        <v>63</v>
      </c>
      <c r="C1081" s="226"/>
      <c r="D1081" s="228"/>
      <c r="E1081" s="224"/>
      <c r="F1081" s="224"/>
      <c r="G1081" s="222">
        <v>0</v>
      </c>
      <c r="H1081" s="238"/>
      <c r="I1081" s="239"/>
      <c r="J1081" s="239"/>
      <c r="K1081" s="240"/>
      <c r="L1081" s="224"/>
      <c r="M1081" s="215"/>
      <c r="AR1081" s="205">
        <v>0</v>
      </c>
      <c r="AS1081" s="205">
        <v>0</v>
      </c>
    </row>
    <row r="1082" spans="1:45" ht="15.75" hidden="1" customHeight="1" outlineLevel="1">
      <c r="A1082" s="14" t="s">
        <v>127</v>
      </c>
      <c r="B1082" s="216">
        <v>64</v>
      </c>
      <c r="C1082" s="226"/>
      <c r="D1082" s="228"/>
      <c r="E1082" s="224"/>
      <c r="F1082" s="224"/>
      <c r="G1082" s="222">
        <v>0</v>
      </c>
      <c r="H1082" s="238"/>
      <c r="I1082" s="239"/>
      <c r="J1082" s="239"/>
      <c r="K1082" s="240"/>
      <c r="L1082" s="224"/>
      <c r="M1082" s="215"/>
      <c r="AR1082" s="205">
        <v>0</v>
      </c>
      <c r="AS1082" s="205">
        <v>0</v>
      </c>
    </row>
    <row r="1083" spans="1:45" ht="15.75" hidden="1" customHeight="1" outlineLevel="1">
      <c r="A1083" s="14" t="s">
        <v>127</v>
      </c>
      <c r="B1083" s="216">
        <v>65</v>
      </c>
      <c r="C1083" s="226"/>
      <c r="D1083" s="228"/>
      <c r="E1083" s="224"/>
      <c r="F1083" s="224"/>
      <c r="G1083" s="222">
        <v>0</v>
      </c>
      <c r="H1083" s="238"/>
      <c r="I1083" s="239"/>
      <c r="J1083" s="239"/>
      <c r="K1083" s="240"/>
      <c r="L1083" s="224"/>
      <c r="M1083" s="215"/>
      <c r="AR1083" s="205">
        <v>0</v>
      </c>
      <c r="AS1083" s="205">
        <v>0</v>
      </c>
    </row>
    <row r="1084" spans="1:45" ht="15.75" hidden="1" customHeight="1" outlineLevel="1">
      <c r="A1084" s="14" t="s">
        <v>127</v>
      </c>
      <c r="B1084" s="216">
        <v>66</v>
      </c>
      <c r="C1084" s="226"/>
      <c r="D1084" s="228"/>
      <c r="E1084" s="224"/>
      <c r="F1084" s="224"/>
      <c r="G1084" s="222">
        <v>0</v>
      </c>
      <c r="H1084" s="238"/>
      <c r="I1084" s="239"/>
      <c r="J1084" s="239"/>
      <c r="K1084" s="240"/>
      <c r="L1084" s="224"/>
      <c r="M1084" s="215"/>
      <c r="AR1084" s="205">
        <v>0</v>
      </c>
      <c r="AS1084" s="205">
        <v>0</v>
      </c>
    </row>
    <row r="1085" spans="1:45" ht="15.75" hidden="1" customHeight="1" outlineLevel="1">
      <c r="A1085" s="14" t="s">
        <v>127</v>
      </c>
      <c r="B1085" s="216">
        <v>67</v>
      </c>
      <c r="C1085" s="226"/>
      <c r="D1085" s="228"/>
      <c r="E1085" s="224"/>
      <c r="F1085" s="224"/>
      <c r="G1085" s="222">
        <v>0</v>
      </c>
      <c r="H1085" s="238"/>
      <c r="I1085" s="239"/>
      <c r="J1085" s="239"/>
      <c r="K1085" s="240"/>
      <c r="L1085" s="224"/>
      <c r="M1085" s="215"/>
      <c r="AR1085" s="205">
        <v>0</v>
      </c>
      <c r="AS1085" s="205">
        <v>0</v>
      </c>
    </row>
    <row r="1086" spans="1:45" ht="15.75" hidden="1" customHeight="1" outlineLevel="1">
      <c r="A1086" s="14" t="s">
        <v>127</v>
      </c>
      <c r="B1086" s="216">
        <v>68</v>
      </c>
      <c r="C1086" s="226"/>
      <c r="D1086" s="228"/>
      <c r="E1086" s="224"/>
      <c r="F1086" s="224"/>
      <c r="G1086" s="222">
        <v>0</v>
      </c>
      <c r="H1086" s="238"/>
      <c r="I1086" s="239"/>
      <c r="J1086" s="239"/>
      <c r="K1086" s="240"/>
      <c r="L1086" s="224"/>
      <c r="M1086" s="215"/>
      <c r="AR1086" s="205">
        <v>0</v>
      </c>
      <c r="AS1086" s="205">
        <v>0</v>
      </c>
    </row>
    <row r="1087" spans="1:45" ht="15.75" hidden="1" customHeight="1" outlineLevel="1">
      <c r="A1087" s="14" t="s">
        <v>127</v>
      </c>
      <c r="B1087" s="216">
        <v>69</v>
      </c>
      <c r="C1087" s="226"/>
      <c r="D1087" s="228"/>
      <c r="E1087" s="224"/>
      <c r="F1087" s="224"/>
      <c r="G1087" s="222">
        <v>0</v>
      </c>
      <c r="H1087" s="238"/>
      <c r="I1087" s="239"/>
      <c r="J1087" s="239"/>
      <c r="K1087" s="240"/>
      <c r="L1087" s="224"/>
      <c r="M1087" s="215"/>
      <c r="AR1087" s="205">
        <v>0</v>
      </c>
      <c r="AS1087" s="205">
        <v>0</v>
      </c>
    </row>
    <row r="1088" spans="1:45" ht="15.75" hidden="1" customHeight="1" outlineLevel="1">
      <c r="A1088" s="14" t="s">
        <v>127</v>
      </c>
      <c r="B1088" s="216">
        <v>70</v>
      </c>
      <c r="C1088" s="226"/>
      <c r="D1088" s="228"/>
      <c r="E1088" s="224"/>
      <c r="F1088" s="224"/>
      <c r="G1088" s="222">
        <v>0</v>
      </c>
      <c r="H1088" s="238"/>
      <c r="I1088" s="239"/>
      <c r="J1088" s="239"/>
      <c r="K1088" s="240"/>
      <c r="L1088" s="224"/>
      <c r="M1088" s="215"/>
      <c r="AR1088" s="205">
        <v>0</v>
      </c>
      <c r="AS1088" s="205">
        <v>0</v>
      </c>
    </row>
    <row r="1089" spans="1:45" ht="15.75" hidden="1" customHeight="1" outlineLevel="1">
      <c r="A1089" s="14" t="s">
        <v>127</v>
      </c>
      <c r="B1089" s="216">
        <v>71</v>
      </c>
      <c r="C1089" s="226"/>
      <c r="D1089" s="228"/>
      <c r="E1089" s="224"/>
      <c r="F1089" s="224"/>
      <c r="G1089" s="222">
        <v>0</v>
      </c>
      <c r="H1089" s="238"/>
      <c r="I1089" s="239"/>
      <c r="J1089" s="239"/>
      <c r="K1089" s="240"/>
      <c r="L1089" s="224"/>
      <c r="M1089" s="215"/>
      <c r="AR1089" s="205">
        <v>0</v>
      </c>
      <c r="AS1089" s="205">
        <v>0</v>
      </c>
    </row>
    <row r="1090" spans="1:45" ht="15.75" hidden="1" customHeight="1" outlineLevel="1">
      <c r="A1090" s="14" t="s">
        <v>127</v>
      </c>
      <c r="B1090" s="216">
        <v>72</v>
      </c>
      <c r="C1090" s="226"/>
      <c r="D1090" s="228"/>
      <c r="E1090" s="224"/>
      <c r="F1090" s="224"/>
      <c r="G1090" s="222">
        <v>0</v>
      </c>
      <c r="H1090" s="238"/>
      <c r="I1090" s="239"/>
      <c r="J1090" s="239"/>
      <c r="K1090" s="240"/>
      <c r="L1090" s="224"/>
      <c r="M1090" s="215"/>
      <c r="AR1090" s="205">
        <v>0</v>
      </c>
      <c r="AS1090" s="205">
        <v>0</v>
      </c>
    </row>
    <row r="1091" spans="1:45" ht="15.75" hidden="1" customHeight="1" outlineLevel="1">
      <c r="A1091" s="14" t="s">
        <v>127</v>
      </c>
      <c r="B1091" s="216">
        <v>73</v>
      </c>
      <c r="C1091" s="226"/>
      <c r="D1091" s="228"/>
      <c r="E1091" s="224"/>
      <c r="F1091" s="224"/>
      <c r="G1091" s="222">
        <v>0</v>
      </c>
      <c r="H1091" s="238"/>
      <c r="I1091" s="239"/>
      <c r="J1091" s="239"/>
      <c r="K1091" s="240"/>
      <c r="L1091" s="224"/>
      <c r="M1091" s="215"/>
      <c r="AR1091" s="205">
        <v>0</v>
      </c>
      <c r="AS1091" s="205">
        <v>0</v>
      </c>
    </row>
    <row r="1092" spans="1:45" ht="15.75" hidden="1" customHeight="1" outlineLevel="1">
      <c r="A1092" s="14" t="s">
        <v>127</v>
      </c>
      <c r="B1092" s="216">
        <v>74</v>
      </c>
      <c r="C1092" s="226"/>
      <c r="D1092" s="228"/>
      <c r="E1092" s="224"/>
      <c r="F1092" s="224"/>
      <c r="G1092" s="222">
        <v>0</v>
      </c>
      <c r="H1092" s="238"/>
      <c r="I1092" s="239"/>
      <c r="J1092" s="239"/>
      <c r="K1092" s="240"/>
      <c r="L1092" s="224"/>
      <c r="M1092" s="215"/>
      <c r="AR1092" s="205">
        <v>0</v>
      </c>
      <c r="AS1092" s="205">
        <v>0</v>
      </c>
    </row>
    <row r="1093" spans="1:45" ht="15.75" hidden="1" customHeight="1" outlineLevel="1">
      <c r="A1093" s="14" t="s">
        <v>127</v>
      </c>
      <c r="B1093" s="216">
        <v>75</v>
      </c>
      <c r="C1093" s="226"/>
      <c r="D1093" s="228"/>
      <c r="E1093" s="224"/>
      <c r="F1093" s="224"/>
      <c r="G1093" s="222">
        <v>0</v>
      </c>
      <c r="H1093" s="238"/>
      <c r="I1093" s="239"/>
      <c r="J1093" s="239"/>
      <c r="K1093" s="240"/>
      <c r="L1093" s="224"/>
      <c r="M1093" s="215"/>
      <c r="AR1093" s="205">
        <v>0</v>
      </c>
      <c r="AS1093" s="205">
        <v>0</v>
      </c>
    </row>
    <row r="1094" spans="1:45" ht="15.75" hidden="1" customHeight="1" outlineLevel="1">
      <c r="A1094" s="14" t="s">
        <v>127</v>
      </c>
      <c r="B1094" s="216">
        <v>76</v>
      </c>
      <c r="C1094" s="226"/>
      <c r="D1094" s="228"/>
      <c r="E1094" s="224"/>
      <c r="F1094" s="224"/>
      <c r="G1094" s="222">
        <v>0</v>
      </c>
      <c r="H1094" s="238"/>
      <c r="I1094" s="239"/>
      <c r="J1094" s="239"/>
      <c r="K1094" s="240"/>
      <c r="L1094" s="224"/>
      <c r="M1094" s="215"/>
      <c r="AR1094" s="205">
        <v>0</v>
      </c>
      <c r="AS1094" s="205">
        <v>0</v>
      </c>
    </row>
    <row r="1095" spans="1:45" ht="15.75" hidden="1" customHeight="1" outlineLevel="1">
      <c r="A1095" s="14" t="s">
        <v>127</v>
      </c>
      <c r="B1095" s="216">
        <v>77</v>
      </c>
      <c r="C1095" s="226"/>
      <c r="D1095" s="228"/>
      <c r="E1095" s="224"/>
      <c r="F1095" s="224"/>
      <c r="G1095" s="222">
        <v>0</v>
      </c>
      <c r="H1095" s="238"/>
      <c r="I1095" s="239"/>
      <c r="J1095" s="239"/>
      <c r="K1095" s="240"/>
      <c r="L1095" s="224"/>
      <c r="M1095" s="215"/>
      <c r="AR1095" s="205">
        <v>0</v>
      </c>
      <c r="AS1095" s="205">
        <v>0</v>
      </c>
    </row>
    <row r="1096" spans="1:45" ht="15.75" hidden="1" customHeight="1" outlineLevel="1">
      <c r="A1096" s="14" t="s">
        <v>127</v>
      </c>
      <c r="B1096" s="216">
        <v>78</v>
      </c>
      <c r="C1096" s="226"/>
      <c r="D1096" s="228"/>
      <c r="E1096" s="224"/>
      <c r="F1096" s="224"/>
      <c r="G1096" s="222">
        <v>0</v>
      </c>
      <c r="H1096" s="238"/>
      <c r="I1096" s="239"/>
      <c r="J1096" s="239"/>
      <c r="K1096" s="240"/>
      <c r="L1096" s="224"/>
      <c r="M1096" s="215"/>
      <c r="AR1096" s="205">
        <v>0</v>
      </c>
      <c r="AS1096" s="205">
        <v>0</v>
      </c>
    </row>
    <row r="1097" spans="1:45" ht="15.75" hidden="1" customHeight="1" outlineLevel="1">
      <c r="A1097" s="14" t="s">
        <v>127</v>
      </c>
      <c r="B1097" s="216">
        <v>79</v>
      </c>
      <c r="C1097" s="226"/>
      <c r="D1097" s="228"/>
      <c r="E1097" s="224"/>
      <c r="F1097" s="224"/>
      <c r="G1097" s="222">
        <v>0</v>
      </c>
      <c r="H1097" s="238"/>
      <c r="I1097" s="239"/>
      <c r="J1097" s="239"/>
      <c r="K1097" s="240"/>
      <c r="L1097" s="224"/>
      <c r="M1097" s="215"/>
      <c r="AR1097" s="205">
        <v>0</v>
      </c>
      <c r="AS1097" s="205">
        <v>0</v>
      </c>
    </row>
    <row r="1098" spans="1:45" ht="15.75" hidden="1" customHeight="1" outlineLevel="1">
      <c r="A1098" s="14" t="s">
        <v>127</v>
      </c>
      <c r="B1098" s="216">
        <v>80</v>
      </c>
      <c r="C1098" s="226"/>
      <c r="D1098" s="228"/>
      <c r="E1098" s="224"/>
      <c r="F1098" s="224"/>
      <c r="G1098" s="222">
        <v>0</v>
      </c>
      <c r="H1098" s="238"/>
      <c r="I1098" s="239"/>
      <c r="J1098" s="239"/>
      <c r="K1098" s="240"/>
      <c r="L1098" s="224"/>
      <c r="M1098" s="215"/>
      <c r="AR1098" s="205">
        <v>0</v>
      </c>
      <c r="AS1098" s="205">
        <v>0</v>
      </c>
    </row>
    <row r="1099" spans="1:45" ht="15.75" hidden="1" customHeight="1" outlineLevel="1">
      <c r="A1099" s="14" t="s">
        <v>127</v>
      </c>
      <c r="B1099" s="216">
        <v>81</v>
      </c>
      <c r="C1099" s="226"/>
      <c r="D1099" s="228"/>
      <c r="E1099" s="224"/>
      <c r="F1099" s="224"/>
      <c r="G1099" s="222">
        <v>0</v>
      </c>
      <c r="H1099" s="238"/>
      <c r="I1099" s="239"/>
      <c r="J1099" s="239"/>
      <c r="K1099" s="240"/>
      <c r="L1099" s="224"/>
      <c r="M1099" s="215"/>
      <c r="AR1099" s="205">
        <v>0</v>
      </c>
      <c r="AS1099" s="205">
        <v>0</v>
      </c>
    </row>
    <row r="1100" spans="1:45" ht="15.75" hidden="1" customHeight="1" outlineLevel="1">
      <c r="A1100" s="14" t="s">
        <v>127</v>
      </c>
      <c r="B1100" s="216">
        <v>82</v>
      </c>
      <c r="C1100" s="226"/>
      <c r="D1100" s="228"/>
      <c r="E1100" s="224"/>
      <c r="F1100" s="224"/>
      <c r="G1100" s="222">
        <v>0</v>
      </c>
      <c r="H1100" s="238"/>
      <c r="I1100" s="239"/>
      <c r="J1100" s="239"/>
      <c r="K1100" s="240"/>
      <c r="L1100" s="224"/>
      <c r="M1100" s="215"/>
      <c r="AR1100" s="205">
        <v>0</v>
      </c>
      <c r="AS1100" s="205">
        <v>0</v>
      </c>
    </row>
    <row r="1101" spans="1:45" ht="15.75" hidden="1" customHeight="1" outlineLevel="1">
      <c r="A1101" s="14" t="s">
        <v>127</v>
      </c>
      <c r="B1101" s="216">
        <v>83</v>
      </c>
      <c r="C1101" s="226"/>
      <c r="D1101" s="228"/>
      <c r="E1101" s="224"/>
      <c r="F1101" s="224"/>
      <c r="G1101" s="222">
        <v>0</v>
      </c>
      <c r="H1101" s="238"/>
      <c r="I1101" s="239"/>
      <c r="J1101" s="239"/>
      <c r="K1101" s="240"/>
      <c r="L1101" s="224"/>
      <c r="M1101" s="215"/>
      <c r="AR1101" s="205">
        <v>0</v>
      </c>
      <c r="AS1101" s="205">
        <v>0</v>
      </c>
    </row>
    <row r="1102" spans="1:45" ht="15.75" hidden="1" customHeight="1" outlineLevel="1">
      <c r="A1102" s="14" t="s">
        <v>127</v>
      </c>
      <c r="B1102" s="216">
        <v>84</v>
      </c>
      <c r="C1102" s="226"/>
      <c r="D1102" s="228"/>
      <c r="E1102" s="224"/>
      <c r="F1102" s="224"/>
      <c r="G1102" s="222">
        <v>0</v>
      </c>
      <c r="H1102" s="238"/>
      <c r="I1102" s="239"/>
      <c r="J1102" s="239"/>
      <c r="K1102" s="240"/>
      <c r="L1102" s="224"/>
      <c r="M1102" s="215"/>
      <c r="AR1102" s="205">
        <v>0</v>
      </c>
      <c r="AS1102" s="205">
        <v>0</v>
      </c>
    </row>
    <row r="1103" spans="1:45" ht="15.75" hidden="1" customHeight="1" outlineLevel="1">
      <c r="A1103" s="14" t="s">
        <v>127</v>
      </c>
      <c r="B1103" s="216">
        <v>85</v>
      </c>
      <c r="C1103" s="226"/>
      <c r="D1103" s="228"/>
      <c r="E1103" s="224"/>
      <c r="F1103" s="224"/>
      <c r="G1103" s="222">
        <v>0</v>
      </c>
      <c r="H1103" s="238"/>
      <c r="I1103" s="239"/>
      <c r="J1103" s="239"/>
      <c r="K1103" s="240"/>
      <c r="L1103" s="224"/>
      <c r="M1103" s="215"/>
      <c r="AR1103" s="205">
        <v>0</v>
      </c>
      <c r="AS1103" s="205">
        <v>0</v>
      </c>
    </row>
    <row r="1104" spans="1:45" ht="15.75" hidden="1" customHeight="1" outlineLevel="1">
      <c r="A1104" s="14" t="s">
        <v>127</v>
      </c>
      <c r="B1104" s="216">
        <v>86</v>
      </c>
      <c r="C1104" s="226"/>
      <c r="D1104" s="228"/>
      <c r="E1104" s="224"/>
      <c r="F1104" s="224"/>
      <c r="G1104" s="222">
        <v>0</v>
      </c>
      <c r="H1104" s="238"/>
      <c r="I1104" s="239"/>
      <c r="J1104" s="239"/>
      <c r="K1104" s="240"/>
      <c r="L1104" s="224"/>
      <c r="M1104" s="215"/>
      <c r="AR1104" s="205">
        <v>0</v>
      </c>
      <c r="AS1104" s="205">
        <v>0</v>
      </c>
    </row>
    <row r="1105" spans="1:45" ht="15.75" hidden="1" customHeight="1" outlineLevel="1">
      <c r="A1105" s="14" t="s">
        <v>127</v>
      </c>
      <c r="B1105" s="216">
        <v>87</v>
      </c>
      <c r="C1105" s="226"/>
      <c r="D1105" s="228"/>
      <c r="E1105" s="224"/>
      <c r="F1105" s="224"/>
      <c r="G1105" s="222">
        <v>0</v>
      </c>
      <c r="H1105" s="238"/>
      <c r="I1105" s="239"/>
      <c r="J1105" s="239"/>
      <c r="K1105" s="240"/>
      <c r="L1105" s="224"/>
      <c r="M1105" s="215"/>
      <c r="AR1105" s="205">
        <v>0</v>
      </c>
      <c r="AS1105" s="205">
        <v>0</v>
      </c>
    </row>
    <row r="1106" spans="1:45" ht="15.75" hidden="1" customHeight="1" outlineLevel="1">
      <c r="A1106" s="14" t="s">
        <v>127</v>
      </c>
      <c r="B1106" s="216">
        <v>88</v>
      </c>
      <c r="C1106" s="226"/>
      <c r="D1106" s="228"/>
      <c r="E1106" s="224"/>
      <c r="F1106" s="224"/>
      <c r="G1106" s="222">
        <v>0</v>
      </c>
      <c r="H1106" s="238"/>
      <c r="I1106" s="239"/>
      <c r="J1106" s="239"/>
      <c r="K1106" s="240"/>
      <c r="L1106" s="224"/>
      <c r="M1106" s="215"/>
      <c r="AR1106" s="205">
        <v>0</v>
      </c>
      <c r="AS1106" s="205">
        <v>0</v>
      </c>
    </row>
    <row r="1107" spans="1:45" ht="15.75" hidden="1" customHeight="1" outlineLevel="1">
      <c r="A1107" s="14" t="s">
        <v>127</v>
      </c>
      <c r="B1107" s="216">
        <v>89</v>
      </c>
      <c r="C1107" s="226"/>
      <c r="D1107" s="228"/>
      <c r="E1107" s="224"/>
      <c r="F1107" s="224"/>
      <c r="G1107" s="222">
        <v>0</v>
      </c>
      <c r="H1107" s="238"/>
      <c r="I1107" s="239"/>
      <c r="J1107" s="239"/>
      <c r="K1107" s="240"/>
      <c r="L1107" s="224"/>
      <c r="M1107" s="215"/>
      <c r="AR1107" s="205">
        <v>0</v>
      </c>
      <c r="AS1107" s="205">
        <v>0</v>
      </c>
    </row>
    <row r="1108" spans="1:45" ht="15.75" hidden="1" customHeight="1" outlineLevel="1">
      <c r="A1108" s="14" t="s">
        <v>127</v>
      </c>
      <c r="B1108" s="216">
        <v>90</v>
      </c>
      <c r="C1108" s="226"/>
      <c r="D1108" s="228"/>
      <c r="E1108" s="224"/>
      <c r="F1108" s="224"/>
      <c r="G1108" s="222">
        <v>0</v>
      </c>
      <c r="H1108" s="238"/>
      <c r="I1108" s="239"/>
      <c r="J1108" s="239"/>
      <c r="K1108" s="240"/>
      <c r="L1108" s="224"/>
      <c r="M1108" s="215"/>
      <c r="AR1108" s="205">
        <v>0</v>
      </c>
      <c r="AS1108" s="205">
        <v>0</v>
      </c>
    </row>
    <row r="1109" spans="1:45" ht="15.75" hidden="1" customHeight="1" outlineLevel="1">
      <c r="A1109" s="14" t="s">
        <v>127</v>
      </c>
      <c r="B1109" s="216">
        <v>91</v>
      </c>
      <c r="C1109" s="226"/>
      <c r="D1109" s="228"/>
      <c r="E1109" s="224"/>
      <c r="F1109" s="224"/>
      <c r="G1109" s="222">
        <v>0</v>
      </c>
      <c r="H1109" s="238"/>
      <c r="I1109" s="239"/>
      <c r="J1109" s="239"/>
      <c r="K1109" s="240"/>
      <c r="L1109" s="224"/>
      <c r="M1109" s="215"/>
      <c r="AR1109" s="205">
        <v>0</v>
      </c>
      <c r="AS1109" s="205">
        <v>0</v>
      </c>
    </row>
    <row r="1110" spans="1:45" ht="15.75" hidden="1" customHeight="1" outlineLevel="1">
      <c r="A1110" s="14" t="s">
        <v>127</v>
      </c>
      <c r="B1110" s="216">
        <v>92</v>
      </c>
      <c r="C1110" s="226"/>
      <c r="D1110" s="228"/>
      <c r="E1110" s="224"/>
      <c r="F1110" s="224"/>
      <c r="G1110" s="222">
        <v>0</v>
      </c>
      <c r="H1110" s="238"/>
      <c r="I1110" s="239"/>
      <c r="J1110" s="239"/>
      <c r="K1110" s="240"/>
      <c r="L1110" s="224"/>
      <c r="M1110" s="215"/>
      <c r="AR1110" s="205">
        <v>0</v>
      </c>
      <c r="AS1110" s="205">
        <v>0</v>
      </c>
    </row>
    <row r="1111" spans="1:45" ht="15.75" hidden="1" customHeight="1" outlineLevel="1">
      <c r="A1111" s="14" t="s">
        <v>127</v>
      </c>
      <c r="B1111" s="216">
        <v>93</v>
      </c>
      <c r="C1111" s="226"/>
      <c r="D1111" s="228"/>
      <c r="E1111" s="224"/>
      <c r="F1111" s="224"/>
      <c r="G1111" s="222">
        <v>0</v>
      </c>
      <c r="H1111" s="238"/>
      <c r="I1111" s="239"/>
      <c r="J1111" s="239"/>
      <c r="K1111" s="240"/>
      <c r="L1111" s="224"/>
      <c r="M1111" s="215"/>
      <c r="AR1111" s="205">
        <v>0</v>
      </c>
      <c r="AS1111" s="205">
        <v>0</v>
      </c>
    </row>
    <row r="1112" spans="1:45" ht="15.75" hidden="1" customHeight="1" outlineLevel="1">
      <c r="A1112" s="14" t="s">
        <v>127</v>
      </c>
      <c r="B1112" s="216">
        <v>94</v>
      </c>
      <c r="C1112" s="226"/>
      <c r="D1112" s="228"/>
      <c r="E1112" s="224"/>
      <c r="F1112" s="224"/>
      <c r="G1112" s="222">
        <v>0</v>
      </c>
      <c r="H1112" s="238"/>
      <c r="I1112" s="239"/>
      <c r="J1112" s="239"/>
      <c r="K1112" s="240"/>
      <c r="L1112" s="224"/>
      <c r="M1112" s="215"/>
      <c r="AR1112" s="205">
        <v>0</v>
      </c>
      <c r="AS1112" s="205">
        <v>0</v>
      </c>
    </row>
    <row r="1113" spans="1:45" ht="15.75" hidden="1" customHeight="1" outlineLevel="1">
      <c r="A1113" s="14" t="s">
        <v>127</v>
      </c>
      <c r="B1113" s="216">
        <v>95</v>
      </c>
      <c r="C1113" s="226"/>
      <c r="D1113" s="228"/>
      <c r="E1113" s="224"/>
      <c r="F1113" s="224"/>
      <c r="G1113" s="222">
        <v>0</v>
      </c>
      <c r="H1113" s="238"/>
      <c r="I1113" s="239"/>
      <c r="J1113" s="239"/>
      <c r="K1113" s="240"/>
      <c r="L1113" s="224"/>
      <c r="M1113" s="215"/>
      <c r="AR1113" s="205">
        <v>0</v>
      </c>
      <c r="AS1113" s="205">
        <v>0</v>
      </c>
    </row>
    <row r="1114" spans="1:45" ht="15.75" hidden="1" customHeight="1" outlineLevel="1">
      <c r="A1114" s="14" t="s">
        <v>127</v>
      </c>
      <c r="B1114" s="216">
        <v>96</v>
      </c>
      <c r="C1114" s="226"/>
      <c r="D1114" s="228"/>
      <c r="E1114" s="224"/>
      <c r="F1114" s="224"/>
      <c r="G1114" s="222">
        <v>0</v>
      </c>
      <c r="H1114" s="238"/>
      <c r="I1114" s="239"/>
      <c r="J1114" s="239"/>
      <c r="K1114" s="240"/>
      <c r="L1114" s="224"/>
      <c r="M1114" s="215"/>
      <c r="AR1114" s="205">
        <v>0</v>
      </c>
      <c r="AS1114" s="205">
        <v>0</v>
      </c>
    </row>
    <row r="1115" spans="1:45" ht="15.75" hidden="1" customHeight="1" outlineLevel="1">
      <c r="A1115" s="14" t="s">
        <v>127</v>
      </c>
      <c r="B1115" s="216">
        <v>97</v>
      </c>
      <c r="C1115" s="226"/>
      <c r="D1115" s="228"/>
      <c r="E1115" s="224"/>
      <c r="F1115" s="224"/>
      <c r="G1115" s="222">
        <v>0</v>
      </c>
      <c r="H1115" s="238"/>
      <c r="I1115" s="239"/>
      <c r="J1115" s="239"/>
      <c r="K1115" s="240"/>
      <c r="L1115" s="224"/>
      <c r="M1115" s="215"/>
      <c r="AR1115" s="205">
        <v>0</v>
      </c>
      <c r="AS1115" s="205">
        <v>0</v>
      </c>
    </row>
    <row r="1116" spans="1:45" ht="15.75" hidden="1" customHeight="1" outlineLevel="1">
      <c r="A1116" s="14" t="s">
        <v>127</v>
      </c>
      <c r="B1116" s="216">
        <v>98</v>
      </c>
      <c r="C1116" s="226"/>
      <c r="D1116" s="228"/>
      <c r="E1116" s="224"/>
      <c r="F1116" s="224"/>
      <c r="G1116" s="222">
        <v>0</v>
      </c>
      <c r="H1116" s="238"/>
      <c r="I1116" s="239"/>
      <c r="J1116" s="239"/>
      <c r="K1116" s="240"/>
      <c r="L1116" s="224"/>
      <c r="M1116" s="215"/>
      <c r="AR1116" s="205">
        <v>0</v>
      </c>
      <c r="AS1116" s="205">
        <v>0</v>
      </c>
    </row>
    <row r="1117" spans="1:45" ht="15.75" hidden="1" customHeight="1" outlineLevel="1">
      <c r="A1117" s="14" t="s">
        <v>127</v>
      </c>
      <c r="B1117" s="216">
        <v>99</v>
      </c>
      <c r="C1117" s="226"/>
      <c r="D1117" s="228"/>
      <c r="E1117" s="224"/>
      <c r="F1117" s="224"/>
      <c r="G1117" s="222">
        <v>0</v>
      </c>
      <c r="H1117" s="238"/>
      <c r="I1117" s="239"/>
      <c r="J1117" s="239"/>
      <c r="K1117" s="240"/>
      <c r="L1117" s="224"/>
      <c r="M1117" s="215"/>
      <c r="AR1117" s="205">
        <v>0</v>
      </c>
      <c r="AS1117" s="205">
        <v>0</v>
      </c>
    </row>
    <row r="1118" spans="1:45" ht="15.75" hidden="1" customHeight="1" outlineLevel="1">
      <c r="A1118" s="14" t="s">
        <v>127</v>
      </c>
      <c r="B1118" s="216">
        <v>100</v>
      </c>
      <c r="C1118" s="226"/>
      <c r="D1118" s="228"/>
      <c r="E1118" s="224"/>
      <c r="F1118" s="224"/>
      <c r="G1118" s="222">
        <v>0</v>
      </c>
      <c r="H1118" s="238"/>
      <c r="I1118" s="239"/>
      <c r="J1118" s="239"/>
      <c r="K1118" s="240"/>
      <c r="L1118" s="224"/>
      <c r="M1118" s="215"/>
      <c r="AR1118" s="205">
        <v>0</v>
      </c>
      <c r="AS1118" s="205">
        <v>0</v>
      </c>
    </row>
    <row r="1119" spans="1:45" ht="18.75" customHeight="1" collapsed="1">
      <c r="A1119" s="9"/>
      <c r="B1119" s="10" t="s">
        <v>128</v>
      </c>
      <c r="C1119" s="242"/>
      <c r="D1119" s="228"/>
      <c r="E1119" s="228"/>
      <c r="F1119" s="228"/>
      <c r="G1119" s="304"/>
      <c r="H1119" s="243"/>
      <c r="I1119" s="243"/>
      <c r="J1119" s="243"/>
      <c r="K1119" s="229"/>
      <c r="L1119" s="228"/>
      <c r="M1119" s="230"/>
      <c r="AR1119" s="205">
        <v>0</v>
      </c>
      <c r="AS1119" s="205">
        <v>0</v>
      </c>
    </row>
    <row r="1120" spans="1:45" ht="15.75" hidden="1" customHeight="1" outlineLevel="1">
      <c r="A1120" s="14" t="s">
        <v>127</v>
      </c>
      <c r="B1120" s="216">
        <v>101</v>
      </c>
      <c r="C1120" s="226"/>
      <c r="D1120" s="228"/>
      <c r="E1120" s="224"/>
      <c r="F1120" s="224"/>
      <c r="G1120" s="222"/>
      <c r="H1120" s="238"/>
      <c r="I1120" s="239"/>
      <c r="J1120" s="239"/>
      <c r="K1120" s="240"/>
      <c r="L1120" s="224"/>
      <c r="M1120" s="215"/>
      <c r="AR1120" s="205">
        <v>0</v>
      </c>
      <c r="AS1120" s="205">
        <v>0</v>
      </c>
    </row>
    <row r="1121" spans="1:45" ht="15.75" hidden="1" customHeight="1" outlineLevel="1">
      <c r="A1121" s="14" t="s">
        <v>127</v>
      </c>
      <c r="B1121" s="216">
        <v>102</v>
      </c>
      <c r="C1121" s="226"/>
      <c r="D1121" s="228"/>
      <c r="E1121" s="224"/>
      <c r="F1121" s="224"/>
      <c r="G1121" s="222"/>
      <c r="H1121" s="238"/>
      <c r="I1121" s="239"/>
      <c r="J1121" s="239"/>
      <c r="K1121" s="240"/>
      <c r="L1121" s="224"/>
      <c r="M1121" s="215"/>
      <c r="AR1121" s="205">
        <v>0</v>
      </c>
      <c r="AS1121" s="205">
        <v>0</v>
      </c>
    </row>
    <row r="1122" spans="1:45" ht="15.75" hidden="1" customHeight="1" outlineLevel="1">
      <c r="A1122" s="14" t="s">
        <v>127</v>
      </c>
      <c r="B1122" s="216">
        <v>103</v>
      </c>
      <c r="C1122" s="226"/>
      <c r="D1122" s="228"/>
      <c r="E1122" s="224"/>
      <c r="F1122" s="224"/>
      <c r="G1122" s="222"/>
      <c r="H1122" s="238"/>
      <c r="I1122" s="239"/>
      <c r="J1122" s="239"/>
      <c r="K1122" s="240"/>
      <c r="L1122" s="224"/>
      <c r="M1122" s="215"/>
      <c r="AR1122" s="205">
        <v>0</v>
      </c>
      <c r="AS1122" s="205">
        <v>0</v>
      </c>
    </row>
    <row r="1123" spans="1:45" ht="15.75" hidden="1" customHeight="1" outlineLevel="1">
      <c r="A1123" s="14" t="s">
        <v>127</v>
      </c>
      <c r="B1123" s="216">
        <v>104</v>
      </c>
      <c r="C1123" s="226"/>
      <c r="D1123" s="228"/>
      <c r="E1123" s="224"/>
      <c r="F1123" s="224"/>
      <c r="G1123" s="222"/>
      <c r="H1123" s="238"/>
      <c r="I1123" s="239"/>
      <c r="J1123" s="239"/>
      <c r="K1123" s="240"/>
      <c r="L1123" s="224"/>
      <c r="M1123" s="215"/>
      <c r="AR1123" s="205">
        <v>0</v>
      </c>
      <c r="AS1123" s="205">
        <v>0</v>
      </c>
    </row>
    <row r="1124" spans="1:45" ht="15.75" hidden="1" customHeight="1" outlineLevel="1">
      <c r="A1124" s="14" t="s">
        <v>127</v>
      </c>
      <c r="B1124" s="216">
        <v>105</v>
      </c>
      <c r="C1124" s="226"/>
      <c r="D1124" s="228"/>
      <c r="E1124" s="224"/>
      <c r="F1124" s="224"/>
      <c r="G1124" s="222"/>
      <c r="H1124" s="238"/>
      <c r="I1124" s="239"/>
      <c r="J1124" s="239"/>
      <c r="K1124" s="240"/>
      <c r="L1124" s="224"/>
      <c r="M1124" s="215"/>
      <c r="AR1124" s="205">
        <v>0</v>
      </c>
      <c r="AS1124" s="205">
        <v>0</v>
      </c>
    </row>
    <row r="1125" spans="1:45" ht="15.75" hidden="1" customHeight="1" outlineLevel="1">
      <c r="A1125" s="14" t="s">
        <v>127</v>
      </c>
      <c r="B1125" s="216">
        <v>106</v>
      </c>
      <c r="C1125" s="226"/>
      <c r="D1125" s="228"/>
      <c r="E1125" s="224"/>
      <c r="F1125" s="224"/>
      <c r="G1125" s="222"/>
      <c r="H1125" s="238"/>
      <c r="I1125" s="239"/>
      <c r="J1125" s="239"/>
      <c r="K1125" s="240"/>
      <c r="L1125" s="224"/>
      <c r="M1125" s="215"/>
      <c r="AR1125" s="205">
        <v>0</v>
      </c>
      <c r="AS1125" s="205">
        <v>0</v>
      </c>
    </row>
    <row r="1126" spans="1:45" ht="15.75" hidden="1" customHeight="1" outlineLevel="1">
      <c r="A1126" s="14" t="s">
        <v>127</v>
      </c>
      <c r="B1126" s="216">
        <v>107</v>
      </c>
      <c r="C1126" s="226"/>
      <c r="D1126" s="228"/>
      <c r="E1126" s="224"/>
      <c r="F1126" s="224"/>
      <c r="G1126" s="222"/>
      <c r="H1126" s="238"/>
      <c r="I1126" s="239"/>
      <c r="J1126" s="239"/>
      <c r="K1126" s="240"/>
      <c r="L1126" s="224"/>
      <c r="M1126" s="215"/>
      <c r="AR1126" s="205">
        <v>0</v>
      </c>
      <c r="AS1126" s="205">
        <v>0</v>
      </c>
    </row>
    <row r="1127" spans="1:45" ht="15.75" hidden="1" customHeight="1" outlineLevel="1">
      <c r="A1127" s="14" t="s">
        <v>127</v>
      </c>
      <c r="B1127" s="216">
        <v>108</v>
      </c>
      <c r="C1127" s="226"/>
      <c r="D1127" s="228"/>
      <c r="E1127" s="224"/>
      <c r="F1127" s="224"/>
      <c r="G1127" s="222"/>
      <c r="H1127" s="238"/>
      <c r="I1127" s="239"/>
      <c r="J1127" s="239"/>
      <c r="K1127" s="240"/>
      <c r="L1127" s="224"/>
      <c r="M1127" s="215"/>
      <c r="AR1127" s="205">
        <v>0</v>
      </c>
      <c r="AS1127" s="205">
        <v>0</v>
      </c>
    </row>
    <row r="1128" spans="1:45" ht="15.75" hidden="1" customHeight="1" outlineLevel="1">
      <c r="A1128" s="14" t="s">
        <v>127</v>
      </c>
      <c r="B1128" s="216">
        <v>109</v>
      </c>
      <c r="C1128" s="226"/>
      <c r="D1128" s="228"/>
      <c r="E1128" s="224"/>
      <c r="F1128" s="224"/>
      <c r="G1128" s="222"/>
      <c r="H1128" s="238"/>
      <c r="I1128" s="239"/>
      <c r="J1128" s="239"/>
      <c r="K1128" s="240"/>
      <c r="L1128" s="224"/>
      <c r="M1128" s="215"/>
      <c r="AR1128" s="205">
        <v>0</v>
      </c>
      <c r="AS1128" s="205">
        <v>0</v>
      </c>
    </row>
    <row r="1129" spans="1:45" ht="15.75" hidden="1" customHeight="1" outlineLevel="1">
      <c r="A1129" s="14" t="s">
        <v>127</v>
      </c>
      <c r="B1129" s="216">
        <v>110</v>
      </c>
      <c r="C1129" s="226"/>
      <c r="D1129" s="228"/>
      <c r="E1129" s="224"/>
      <c r="F1129" s="224"/>
      <c r="G1129" s="222"/>
      <c r="H1129" s="238"/>
      <c r="I1129" s="239"/>
      <c r="J1129" s="239"/>
      <c r="K1129" s="240"/>
      <c r="L1129" s="224"/>
      <c r="M1129" s="215"/>
      <c r="AR1129" s="205">
        <v>0</v>
      </c>
      <c r="AS1129" s="205">
        <v>0</v>
      </c>
    </row>
    <row r="1130" spans="1:45" ht="15.75" hidden="1" customHeight="1" outlineLevel="1">
      <c r="A1130" s="14" t="s">
        <v>127</v>
      </c>
      <c r="B1130" s="216">
        <v>111</v>
      </c>
      <c r="C1130" s="226"/>
      <c r="D1130" s="228"/>
      <c r="E1130" s="224"/>
      <c r="F1130" s="224"/>
      <c r="G1130" s="222"/>
      <c r="H1130" s="238"/>
      <c r="I1130" s="239"/>
      <c r="J1130" s="239"/>
      <c r="K1130" s="240"/>
      <c r="L1130" s="224"/>
      <c r="M1130" s="215"/>
      <c r="AR1130" s="205">
        <v>0</v>
      </c>
      <c r="AS1130" s="205">
        <v>0</v>
      </c>
    </row>
    <row r="1131" spans="1:45" ht="15.75" hidden="1" customHeight="1" outlineLevel="1">
      <c r="A1131" s="14" t="s">
        <v>127</v>
      </c>
      <c r="B1131" s="216">
        <v>112</v>
      </c>
      <c r="C1131" s="226"/>
      <c r="D1131" s="228"/>
      <c r="E1131" s="224"/>
      <c r="F1131" s="224"/>
      <c r="G1131" s="222"/>
      <c r="H1131" s="238"/>
      <c r="I1131" s="239"/>
      <c r="J1131" s="239"/>
      <c r="K1131" s="240"/>
      <c r="L1131" s="224"/>
      <c r="M1131" s="215"/>
      <c r="AR1131" s="205">
        <v>0</v>
      </c>
      <c r="AS1131" s="205">
        <v>0</v>
      </c>
    </row>
    <row r="1132" spans="1:45" ht="15.75" hidden="1" customHeight="1" outlineLevel="1">
      <c r="A1132" s="14" t="s">
        <v>127</v>
      </c>
      <c r="B1132" s="216">
        <v>113</v>
      </c>
      <c r="C1132" s="226"/>
      <c r="D1132" s="228"/>
      <c r="E1132" s="224"/>
      <c r="F1132" s="224"/>
      <c r="G1132" s="222"/>
      <c r="H1132" s="238"/>
      <c r="I1132" s="239"/>
      <c r="J1132" s="239"/>
      <c r="K1132" s="240"/>
      <c r="L1132" s="224"/>
      <c r="M1132" s="215"/>
      <c r="AR1132" s="205">
        <v>0</v>
      </c>
      <c r="AS1132" s="205">
        <v>0</v>
      </c>
    </row>
    <row r="1133" spans="1:45" ht="15.75" hidden="1" customHeight="1" outlineLevel="1">
      <c r="A1133" s="14" t="s">
        <v>127</v>
      </c>
      <c r="B1133" s="216">
        <v>114</v>
      </c>
      <c r="C1133" s="226"/>
      <c r="D1133" s="228"/>
      <c r="E1133" s="224"/>
      <c r="F1133" s="224"/>
      <c r="G1133" s="222"/>
      <c r="H1133" s="238"/>
      <c r="I1133" s="239"/>
      <c r="J1133" s="239"/>
      <c r="K1133" s="240"/>
      <c r="L1133" s="224"/>
      <c r="M1133" s="215"/>
      <c r="AR1133" s="205">
        <v>0</v>
      </c>
      <c r="AS1133" s="205">
        <v>0</v>
      </c>
    </row>
    <row r="1134" spans="1:45" ht="15.75" hidden="1" customHeight="1" outlineLevel="1">
      <c r="A1134" s="14" t="s">
        <v>127</v>
      </c>
      <c r="B1134" s="216">
        <v>115</v>
      </c>
      <c r="C1134" s="226"/>
      <c r="D1134" s="228"/>
      <c r="E1134" s="224"/>
      <c r="F1134" s="224"/>
      <c r="G1134" s="222"/>
      <c r="H1134" s="238"/>
      <c r="I1134" s="239"/>
      <c r="J1134" s="239"/>
      <c r="K1134" s="240"/>
      <c r="L1134" s="224"/>
      <c r="M1134" s="215"/>
      <c r="AR1134" s="205">
        <v>0</v>
      </c>
      <c r="AS1134" s="205">
        <v>0</v>
      </c>
    </row>
    <row r="1135" spans="1:45" ht="15.75" hidden="1" customHeight="1" outlineLevel="1">
      <c r="A1135" s="14" t="s">
        <v>127</v>
      </c>
      <c r="B1135" s="216">
        <v>116</v>
      </c>
      <c r="C1135" s="226"/>
      <c r="D1135" s="228"/>
      <c r="E1135" s="224"/>
      <c r="F1135" s="224"/>
      <c r="G1135" s="222"/>
      <c r="H1135" s="238"/>
      <c r="I1135" s="239"/>
      <c r="J1135" s="239"/>
      <c r="K1135" s="240"/>
      <c r="L1135" s="224"/>
      <c r="M1135" s="215"/>
      <c r="AR1135" s="205">
        <v>0</v>
      </c>
      <c r="AS1135" s="205">
        <v>0</v>
      </c>
    </row>
    <row r="1136" spans="1:45" ht="15.75" hidden="1" customHeight="1" outlineLevel="1">
      <c r="A1136" s="14" t="s">
        <v>127</v>
      </c>
      <c r="B1136" s="216">
        <v>117</v>
      </c>
      <c r="C1136" s="226"/>
      <c r="D1136" s="228"/>
      <c r="E1136" s="224"/>
      <c r="F1136" s="224"/>
      <c r="G1136" s="222"/>
      <c r="H1136" s="238"/>
      <c r="I1136" s="239"/>
      <c r="J1136" s="239"/>
      <c r="K1136" s="240"/>
      <c r="L1136" s="224"/>
      <c r="M1136" s="215"/>
      <c r="AR1136" s="205">
        <v>0</v>
      </c>
      <c r="AS1136" s="205">
        <v>0</v>
      </c>
    </row>
    <row r="1137" spans="1:45" ht="15.75" hidden="1" customHeight="1" outlineLevel="1">
      <c r="A1137" s="14" t="s">
        <v>127</v>
      </c>
      <c r="B1137" s="216">
        <v>118</v>
      </c>
      <c r="C1137" s="226"/>
      <c r="D1137" s="228"/>
      <c r="E1137" s="224"/>
      <c r="F1137" s="224"/>
      <c r="G1137" s="222"/>
      <c r="H1137" s="238"/>
      <c r="I1137" s="239"/>
      <c r="J1137" s="239"/>
      <c r="K1137" s="240"/>
      <c r="L1137" s="224"/>
      <c r="M1137" s="215"/>
      <c r="AR1137" s="205">
        <v>0</v>
      </c>
      <c r="AS1137" s="205">
        <v>0</v>
      </c>
    </row>
    <row r="1138" spans="1:45" ht="15.75" hidden="1" customHeight="1" outlineLevel="1">
      <c r="A1138" s="14" t="s">
        <v>127</v>
      </c>
      <c r="B1138" s="216">
        <v>119</v>
      </c>
      <c r="C1138" s="226"/>
      <c r="D1138" s="228"/>
      <c r="E1138" s="224"/>
      <c r="F1138" s="224"/>
      <c r="G1138" s="222"/>
      <c r="H1138" s="238"/>
      <c r="I1138" s="239"/>
      <c r="J1138" s="239"/>
      <c r="K1138" s="240"/>
      <c r="L1138" s="224"/>
      <c r="M1138" s="215"/>
      <c r="AR1138" s="205">
        <v>0</v>
      </c>
      <c r="AS1138" s="205">
        <v>0</v>
      </c>
    </row>
    <row r="1139" spans="1:45" ht="15.75" hidden="1" customHeight="1" outlineLevel="1">
      <c r="A1139" s="14" t="s">
        <v>127</v>
      </c>
      <c r="B1139" s="216">
        <v>120</v>
      </c>
      <c r="C1139" s="226"/>
      <c r="D1139" s="228"/>
      <c r="E1139" s="224"/>
      <c r="F1139" s="224"/>
      <c r="G1139" s="222"/>
      <c r="H1139" s="238"/>
      <c r="I1139" s="239"/>
      <c r="J1139" s="239"/>
      <c r="K1139" s="240"/>
      <c r="L1139" s="224"/>
      <c r="M1139" s="215"/>
      <c r="AR1139" s="205">
        <v>0</v>
      </c>
      <c r="AS1139" s="205">
        <v>0</v>
      </c>
    </row>
    <row r="1140" spans="1:45" ht="15.75" hidden="1" customHeight="1" outlineLevel="1">
      <c r="A1140" s="14" t="s">
        <v>127</v>
      </c>
      <c r="B1140" s="216">
        <v>121</v>
      </c>
      <c r="C1140" s="226"/>
      <c r="D1140" s="228"/>
      <c r="E1140" s="224"/>
      <c r="F1140" s="224"/>
      <c r="G1140" s="222"/>
      <c r="H1140" s="238"/>
      <c r="I1140" s="239"/>
      <c r="J1140" s="239"/>
      <c r="K1140" s="240"/>
      <c r="L1140" s="224"/>
      <c r="M1140" s="215"/>
      <c r="AR1140" s="205">
        <v>0</v>
      </c>
      <c r="AS1140" s="205">
        <v>0</v>
      </c>
    </row>
    <row r="1141" spans="1:45" ht="15.75" hidden="1" customHeight="1" outlineLevel="1">
      <c r="A1141" s="14" t="s">
        <v>127</v>
      </c>
      <c r="B1141" s="216">
        <v>122</v>
      </c>
      <c r="C1141" s="226"/>
      <c r="D1141" s="228"/>
      <c r="E1141" s="224"/>
      <c r="F1141" s="224"/>
      <c r="G1141" s="222"/>
      <c r="H1141" s="238"/>
      <c r="I1141" s="239"/>
      <c r="J1141" s="239"/>
      <c r="K1141" s="240"/>
      <c r="L1141" s="224"/>
      <c r="M1141" s="215"/>
      <c r="AR1141" s="205">
        <v>0</v>
      </c>
      <c r="AS1141" s="205">
        <v>0</v>
      </c>
    </row>
    <row r="1142" spans="1:45" ht="15.75" hidden="1" customHeight="1" outlineLevel="1">
      <c r="A1142" s="14" t="s">
        <v>127</v>
      </c>
      <c r="B1142" s="216">
        <v>123</v>
      </c>
      <c r="C1142" s="226"/>
      <c r="D1142" s="228"/>
      <c r="E1142" s="224"/>
      <c r="F1142" s="224"/>
      <c r="G1142" s="222"/>
      <c r="H1142" s="238"/>
      <c r="I1142" s="239"/>
      <c r="J1142" s="239"/>
      <c r="K1142" s="240"/>
      <c r="L1142" s="224"/>
      <c r="M1142" s="215"/>
      <c r="AR1142" s="205">
        <v>0</v>
      </c>
      <c r="AS1142" s="205">
        <v>0</v>
      </c>
    </row>
    <row r="1143" spans="1:45" ht="15.75" hidden="1" customHeight="1" outlineLevel="1">
      <c r="A1143" s="14" t="s">
        <v>127</v>
      </c>
      <c r="B1143" s="216">
        <v>124</v>
      </c>
      <c r="C1143" s="226"/>
      <c r="D1143" s="228"/>
      <c r="E1143" s="224"/>
      <c r="F1143" s="224"/>
      <c r="G1143" s="222"/>
      <c r="H1143" s="238"/>
      <c r="I1143" s="239"/>
      <c r="J1143" s="239"/>
      <c r="K1143" s="240"/>
      <c r="L1143" s="224"/>
      <c r="M1143" s="215"/>
      <c r="AR1143" s="205">
        <v>0</v>
      </c>
      <c r="AS1143" s="205">
        <v>0</v>
      </c>
    </row>
    <row r="1144" spans="1:45" ht="15.75" hidden="1" customHeight="1" outlineLevel="1">
      <c r="A1144" s="14" t="s">
        <v>127</v>
      </c>
      <c r="B1144" s="216">
        <v>125</v>
      </c>
      <c r="C1144" s="226"/>
      <c r="D1144" s="228"/>
      <c r="E1144" s="224"/>
      <c r="F1144" s="224"/>
      <c r="G1144" s="222"/>
      <c r="H1144" s="238"/>
      <c r="I1144" s="239"/>
      <c r="J1144" s="239"/>
      <c r="K1144" s="240"/>
      <c r="L1144" s="224"/>
      <c r="M1144" s="215"/>
      <c r="AR1144" s="205">
        <v>0</v>
      </c>
      <c r="AS1144" s="205">
        <v>0</v>
      </c>
    </row>
    <row r="1145" spans="1:45" ht="15.75" hidden="1" customHeight="1" outlineLevel="1">
      <c r="A1145" s="14" t="s">
        <v>127</v>
      </c>
      <c r="B1145" s="216">
        <v>126</v>
      </c>
      <c r="C1145" s="226"/>
      <c r="D1145" s="228"/>
      <c r="E1145" s="224"/>
      <c r="F1145" s="224"/>
      <c r="G1145" s="222"/>
      <c r="H1145" s="238"/>
      <c r="I1145" s="239"/>
      <c r="J1145" s="239"/>
      <c r="K1145" s="240"/>
      <c r="L1145" s="224"/>
      <c r="M1145" s="215"/>
      <c r="AR1145" s="205">
        <v>0</v>
      </c>
      <c r="AS1145" s="205">
        <v>0</v>
      </c>
    </row>
    <row r="1146" spans="1:45" ht="15.75" hidden="1" customHeight="1" outlineLevel="1">
      <c r="A1146" s="14" t="s">
        <v>127</v>
      </c>
      <c r="B1146" s="216">
        <v>127</v>
      </c>
      <c r="C1146" s="226"/>
      <c r="D1146" s="228"/>
      <c r="E1146" s="224"/>
      <c r="F1146" s="224"/>
      <c r="G1146" s="222"/>
      <c r="H1146" s="238"/>
      <c r="I1146" s="239"/>
      <c r="J1146" s="239"/>
      <c r="K1146" s="240"/>
      <c r="L1146" s="224"/>
      <c r="M1146" s="215"/>
      <c r="AR1146" s="205">
        <v>0</v>
      </c>
      <c r="AS1146" s="205">
        <v>0</v>
      </c>
    </row>
    <row r="1147" spans="1:45" ht="15.75" hidden="1" customHeight="1" outlineLevel="1">
      <c r="A1147" s="14" t="s">
        <v>127</v>
      </c>
      <c r="B1147" s="216">
        <v>128</v>
      </c>
      <c r="C1147" s="226"/>
      <c r="D1147" s="228"/>
      <c r="E1147" s="224"/>
      <c r="F1147" s="224"/>
      <c r="G1147" s="222"/>
      <c r="H1147" s="238"/>
      <c r="I1147" s="239"/>
      <c r="J1147" s="239"/>
      <c r="K1147" s="240"/>
      <c r="L1147" s="224"/>
      <c r="M1147" s="215"/>
      <c r="AR1147" s="205">
        <v>0</v>
      </c>
      <c r="AS1147" s="205">
        <v>0</v>
      </c>
    </row>
    <row r="1148" spans="1:45" ht="15.75" hidden="1" customHeight="1" outlineLevel="1">
      <c r="A1148" s="14" t="s">
        <v>127</v>
      </c>
      <c r="B1148" s="216">
        <v>129</v>
      </c>
      <c r="C1148" s="226"/>
      <c r="D1148" s="228"/>
      <c r="E1148" s="224"/>
      <c r="F1148" s="224"/>
      <c r="G1148" s="222"/>
      <c r="H1148" s="238"/>
      <c r="I1148" s="239"/>
      <c r="J1148" s="239"/>
      <c r="K1148" s="240"/>
      <c r="L1148" s="224"/>
      <c r="M1148" s="215"/>
      <c r="AR1148" s="205">
        <v>0</v>
      </c>
      <c r="AS1148" s="205">
        <v>0</v>
      </c>
    </row>
    <row r="1149" spans="1:45" ht="15.75" hidden="1" customHeight="1" outlineLevel="1">
      <c r="A1149" s="14" t="s">
        <v>127</v>
      </c>
      <c r="B1149" s="216">
        <v>130</v>
      </c>
      <c r="C1149" s="226"/>
      <c r="D1149" s="228"/>
      <c r="E1149" s="224"/>
      <c r="F1149" s="224"/>
      <c r="G1149" s="222"/>
      <c r="H1149" s="238"/>
      <c r="I1149" s="239"/>
      <c r="J1149" s="239"/>
      <c r="K1149" s="240"/>
      <c r="L1149" s="224"/>
      <c r="M1149" s="215"/>
      <c r="AR1149" s="205">
        <v>0</v>
      </c>
      <c r="AS1149" s="205">
        <v>0</v>
      </c>
    </row>
    <row r="1150" spans="1:45" ht="15.75" hidden="1" customHeight="1" outlineLevel="1">
      <c r="A1150" s="14" t="s">
        <v>127</v>
      </c>
      <c r="B1150" s="216">
        <v>131</v>
      </c>
      <c r="C1150" s="226"/>
      <c r="D1150" s="228"/>
      <c r="E1150" s="224"/>
      <c r="F1150" s="224"/>
      <c r="G1150" s="222"/>
      <c r="H1150" s="238"/>
      <c r="I1150" s="239"/>
      <c r="J1150" s="239"/>
      <c r="K1150" s="240"/>
      <c r="L1150" s="224"/>
      <c r="M1150" s="215"/>
      <c r="AR1150" s="205">
        <v>0</v>
      </c>
      <c r="AS1150" s="205">
        <v>0</v>
      </c>
    </row>
    <row r="1151" spans="1:45" ht="15.75" hidden="1" customHeight="1" outlineLevel="1">
      <c r="A1151" s="14" t="s">
        <v>127</v>
      </c>
      <c r="B1151" s="216">
        <v>132</v>
      </c>
      <c r="C1151" s="226"/>
      <c r="D1151" s="228"/>
      <c r="E1151" s="224"/>
      <c r="F1151" s="224"/>
      <c r="G1151" s="222"/>
      <c r="H1151" s="238"/>
      <c r="I1151" s="239"/>
      <c r="J1151" s="239"/>
      <c r="K1151" s="240"/>
      <c r="L1151" s="224"/>
      <c r="M1151" s="215"/>
      <c r="AR1151" s="205">
        <v>0</v>
      </c>
      <c r="AS1151" s="205">
        <v>0</v>
      </c>
    </row>
    <row r="1152" spans="1:45" ht="15.75" hidden="1" customHeight="1" outlineLevel="1">
      <c r="A1152" s="14" t="s">
        <v>127</v>
      </c>
      <c r="B1152" s="216">
        <v>133</v>
      </c>
      <c r="C1152" s="226"/>
      <c r="D1152" s="228"/>
      <c r="E1152" s="224"/>
      <c r="F1152" s="224"/>
      <c r="G1152" s="222"/>
      <c r="H1152" s="238"/>
      <c r="I1152" s="239"/>
      <c r="J1152" s="239"/>
      <c r="K1152" s="240"/>
      <c r="L1152" s="224"/>
      <c r="M1152" s="215"/>
      <c r="AR1152" s="205">
        <v>0</v>
      </c>
      <c r="AS1152" s="205">
        <v>0</v>
      </c>
    </row>
    <row r="1153" spans="1:45" ht="15.75" hidden="1" customHeight="1" outlineLevel="1">
      <c r="A1153" s="14" t="s">
        <v>127</v>
      </c>
      <c r="B1153" s="216">
        <v>134</v>
      </c>
      <c r="C1153" s="226"/>
      <c r="D1153" s="228"/>
      <c r="E1153" s="224"/>
      <c r="F1153" s="224"/>
      <c r="G1153" s="222"/>
      <c r="H1153" s="238"/>
      <c r="I1153" s="239"/>
      <c r="J1153" s="239"/>
      <c r="K1153" s="240"/>
      <c r="L1153" s="224"/>
      <c r="M1153" s="215"/>
      <c r="AR1153" s="205">
        <v>0</v>
      </c>
      <c r="AS1153" s="205">
        <v>0</v>
      </c>
    </row>
    <row r="1154" spans="1:45" ht="15.75" hidden="1" customHeight="1" outlineLevel="1">
      <c r="A1154" s="14" t="s">
        <v>127</v>
      </c>
      <c r="B1154" s="216">
        <v>135</v>
      </c>
      <c r="C1154" s="226"/>
      <c r="D1154" s="228"/>
      <c r="E1154" s="224"/>
      <c r="F1154" s="224"/>
      <c r="G1154" s="222"/>
      <c r="H1154" s="238"/>
      <c r="I1154" s="239"/>
      <c r="J1154" s="239"/>
      <c r="K1154" s="240"/>
      <c r="L1154" s="224"/>
      <c r="M1154" s="215"/>
      <c r="AR1154" s="205">
        <v>0</v>
      </c>
      <c r="AS1154" s="205">
        <v>0</v>
      </c>
    </row>
    <row r="1155" spans="1:45" ht="15.75" hidden="1" customHeight="1" outlineLevel="1">
      <c r="A1155" s="14" t="s">
        <v>127</v>
      </c>
      <c r="B1155" s="216">
        <v>136</v>
      </c>
      <c r="C1155" s="226"/>
      <c r="D1155" s="228"/>
      <c r="E1155" s="224"/>
      <c r="F1155" s="224"/>
      <c r="G1155" s="222"/>
      <c r="H1155" s="238"/>
      <c r="I1155" s="239"/>
      <c r="J1155" s="239"/>
      <c r="K1155" s="240"/>
      <c r="L1155" s="224"/>
      <c r="M1155" s="215"/>
      <c r="AR1155" s="205">
        <v>0</v>
      </c>
      <c r="AS1155" s="205">
        <v>0</v>
      </c>
    </row>
    <row r="1156" spans="1:45" ht="15.75" hidden="1" customHeight="1" outlineLevel="1">
      <c r="A1156" s="14" t="s">
        <v>127</v>
      </c>
      <c r="B1156" s="216">
        <v>137</v>
      </c>
      <c r="C1156" s="226"/>
      <c r="D1156" s="228"/>
      <c r="E1156" s="224"/>
      <c r="F1156" s="224"/>
      <c r="G1156" s="222"/>
      <c r="H1156" s="238"/>
      <c r="I1156" s="239"/>
      <c r="J1156" s="239"/>
      <c r="K1156" s="240"/>
      <c r="L1156" s="224"/>
      <c r="M1156" s="215"/>
      <c r="AR1156" s="205">
        <v>0</v>
      </c>
      <c r="AS1156" s="205">
        <v>0</v>
      </c>
    </row>
    <row r="1157" spans="1:45" ht="15.75" hidden="1" customHeight="1" outlineLevel="1">
      <c r="A1157" s="14" t="s">
        <v>127</v>
      </c>
      <c r="B1157" s="216">
        <v>138</v>
      </c>
      <c r="C1157" s="226"/>
      <c r="D1157" s="228"/>
      <c r="E1157" s="224"/>
      <c r="F1157" s="224"/>
      <c r="G1157" s="222"/>
      <c r="H1157" s="238"/>
      <c r="I1157" s="239"/>
      <c r="J1157" s="239"/>
      <c r="K1157" s="240"/>
      <c r="L1157" s="224"/>
      <c r="M1157" s="215"/>
      <c r="AR1157" s="205">
        <v>0</v>
      </c>
      <c r="AS1157" s="205">
        <v>0</v>
      </c>
    </row>
    <row r="1158" spans="1:45" ht="15.75" hidden="1" customHeight="1" outlineLevel="1">
      <c r="A1158" s="14" t="s">
        <v>127</v>
      </c>
      <c r="B1158" s="216">
        <v>139</v>
      </c>
      <c r="C1158" s="226"/>
      <c r="D1158" s="228"/>
      <c r="E1158" s="224"/>
      <c r="F1158" s="224"/>
      <c r="G1158" s="222"/>
      <c r="H1158" s="238"/>
      <c r="I1158" s="239"/>
      <c r="J1158" s="239"/>
      <c r="K1158" s="240"/>
      <c r="L1158" s="224"/>
      <c r="M1158" s="215"/>
      <c r="AR1158" s="205">
        <v>0</v>
      </c>
      <c r="AS1158" s="205">
        <v>0</v>
      </c>
    </row>
    <row r="1159" spans="1:45" ht="15.75" hidden="1" customHeight="1" outlineLevel="1">
      <c r="A1159" s="14" t="s">
        <v>127</v>
      </c>
      <c r="B1159" s="216">
        <v>140</v>
      </c>
      <c r="C1159" s="226"/>
      <c r="D1159" s="228"/>
      <c r="E1159" s="224"/>
      <c r="F1159" s="224"/>
      <c r="G1159" s="222"/>
      <c r="H1159" s="238"/>
      <c r="I1159" s="239"/>
      <c r="J1159" s="239"/>
      <c r="K1159" s="240"/>
      <c r="L1159" s="224"/>
      <c r="M1159" s="215"/>
      <c r="AR1159" s="205">
        <v>0</v>
      </c>
      <c r="AS1159" s="205">
        <v>0</v>
      </c>
    </row>
    <row r="1160" spans="1:45" ht="15.75" hidden="1" customHeight="1" outlineLevel="1">
      <c r="A1160" s="14" t="s">
        <v>127</v>
      </c>
      <c r="B1160" s="216">
        <v>141</v>
      </c>
      <c r="C1160" s="226"/>
      <c r="D1160" s="228"/>
      <c r="E1160" s="224"/>
      <c r="F1160" s="224"/>
      <c r="G1160" s="222"/>
      <c r="H1160" s="238"/>
      <c r="I1160" s="239"/>
      <c r="J1160" s="239"/>
      <c r="K1160" s="240"/>
      <c r="L1160" s="224"/>
      <c r="M1160" s="215"/>
      <c r="AR1160" s="205">
        <v>0</v>
      </c>
      <c r="AS1160" s="205">
        <v>0</v>
      </c>
    </row>
    <row r="1161" spans="1:45" ht="15.75" hidden="1" customHeight="1" outlineLevel="1">
      <c r="A1161" s="14" t="s">
        <v>127</v>
      </c>
      <c r="B1161" s="216">
        <v>142</v>
      </c>
      <c r="C1161" s="226"/>
      <c r="D1161" s="228"/>
      <c r="E1161" s="224"/>
      <c r="F1161" s="224"/>
      <c r="G1161" s="222"/>
      <c r="H1161" s="238"/>
      <c r="I1161" s="239"/>
      <c r="J1161" s="239"/>
      <c r="K1161" s="240"/>
      <c r="L1161" s="224"/>
      <c r="M1161" s="215"/>
      <c r="AR1161" s="205">
        <v>0</v>
      </c>
      <c r="AS1161" s="205">
        <v>0</v>
      </c>
    </row>
    <row r="1162" spans="1:45" ht="15.75" hidden="1" customHeight="1" outlineLevel="1">
      <c r="A1162" s="14" t="s">
        <v>127</v>
      </c>
      <c r="B1162" s="216">
        <v>143</v>
      </c>
      <c r="C1162" s="226"/>
      <c r="D1162" s="228"/>
      <c r="E1162" s="224"/>
      <c r="F1162" s="224"/>
      <c r="G1162" s="222"/>
      <c r="H1162" s="238"/>
      <c r="I1162" s="239"/>
      <c r="J1162" s="239"/>
      <c r="K1162" s="240"/>
      <c r="L1162" s="224"/>
      <c r="M1162" s="215"/>
      <c r="AR1162" s="205">
        <v>0</v>
      </c>
      <c r="AS1162" s="205">
        <v>0</v>
      </c>
    </row>
    <row r="1163" spans="1:45" ht="15.75" hidden="1" customHeight="1" outlineLevel="1">
      <c r="A1163" s="14" t="s">
        <v>127</v>
      </c>
      <c r="B1163" s="216">
        <v>144</v>
      </c>
      <c r="C1163" s="226"/>
      <c r="D1163" s="228"/>
      <c r="E1163" s="224"/>
      <c r="F1163" s="224"/>
      <c r="G1163" s="222"/>
      <c r="H1163" s="238"/>
      <c r="I1163" s="239"/>
      <c r="J1163" s="239"/>
      <c r="K1163" s="240"/>
      <c r="L1163" s="224"/>
      <c r="M1163" s="215"/>
      <c r="AR1163" s="205">
        <v>0</v>
      </c>
      <c r="AS1163" s="205">
        <v>0</v>
      </c>
    </row>
    <row r="1164" spans="1:45" ht="15.75" hidden="1" customHeight="1" outlineLevel="1">
      <c r="A1164" s="14" t="s">
        <v>127</v>
      </c>
      <c r="B1164" s="216">
        <v>145</v>
      </c>
      <c r="C1164" s="226"/>
      <c r="D1164" s="228"/>
      <c r="E1164" s="224"/>
      <c r="F1164" s="224"/>
      <c r="G1164" s="222"/>
      <c r="H1164" s="238"/>
      <c r="I1164" s="239"/>
      <c r="J1164" s="239"/>
      <c r="K1164" s="240"/>
      <c r="L1164" s="224"/>
      <c r="M1164" s="215"/>
      <c r="AR1164" s="205">
        <v>0</v>
      </c>
      <c r="AS1164" s="205">
        <v>0</v>
      </c>
    </row>
    <row r="1165" spans="1:45" ht="15.75" hidden="1" customHeight="1" outlineLevel="1">
      <c r="A1165" s="14" t="s">
        <v>127</v>
      </c>
      <c r="B1165" s="216">
        <v>146</v>
      </c>
      <c r="C1165" s="226"/>
      <c r="D1165" s="228"/>
      <c r="E1165" s="224"/>
      <c r="F1165" s="224"/>
      <c r="G1165" s="222"/>
      <c r="H1165" s="238"/>
      <c r="I1165" s="239"/>
      <c r="J1165" s="239"/>
      <c r="K1165" s="240"/>
      <c r="L1165" s="224"/>
      <c r="M1165" s="215"/>
      <c r="AR1165" s="205">
        <v>0</v>
      </c>
      <c r="AS1165" s="205">
        <v>0</v>
      </c>
    </row>
    <row r="1166" spans="1:45" ht="15.75" hidden="1" customHeight="1" outlineLevel="1">
      <c r="A1166" s="14" t="s">
        <v>127</v>
      </c>
      <c r="B1166" s="216">
        <v>147</v>
      </c>
      <c r="C1166" s="226"/>
      <c r="D1166" s="228"/>
      <c r="E1166" s="224"/>
      <c r="F1166" s="224"/>
      <c r="G1166" s="222"/>
      <c r="H1166" s="238"/>
      <c r="I1166" s="239"/>
      <c r="J1166" s="239"/>
      <c r="K1166" s="240"/>
      <c r="L1166" s="224"/>
      <c r="M1166" s="215"/>
      <c r="AR1166" s="205">
        <v>0</v>
      </c>
      <c r="AS1166" s="205">
        <v>0</v>
      </c>
    </row>
    <row r="1167" spans="1:45" ht="15.75" hidden="1" customHeight="1" outlineLevel="1">
      <c r="A1167" s="14" t="s">
        <v>127</v>
      </c>
      <c r="B1167" s="216">
        <v>148</v>
      </c>
      <c r="C1167" s="226"/>
      <c r="D1167" s="228"/>
      <c r="E1167" s="224"/>
      <c r="F1167" s="224"/>
      <c r="G1167" s="222"/>
      <c r="H1167" s="238"/>
      <c r="I1167" s="239"/>
      <c r="J1167" s="239"/>
      <c r="K1167" s="240"/>
      <c r="L1167" s="224"/>
      <c r="M1167" s="215"/>
      <c r="AR1167" s="205">
        <v>0</v>
      </c>
      <c r="AS1167" s="205">
        <v>0</v>
      </c>
    </row>
    <row r="1168" spans="1:45" ht="15.75" hidden="1" customHeight="1" outlineLevel="1">
      <c r="A1168" s="14" t="s">
        <v>127</v>
      </c>
      <c r="B1168" s="216">
        <v>149</v>
      </c>
      <c r="C1168" s="226"/>
      <c r="D1168" s="228"/>
      <c r="E1168" s="224"/>
      <c r="F1168" s="224"/>
      <c r="G1168" s="222"/>
      <c r="H1168" s="238"/>
      <c r="I1168" s="239"/>
      <c r="J1168" s="239"/>
      <c r="K1168" s="240"/>
      <c r="L1168" s="224"/>
      <c r="M1168" s="215"/>
      <c r="AR1168" s="205">
        <v>0</v>
      </c>
      <c r="AS1168" s="205">
        <v>0</v>
      </c>
    </row>
    <row r="1169" spans="1:45" ht="15.75" hidden="1" customHeight="1" outlineLevel="1">
      <c r="A1169" s="14" t="s">
        <v>127</v>
      </c>
      <c r="B1169" s="216">
        <v>150</v>
      </c>
      <c r="C1169" s="226"/>
      <c r="D1169" s="228"/>
      <c r="E1169" s="224"/>
      <c r="F1169" s="224"/>
      <c r="G1169" s="222"/>
      <c r="H1169" s="238"/>
      <c r="I1169" s="239"/>
      <c r="J1169" s="239"/>
      <c r="K1169" s="240"/>
      <c r="L1169" s="224"/>
      <c r="M1169" s="215"/>
      <c r="AR1169" s="205">
        <v>0</v>
      </c>
      <c r="AS1169" s="205">
        <v>0</v>
      </c>
    </row>
    <row r="1170" spans="1:45" ht="15.75" hidden="1" customHeight="1" outlineLevel="1">
      <c r="A1170" s="14" t="s">
        <v>127</v>
      </c>
      <c r="B1170" s="216">
        <v>151</v>
      </c>
      <c r="C1170" s="226"/>
      <c r="D1170" s="228"/>
      <c r="E1170" s="224"/>
      <c r="F1170" s="224"/>
      <c r="G1170" s="222"/>
      <c r="H1170" s="238"/>
      <c r="I1170" s="239"/>
      <c r="J1170" s="239"/>
      <c r="K1170" s="240"/>
      <c r="L1170" s="224"/>
      <c r="M1170" s="215"/>
      <c r="AR1170" s="205">
        <v>0</v>
      </c>
      <c r="AS1170" s="205">
        <v>0</v>
      </c>
    </row>
    <row r="1171" spans="1:45" ht="15.75" hidden="1" customHeight="1" outlineLevel="1">
      <c r="A1171" s="14" t="s">
        <v>127</v>
      </c>
      <c r="B1171" s="216">
        <v>152</v>
      </c>
      <c r="C1171" s="226"/>
      <c r="D1171" s="228"/>
      <c r="E1171" s="224"/>
      <c r="F1171" s="224"/>
      <c r="G1171" s="222"/>
      <c r="H1171" s="238"/>
      <c r="I1171" s="239"/>
      <c r="J1171" s="239"/>
      <c r="K1171" s="240"/>
      <c r="L1171" s="224"/>
      <c r="M1171" s="215"/>
      <c r="AR1171" s="205">
        <v>0</v>
      </c>
      <c r="AS1171" s="205">
        <v>0</v>
      </c>
    </row>
    <row r="1172" spans="1:45" ht="15.75" hidden="1" customHeight="1" outlineLevel="1">
      <c r="A1172" s="14" t="s">
        <v>127</v>
      </c>
      <c r="B1172" s="216">
        <v>153</v>
      </c>
      <c r="C1172" s="226"/>
      <c r="D1172" s="228"/>
      <c r="E1172" s="224"/>
      <c r="F1172" s="224"/>
      <c r="G1172" s="222"/>
      <c r="H1172" s="238"/>
      <c r="I1172" s="239"/>
      <c r="J1172" s="239"/>
      <c r="K1172" s="240"/>
      <c r="L1172" s="224"/>
      <c r="M1172" s="215"/>
      <c r="AR1172" s="205">
        <v>0</v>
      </c>
      <c r="AS1172" s="205">
        <v>0</v>
      </c>
    </row>
    <row r="1173" spans="1:45" ht="15.75" hidden="1" customHeight="1" outlineLevel="1">
      <c r="A1173" s="14" t="s">
        <v>127</v>
      </c>
      <c r="B1173" s="216">
        <v>154</v>
      </c>
      <c r="C1173" s="226"/>
      <c r="D1173" s="228"/>
      <c r="E1173" s="224"/>
      <c r="F1173" s="224"/>
      <c r="G1173" s="222"/>
      <c r="H1173" s="238"/>
      <c r="I1173" s="239"/>
      <c r="J1173" s="239"/>
      <c r="K1173" s="240"/>
      <c r="L1173" s="224"/>
      <c r="M1173" s="215"/>
      <c r="AR1173" s="205">
        <v>0</v>
      </c>
      <c r="AS1173" s="205">
        <v>0</v>
      </c>
    </row>
    <row r="1174" spans="1:45" ht="15.75" hidden="1" customHeight="1" outlineLevel="1">
      <c r="A1174" s="14" t="s">
        <v>127</v>
      </c>
      <c r="B1174" s="216">
        <v>155</v>
      </c>
      <c r="C1174" s="226"/>
      <c r="D1174" s="228"/>
      <c r="E1174" s="224"/>
      <c r="F1174" s="224"/>
      <c r="G1174" s="222"/>
      <c r="H1174" s="238"/>
      <c r="I1174" s="239"/>
      <c r="J1174" s="239"/>
      <c r="K1174" s="240"/>
      <c r="L1174" s="224"/>
      <c r="M1174" s="215"/>
      <c r="AR1174" s="205">
        <v>0</v>
      </c>
      <c r="AS1174" s="205">
        <v>0</v>
      </c>
    </row>
    <row r="1175" spans="1:45" ht="15.75" hidden="1" customHeight="1" outlineLevel="1">
      <c r="A1175" s="14" t="s">
        <v>127</v>
      </c>
      <c r="B1175" s="216">
        <v>156</v>
      </c>
      <c r="C1175" s="226"/>
      <c r="D1175" s="228"/>
      <c r="E1175" s="224"/>
      <c r="F1175" s="224"/>
      <c r="G1175" s="222"/>
      <c r="H1175" s="238"/>
      <c r="I1175" s="239"/>
      <c r="J1175" s="239"/>
      <c r="K1175" s="240"/>
      <c r="L1175" s="224"/>
      <c r="M1175" s="215"/>
      <c r="AR1175" s="205">
        <v>0</v>
      </c>
      <c r="AS1175" s="205">
        <v>0</v>
      </c>
    </row>
    <row r="1176" spans="1:45" ht="15.75" hidden="1" customHeight="1" outlineLevel="1">
      <c r="A1176" s="14" t="s">
        <v>127</v>
      </c>
      <c r="B1176" s="216">
        <v>157</v>
      </c>
      <c r="C1176" s="226"/>
      <c r="D1176" s="228"/>
      <c r="E1176" s="224"/>
      <c r="F1176" s="224"/>
      <c r="G1176" s="222"/>
      <c r="H1176" s="238"/>
      <c r="I1176" s="239"/>
      <c r="J1176" s="239"/>
      <c r="K1176" s="240"/>
      <c r="L1176" s="224"/>
      <c r="M1176" s="215"/>
      <c r="AR1176" s="205">
        <v>0</v>
      </c>
      <c r="AS1176" s="205">
        <v>0</v>
      </c>
    </row>
    <row r="1177" spans="1:45" ht="15.75" hidden="1" customHeight="1" outlineLevel="1">
      <c r="A1177" s="14" t="s">
        <v>127</v>
      </c>
      <c r="B1177" s="216">
        <v>158</v>
      </c>
      <c r="C1177" s="226"/>
      <c r="D1177" s="228"/>
      <c r="E1177" s="224"/>
      <c r="F1177" s="224"/>
      <c r="G1177" s="222"/>
      <c r="H1177" s="238"/>
      <c r="I1177" s="239"/>
      <c r="J1177" s="239"/>
      <c r="K1177" s="240"/>
      <c r="L1177" s="224"/>
      <c r="M1177" s="215"/>
      <c r="AR1177" s="205">
        <v>0</v>
      </c>
      <c r="AS1177" s="205">
        <v>0</v>
      </c>
    </row>
    <row r="1178" spans="1:45" ht="15.75" hidden="1" customHeight="1" outlineLevel="1">
      <c r="A1178" s="14" t="s">
        <v>127</v>
      </c>
      <c r="B1178" s="216">
        <v>159</v>
      </c>
      <c r="C1178" s="226"/>
      <c r="D1178" s="228"/>
      <c r="E1178" s="224"/>
      <c r="F1178" s="224"/>
      <c r="G1178" s="222"/>
      <c r="H1178" s="238"/>
      <c r="I1178" s="239"/>
      <c r="J1178" s="239"/>
      <c r="K1178" s="240"/>
      <c r="L1178" s="224"/>
      <c r="M1178" s="215"/>
      <c r="AR1178" s="205">
        <v>0</v>
      </c>
      <c r="AS1178" s="205">
        <v>0</v>
      </c>
    </row>
    <row r="1179" spans="1:45" ht="15.75" hidden="1" customHeight="1" outlineLevel="1">
      <c r="A1179" s="14" t="s">
        <v>127</v>
      </c>
      <c r="B1179" s="216">
        <v>160</v>
      </c>
      <c r="C1179" s="226"/>
      <c r="D1179" s="228"/>
      <c r="E1179" s="224"/>
      <c r="F1179" s="224"/>
      <c r="G1179" s="222"/>
      <c r="H1179" s="238"/>
      <c r="I1179" s="239"/>
      <c r="J1179" s="239"/>
      <c r="K1179" s="240"/>
      <c r="L1179" s="224"/>
      <c r="M1179" s="215"/>
      <c r="AR1179" s="205">
        <v>0</v>
      </c>
      <c r="AS1179" s="205">
        <v>0</v>
      </c>
    </row>
    <row r="1180" spans="1:45" ht="15.75" hidden="1" customHeight="1" outlineLevel="1">
      <c r="A1180" s="14" t="s">
        <v>127</v>
      </c>
      <c r="B1180" s="216">
        <v>161</v>
      </c>
      <c r="C1180" s="226"/>
      <c r="D1180" s="228"/>
      <c r="E1180" s="224"/>
      <c r="F1180" s="224"/>
      <c r="G1180" s="222"/>
      <c r="H1180" s="238"/>
      <c r="I1180" s="239"/>
      <c r="J1180" s="239"/>
      <c r="K1180" s="240"/>
      <c r="L1180" s="224"/>
      <c r="M1180" s="215"/>
      <c r="AR1180" s="205">
        <v>0</v>
      </c>
      <c r="AS1180" s="205">
        <v>0</v>
      </c>
    </row>
    <row r="1181" spans="1:45" ht="15.75" hidden="1" customHeight="1" outlineLevel="1">
      <c r="A1181" s="14" t="s">
        <v>127</v>
      </c>
      <c r="B1181" s="216">
        <v>162</v>
      </c>
      <c r="C1181" s="226"/>
      <c r="D1181" s="228"/>
      <c r="E1181" s="224"/>
      <c r="F1181" s="224"/>
      <c r="G1181" s="222"/>
      <c r="H1181" s="238"/>
      <c r="I1181" s="239"/>
      <c r="J1181" s="239"/>
      <c r="K1181" s="240"/>
      <c r="L1181" s="224"/>
      <c r="M1181" s="215"/>
      <c r="AR1181" s="205">
        <v>0</v>
      </c>
      <c r="AS1181" s="205">
        <v>0</v>
      </c>
    </row>
    <row r="1182" spans="1:45" ht="15.75" hidden="1" customHeight="1" outlineLevel="1">
      <c r="A1182" s="14" t="s">
        <v>127</v>
      </c>
      <c r="B1182" s="216">
        <v>163</v>
      </c>
      <c r="C1182" s="226"/>
      <c r="D1182" s="228"/>
      <c r="E1182" s="224"/>
      <c r="F1182" s="224"/>
      <c r="G1182" s="222"/>
      <c r="H1182" s="238"/>
      <c r="I1182" s="239"/>
      <c r="J1182" s="239"/>
      <c r="K1182" s="240"/>
      <c r="L1182" s="224"/>
      <c r="M1182" s="215"/>
      <c r="AR1182" s="205">
        <v>0</v>
      </c>
      <c r="AS1182" s="205">
        <v>0</v>
      </c>
    </row>
    <row r="1183" spans="1:45" ht="15.75" hidden="1" customHeight="1" outlineLevel="1">
      <c r="A1183" s="14" t="s">
        <v>127</v>
      </c>
      <c r="B1183" s="216">
        <v>164</v>
      </c>
      <c r="C1183" s="226"/>
      <c r="D1183" s="228"/>
      <c r="E1183" s="224"/>
      <c r="F1183" s="224"/>
      <c r="G1183" s="222"/>
      <c r="H1183" s="238"/>
      <c r="I1183" s="239"/>
      <c r="J1183" s="239"/>
      <c r="K1183" s="240"/>
      <c r="L1183" s="224"/>
      <c r="M1183" s="215"/>
      <c r="AR1183" s="205">
        <v>0</v>
      </c>
      <c r="AS1183" s="205">
        <v>0</v>
      </c>
    </row>
    <row r="1184" spans="1:45" ht="15.75" hidden="1" customHeight="1" outlineLevel="1">
      <c r="A1184" s="14" t="s">
        <v>127</v>
      </c>
      <c r="B1184" s="216">
        <v>165</v>
      </c>
      <c r="C1184" s="226"/>
      <c r="D1184" s="228"/>
      <c r="E1184" s="224"/>
      <c r="F1184" s="224"/>
      <c r="G1184" s="222"/>
      <c r="H1184" s="238"/>
      <c r="I1184" s="239"/>
      <c r="J1184" s="239"/>
      <c r="K1184" s="240"/>
      <c r="L1184" s="224"/>
      <c r="M1184" s="215"/>
      <c r="AR1184" s="205">
        <v>0</v>
      </c>
      <c r="AS1184" s="205">
        <v>0</v>
      </c>
    </row>
    <row r="1185" spans="1:45" ht="15.75" hidden="1" customHeight="1" outlineLevel="1">
      <c r="A1185" s="14" t="s">
        <v>127</v>
      </c>
      <c r="B1185" s="216">
        <v>166</v>
      </c>
      <c r="C1185" s="226"/>
      <c r="D1185" s="228"/>
      <c r="E1185" s="224"/>
      <c r="F1185" s="224"/>
      <c r="G1185" s="222"/>
      <c r="H1185" s="238"/>
      <c r="I1185" s="239"/>
      <c r="J1185" s="239"/>
      <c r="K1185" s="240"/>
      <c r="L1185" s="224"/>
      <c r="M1185" s="215"/>
      <c r="AR1185" s="205">
        <v>0</v>
      </c>
      <c r="AS1185" s="205">
        <v>0</v>
      </c>
    </row>
    <row r="1186" spans="1:45" ht="15.75" hidden="1" customHeight="1" outlineLevel="1">
      <c r="A1186" s="14" t="s">
        <v>127</v>
      </c>
      <c r="B1186" s="216">
        <v>167</v>
      </c>
      <c r="C1186" s="226"/>
      <c r="D1186" s="228"/>
      <c r="E1186" s="224"/>
      <c r="F1186" s="224"/>
      <c r="G1186" s="222"/>
      <c r="H1186" s="238"/>
      <c r="I1186" s="239"/>
      <c r="J1186" s="239"/>
      <c r="K1186" s="240"/>
      <c r="L1186" s="224"/>
      <c r="M1186" s="215"/>
      <c r="AR1186" s="205">
        <v>0</v>
      </c>
      <c r="AS1186" s="205">
        <v>0</v>
      </c>
    </row>
    <row r="1187" spans="1:45" ht="15.75" hidden="1" customHeight="1" outlineLevel="1">
      <c r="A1187" s="14" t="s">
        <v>127</v>
      </c>
      <c r="B1187" s="216">
        <v>168</v>
      </c>
      <c r="C1187" s="226"/>
      <c r="D1187" s="228"/>
      <c r="E1187" s="224"/>
      <c r="F1187" s="224"/>
      <c r="G1187" s="222"/>
      <c r="H1187" s="238"/>
      <c r="I1187" s="239"/>
      <c r="J1187" s="239"/>
      <c r="K1187" s="240"/>
      <c r="L1187" s="224"/>
      <c r="M1187" s="215"/>
      <c r="AR1187" s="205">
        <v>0</v>
      </c>
      <c r="AS1187" s="205">
        <v>0</v>
      </c>
    </row>
    <row r="1188" spans="1:45" ht="15.75" hidden="1" customHeight="1" outlineLevel="1">
      <c r="A1188" s="14" t="s">
        <v>127</v>
      </c>
      <c r="B1188" s="216">
        <v>169</v>
      </c>
      <c r="C1188" s="226"/>
      <c r="D1188" s="228"/>
      <c r="E1188" s="224"/>
      <c r="F1188" s="224"/>
      <c r="G1188" s="222"/>
      <c r="H1188" s="238"/>
      <c r="I1188" s="239"/>
      <c r="J1188" s="239"/>
      <c r="K1188" s="240"/>
      <c r="L1188" s="224"/>
      <c r="M1188" s="215"/>
      <c r="AR1188" s="205">
        <v>0</v>
      </c>
      <c r="AS1188" s="205">
        <v>0</v>
      </c>
    </row>
    <row r="1189" spans="1:45" ht="15.75" hidden="1" customHeight="1" outlineLevel="1">
      <c r="A1189" s="14" t="s">
        <v>127</v>
      </c>
      <c r="B1189" s="216">
        <v>170</v>
      </c>
      <c r="C1189" s="226"/>
      <c r="D1189" s="228"/>
      <c r="E1189" s="224"/>
      <c r="F1189" s="224"/>
      <c r="G1189" s="222"/>
      <c r="H1189" s="238"/>
      <c r="I1189" s="239"/>
      <c r="J1189" s="239"/>
      <c r="K1189" s="240"/>
      <c r="L1189" s="224"/>
      <c r="M1189" s="215"/>
      <c r="AR1189" s="205">
        <v>0</v>
      </c>
      <c r="AS1189" s="205">
        <v>0</v>
      </c>
    </row>
    <row r="1190" spans="1:45" ht="15.75" hidden="1" customHeight="1" outlineLevel="1">
      <c r="A1190" s="14" t="s">
        <v>127</v>
      </c>
      <c r="B1190" s="216">
        <v>171</v>
      </c>
      <c r="C1190" s="226"/>
      <c r="D1190" s="228"/>
      <c r="E1190" s="224"/>
      <c r="F1190" s="224"/>
      <c r="G1190" s="222"/>
      <c r="H1190" s="238"/>
      <c r="I1190" s="239"/>
      <c r="J1190" s="239"/>
      <c r="K1190" s="240"/>
      <c r="L1190" s="224"/>
      <c r="M1190" s="215"/>
      <c r="AR1190" s="205">
        <v>0</v>
      </c>
      <c r="AS1190" s="205">
        <v>0</v>
      </c>
    </row>
    <row r="1191" spans="1:45" ht="15.75" hidden="1" customHeight="1" outlineLevel="1">
      <c r="A1191" s="14" t="s">
        <v>127</v>
      </c>
      <c r="B1191" s="216">
        <v>172</v>
      </c>
      <c r="C1191" s="226"/>
      <c r="D1191" s="228"/>
      <c r="E1191" s="224"/>
      <c r="F1191" s="224"/>
      <c r="G1191" s="222"/>
      <c r="H1191" s="238"/>
      <c r="I1191" s="239"/>
      <c r="J1191" s="239"/>
      <c r="K1191" s="240"/>
      <c r="L1191" s="224"/>
      <c r="M1191" s="215"/>
      <c r="AR1191" s="205">
        <v>0</v>
      </c>
      <c r="AS1191" s="205">
        <v>0</v>
      </c>
    </row>
    <row r="1192" spans="1:45" ht="15.75" hidden="1" customHeight="1" outlineLevel="1">
      <c r="A1192" s="14" t="s">
        <v>127</v>
      </c>
      <c r="B1192" s="216">
        <v>173</v>
      </c>
      <c r="C1192" s="226"/>
      <c r="D1192" s="228"/>
      <c r="E1192" s="224"/>
      <c r="F1192" s="224"/>
      <c r="G1192" s="222"/>
      <c r="H1192" s="238"/>
      <c r="I1192" s="239"/>
      <c r="J1192" s="239"/>
      <c r="K1192" s="240"/>
      <c r="L1192" s="224"/>
      <c r="M1192" s="215"/>
      <c r="AR1192" s="205">
        <v>0</v>
      </c>
      <c r="AS1192" s="205">
        <v>0</v>
      </c>
    </row>
    <row r="1193" spans="1:45" ht="15.75" hidden="1" customHeight="1" outlineLevel="1">
      <c r="A1193" s="14" t="s">
        <v>127</v>
      </c>
      <c r="B1193" s="216">
        <v>174</v>
      </c>
      <c r="C1193" s="226"/>
      <c r="D1193" s="228"/>
      <c r="E1193" s="224"/>
      <c r="F1193" s="224"/>
      <c r="G1193" s="222"/>
      <c r="H1193" s="238"/>
      <c r="I1193" s="239"/>
      <c r="J1193" s="239"/>
      <c r="K1193" s="240"/>
      <c r="L1193" s="224"/>
      <c r="M1193" s="215"/>
      <c r="AR1193" s="205">
        <v>0</v>
      </c>
      <c r="AS1193" s="205">
        <v>0</v>
      </c>
    </row>
    <row r="1194" spans="1:45" ht="15.75" hidden="1" customHeight="1" outlineLevel="1">
      <c r="A1194" s="14" t="s">
        <v>127</v>
      </c>
      <c r="B1194" s="216">
        <v>175</v>
      </c>
      <c r="C1194" s="226"/>
      <c r="D1194" s="228"/>
      <c r="E1194" s="224"/>
      <c r="F1194" s="224"/>
      <c r="G1194" s="222"/>
      <c r="H1194" s="238"/>
      <c r="I1194" s="239"/>
      <c r="J1194" s="239"/>
      <c r="K1194" s="240"/>
      <c r="L1194" s="224"/>
      <c r="M1194" s="215"/>
      <c r="AR1194" s="205">
        <v>0</v>
      </c>
      <c r="AS1194" s="205">
        <v>0</v>
      </c>
    </row>
    <row r="1195" spans="1:45" ht="15.75" hidden="1" customHeight="1" outlineLevel="1">
      <c r="A1195" s="14" t="s">
        <v>127</v>
      </c>
      <c r="B1195" s="216">
        <v>176</v>
      </c>
      <c r="C1195" s="226"/>
      <c r="D1195" s="228"/>
      <c r="E1195" s="224"/>
      <c r="F1195" s="224"/>
      <c r="G1195" s="222"/>
      <c r="H1195" s="238"/>
      <c r="I1195" s="239"/>
      <c r="J1195" s="239"/>
      <c r="K1195" s="240"/>
      <c r="L1195" s="224"/>
      <c r="M1195" s="215"/>
      <c r="AR1195" s="205">
        <v>0</v>
      </c>
      <c r="AS1195" s="205">
        <v>0</v>
      </c>
    </row>
    <row r="1196" spans="1:45" ht="15.75" hidden="1" customHeight="1" outlineLevel="1">
      <c r="A1196" s="14" t="s">
        <v>127</v>
      </c>
      <c r="B1196" s="216">
        <v>177</v>
      </c>
      <c r="C1196" s="226"/>
      <c r="D1196" s="228"/>
      <c r="E1196" s="224"/>
      <c r="F1196" s="224"/>
      <c r="G1196" s="222"/>
      <c r="H1196" s="238"/>
      <c r="I1196" s="239"/>
      <c r="J1196" s="239"/>
      <c r="K1196" s="240"/>
      <c r="L1196" s="224"/>
      <c r="M1196" s="215"/>
      <c r="AR1196" s="205">
        <v>0</v>
      </c>
      <c r="AS1196" s="205">
        <v>0</v>
      </c>
    </row>
    <row r="1197" spans="1:45" ht="15.75" hidden="1" customHeight="1" outlineLevel="1">
      <c r="A1197" s="14" t="s">
        <v>127</v>
      </c>
      <c r="B1197" s="216">
        <v>178</v>
      </c>
      <c r="C1197" s="226"/>
      <c r="D1197" s="228"/>
      <c r="E1197" s="224"/>
      <c r="F1197" s="224"/>
      <c r="G1197" s="222"/>
      <c r="H1197" s="238"/>
      <c r="I1197" s="239"/>
      <c r="J1197" s="239"/>
      <c r="K1197" s="240"/>
      <c r="L1197" s="224"/>
      <c r="M1197" s="215"/>
      <c r="AR1197" s="205">
        <v>0</v>
      </c>
      <c r="AS1197" s="205">
        <v>0</v>
      </c>
    </row>
    <row r="1198" spans="1:45" ht="15.75" hidden="1" customHeight="1" outlineLevel="1">
      <c r="A1198" s="14" t="s">
        <v>127</v>
      </c>
      <c r="B1198" s="216">
        <v>179</v>
      </c>
      <c r="C1198" s="226"/>
      <c r="D1198" s="228"/>
      <c r="E1198" s="224"/>
      <c r="F1198" s="224"/>
      <c r="G1198" s="222"/>
      <c r="H1198" s="238"/>
      <c r="I1198" s="239"/>
      <c r="J1198" s="239"/>
      <c r="K1198" s="240"/>
      <c r="L1198" s="224"/>
      <c r="M1198" s="215"/>
      <c r="AR1198" s="205">
        <v>0</v>
      </c>
      <c r="AS1198" s="205">
        <v>0</v>
      </c>
    </row>
    <row r="1199" spans="1:45" ht="15.75" hidden="1" customHeight="1" outlineLevel="1">
      <c r="A1199" s="14" t="s">
        <v>127</v>
      </c>
      <c r="B1199" s="216">
        <v>180</v>
      </c>
      <c r="C1199" s="226"/>
      <c r="D1199" s="228"/>
      <c r="E1199" s="224"/>
      <c r="F1199" s="224"/>
      <c r="G1199" s="222"/>
      <c r="H1199" s="238"/>
      <c r="I1199" s="239"/>
      <c r="J1199" s="239"/>
      <c r="K1199" s="240"/>
      <c r="L1199" s="224"/>
      <c r="M1199" s="215"/>
      <c r="AR1199" s="205">
        <v>0</v>
      </c>
      <c r="AS1199" s="205">
        <v>0</v>
      </c>
    </row>
    <row r="1200" spans="1:45" ht="15.75" hidden="1" customHeight="1" outlineLevel="1">
      <c r="A1200" s="14" t="s">
        <v>127</v>
      </c>
      <c r="B1200" s="216">
        <v>181</v>
      </c>
      <c r="C1200" s="226"/>
      <c r="D1200" s="228"/>
      <c r="E1200" s="224"/>
      <c r="F1200" s="224"/>
      <c r="G1200" s="222"/>
      <c r="H1200" s="238"/>
      <c r="I1200" s="239"/>
      <c r="J1200" s="239"/>
      <c r="K1200" s="240"/>
      <c r="L1200" s="224"/>
      <c r="M1200" s="215"/>
      <c r="AR1200" s="205">
        <v>0</v>
      </c>
      <c r="AS1200" s="205">
        <v>0</v>
      </c>
    </row>
    <row r="1201" spans="1:45" ht="15.75" hidden="1" customHeight="1" outlineLevel="1">
      <c r="A1201" s="14" t="s">
        <v>127</v>
      </c>
      <c r="B1201" s="216">
        <v>182</v>
      </c>
      <c r="C1201" s="226"/>
      <c r="D1201" s="228"/>
      <c r="E1201" s="224"/>
      <c r="F1201" s="224"/>
      <c r="G1201" s="222"/>
      <c r="H1201" s="238"/>
      <c r="I1201" s="239"/>
      <c r="J1201" s="239"/>
      <c r="K1201" s="240"/>
      <c r="L1201" s="224"/>
      <c r="M1201" s="215"/>
      <c r="AR1201" s="205">
        <v>0</v>
      </c>
      <c r="AS1201" s="205">
        <v>0</v>
      </c>
    </row>
    <row r="1202" spans="1:45" ht="15.75" hidden="1" customHeight="1" outlineLevel="1">
      <c r="A1202" s="14" t="s">
        <v>127</v>
      </c>
      <c r="B1202" s="216">
        <v>183</v>
      </c>
      <c r="C1202" s="226"/>
      <c r="D1202" s="228"/>
      <c r="E1202" s="224"/>
      <c r="F1202" s="224"/>
      <c r="G1202" s="222"/>
      <c r="H1202" s="238"/>
      <c r="I1202" s="239"/>
      <c r="J1202" s="239"/>
      <c r="K1202" s="240"/>
      <c r="L1202" s="224"/>
      <c r="M1202" s="215"/>
      <c r="AR1202" s="205">
        <v>0</v>
      </c>
      <c r="AS1202" s="205">
        <v>0</v>
      </c>
    </row>
    <row r="1203" spans="1:45" ht="15.75" hidden="1" customHeight="1" outlineLevel="1">
      <c r="A1203" s="14" t="s">
        <v>127</v>
      </c>
      <c r="B1203" s="216">
        <v>184</v>
      </c>
      <c r="C1203" s="226"/>
      <c r="D1203" s="228"/>
      <c r="E1203" s="224"/>
      <c r="F1203" s="224"/>
      <c r="G1203" s="222"/>
      <c r="H1203" s="238"/>
      <c r="I1203" s="239"/>
      <c r="J1203" s="239"/>
      <c r="K1203" s="240"/>
      <c r="L1203" s="224"/>
      <c r="M1203" s="215"/>
      <c r="AR1203" s="205">
        <v>0</v>
      </c>
      <c r="AS1203" s="205">
        <v>0</v>
      </c>
    </row>
    <row r="1204" spans="1:45" ht="15.75" hidden="1" customHeight="1" outlineLevel="1">
      <c r="A1204" s="14" t="s">
        <v>127</v>
      </c>
      <c r="B1204" s="216">
        <v>185</v>
      </c>
      <c r="C1204" s="226"/>
      <c r="D1204" s="228"/>
      <c r="E1204" s="224"/>
      <c r="F1204" s="224"/>
      <c r="G1204" s="222"/>
      <c r="H1204" s="238"/>
      <c r="I1204" s="239"/>
      <c r="J1204" s="239"/>
      <c r="K1204" s="240"/>
      <c r="L1204" s="224"/>
      <c r="M1204" s="215"/>
      <c r="AR1204" s="205">
        <v>0</v>
      </c>
      <c r="AS1204" s="205">
        <v>0</v>
      </c>
    </row>
    <row r="1205" spans="1:45" ht="15.75" hidden="1" customHeight="1" outlineLevel="1">
      <c r="A1205" s="14" t="s">
        <v>127</v>
      </c>
      <c r="B1205" s="216">
        <v>186</v>
      </c>
      <c r="C1205" s="226"/>
      <c r="D1205" s="228"/>
      <c r="E1205" s="224"/>
      <c r="F1205" s="224"/>
      <c r="G1205" s="222"/>
      <c r="H1205" s="238"/>
      <c r="I1205" s="239"/>
      <c r="J1205" s="239"/>
      <c r="K1205" s="240"/>
      <c r="L1205" s="224"/>
      <c r="M1205" s="215"/>
      <c r="AR1205" s="205">
        <v>0</v>
      </c>
      <c r="AS1205" s="205">
        <v>0</v>
      </c>
    </row>
    <row r="1206" spans="1:45" ht="15.75" hidden="1" customHeight="1" outlineLevel="1">
      <c r="A1206" s="14" t="s">
        <v>127</v>
      </c>
      <c r="B1206" s="216">
        <v>187</v>
      </c>
      <c r="C1206" s="226"/>
      <c r="D1206" s="228"/>
      <c r="E1206" s="224"/>
      <c r="F1206" s="224"/>
      <c r="G1206" s="222"/>
      <c r="H1206" s="238"/>
      <c r="I1206" s="239"/>
      <c r="J1206" s="239"/>
      <c r="K1206" s="240"/>
      <c r="L1206" s="224"/>
      <c r="M1206" s="215"/>
      <c r="AR1206" s="205">
        <v>0</v>
      </c>
      <c r="AS1206" s="205">
        <v>0</v>
      </c>
    </row>
    <row r="1207" spans="1:45" ht="15.75" hidden="1" customHeight="1" outlineLevel="1">
      <c r="A1207" s="14" t="s">
        <v>127</v>
      </c>
      <c r="B1207" s="216">
        <v>188</v>
      </c>
      <c r="C1207" s="226"/>
      <c r="D1207" s="228"/>
      <c r="E1207" s="224"/>
      <c r="F1207" s="224"/>
      <c r="G1207" s="222"/>
      <c r="H1207" s="238"/>
      <c r="I1207" s="239"/>
      <c r="J1207" s="239"/>
      <c r="K1207" s="240"/>
      <c r="L1207" s="224"/>
      <c r="M1207" s="215"/>
      <c r="AR1207" s="205">
        <v>0</v>
      </c>
      <c r="AS1207" s="205">
        <v>0</v>
      </c>
    </row>
    <row r="1208" spans="1:45" ht="15.75" hidden="1" customHeight="1" outlineLevel="1">
      <c r="A1208" s="14" t="s">
        <v>127</v>
      </c>
      <c r="B1208" s="216">
        <v>189</v>
      </c>
      <c r="C1208" s="226"/>
      <c r="D1208" s="228"/>
      <c r="E1208" s="224"/>
      <c r="F1208" s="224"/>
      <c r="G1208" s="222"/>
      <c r="H1208" s="238"/>
      <c r="I1208" s="239"/>
      <c r="J1208" s="239"/>
      <c r="K1208" s="240"/>
      <c r="L1208" s="224"/>
      <c r="M1208" s="215"/>
      <c r="AR1208" s="205">
        <v>0</v>
      </c>
      <c r="AS1208" s="205">
        <v>0</v>
      </c>
    </row>
    <row r="1209" spans="1:45" ht="15.75" hidden="1" customHeight="1" outlineLevel="1">
      <c r="A1209" s="14" t="s">
        <v>127</v>
      </c>
      <c r="B1209" s="216">
        <v>190</v>
      </c>
      <c r="C1209" s="226"/>
      <c r="D1209" s="228"/>
      <c r="E1209" s="224"/>
      <c r="F1209" s="224"/>
      <c r="G1209" s="222"/>
      <c r="H1209" s="238"/>
      <c r="I1209" s="239"/>
      <c r="J1209" s="239"/>
      <c r="K1209" s="240"/>
      <c r="L1209" s="224"/>
      <c r="M1209" s="215"/>
      <c r="AR1209" s="205">
        <v>0</v>
      </c>
      <c r="AS1209" s="205">
        <v>0</v>
      </c>
    </row>
    <row r="1210" spans="1:45" ht="15.75" hidden="1" customHeight="1" outlineLevel="1">
      <c r="A1210" s="14" t="s">
        <v>127</v>
      </c>
      <c r="B1210" s="216">
        <v>191</v>
      </c>
      <c r="C1210" s="226"/>
      <c r="D1210" s="228"/>
      <c r="E1210" s="224"/>
      <c r="F1210" s="224"/>
      <c r="G1210" s="222"/>
      <c r="H1210" s="238"/>
      <c r="I1210" s="239"/>
      <c r="J1210" s="239"/>
      <c r="K1210" s="240"/>
      <c r="L1210" s="224"/>
      <c r="M1210" s="215"/>
      <c r="AR1210" s="205">
        <v>0</v>
      </c>
      <c r="AS1210" s="205">
        <v>0</v>
      </c>
    </row>
    <row r="1211" spans="1:45" ht="15.75" hidden="1" customHeight="1" outlineLevel="1">
      <c r="A1211" s="14" t="s">
        <v>127</v>
      </c>
      <c r="B1211" s="216">
        <v>192</v>
      </c>
      <c r="C1211" s="226"/>
      <c r="D1211" s="228"/>
      <c r="E1211" s="224"/>
      <c r="F1211" s="224"/>
      <c r="G1211" s="222"/>
      <c r="H1211" s="238"/>
      <c r="I1211" s="239"/>
      <c r="J1211" s="239"/>
      <c r="K1211" s="240"/>
      <c r="L1211" s="224"/>
      <c r="M1211" s="215"/>
      <c r="AR1211" s="205">
        <v>0</v>
      </c>
      <c r="AS1211" s="205">
        <v>0</v>
      </c>
    </row>
    <row r="1212" spans="1:45" ht="15.75" hidden="1" customHeight="1" outlineLevel="1">
      <c r="A1212" s="14" t="s">
        <v>127</v>
      </c>
      <c r="B1212" s="216">
        <v>193</v>
      </c>
      <c r="C1212" s="226"/>
      <c r="D1212" s="228"/>
      <c r="E1212" s="224"/>
      <c r="F1212" s="224"/>
      <c r="G1212" s="222"/>
      <c r="H1212" s="238"/>
      <c r="I1212" s="239"/>
      <c r="J1212" s="239"/>
      <c r="K1212" s="240"/>
      <c r="L1212" s="224"/>
      <c r="M1212" s="215"/>
      <c r="AR1212" s="205">
        <v>0</v>
      </c>
      <c r="AS1212" s="205">
        <v>0</v>
      </c>
    </row>
    <row r="1213" spans="1:45" ht="15.75" hidden="1" customHeight="1" outlineLevel="1">
      <c r="A1213" s="14" t="s">
        <v>127</v>
      </c>
      <c r="B1213" s="216">
        <v>194</v>
      </c>
      <c r="C1213" s="226"/>
      <c r="D1213" s="228"/>
      <c r="E1213" s="224"/>
      <c r="F1213" s="224"/>
      <c r="G1213" s="222"/>
      <c r="H1213" s="238"/>
      <c r="I1213" s="239"/>
      <c r="J1213" s="239"/>
      <c r="K1213" s="240"/>
      <c r="L1213" s="224"/>
      <c r="M1213" s="215"/>
      <c r="AR1213" s="205">
        <v>0</v>
      </c>
      <c r="AS1213" s="205">
        <v>0</v>
      </c>
    </row>
    <row r="1214" spans="1:45" ht="15.75" hidden="1" customHeight="1" outlineLevel="1">
      <c r="A1214" s="14" t="s">
        <v>127</v>
      </c>
      <c r="B1214" s="216">
        <v>195</v>
      </c>
      <c r="C1214" s="226"/>
      <c r="D1214" s="228"/>
      <c r="E1214" s="224"/>
      <c r="F1214" s="224"/>
      <c r="G1214" s="222"/>
      <c r="H1214" s="238"/>
      <c r="I1214" s="239"/>
      <c r="J1214" s="239"/>
      <c r="K1214" s="240"/>
      <c r="L1214" s="224"/>
      <c r="M1214" s="215"/>
      <c r="AR1214" s="205">
        <v>0</v>
      </c>
      <c r="AS1214" s="205">
        <v>0</v>
      </c>
    </row>
    <row r="1215" spans="1:45" ht="15.75" hidden="1" customHeight="1" outlineLevel="1">
      <c r="A1215" s="14" t="s">
        <v>127</v>
      </c>
      <c r="B1215" s="216">
        <v>196</v>
      </c>
      <c r="C1215" s="226"/>
      <c r="D1215" s="228"/>
      <c r="E1215" s="224"/>
      <c r="F1215" s="224"/>
      <c r="G1215" s="222"/>
      <c r="H1215" s="238"/>
      <c r="I1215" s="239"/>
      <c r="J1215" s="239"/>
      <c r="K1215" s="240"/>
      <c r="L1215" s="224"/>
      <c r="M1215" s="215"/>
      <c r="AR1215" s="205">
        <v>0</v>
      </c>
      <c r="AS1215" s="205">
        <v>0</v>
      </c>
    </row>
    <row r="1216" spans="1:45" ht="15.75" hidden="1" customHeight="1" outlineLevel="1">
      <c r="A1216" s="14" t="s">
        <v>127</v>
      </c>
      <c r="B1216" s="216">
        <v>197</v>
      </c>
      <c r="C1216" s="226"/>
      <c r="D1216" s="228"/>
      <c r="E1216" s="224"/>
      <c r="F1216" s="224"/>
      <c r="G1216" s="222"/>
      <c r="H1216" s="238"/>
      <c r="I1216" s="239"/>
      <c r="J1216" s="239"/>
      <c r="K1216" s="240"/>
      <c r="L1216" s="224"/>
      <c r="M1216" s="215"/>
      <c r="AR1216" s="205">
        <v>0</v>
      </c>
      <c r="AS1216" s="205">
        <v>0</v>
      </c>
    </row>
    <row r="1217" spans="1:45" ht="15.75" hidden="1" customHeight="1" outlineLevel="1">
      <c r="A1217" s="14" t="s">
        <v>127</v>
      </c>
      <c r="B1217" s="216">
        <v>198</v>
      </c>
      <c r="C1217" s="226"/>
      <c r="D1217" s="228"/>
      <c r="E1217" s="224"/>
      <c r="F1217" s="224"/>
      <c r="G1217" s="222"/>
      <c r="H1217" s="238"/>
      <c r="I1217" s="239"/>
      <c r="J1217" s="239"/>
      <c r="K1217" s="240"/>
      <c r="L1217" s="224"/>
      <c r="M1217" s="215"/>
      <c r="AR1217" s="205">
        <v>0</v>
      </c>
      <c r="AS1217" s="205">
        <v>0</v>
      </c>
    </row>
    <row r="1218" spans="1:45" ht="15.75" hidden="1" customHeight="1" outlineLevel="1">
      <c r="A1218" s="14" t="s">
        <v>127</v>
      </c>
      <c r="B1218" s="216">
        <v>199</v>
      </c>
      <c r="C1218" s="226"/>
      <c r="D1218" s="228"/>
      <c r="E1218" s="224"/>
      <c r="F1218" s="224"/>
      <c r="G1218" s="222"/>
      <c r="H1218" s="238"/>
      <c r="I1218" s="239"/>
      <c r="J1218" s="239"/>
      <c r="K1218" s="240"/>
      <c r="L1218" s="224"/>
      <c r="M1218" s="215"/>
      <c r="AR1218" s="205">
        <v>0</v>
      </c>
      <c r="AS1218" s="205">
        <v>0</v>
      </c>
    </row>
    <row r="1219" spans="1:45" ht="15.75" hidden="1" customHeight="1" outlineLevel="1">
      <c r="A1219" s="14" t="s">
        <v>127</v>
      </c>
      <c r="B1219" s="216">
        <v>200</v>
      </c>
      <c r="C1219" s="226"/>
      <c r="D1219" s="228"/>
      <c r="E1219" s="224"/>
      <c r="F1219" s="224"/>
      <c r="G1219" s="222"/>
      <c r="H1219" s="238"/>
      <c r="I1219" s="239"/>
      <c r="J1219" s="239"/>
      <c r="K1219" s="240"/>
      <c r="L1219" s="224"/>
      <c r="M1219" s="215"/>
      <c r="AR1219" s="205">
        <v>0</v>
      </c>
      <c r="AS1219" s="205">
        <v>0</v>
      </c>
    </row>
    <row r="1220" spans="1:45" ht="18.75" customHeight="1" collapsed="1" thickBot="1">
      <c r="A1220" s="9"/>
      <c r="B1220" s="10" t="s">
        <v>129</v>
      </c>
      <c r="C1220" s="242"/>
      <c r="D1220" s="228"/>
      <c r="E1220" s="228"/>
      <c r="F1220" s="228"/>
      <c r="G1220" s="304"/>
      <c r="H1220" s="228"/>
      <c r="I1220" s="228"/>
      <c r="J1220" s="228"/>
      <c r="K1220" s="229"/>
      <c r="L1220" s="228"/>
      <c r="M1220" s="230"/>
      <c r="AR1220" s="205">
        <v>0</v>
      </c>
      <c r="AS1220" s="205">
        <v>0</v>
      </c>
    </row>
    <row r="1221" spans="1:45" ht="15.75" customHeight="1" thickBot="1">
      <c r="A1221" s="212"/>
      <c r="B1221" s="231"/>
      <c r="C1221" s="232"/>
      <c r="D1221" s="231"/>
      <c r="E1221" s="231"/>
      <c r="F1221" s="15" t="s">
        <v>130</v>
      </c>
      <c r="G1221" s="13">
        <v>3262000</v>
      </c>
      <c r="H1221" s="11"/>
      <c r="I1221" s="11"/>
      <c r="J1221" s="11"/>
      <c r="K1221" s="231"/>
      <c r="L1221" s="231"/>
      <c r="M1221" s="215"/>
    </row>
    <row r="1222" spans="1:45" ht="12" customHeight="1" thickBot="1">
      <c r="A1222" s="233"/>
      <c r="B1222" s="234"/>
      <c r="C1222" s="235"/>
      <c r="D1222" s="234"/>
      <c r="E1222" s="234"/>
      <c r="F1222" s="234"/>
      <c r="G1222" s="234"/>
      <c r="H1222" s="234"/>
      <c r="I1222" s="234"/>
      <c r="J1222" s="234"/>
      <c r="K1222" s="234"/>
      <c r="L1222" s="234"/>
      <c r="M1222" s="236"/>
    </row>
    <row r="1223" spans="1:45" ht="15.75" customHeight="1" thickBot="1">
      <c r="B1223" s="231"/>
      <c r="C1223" s="232"/>
      <c r="D1223" s="231"/>
      <c r="E1223" s="231"/>
      <c r="F1223" s="231"/>
      <c r="G1223" s="231"/>
      <c r="H1223" s="231"/>
      <c r="I1223" s="231"/>
      <c r="J1223" s="231"/>
      <c r="K1223" s="231"/>
      <c r="L1223" s="231"/>
    </row>
    <row r="1224" spans="1:45" ht="12" customHeight="1">
      <c r="A1224" s="1"/>
      <c r="B1224" s="208"/>
      <c r="C1224" s="209"/>
      <c r="D1224" s="208"/>
      <c r="E1224" s="208"/>
      <c r="F1224" s="208"/>
      <c r="G1224" s="208"/>
      <c r="H1224" s="208"/>
      <c r="I1224" s="208"/>
      <c r="J1224" s="208"/>
      <c r="K1224" s="208"/>
      <c r="L1224" s="208"/>
      <c r="M1224" s="211"/>
    </row>
    <row r="1225" spans="1:45" ht="19.25" customHeight="1" thickBot="1">
      <c r="A1225" s="212"/>
      <c r="B1225" s="3" t="s">
        <v>27</v>
      </c>
      <c r="C1225" s="4" t="s">
        <v>28</v>
      </c>
      <c r="D1225" s="110" t="s">
        <v>29</v>
      </c>
      <c r="E1225" s="3" t="s">
        <v>30</v>
      </c>
      <c r="F1225" s="3" t="s">
        <v>31</v>
      </c>
      <c r="G1225" s="3" t="s">
        <v>131</v>
      </c>
      <c r="H1225" s="110" t="s">
        <v>33</v>
      </c>
      <c r="I1225" s="188" t="s">
        <v>125</v>
      </c>
      <c r="J1225" s="189" t="s">
        <v>431</v>
      </c>
      <c r="K1225" s="190" t="s">
        <v>432</v>
      </c>
      <c r="L1225" s="3" t="s">
        <v>37</v>
      </c>
      <c r="M1225" s="213"/>
    </row>
    <row r="1226" spans="1:45" ht="15.75" customHeight="1">
      <c r="A1226" s="6" t="s">
        <v>132</v>
      </c>
      <c r="B1226" s="208"/>
      <c r="C1226" s="209"/>
      <c r="D1226" s="208"/>
      <c r="E1226" s="208"/>
      <c r="F1226" s="208"/>
      <c r="G1226" s="208"/>
      <c r="H1226" s="208"/>
      <c r="I1226" s="208"/>
      <c r="J1226" s="208"/>
      <c r="K1226" s="208"/>
      <c r="L1226" s="208"/>
      <c r="M1226" s="215"/>
    </row>
    <row r="1227" spans="1:45" ht="15.75" customHeight="1">
      <c r="A1227" s="16" t="s">
        <v>133</v>
      </c>
      <c r="B1227" s="244">
        <v>1</v>
      </c>
      <c r="C1227" s="217" t="s">
        <v>307</v>
      </c>
      <c r="D1227" s="237"/>
      <c r="E1227" s="219" t="s">
        <v>433</v>
      </c>
      <c r="F1227" s="219"/>
      <c r="G1227" s="220">
        <v>1750000</v>
      </c>
      <c r="H1227" s="245"/>
      <c r="I1227" s="246"/>
      <c r="J1227" s="246"/>
      <c r="K1227" s="247"/>
      <c r="L1227" s="219" t="s">
        <v>434</v>
      </c>
      <c r="M1227" s="215"/>
      <c r="AR1227" s="205">
        <v>0</v>
      </c>
      <c r="AS1227" s="205">
        <v>0</v>
      </c>
    </row>
    <row r="1228" spans="1:45" ht="15.75" customHeight="1">
      <c r="A1228" s="16" t="s">
        <v>133</v>
      </c>
      <c r="B1228" s="244">
        <v>2</v>
      </c>
      <c r="C1228" s="217" t="s">
        <v>307</v>
      </c>
      <c r="D1228" s="237"/>
      <c r="E1228" s="219" t="s">
        <v>435</v>
      </c>
      <c r="F1228" s="219"/>
      <c r="G1228" s="220">
        <v>322500</v>
      </c>
      <c r="H1228" s="245"/>
      <c r="I1228" s="246"/>
      <c r="J1228" s="246"/>
      <c r="K1228" s="247"/>
      <c r="L1228" s="220" t="s">
        <v>436</v>
      </c>
      <c r="M1228" s="215"/>
      <c r="AR1228" s="205">
        <v>0</v>
      </c>
      <c r="AS1228" s="205">
        <v>0</v>
      </c>
    </row>
    <row r="1229" spans="1:45" ht="15.75" customHeight="1">
      <c r="A1229" s="16" t="s">
        <v>133</v>
      </c>
      <c r="B1229" s="244">
        <v>3</v>
      </c>
      <c r="C1229" s="217" t="s">
        <v>307</v>
      </c>
      <c r="D1229" s="237"/>
      <c r="E1229" s="219" t="s">
        <v>437</v>
      </c>
      <c r="F1229" s="219"/>
      <c r="G1229" s="220">
        <v>1600000</v>
      </c>
      <c r="H1229" s="245"/>
      <c r="I1229" s="246"/>
      <c r="J1229" s="246"/>
      <c r="K1229" s="247"/>
      <c r="L1229" s="220"/>
      <c r="M1229" s="215"/>
      <c r="AR1229" s="205">
        <v>0</v>
      </c>
      <c r="AS1229" s="205">
        <v>0</v>
      </c>
    </row>
    <row r="1230" spans="1:45" ht="15.75" customHeight="1">
      <c r="A1230" s="16" t="s">
        <v>133</v>
      </c>
      <c r="B1230" s="244">
        <v>4</v>
      </c>
      <c r="C1230" s="217" t="s">
        <v>381</v>
      </c>
      <c r="D1230" s="237"/>
      <c r="E1230" s="219" t="s">
        <v>433</v>
      </c>
      <c r="F1230" s="219"/>
      <c r="G1230" s="220">
        <v>4900000</v>
      </c>
      <c r="H1230" s="245"/>
      <c r="I1230" s="246"/>
      <c r="J1230" s="246"/>
      <c r="K1230" s="247"/>
      <c r="L1230" s="219" t="s">
        <v>438</v>
      </c>
      <c r="M1230" s="215"/>
      <c r="AR1230" s="205">
        <v>0</v>
      </c>
      <c r="AS1230" s="205">
        <v>0</v>
      </c>
    </row>
    <row r="1231" spans="1:45" ht="15.75" customHeight="1">
      <c r="A1231" s="16" t="s">
        <v>133</v>
      </c>
      <c r="B1231" s="244">
        <v>5</v>
      </c>
      <c r="C1231" s="217" t="s">
        <v>381</v>
      </c>
      <c r="D1231" s="237"/>
      <c r="E1231" s="219" t="s">
        <v>435</v>
      </c>
      <c r="F1231" s="219"/>
      <c r="G1231" s="220">
        <v>310500</v>
      </c>
      <c r="H1231" s="245"/>
      <c r="I1231" s="246"/>
      <c r="J1231" s="246"/>
      <c r="K1231" s="247"/>
      <c r="L1231" s="220" t="s">
        <v>439</v>
      </c>
      <c r="M1231" s="215"/>
      <c r="AR1231" s="205">
        <v>0</v>
      </c>
      <c r="AS1231" s="205">
        <v>0</v>
      </c>
    </row>
    <row r="1232" spans="1:45" ht="15.75" customHeight="1">
      <c r="A1232" s="16" t="s">
        <v>133</v>
      </c>
      <c r="B1232" s="244">
        <v>6</v>
      </c>
      <c r="C1232" s="217" t="s">
        <v>381</v>
      </c>
      <c r="D1232" s="237"/>
      <c r="E1232" s="219" t="s">
        <v>440</v>
      </c>
      <c r="F1232" s="219"/>
      <c r="G1232" s="220">
        <v>1200000</v>
      </c>
      <c r="H1232" s="245"/>
      <c r="I1232" s="246"/>
      <c r="J1232" s="246"/>
      <c r="K1232" s="247"/>
      <c r="L1232" s="220" t="s">
        <v>441</v>
      </c>
      <c r="M1232" s="215"/>
      <c r="AR1232" s="205">
        <v>0</v>
      </c>
      <c r="AS1232" s="205">
        <v>0</v>
      </c>
    </row>
    <row r="1233" spans="1:45" ht="15.75" customHeight="1">
      <c r="A1233" s="16" t="s">
        <v>133</v>
      </c>
      <c r="B1233" s="244">
        <v>7</v>
      </c>
      <c r="C1233" s="248"/>
      <c r="D1233" s="249"/>
      <c r="E1233" s="250"/>
      <c r="F1233" s="250"/>
      <c r="G1233" s="251">
        <v>0</v>
      </c>
      <c r="H1233" s="245"/>
      <c r="I1233" s="246"/>
      <c r="J1233" s="246"/>
      <c r="K1233" s="247"/>
      <c r="L1233" s="250"/>
      <c r="M1233" s="215"/>
      <c r="AR1233" s="205">
        <v>0</v>
      </c>
      <c r="AS1233" s="205">
        <v>0</v>
      </c>
    </row>
    <row r="1234" spans="1:45" ht="15.75" customHeight="1">
      <c r="A1234" s="16" t="s">
        <v>133</v>
      </c>
      <c r="B1234" s="216">
        <v>8</v>
      </c>
      <c r="C1234" s="252"/>
      <c r="D1234" s="253"/>
      <c r="E1234" s="254"/>
      <c r="F1234" s="254"/>
      <c r="G1234" s="255">
        <v>0</v>
      </c>
      <c r="H1234" s="256"/>
      <c r="I1234" s="257"/>
      <c r="J1234" s="257"/>
      <c r="K1234" s="258"/>
      <c r="L1234" s="254"/>
      <c r="M1234" s="215"/>
      <c r="AR1234" s="205">
        <v>0</v>
      </c>
      <c r="AS1234" s="205">
        <v>0</v>
      </c>
    </row>
    <row r="1235" spans="1:45" ht="15.75" customHeight="1">
      <c r="A1235" s="16" t="s">
        <v>133</v>
      </c>
      <c r="B1235" s="216">
        <v>9</v>
      </c>
      <c r="C1235" s="226"/>
      <c r="D1235" s="228"/>
      <c r="E1235" s="224"/>
      <c r="F1235" s="224"/>
      <c r="G1235" s="222">
        <v>0</v>
      </c>
      <c r="H1235" s="238"/>
      <c r="I1235" s="239"/>
      <c r="J1235" s="239"/>
      <c r="K1235" s="240"/>
      <c r="L1235" s="224"/>
      <c r="M1235" s="215"/>
      <c r="AR1235" s="205">
        <v>0</v>
      </c>
      <c r="AS1235" s="205">
        <v>0</v>
      </c>
    </row>
    <row r="1236" spans="1:45" ht="15.75" customHeight="1">
      <c r="A1236" s="16" t="s">
        <v>133</v>
      </c>
      <c r="B1236" s="216">
        <v>10</v>
      </c>
      <c r="C1236" s="226"/>
      <c r="D1236" s="228"/>
      <c r="E1236" s="224"/>
      <c r="F1236" s="224"/>
      <c r="G1236" s="222">
        <v>0</v>
      </c>
      <c r="H1236" s="238"/>
      <c r="I1236" s="239"/>
      <c r="J1236" s="239"/>
      <c r="K1236" s="240"/>
      <c r="L1236" s="224"/>
      <c r="M1236" s="215"/>
      <c r="AR1236" s="205">
        <v>0</v>
      </c>
      <c r="AS1236" s="205">
        <v>0</v>
      </c>
    </row>
    <row r="1237" spans="1:45" ht="15.75" customHeight="1">
      <c r="A1237" s="16" t="s">
        <v>133</v>
      </c>
      <c r="B1237" s="216">
        <v>11</v>
      </c>
      <c r="C1237" s="226"/>
      <c r="D1237" s="228"/>
      <c r="E1237" s="224"/>
      <c r="F1237" s="224"/>
      <c r="G1237" s="222">
        <v>0</v>
      </c>
      <c r="H1237" s="238"/>
      <c r="I1237" s="239"/>
      <c r="J1237" s="239"/>
      <c r="K1237" s="240"/>
      <c r="L1237" s="224"/>
      <c r="M1237" s="215"/>
      <c r="AR1237" s="205">
        <v>0</v>
      </c>
      <c r="AS1237" s="205">
        <v>0</v>
      </c>
    </row>
    <row r="1238" spans="1:45" ht="15.75" customHeight="1">
      <c r="A1238" s="16" t="s">
        <v>133</v>
      </c>
      <c r="B1238" s="216">
        <v>12</v>
      </c>
      <c r="C1238" s="226"/>
      <c r="D1238" s="228"/>
      <c r="E1238" s="224"/>
      <c r="F1238" s="224"/>
      <c r="G1238" s="222">
        <v>0</v>
      </c>
      <c r="H1238" s="238"/>
      <c r="I1238" s="239"/>
      <c r="J1238" s="239"/>
      <c r="K1238" s="240"/>
      <c r="L1238" s="224"/>
      <c r="M1238" s="215"/>
      <c r="AR1238" s="205">
        <v>0</v>
      </c>
      <c r="AS1238" s="205">
        <v>0</v>
      </c>
    </row>
    <row r="1239" spans="1:45" ht="15.75" customHeight="1">
      <c r="A1239" s="16" t="s">
        <v>133</v>
      </c>
      <c r="B1239" s="216">
        <v>13</v>
      </c>
      <c r="C1239" s="226"/>
      <c r="D1239" s="228"/>
      <c r="E1239" s="224"/>
      <c r="F1239" s="224"/>
      <c r="G1239" s="222">
        <v>0</v>
      </c>
      <c r="H1239" s="238"/>
      <c r="I1239" s="239"/>
      <c r="J1239" s="239"/>
      <c r="K1239" s="240"/>
      <c r="L1239" s="224"/>
      <c r="M1239" s="215"/>
      <c r="AR1239" s="205">
        <v>0</v>
      </c>
      <c r="AS1239" s="205">
        <v>0</v>
      </c>
    </row>
    <row r="1240" spans="1:45" ht="15.75" customHeight="1">
      <c r="A1240" s="16" t="s">
        <v>133</v>
      </c>
      <c r="B1240" s="216">
        <v>14</v>
      </c>
      <c r="C1240" s="226"/>
      <c r="D1240" s="228"/>
      <c r="E1240" s="224"/>
      <c r="F1240" s="224"/>
      <c r="G1240" s="222">
        <v>0</v>
      </c>
      <c r="H1240" s="238"/>
      <c r="I1240" s="239"/>
      <c r="J1240" s="239"/>
      <c r="K1240" s="240"/>
      <c r="L1240" s="224"/>
      <c r="M1240" s="215"/>
      <c r="AR1240" s="205">
        <v>0</v>
      </c>
      <c r="AS1240" s="205">
        <v>0</v>
      </c>
    </row>
    <row r="1241" spans="1:45" ht="15.75" customHeight="1">
      <c r="A1241" s="16" t="s">
        <v>133</v>
      </c>
      <c r="B1241" s="216">
        <v>15</v>
      </c>
      <c r="C1241" s="226"/>
      <c r="D1241" s="228"/>
      <c r="E1241" s="224"/>
      <c r="F1241" s="224"/>
      <c r="G1241" s="222">
        <v>0</v>
      </c>
      <c r="H1241" s="238"/>
      <c r="I1241" s="239"/>
      <c r="J1241" s="239"/>
      <c r="K1241" s="240"/>
      <c r="L1241" s="224"/>
      <c r="M1241" s="215"/>
      <c r="AR1241" s="205">
        <v>0</v>
      </c>
      <c r="AS1241" s="205">
        <v>0</v>
      </c>
    </row>
    <row r="1242" spans="1:45" ht="15.75" customHeight="1">
      <c r="A1242" s="16" t="s">
        <v>133</v>
      </c>
      <c r="B1242" s="216">
        <v>16</v>
      </c>
      <c r="C1242" s="226"/>
      <c r="D1242" s="228"/>
      <c r="E1242" s="224"/>
      <c r="F1242" s="224"/>
      <c r="G1242" s="222">
        <v>0</v>
      </c>
      <c r="H1242" s="238"/>
      <c r="I1242" s="239"/>
      <c r="J1242" s="239"/>
      <c r="K1242" s="240"/>
      <c r="L1242" s="224"/>
      <c r="M1242" s="215"/>
      <c r="AR1242" s="205">
        <v>0</v>
      </c>
      <c r="AS1242" s="205">
        <v>0</v>
      </c>
    </row>
    <row r="1243" spans="1:45" ht="15.75" customHeight="1">
      <c r="A1243" s="16" t="s">
        <v>133</v>
      </c>
      <c r="B1243" s="216">
        <v>17</v>
      </c>
      <c r="C1243" s="226"/>
      <c r="D1243" s="228"/>
      <c r="E1243" s="224"/>
      <c r="F1243" s="224"/>
      <c r="G1243" s="222">
        <v>0</v>
      </c>
      <c r="H1243" s="238"/>
      <c r="I1243" s="239"/>
      <c r="J1243" s="239"/>
      <c r="K1243" s="240"/>
      <c r="L1243" s="224"/>
      <c r="M1243" s="215"/>
      <c r="AR1243" s="205">
        <v>0</v>
      </c>
      <c r="AS1243" s="205">
        <v>0</v>
      </c>
    </row>
    <row r="1244" spans="1:45" ht="15.75" customHeight="1">
      <c r="A1244" s="16" t="s">
        <v>133</v>
      </c>
      <c r="B1244" s="216">
        <v>18</v>
      </c>
      <c r="C1244" s="226"/>
      <c r="D1244" s="228"/>
      <c r="E1244" s="224"/>
      <c r="F1244" s="224"/>
      <c r="G1244" s="222">
        <v>0</v>
      </c>
      <c r="H1244" s="238"/>
      <c r="I1244" s="239"/>
      <c r="J1244" s="239"/>
      <c r="K1244" s="240"/>
      <c r="L1244" s="224"/>
      <c r="M1244" s="215"/>
      <c r="AR1244" s="205">
        <v>0</v>
      </c>
      <c r="AS1244" s="205">
        <v>0</v>
      </c>
    </row>
    <row r="1245" spans="1:45" ht="15.75" customHeight="1">
      <c r="A1245" s="16" t="s">
        <v>133</v>
      </c>
      <c r="B1245" s="216">
        <v>19</v>
      </c>
      <c r="C1245" s="226"/>
      <c r="D1245" s="228"/>
      <c r="E1245" s="224"/>
      <c r="F1245" s="224"/>
      <c r="G1245" s="222">
        <v>0</v>
      </c>
      <c r="H1245" s="238"/>
      <c r="I1245" s="239"/>
      <c r="J1245" s="239"/>
      <c r="K1245" s="240"/>
      <c r="L1245" s="224"/>
      <c r="M1245" s="215"/>
      <c r="AR1245" s="205">
        <v>0</v>
      </c>
      <c r="AS1245" s="205">
        <v>0</v>
      </c>
    </row>
    <row r="1246" spans="1:45" ht="15.75" customHeight="1">
      <c r="A1246" s="16" t="s">
        <v>133</v>
      </c>
      <c r="B1246" s="216">
        <v>20</v>
      </c>
      <c r="C1246" s="226"/>
      <c r="D1246" s="228"/>
      <c r="E1246" s="224"/>
      <c r="F1246" s="224"/>
      <c r="G1246" s="222">
        <v>0</v>
      </c>
      <c r="H1246" s="238"/>
      <c r="I1246" s="239"/>
      <c r="J1246" s="239"/>
      <c r="K1246" s="240"/>
      <c r="L1246" s="224"/>
      <c r="M1246" s="215"/>
      <c r="AR1246" s="205">
        <v>0</v>
      </c>
      <c r="AS1246" s="205">
        <v>0</v>
      </c>
    </row>
    <row r="1247" spans="1:45" ht="15.75" customHeight="1">
      <c r="A1247" s="16" t="s">
        <v>133</v>
      </c>
      <c r="B1247" s="216">
        <v>21</v>
      </c>
      <c r="C1247" s="226"/>
      <c r="D1247" s="228"/>
      <c r="E1247" s="224"/>
      <c r="F1247" s="224"/>
      <c r="G1247" s="222">
        <v>0</v>
      </c>
      <c r="H1247" s="238"/>
      <c r="I1247" s="239"/>
      <c r="J1247" s="239"/>
      <c r="K1247" s="240"/>
      <c r="L1247" s="224"/>
      <c r="M1247" s="215"/>
      <c r="AR1247" s="205">
        <v>0</v>
      </c>
      <c r="AS1247" s="205">
        <v>0</v>
      </c>
    </row>
    <row r="1248" spans="1:45" ht="15.75" customHeight="1">
      <c r="A1248" s="16" t="s">
        <v>133</v>
      </c>
      <c r="B1248" s="216">
        <v>22</v>
      </c>
      <c r="C1248" s="226"/>
      <c r="D1248" s="228"/>
      <c r="E1248" s="224"/>
      <c r="F1248" s="224"/>
      <c r="G1248" s="222">
        <v>0</v>
      </c>
      <c r="H1248" s="238"/>
      <c r="I1248" s="239"/>
      <c r="J1248" s="239"/>
      <c r="K1248" s="240"/>
      <c r="L1248" s="224"/>
      <c r="M1248" s="215"/>
      <c r="AR1248" s="205">
        <v>0</v>
      </c>
      <c r="AS1248" s="205">
        <v>0</v>
      </c>
    </row>
    <row r="1249" spans="1:45" ht="15.75" customHeight="1">
      <c r="A1249" s="16" t="s">
        <v>133</v>
      </c>
      <c r="B1249" s="216">
        <v>23</v>
      </c>
      <c r="C1249" s="226"/>
      <c r="D1249" s="228"/>
      <c r="E1249" s="224"/>
      <c r="F1249" s="224"/>
      <c r="G1249" s="222">
        <v>0</v>
      </c>
      <c r="H1249" s="238"/>
      <c r="I1249" s="239"/>
      <c r="J1249" s="239"/>
      <c r="K1249" s="240"/>
      <c r="L1249" s="224"/>
      <c r="M1249" s="215"/>
      <c r="AR1249" s="205">
        <v>0</v>
      </c>
      <c r="AS1249" s="205">
        <v>0</v>
      </c>
    </row>
    <row r="1250" spans="1:45" ht="15.75" customHeight="1">
      <c r="A1250" s="16" t="s">
        <v>133</v>
      </c>
      <c r="B1250" s="216">
        <v>24</v>
      </c>
      <c r="C1250" s="226"/>
      <c r="D1250" s="228"/>
      <c r="E1250" s="224"/>
      <c r="F1250" s="224"/>
      <c r="G1250" s="222">
        <v>0</v>
      </c>
      <c r="H1250" s="238"/>
      <c r="I1250" s="239"/>
      <c r="J1250" s="239"/>
      <c r="K1250" s="240"/>
      <c r="L1250" s="224"/>
      <c r="M1250" s="215"/>
      <c r="AR1250" s="205">
        <v>0</v>
      </c>
      <c r="AS1250" s="205">
        <v>0</v>
      </c>
    </row>
    <row r="1251" spans="1:45" ht="15.75" customHeight="1">
      <c r="A1251" s="16" t="s">
        <v>133</v>
      </c>
      <c r="B1251" s="216">
        <v>25</v>
      </c>
      <c r="C1251" s="226"/>
      <c r="D1251" s="228"/>
      <c r="E1251" s="224"/>
      <c r="F1251" s="224"/>
      <c r="G1251" s="222">
        <v>0</v>
      </c>
      <c r="H1251" s="238"/>
      <c r="I1251" s="239"/>
      <c r="J1251" s="239"/>
      <c r="K1251" s="240"/>
      <c r="L1251" s="224"/>
      <c r="M1251" s="215"/>
      <c r="AR1251" s="205">
        <v>0</v>
      </c>
      <c r="AS1251" s="205">
        <v>0</v>
      </c>
    </row>
    <row r="1252" spans="1:45" ht="15.75" hidden="1" customHeight="1" outlineLevel="1">
      <c r="A1252" s="16" t="s">
        <v>133</v>
      </c>
      <c r="B1252" s="216">
        <v>26</v>
      </c>
      <c r="C1252" s="226"/>
      <c r="D1252" s="228"/>
      <c r="E1252" s="224"/>
      <c r="F1252" s="224"/>
      <c r="G1252" s="222">
        <v>0</v>
      </c>
      <c r="H1252" s="238"/>
      <c r="I1252" s="239"/>
      <c r="J1252" s="239"/>
      <c r="K1252" s="240"/>
      <c r="L1252" s="224"/>
      <c r="M1252" s="215"/>
      <c r="AR1252" s="205">
        <v>0</v>
      </c>
      <c r="AS1252" s="205">
        <v>0</v>
      </c>
    </row>
    <row r="1253" spans="1:45" ht="15.75" hidden="1" customHeight="1" outlineLevel="1">
      <c r="A1253" s="16" t="s">
        <v>133</v>
      </c>
      <c r="B1253" s="216">
        <v>27</v>
      </c>
      <c r="C1253" s="226"/>
      <c r="D1253" s="228"/>
      <c r="E1253" s="224"/>
      <c r="F1253" s="224"/>
      <c r="G1253" s="222">
        <v>0</v>
      </c>
      <c r="H1253" s="238"/>
      <c r="I1253" s="239"/>
      <c r="J1253" s="239"/>
      <c r="K1253" s="240"/>
      <c r="L1253" s="224"/>
      <c r="M1253" s="215"/>
      <c r="AR1253" s="205">
        <v>0</v>
      </c>
      <c r="AS1253" s="205">
        <v>0</v>
      </c>
    </row>
    <row r="1254" spans="1:45" ht="15.75" hidden="1" customHeight="1" outlineLevel="1">
      <c r="A1254" s="16" t="s">
        <v>133</v>
      </c>
      <c r="B1254" s="216">
        <v>28</v>
      </c>
      <c r="C1254" s="226"/>
      <c r="D1254" s="228"/>
      <c r="E1254" s="224"/>
      <c r="F1254" s="224"/>
      <c r="G1254" s="222">
        <v>0</v>
      </c>
      <c r="H1254" s="238"/>
      <c r="I1254" s="239"/>
      <c r="J1254" s="239"/>
      <c r="K1254" s="240"/>
      <c r="L1254" s="224"/>
      <c r="M1254" s="215"/>
      <c r="AR1254" s="205">
        <v>0</v>
      </c>
      <c r="AS1254" s="205">
        <v>0</v>
      </c>
    </row>
    <row r="1255" spans="1:45" ht="15.75" hidden="1" customHeight="1" outlineLevel="1">
      <c r="A1255" s="16" t="s">
        <v>133</v>
      </c>
      <c r="B1255" s="216">
        <v>29</v>
      </c>
      <c r="C1255" s="226"/>
      <c r="D1255" s="228"/>
      <c r="E1255" s="224"/>
      <c r="F1255" s="224"/>
      <c r="G1255" s="222">
        <v>0</v>
      </c>
      <c r="H1255" s="238"/>
      <c r="I1255" s="239"/>
      <c r="J1255" s="239"/>
      <c r="K1255" s="240"/>
      <c r="L1255" s="224"/>
      <c r="M1255" s="215"/>
      <c r="AR1255" s="205">
        <v>0</v>
      </c>
      <c r="AS1255" s="205">
        <v>0</v>
      </c>
    </row>
    <row r="1256" spans="1:45" ht="15.75" hidden="1" customHeight="1" outlineLevel="1">
      <c r="A1256" s="16" t="s">
        <v>133</v>
      </c>
      <c r="B1256" s="216">
        <v>30</v>
      </c>
      <c r="C1256" s="226"/>
      <c r="D1256" s="228"/>
      <c r="E1256" s="224"/>
      <c r="F1256" s="224"/>
      <c r="G1256" s="222">
        <v>0</v>
      </c>
      <c r="H1256" s="238"/>
      <c r="I1256" s="239"/>
      <c r="J1256" s="239"/>
      <c r="K1256" s="240"/>
      <c r="L1256" s="224"/>
      <c r="M1256" s="215"/>
      <c r="AR1256" s="205">
        <v>0</v>
      </c>
      <c r="AS1256" s="205">
        <v>0</v>
      </c>
    </row>
    <row r="1257" spans="1:45" ht="15.75" hidden="1" customHeight="1" outlineLevel="1">
      <c r="A1257" s="16" t="s">
        <v>133</v>
      </c>
      <c r="B1257" s="216">
        <v>31</v>
      </c>
      <c r="C1257" s="226"/>
      <c r="D1257" s="228"/>
      <c r="E1257" s="224"/>
      <c r="F1257" s="224"/>
      <c r="G1257" s="222">
        <v>0</v>
      </c>
      <c r="H1257" s="238"/>
      <c r="I1257" s="239"/>
      <c r="J1257" s="239"/>
      <c r="K1257" s="240"/>
      <c r="L1257" s="224"/>
      <c r="M1257" s="215"/>
      <c r="AR1257" s="205">
        <v>0</v>
      </c>
      <c r="AS1257" s="205">
        <v>0</v>
      </c>
    </row>
    <row r="1258" spans="1:45" ht="15.75" hidden="1" customHeight="1" outlineLevel="1">
      <c r="A1258" s="16" t="s">
        <v>133</v>
      </c>
      <c r="B1258" s="216">
        <v>32</v>
      </c>
      <c r="C1258" s="226"/>
      <c r="D1258" s="228"/>
      <c r="E1258" s="224"/>
      <c r="F1258" s="224"/>
      <c r="G1258" s="222">
        <v>0</v>
      </c>
      <c r="H1258" s="238"/>
      <c r="I1258" s="239"/>
      <c r="J1258" s="239"/>
      <c r="K1258" s="240"/>
      <c r="L1258" s="224"/>
      <c r="M1258" s="215"/>
      <c r="AR1258" s="205">
        <v>0</v>
      </c>
      <c r="AS1258" s="205">
        <v>0</v>
      </c>
    </row>
    <row r="1259" spans="1:45" ht="15.75" hidden="1" customHeight="1" outlineLevel="1">
      <c r="A1259" s="16" t="s">
        <v>133</v>
      </c>
      <c r="B1259" s="216">
        <v>33</v>
      </c>
      <c r="C1259" s="226"/>
      <c r="D1259" s="228"/>
      <c r="E1259" s="224"/>
      <c r="F1259" s="224"/>
      <c r="G1259" s="222">
        <v>0</v>
      </c>
      <c r="H1259" s="238"/>
      <c r="I1259" s="239"/>
      <c r="J1259" s="239"/>
      <c r="K1259" s="240"/>
      <c r="L1259" s="224"/>
      <c r="M1259" s="215"/>
      <c r="AR1259" s="205">
        <v>0</v>
      </c>
      <c r="AS1259" s="205">
        <v>0</v>
      </c>
    </row>
    <row r="1260" spans="1:45" ht="15.75" hidden="1" customHeight="1" outlineLevel="1">
      <c r="A1260" s="16" t="s">
        <v>133</v>
      </c>
      <c r="B1260" s="216">
        <v>34</v>
      </c>
      <c r="C1260" s="226"/>
      <c r="D1260" s="228"/>
      <c r="E1260" s="224"/>
      <c r="F1260" s="224"/>
      <c r="G1260" s="222">
        <v>0</v>
      </c>
      <c r="H1260" s="238"/>
      <c r="I1260" s="239"/>
      <c r="J1260" s="239"/>
      <c r="K1260" s="240"/>
      <c r="L1260" s="224"/>
      <c r="M1260" s="215"/>
      <c r="AR1260" s="205">
        <v>0</v>
      </c>
      <c r="AS1260" s="205">
        <v>0</v>
      </c>
    </row>
    <row r="1261" spans="1:45" ht="15.75" hidden="1" customHeight="1" outlineLevel="1">
      <c r="A1261" s="16" t="s">
        <v>133</v>
      </c>
      <c r="B1261" s="216">
        <v>35</v>
      </c>
      <c r="C1261" s="226"/>
      <c r="D1261" s="228"/>
      <c r="E1261" s="224"/>
      <c r="F1261" s="224"/>
      <c r="G1261" s="222">
        <v>0</v>
      </c>
      <c r="H1261" s="238"/>
      <c r="I1261" s="239"/>
      <c r="J1261" s="239"/>
      <c r="K1261" s="240"/>
      <c r="L1261" s="224"/>
      <c r="M1261" s="215"/>
      <c r="AR1261" s="205">
        <v>0</v>
      </c>
      <c r="AS1261" s="205">
        <v>0</v>
      </c>
    </row>
    <row r="1262" spans="1:45" ht="15.75" hidden="1" customHeight="1" outlineLevel="1">
      <c r="A1262" s="16" t="s">
        <v>133</v>
      </c>
      <c r="B1262" s="216">
        <v>36</v>
      </c>
      <c r="C1262" s="226"/>
      <c r="D1262" s="228"/>
      <c r="E1262" s="224"/>
      <c r="F1262" s="224"/>
      <c r="G1262" s="222">
        <v>0</v>
      </c>
      <c r="H1262" s="238"/>
      <c r="I1262" s="239"/>
      <c r="J1262" s="239"/>
      <c r="K1262" s="240"/>
      <c r="L1262" s="224"/>
      <c r="M1262" s="215"/>
      <c r="AR1262" s="205">
        <v>0</v>
      </c>
      <c r="AS1262" s="205">
        <v>0</v>
      </c>
    </row>
    <row r="1263" spans="1:45" ht="15.75" hidden="1" customHeight="1" outlineLevel="1">
      <c r="A1263" s="16" t="s">
        <v>133</v>
      </c>
      <c r="B1263" s="216">
        <v>37</v>
      </c>
      <c r="C1263" s="226"/>
      <c r="D1263" s="228"/>
      <c r="E1263" s="224"/>
      <c r="F1263" s="224"/>
      <c r="G1263" s="222">
        <v>0</v>
      </c>
      <c r="H1263" s="238"/>
      <c r="I1263" s="239"/>
      <c r="J1263" s="239"/>
      <c r="K1263" s="240"/>
      <c r="L1263" s="224"/>
      <c r="M1263" s="215"/>
      <c r="AR1263" s="205">
        <v>0</v>
      </c>
      <c r="AS1263" s="205">
        <v>0</v>
      </c>
    </row>
    <row r="1264" spans="1:45" ht="15.75" hidden="1" customHeight="1" outlineLevel="1">
      <c r="A1264" s="16" t="s">
        <v>133</v>
      </c>
      <c r="B1264" s="216">
        <v>38</v>
      </c>
      <c r="C1264" s="226"/>
      <c r="D1264" s="228"/>
      <c r="E1264" s="224"/>
      <c r="F1264" s="224"/>
      <c r="G1264" s="222">
        <v>0</v>
      </c>
      <c r="H1264" s="238"/>
      <c r="I1264" s="239"/>
      <c r="J1264" s="239"/>
      <c r="K1264" s="240"/>
      <c r="L1264" s="224"/>
      <c r="M1264" s="215"/>
      <c r="AR1264" s="205">
        <v>0</v>
      </c>
      <c r="AS1264" s="205">
        <v>0</v>
      </c>
    </row>
    <row r="1265" spans="1:45" ht="15.75" hidden="1" customHeight="1" outlineLevel="1">
      <c r="A1265" s="16" t="s">
        <v>133</v>
      </c>
      <c r="B1265" s="216">
        <v>39</v>
      </c>
      <c r="C1265" s="226"/>
      <c r="D1265" s="228"/>
      <c r="E1265" s="224"/>
      <c r="F1265" s="224"/>
      <c r="G1265" s="222">
        <v>0</v>
      </c>
      <c r="H1265" s="238"/>
      <c r="I1265" s="239"/>
      <c r="J1265" s="239"/>
      <c r="K1265" s="240"/>
      <c r="L1265" s="224"/>
      <c r="M1265" s="215"/>
      <c r="AR1265" s="205">
        <v>0</v>
      </c>
      <c r="AS1265" s="205">
        <v>0</v>
      </c>
    </row>
    <row r="1266" spans="1:45" ht="15.75" hidden="1" customHeight="1" outlineLevel="1">
      <c r="A1266" s="16" t="s">
        <v>133</v>
      </c>
      <c r="B1266" s="216">
        <v>40</v>
      </c>
      <c r="C1266" s="226"/>
      <c r="D1266" s="228"/>
      <c r="E1266" s="224"/>
      <c r="F1266" s="224"/>
      <c r="G1266" s="222">
        <v>0</v>
      </c>
      <c r="H1266" s="238"/>
      <c r="I1266" s="239"/>
      <c r="J1266" s="239"/>
      <c r="K1266" s="240"/>
      <c r="L1266" s="224"/>
      <c r="M1266" s="215"/>
      <c r="AR1266" s="205">
        <v>0</v>
      </c>
      <c r="AS1266" s="205">
        <v>0</v>
      </c>
    </row>
    <row r="1267" spans="1:45" ht="15.75" hidden="1" customHeight="1" outlineLevel="1">
      <c r="A1267" s="16" t="s">
        <v>133</v>
      </c>
      <c r="B1267" s="216">
        <v>41</v>
      </c>
      <c r="C1267" s="226"/>
      <c r="D1267" s="228"/>
      <c r="E1267" s="224"/>
      <c r="F1267" s="224"/>
      <c r="G1267" s="222">
        <v>0</v>
      </c>
      <c r="H1267" s="238"/>
      <c r="I1267" s="239"/>
      <c r="J1267" s="239"/>
      <c r="K1267" s="240"/>
      <c r="L1267" s="224"/>
      <c r="M1267" s="215"/>
      <c r="AR1267" s="205">
        <v>0</v>
      </c>
      <c r="AS1267" s="205">
        <v>0</v>
      </c>
    </row>
    <row r="1268" spans="1:45" ht="15.75" hidden="1" customHeight="1" outlineLevel="1">
      <c r="A1268" s="16" t="s">
        <v>133</v>
      </c>
      <c r="B1268" s="216">
        <v>42</v>
      </c>
      <c r="C1268" s="226"/>
      <c r="D1268" s="228"/>
      <c r="E1268" s="224"/>
      <c r="F1268" s="224"/>
      <c r="G1268" s="222">
        <v>0</v>
      </c>
      <c r="H1268" s="238"/>
      <c r="I1268" s="239"/>
      <c r="J1268" s="239"/>
      <c r="K1268" s="240"/>
      <c r="L1268" s="224"/>
      <c r="M1268" s="215"/>
      <c r="AR1268" s="205">
        <v>0</v>
      </c>
      <c r="AS1268" s="205">
        <v>0</v>
      </c>
    </row>
    <row r="1269" spans="1:45" ht="15.75" hidden="1" customHeight="1" outlineLevel="1">
      <c r="A1269" s="16" t="s">
        <v>133</v>
      </c>
      <c r="B1269" s="216">
        <v>43</v>
      </c>
      <c r="C1269" s="226"/>
      <c r="D1269" s="228"/>
      <c r="E1269" s="224"/>
      <c r="F1269" s="224"/>
      <c r="G1269" s="222">
        <v>0</v>
      </c>
      <c r="H1269" s="238"/>
      <c r="I1269" s="239"/>
      <c r="J1269" s="239"/>
      <c r="K1269" s="240"/>
      <c r="L1269" s="224"/>
      <c r="M1269" s="215"/>
      <c r="AR1269" s="205">
        <v>0</v>
      </c>
      <c r="AS1269" s="205">
        <v>0</v>
      </c>
    </row>
    <row r="1270" spans="1:45" ht="15.75" hidden="1" customHeight="1" outlineLevel="1">
      <c r="A1270" s="16" t="s">
        <v>133</v>
      </c>
      <c r="B1270" s="216">
        <v>44</v>
      </c>
      <c r="C1270" s="226"/>
      <c r="D1270" s="228"/>
      <c r="E1270" s="224"/>
      <c r="F1270" s="224"/>
      <c r="G1270" s="222">
        <v>0</v>
      </c>
      <c r="H1270" s="238"/>
      <c r="I1270" s="239"/>
      <c r="J1270" s="239"/>
      <c r="K1270" s="240"/>
      <c r="L1270" s="224"/>
      <c r="M1270" s="215"/>
      <c r="AR1270" s="205">
        <v>0</v>
      </c>
      <c r="AS1270" s="205">
        <v>0</v>
      </c>
    </row>
    <row r="1271" spans="1:45" ht="15.75" hidden="1" customHeight="1" outlineLevel="1">
      <c r="A1271" s="16" t="s">
        <v>133</v>
      </c>
      <c r="B1271" s="216">
        <v>45</v>
      </c>
      <c r="C1271" s="226"/>
      <c r="D1271" s="228"/>
      <c r="E1271" s="224"/>
      <c r="F1271" s="224"/>
      <c r="G1271" s="222">
        <v>0</v>
      </c>
      <c r="H1271" s="238"/>
      <c r="I1271" s="239"/>
      <c r="J1271" s="239"/>
      <c r="K1271" s="240"/>
      <c r="L1271" s="224"/>
      <c r="M1271" s="215"/>
      <c r="AR1271" s="205">
        <v>0</v>
      </c>
      <c r="AS1271" s="205">
        <v>0</v>
      </c>
    </row>
    <row r="1272" spans="1:45" ht="15.75" hidden="1" customHeight="1" outlineLevel="1">
      <c r="A1272" s="16" t="s">
        <v>133</v>
      </c>
      <c r="B1272" s="216">
        <v>46</v>
      </c>
      <c r="C1272" s="226"/>
      <c r="D1272" s="228"/>
      <c r="E1272" s="224"/>
      <c r="F1272" s="224"/>
      <c r="G1272" s="222">
        <v>0</v>
      </c>
      <c r="H1272" s="238"/>
      <c r="I1272" s="239"/>
      <c r="J1272" s="239"/>
      <c r="K1272" s="240"/>
      <c r="L1272" s="224"/>
      <c r="M1272" s="215"/>
      <c r="AR1272" s="205">
        <v>0</v>
      </c>
      <c r="AS1272" s="205">
        <v>0</v>
      </c>
    </row>
    <row r="1273" spans="1:45" ht="15.75" hidden="1" customHeight="1" outlineLevel="1">
      <c r="A1273" s="16" t="s">
        <v>133</v>
      </c>
      <c r="B1273" s="216">
        <v>47</v>
      </c>
      <c r="C1273" s="226"/>
      <c r="D1273" s="228"/>
      <c r="E1273" s="224"/>
      <c r="F1273" s="224"/>
      <c r="G1273" s="222">
        <v>0</v>
      </c>
      <c r="H1273" s="238"/>
      <c r="I1273" s="239"/>
      <c r="J1273" s="239"/>
      <c r="K1273" s="240"/>
      <c r="L1273" s="224"/>
      <c r="M1273" s="215"/>
      <c r="AR1273" s="205">
        <v>0</v>
      </c>
      <c r="AS1273" s="205">
        <v>0</v>
      </c>
    </row>
    <row r="1274" spans="1:45" ht="15.75" hidden="1" customHeight="1" outlineLevel="1">
      <c r="A1274" s="16" t="s">
        <v>133</v>
      </c>
      <c r="B1274" s="216">
        <v>48</v>
      </c>
      <c r="C1274" s="226"/>
      <c r="D1274" s="228"/>
      <c r="E1274" s="224"/>
      <c r="F1274" s="224"/>
      <c r="G1274" s="222">
        <v>0</v>
      </c>
      <c r="H1274" s="238"/>
      <c r="I1274" s="239"/>
      <c r="J1274" s="239"/>
      <c r="K1274" s="240"/>
      <c r="L1274" s="224"/>
      <c r="M1274" s="215"/>
      <c r="AR1274" s="205">
        <v>0</v>
      </c>
      <c r="AS1274" s="205">
        <v>0</v>
      </c>
    </row>
    <row r="1275" spans="1:45" ht="15.75" hidden="1" customHeight="1" outlineLevel="1">
      <c r="A1275" s="16" t="s">
        <v>133</v>
      </c>
      <c r="B1275" s="216">
        <v>49</v>
      </c>
      <c r="C1275" s="226"/>
      <c r="D1275" s="228"/>
      <c r="E1275" s="224"/>
      <c r="F1275" s="224"/>
      <c r="G1275" s="222">
        <v>0</v>
      </c>
      <c r="H1275" s="238"/>
      <c r="I1275" s="239"/>
      <c r="J1275" s="239"/>
      <c r="K1275" s="240"/>
      <c r="L1275" s="224"/>
      <c r="M1275" s="215"/>
      <c r="AR1275" s="205">
        <v>0</v>
      </c>
      <c r="AS1275" s="205">
        <v>0</v>
      </c>
    </row>
    <row r="1276" spans="1:45" ht="15.75" hidden="1" customHeight="1" outlineLevel="1">
      <c r="A1276" s="16" t="s">
        <v>133</v>
      </c>
      <c r="B1276" s="216">
        <v>50</v>
      </c>
      <c r="C1276" s="226"/>
      <c r="D1276" s="228"/>
      <c r="E1276" s="224"/>
      <c r="F1276" s="224"/>
      <c r="G1276" s="222">
        <v>0</v>
      </c>
      <c r="H1276" s="238"/>
      <c r="I1276" s="239"/>
      <c r="J1276" s="239"/>
      <c r="K1276" s="240"/>
      <c r="L1276" s="224"/>
      <c r="M1276" s="215"/>
      <c r="AR1276" s="205">
        <v>0</v>
      </c>
      <c r="AS1276" s="205">
        <v>0</v>
      </c>
    </row>
    <row r="1277" spans="1:45" ht="18.75" customHeight="1" collapsed="1">
      <c r="A1277" s="9"/>
      <c r="B1277" s="10" t="s">
        <v>134</v>
      </c>
      <c r="C1277" s="242"/>
      <c r="D1277" s="228"/>
      <c r="E1277" s="228"/>
      <c r="F1277" s="228"/>
      <c r="G1277" s="243"/>
      <c r="H1277" s="243"/>
      <c r="I1277" s="243"/>
      <c r="J1277" s="243"/>
      <c r="K1277" s="229"/>
      <c r="L1277" s="228"/>
      <c r="M1277" s="230"/>
      <c r="AR1277" s="205">
        <v>0</v>
      </c>
      <c r="AS1277" s="205">
        <v>0</v>
      </c>
    </row>
    <row r="1278" spans="1:45" ht="15.75" hidden="1" customHeight="1" outlineLevel="1">
      <c r="A1278" s="16" t="s">
        <v>133</v>
      </c>
      <c r="B1278" s="216">
        <v>51</v>
      </c>
      <c r="C1278" s="226"/>
      <c r="D1278" s="228"/>
      <c r="E1278" s="224"/>
      <c r="F1278" s="224"/>
      <c r="G1278" s="222"/>
      <c r="H1278" s="238"/>
      <c r="I1278" s="239"/>
      <c r="J1278" s="239"/>
      <c r="K1278" s="240"/>
      <c r="L1278" s="224"/>
      <c r="M1278" s="215"/>
      <c r="AR1278" s="205">
        <v>0</v>
      </c>
      <c r="AS1278" s="205">
        <v>0</v>
      </c>
    </row>
    <row r="1279" spans="1:45" ht="15.75" hidden="1" customHeight="1" outlineLevel="1">
      <c r="A1279" s="16" t="s">
        <v>133</v>
      </c>
      <c r="B1279" s="216">
        <v>52</v>
      </c>
      <c r="C1279" s="226"/>
      <c r="D1279" s="228"/>
      <c r="E1279" s="224"/>
      <c r="F1279" s="224"/>
      <c r="G1279" s="222"/>
      <c r="H1279" s="238"/>
      <c r="I1279" s="239"/>
      <c r="J1279" s="239"/>
      <c r="K1279" s="240"/>
      <c r="L1279" s="224"/>
      <c r="M1279" s="215"/>
      <c r="AR1279" s="205">
        <v>0</v>
      </c>
      <c r="AS1279" s="205">
        <v>0</v>
      </c>
    </row>
    <row r="1280" spans="1:45" ht="15.75" hidden="1" customHeight="1" outlineLevel="1">
      <c r="A1280" s="16" t="s">
        <v>133</v>
      </c>
      <c r="B1280" s="216">
        <v>53</v>
      </c>
      <c r="C1280" s="226"/>
      <c r="D1280" s="228"/>
      <c r="E1280" s="224"/>
      <c r="F1280" s="224"/>
      <c r="G1280" s="222"/>
      <c r="H1280" s="238"/>
      <c r="I1280" s="239"/>
      <c r="J1280" s="239"/>
      <c r="K1280" s="240"/>
      <c r="L1280" s="224"/>
      <c r="M1280" s="215"/>
      <c r="AR1280" s="205">
        <v>0</v>
      </c>
      <c r="AS1280" s="205">
        <v>0</v>
      </c>
    </row>
    <row r="1281" spans="1:45" ht="15.75" hidden="1" customHeight="1" outlineLevel="1">
      <c r="A1281" s="16" t="s">
        <v>133</v>
      </c>
      <c r="B1281" s="216">
        <v>54</v>
      </c>
      <c r="C1281" s="226"/>
      <c r="D1281" s="228"/>
      <c r="E1281" s="224"/>
      <c r="F1281" s="224"/>
      <c r="G1281" s="222"/>
      <c r="H1281" s="238"/>
      <c r="I1281" s="239"/>
      <c r="J1281" s="239"/>
      <c r="K1281" s="240"/>
      <c r="L1281" s="224"/>
      <c r="M1281" s="215"/>
      <c r="AR1281" s="205">
        <v>0</v>
      </c>
      <c r="AS1281" s="205">
        <v>0</v>
      </c>
    </row>
    <row r="1282" spans="1:45" ht="15.75" hidden="1" customHeight="1" outlineLevel="1">
      <c r="A1282" s="16" t="s">
        <v>133</v>
      </c>
      <c r="B1282" s="216">
        <v>55</v>
      </c>
      <c r="C1282" s="226"/>
      <c r="D1282" s="228"/>
      <c r="E1282" s="224"/>
      <c r="F1282" s="224"/>
      <c r="G1282" s="222"/>
      <c r="H1282" s="238"/>
      <c r="I1282" s="239"/>
      <c r="J1282" s="239"/>
      <c r="K1282" s="240"/>
      <c r="L1282" s="224"/>
      <c r="M1282" s="215"/>
      <c r="AR1282" s="205">
        <v>0</v>
      </c>
      <c r="AS1282" s="205">
        <v>0</v>
      </c>
    </row>
    <row r="1283" spans="1:45" ht="15.75" hidden="1" customHeight="1" outlineLevel="1">
      <c r="A1283" s="16" t="s">
        <v>133</v>
      </c>
      <c r="B1283" s="216">
        <v>56</v>
      </c>
      <c r="C1283" s="226"/>
      <c r="D1283" s="228"/>
      <c r="E1283" s="224"/>
      <c r="F1283" s="224"/>
      <c r="G1283" s="222"/>
      <c r="H1283" s="238"/>
      <c r="I1283" s="239"/>
      <c r="J1283" s="239"/>
      <c r="K1283" s="240"/>
      <c r="L1283" s="224"/>
      <c r="M1283" s="215"/>
      <c r="AR1283" s="205">
        <v>0</v>
      </c>
      <c r="AS1283" s="205">
        <v>0</v>
      </c>
    </row>
    <row r="1284" spans="1:45" ht="15.75" hidden="1" customHeight="1" outlineLevel="1">
      <c r="A1284" s="16" t="s">
        <v>133</v>
      </c>
      <c r="B1284" s="216">
        <v>57</v>
      </c>
      <c r="C1284" s="226"/>
      <c r="D1284" s="228"/>
      <c r="E1284" s="224"/>
      <c r="F1284" s="224"/>
      <c r="G1284" s="222"/>
      <c r="H1284" s="238"/>
      <c r="I1284" s="239"/>
      <c r="J1284" s="239"/>
      <c r="K1284" s="240"/>
      <c r="L1284" s="224"/>
      <c r="M1284" s="215"/>
      <c r="AR1284" s="205">
        <v>0</v>
      </c>
      <c r="AS1284" s="205">
        <v>0</v>
      </c>
    </row>
    <row r="1285" spans="1:45" ht="15.75" hidden="1" customHeight="1" outlineLevel="1">
      <c r="A1285" s="16" t="s">
        <v>133</v>
      </c>
      <c r="B1285" s="216">
        <v>58</v>
      </c>
      <c r="C1285" s="226"/>
      <c r="D1285" s="228"/>
      <c r="E1285" s="224"/>
      <c r="F1285" s="224"/>
      <c r="G1285" s="222"/>
      <c r="H1285" s="238"/>
      <c r="I1285" s="239"/>
      <c r="J1285" s="239"/>
      <c r="K1285" s="240"/>
      <c r="L1285" s="224"/>
      <c r="M1285" s="215"/>
      <c r="AR1285" s="205">
        <v>0</v>
      </c>
      <c r="AS1285" s="205">
        <v>0</v>
      </c>
    </row>
    <row r="1286" spans="1:45" ht="15.75" hidden="1" customHeight="1" outlineLevel="1">
      <c r="A1286" s="16" t="s">
        <v>133</v>
      </c>
      <c r="B1286" s="216">
        <v>59</v>
      </c>
      <c r="C1286" s="226"/>
      <c r="D1286" s="228"/>
      <c r="E1286" s="224"/>
      <c r="F1286" s="224"/>
      <c r="G1286" s="222"/>
      <c r="H1286" s="238"/>
      <c r="I1286" s="239"/>
      <c r="J1286" s="239"/>
      <c r="K1286" s="240"/>
      <c r="L1286" s="224"/>
      <c r="M1286" s="215"/>
      <c r="AR1286" s="205">
        <v>0</v>
      </c>
      <c r="AS1286" s="205">
        <v>0</v>
      </c>
    </row>
    <row r="1287" spans="1:45" ht="15.75" hidden="1" customHeight="1" outlineLevel="1">
      <c r="A1287" s="16" t="s">
        <v>133</v>
      </c>
      <c r="B1287" s="216">
        <v>60</v>
      </c>
      <c r="C1287" s="226"/>
      <c r="D1287" s="228"/>
      <c r="E1287" s="224"/>
      <c r="F1287" s="224"/>
      <c r="G1287" s="222"/>
      <c r="H1287" s="238"/>
      <c r="I1287" s="239"/>
      <c r="J1287" s="239"/>
      <c r="K1287" s="240"/>
      <c r="L1287" s="224"/>
      <c r="M1287" s="215"/>
      <c r="AR1287" s="205">
        <v>0</v>
      </c>
      <c r="AS1287" s="205">
        <v>0</v>
      </c>
    </row>
    <row r="1288" spans="1:45" ht="15.75" hidden="1" customHeight="1" outlineLevel="1">
      <c r="A1288" s="16" t="s">
        <v>133</v>
      </c>
      <c r="B1288" s="216">
        <v>61</v>
      </c>
      <c r="C1288" s="226"/>
      <c r="D1288" s="228"/>
      <c r="E1288" s="224"/>
      <c r="F1288" s="224"/>
      <c r="G1288" s="222"/>
      <c r="H1288" s="238"/>
      <c r="I1288" s="239"/>
      <c r="J1288" s="239"/>
      <c r="K1288" s="240"/>
      <c r="L1288" s="224"/>
      <c r="M1288" s="215"/>
      <c r="AR1288" s="205">
        <v>0</v>
      </c>
      <c r="AS1288" s="205">
        <v>0</v>
      </c>
    </row>
    <row r="1289" spans="1:45" ht="15.75" hidden="1" customHeight="1" outlineLevel="1">
      <c r="A1289" s="16" t="s">
        <v>133</v>
      </c>
      <c r="B1289" s="216">
        <v>62</v>
      </c>
      <c r="C1289" s="226"/>
      <c r="D1289" s="228"/>
      <c r="E1289" s="224"/>
      <c r="F1289" s="224"/>
      <c r="G1289" s="222"/>
      <c r="H1289" s="238"/>
      <c r="I1289" s="239"/>
      <c r="J1289" s="239"/>
      <c r="K1289" s="240"/>
      <c r="L1289" s="224"/>
      <c r="M1289" s="215"/>
      <c r="AR1289" s="205">
        <v>0</v>
      </c>
      <c r="AS1289" s="205">
        <v>0</v>
      </c>
    </row>
    <row r="1290" spans="1:45" ht="15.75" hidden="1" customHeight="1" outlineLevel="1">
      <c r="A1290" s="16" t="s">
        <v>133</v>
      </c>
      <c r="B1290" s="216">
        <v>63</v>
      </c>
      <c r="C1290" s="226"/>
      <c r="D1290" s="228"/>
      <c r="E1290" s="224"/>
      <c r="F1290" s="224"/>
      <c r="G1290" s="222"/>
      <c r="H1290" s="238"/>
      <c r="I1290" s="239"/>
      <c r="J1290" s="239"/>
      <c r="K1290" s="240"/>
      <c r="L1290" s="224"/>
      <c r="M1290" s="215"/>
      <c r="AR1290" s="205">
        <v>0</v>
      </c>
      <c r="AS1290" s="205">
        <v>0</v>
      </c>
    </row>
    <row r="1291" spans="1:45" ht="15.75" hidden="1" customHeight="1" outlineLevel="1">
      <c r="A1291" s="16" t="s">
        <v>133</v>
      </c>
      <c r="B1291" s="216">
        <v>64</v>
      </c>
      <c r="C1291" s="226"/>
      <c r="D1291" s="228"/>
      <c r="E1291" s="224"/>
      <c r="F1291" s="224"/>
      <c r="G1291" s="222"/>
      <c r="H1291" s="238"/>
      <c r="I1291" s="239"/>
      <c r="J1291" s="239"/>
      <c r="K1291" s="240"/>
      <c r="L1291" s="224"/>
      <c r="M1291" s="215"/>
      <c r="AR1291" s="205">
        <v>0</v>
      </c>
      <c r="AS1291" s="205">
        <v>0</v>
      </c>
    </row>
    <row r="1292" spans="1:45" ht="15.75" hidden="1" customHeight="1" outlineLevel="1">
      <c r="A1292" s="16" t="s">
        <v>133</v>
      </c>
      <c r="B1292" s="216">
        <v>65</v>
      </c>
      <c r="C1292" s="226"/>
      <c r="D1292" s="228"/>
      <c r="E1292" s="224"/>
      <c r="F1292" s="224"/>
      <c r="G1292" s="222"/>
      <c r="H1292" s="238"/>
      <c r="I1292" s="239"/>
      <c r="J1292" s="239"/>
      <c r="K1292" s="240"/>
      <c r="L1292" s="224"/>
      <c r="M1292" s="215"/>
      <c r="AR1292" s="205">
        <v>0</v>
      </c>
      <c r="AS1292" s="205">
        <v>0</v>
      </c>
    </row>
    <row r="1293" spans="1:45" ht="15.75" hidden="1" customHeight="1" outlineLevel="1">
      <c r="A1293" s="16" t="s">
        <v>133</v>
      </c>
      <c r="B1293" s="216">
        <v>66</v>
      </c>
      <c r="C1293" s="226"/>
      <c r="D1293" s="228"/>
      <c r="E1293" s="224"/>
      <c r="F1293" s="224"/>
      <c r="G1293" s="222"/>
      <c r="H1293" s="238"/>
      <c r="I1293" s="239"/>
      <c r="J1293" s="239"/>
      <c r="K1293" s="240"/>
      <c r="L1293" s="224"/>
      <c r="M1293" s="215"/>
      <c r="AR1293" s="205">
        <v>0</v>
      </c>
      <c r="AS1293" s="205">
        <v>0</v>
      </c>
    </row>
    <row r="1294" spans="1:45" ht="15.75" hidden="1" customHeight="1" outlineLevel="1">
      <c r="A1294" s="16" t="s">
        <v>133</v>
      </c>
      <c r="B1294" s="216">
        <v>67</v>
      </c>
      <c r="C1294" s="226"/>
      <c r="D1294" s="228"/>
      <c r="E1294" s="224"/>
      <c r="F1294" s="224"/>
      <c r="G1294" s="222"/>
      <c r="H1294" s="238"/>
      <c r="I1294" s="239"/>
      <c r="J1294" s="239"/>
      <c r="K1294" s="240"/>
      <c r="L1294" s="224"/>
      <c r="M1294" s="215"/>
      <c r="AR1294" s="205">
        <v>0</v>
      </c>
      <c r="AS1294" s="205">
        <v>0</v>
      </c>
    </row>
    <row r="1295" spans="1:45" ht="15.75" hidden="1" customHeight="1" outlineLevel="1">
      <c r="A1295" s="16" t="s">
        <v>133</v>
      </c>
      <c r="B1295" s="216">
        <v>68</v>
      </c>
      <c r="C1295" s="226"/>
      <c r="D1295" s="228"/>
      <c r="E1295" s="224"/>
      <c r="F1295" s="224"/>
      <c r="G1295" s="222"/>
      <c r="H1295" s="238"/>
      <c r="I1295" s="239"/>
      <c r="J1295" s="239"/>
      <c r="K1295" s="240"/>
      <c r="L1295" s="224"/>
      <c r="M1295" s="215"/>
      <c r="AR1295" s="205">
        <v>0</v>
      </c>
      <c r="AS1295" s="205">
        <v>0</v>
      </c>
    </row>
    <row r="1296" spans="1:45" ht="15.75" hidden="1" customHeight="1" outlineLevel="1">
      <c r="A1296" s="16" t="s">
        <v>133</v>
      </c>
      <c r="B1296" s="216">
        <v>69</v>
      </c>
      <c r="C1296" s="226"/>
      <c r="D1296" s="228"/>
      <c r="E1296" s="224"/>
      <c r="F1296" s="224"/>
      <c r="G1296" s="222"/>
      <c r="H1296" s="238"/>
      <c r="I1296" s="239"/>
      <c r="J1296" s="239"/>
      <c r="K1296" s="240"/>
      <c r="L1296" s="224"/>
      <c r="M1296" s="215"/>
      <c r="AR1296" s="205">
        <v>0</v>
      </c>
      <c r="AS1296" s="205">
        <v>0</v>
      </c>
    </row>
    <row r="1297" spans="1:45" ht="15.75" hidden="1" customHeight="1" outlineLevel="1">
      <c r="A1297" s="16" t="s">
        <v>133</v>
      </c>
      <c r="B1297" s="216">
        <v>70</v>
      </c>
      <c r="C1297" s="226"/>
      <c r="D1297" s="228"/>
      <c r="E1297" s="224"/>
      <c r="F1297" s="224"/>
      <c r="G1297" s="222"/>
      <c r="H1297" s="238"/>
      <c r="I1297" s="239"/>
      <c r="J1297" s="239"/>
      <c r="K1297" s="240"/>
      <c r="L1297" s="224"/>
      <c r="M1297" s="215"/>
      <c r="AR1297" s="205">
        <v>0</v>
      </c>
      <c r="AS1297" s="205">
        <v>0</v>
      </c>
    </row>
    <row r="1298" spans="1:45" ht="15.75" hidden="1" customHeight="1" outlineLevel="1">
      <c r="A1298" s="16" t="s">
        <v>133</v>
      </c>
      <c r="B1298" s="216">
        <v>71</v>
      </c>
      <c r="C1298" s="226"/>
      <c r="D1298" s="228"/>
      <c r="E1298" s="224"/>
      <c r="F1298" s="224"/>
      <c r="G1298" s="222"/>
      <c r="H1298" s="238"/>
      <c r="I1298" s="239"/>
      <c r="J1298" s="239"/>
      <c r="K1298" s="240"/>
      <c r="L1298" s="224"/>
      <c r="M1298" s="215"/>
      <c r="AR1298" s="205">
        <v>0</v>
      </c>
      <c r="AS1298" s="205">
        <v>0</v>
      </c>
    </row>
    <row r="1299" spans="1:45" ht="15.75" hidden="1" customHeight="1" outlineLevel="1">
      <c r="A1299" s="16" t="s">
        <v>133</v>
      </c>
      <c r="B1299" s="216">
        <v>72</v>
      </c>
      <c r="C1299" s="226"/>
      <c r="D1299" s="228"/>
      <c r="E1299" s="224"/>
      <c r="F1299" s="224"/>
      <c r="G1299" s="222"/>
      <c r="H1299" s="238"/>
      <c r="I1299" s="239"/>
      <c r="J1299" s="239"/>
      <c r="K1299" s="240"/>
      <c r="L1299" s="224"/>
      <c r="M1299" s="215"/>
      <c r="AR1299" s="205">
        <v>0</v>
      </c>
      <c r="AS1299" s="205">
        <v>0</v>
      </c>
    </row>
    <row r="1300" spans="1:45" ht="15.75" hidden="1" customHeight="1" outlineLevel="1">
      <c r="A1300" s="16" t="s">
        <v>133</v>
      </c>
      <c r="B1300" s="216">
        <v>73</v>
      </c>
      <c r="C1300" s="226"/>
      <c r="D1300" s="228"/>
      <c r="E1300" s="224"/>
      <c r="F1300" s="224"/>
      <c r="G1300" s="222"/>
      <c r="H1300" s="238"/>
      <c r="I1300" s="239"/>
      <c r="J1300" s="239"/>
      <c r="K1300" s="240"/>
      <c r="L1300" s="224"/>
      <c r="M1300" s="215"/>
      <c r="AR1300" s="205">
        <v>0</v>
      </c>
      <c r="AS1300" s="205">
        <v>0</v>
      </c>
    </row>
    <row r="1301" spans="1:45" ht="15.75" hidden="1" customHeight="1" outlineLevel="1">
      <c r="A1301" s="16" t="s">
        <v>133</v>
      </c>
      <c r="B1301" s="216">
        <v>74</v>
      </c>
      <c r="C1301" s="226"/>
      <c r="D1301" s="228"/>
      <c r="E1301" s="224"/>
      <c r="F1301" s="224"/>
      <c r="G1301" s="222"/>
      <c r="H1301" s="238"/>
      <c r="I1301" s="239"/>
      <c r="J1301" s="239"/>
      <c r="K1301" s="240"/>
      <c r="L1301" s="224"/>
      <c r="M1301" s="215"/>
      <c r="AR1301" s="205">
        <v>0</v>
      </c>
      <c r="AS1301" s="205">
        <v>0</v>
      </c>
    </row>
    <row r="1302" spans="1:45" ht="15.75" hidden="1" customHeight="1" outlineLevel="1">
      <c r="A1302" s="16" t="s">
        <v>133</v>
      </c>
      <c r="B1302" s="216">
        <v>75</v>
      </c>
      <c r="C1302" s="226"/>
      <c r="D1302" s="228"/>
      <c r="E1302" s="224"/>
      <c r="F1302" s="224"/>
      <c r="G1302" s="222"/>
      <c r="H1302" s="238"/>
      <c r="I1302" s="239"/>
      <c r="J1302" s="239"/>
      <c r="K1302" s="240"/>
      <c r="L1302" s="224"/>
      <c r="M1302" s="215"/>
      <c r="AR1302" s="205">
        <v>0</v>
      </c>
      <c r="AS1302" s="205">
        <v>0</v>
      </c>
    </row>
    <row r="1303" spans="1:45" ht="15.75" hidden="1" customHeight="1" outlineLevel="1">
      <c r="A1303" s="16" t="s">
        <v>133</v>
      </c>
      <c r="B1303" s="216">
        <v>76</v>
      </c>
      <c r="C1303" s="226"/>
      <c r="D1303" s="228"/>
      <c r="E1303" s="224"/>
      <c r="F1303" s="224"/>
      <c r="G1303" s="222"/>
      <c r="H1303" s="238"/>
      <c r="I1303" s="239"/>
      <c r="J1303" s="239"/>
      <c r="K1303" s="240"/>
      <c r="L1303" s="224"/>
      <c r="M1303" s="215"/>
      <c r="AR1303" s="205">
        <v>0</v>
      </c>
      <c r="AS1303" s="205">
        <v>0</v>
      </c>
    </row>
    <row r="1304" spans="1:45" ht="15.75" hidden="1" customHeight="1" outlineLevel="1">
      <c r="A1304" s="16" t="s">
        <v>133</v>
      </c>
      <c r="B1304" s="216">
        <v>77</v>
      </c>
      <c r="C1304" s="226"/>
      <c r="D1304" s="228"/>
      <c r="E1304" s="224"/>
      <c r="F1304" s="224"/>
      <c r="G1304" s="222"/>
      <c r="H1304" s="238"/>
      <c r="I1304" s="239"/>
      <c r="J1304" s="239"/>
      <c r="K1304" s="240"/>
      <c r="L1304" s="224"/>
      <c r="M1304" s="215"/>
      <c r="AR1304" s="205">
        <v>0</v>
      </c>
      <c r="AS1304" s="205">
        <v>0</v>
      </c>
    </row>
    <row r="1305" spans="1:45" ht="15.75" hidden="1" customHeight="1" outlineLevel="1">
      <c r="A1305" s="16" t="s">
        <v>133</v>
      </c>
      <c r="B1305" s="216">
        <v>78</v>
      </c>
      <c r="C1305" s="226"/>
      <c r="D1305" s="228"/>
      <c r="E1305" s="224"/>
      <c r="F1305" s="224"/>
      <c r="G1305" s="222"/>
      <c r="H1305" s="238"/>
      <c r="I1305" s="239"/>
      <c r="J1305" s="239"/>
      <c r="K1305" s="240"/>
      <c r="L1305" s="224"/>
      <c r="M1305" s="215"/>
      <c r="AR1305" s="205">
        <v>0</v>
      </c>
      <c r="AS1305" s="205">
        <v>0</v>
      </c>
    </row>
    <row r="1306" spans="1:45" ht="15.75" hidden="1" customHeight="1" outlineLevel="1">
      <c r="A1306" s="16" t="s">
        <v>133</v>
      </c>
      <c r="B1306" s="216">
        <v>79</v>
      </c>
      <c r="C1306" s="226"/>
      <c r="D1306" s="228"/>
      <c r="E1306" s="224"/>
      <c r="F1306" s="224"/>
      <c r="G1306" s="222"/>
      <c r="H1306" s="238"/>
      <c r="I1306" s="239"/>
      <c r="J1306" s="239"/>
      <c r="K1306" s="240"/>
      <c r="L1306" s="224"/>
      <c r="M1306" s="215"/>
      <c r="AR1306" s="205">
        <v>0</v>
      </c>
      <c r="AS1306" s="205">
        <v>0</v>
      </c>
    </row>
    <row r="1307" spans="1:45" ht="15.75" hidden="1" customHeight="1" outlineLevel="1">
      <c r="A1307" s="16" t="s">
        <v>133</v>
      </c>
      <c r="B1307" s="216">
        <v>80</v>
      </c>
      <c r="C1307" s="226"/>
      <c r="D1307" s="228"/>
      <c r="E1307" s="224"/>
      <c r="F1307" s="224"/>
      <c r="G1307" s="222"/>
      <c r="H1307" s="238"/>
      <c r="I1307" s="239"/>
      <c r="J1307" s="239"/>
      <c r="K1307" s="240"/>
      <c r="L1307" s="224"/>
      <c r="M1307" s="215"/>
      <c r="AR1307" s="205">
        <v>0</v>
      </c>
      <c r="AS1307" s="205">
        <v>0</v>
      </c>
    </row>
    <row r="1308" spans="1:45" ht="15.75" hidden="1" customHeight="1" outlineLevel="1">
      <c r="A1308" s="16" t="s">
        <v>133</v>
      </c>
      <c r="B1308" s="216">
        <v>81</v>
      </c>
      <c r="C1308" s="226"/>
      <c r="D1308" s="228"/>
      <c r="E1308" s="224"/>
      <c r="F1308" s="224"/>
      <c r="G1308" s="222"/>
      <c r="H1308" s="238"/>
      <c r="I1308" s="239"/>
      <c r="J1308" s="239"/>
      <c r="K1308" s="240"/>
      <c r="L1308" s="224"/>
      <c r="M1308" s="215"/>
      <c r="AR1308" s="205">
        <v>0</v>
      </c>
      <c r="AS1308" s="205">
        <v>0</v>
      </c>
    </row>
    <row r="1309" spans="1:45" ht="15.75" hidden="1" customHeight="1" outlineLevel="1">
      <c r="A1309" s="16" t="s">
        <v>133</v>
      </c>
      <c r="B1309" s="216">
        <v>82</v>
      </c>
      <c r="C1309" s="226"/>
      <c r="D1309" s="228"/>
      <c r="E1309" s="224"/>
      <c r="F1309" s="224"/>
      <c r="G1309" s="222"/>
      <c r="H1309" s="238"/>
      <c r="I1309" s="239"/>
      <c r="J1309" s="239"/>
      <c r="K1309" s="240"/>
      <c r="L1309" s="224"/>
      <c r="M1309" s="215"/>
      <c r="AR1309" s="205">
        <v>0</v>
      </c>
      <c r="AS1309" s="205">
        <v>0</v>
      </c>
    </row>
    <row r="1310" spans="1:45" ht="15.75" hidden="1" customHeight="1" outlineLevel="1">
      <c r="A1310" s="16" t="s">
        <v>133</v>
      </c>
      <c r="B1310" s="216">
        <v>83</v>
      </c>
      <c r="C1310" s="226"/>
      <c r="D1310" s="228"/>
      <c r="E1310" s="224"/>
      <c r="F1310" s="224"/>
      <c r="G1310" s="222"/>
      <c r="H1310" s="238"/>
      <c r="I1310" s="239"/>
      <c r="J1310" s="239"/>
      <c r="K1310" s="240"/>
      <c r="L1310" s="224"/>
      <c r="M1310" s="215"/>
      <c r="AR1310" s="205">
        <v>0</v>
      </c>
      <c r="AS1310" s="205">
        <v>0</v>
      </c>
    </row>
    <row r="1311" spans="1:45" ht="15.75" hidden="1" customHeight="1" outlineLevel="1">
      <c r="A1311" s="16" t="s">
        <v>133</v>
      </c>
      <c r="B1311" s="216">
        <v>84</v>
      </c>
      <c r="C1311" s="226"/>
      <c r="D1311" s="228"/>
      <c r="E1311" s="224"/>
      <c r="F1311" s="224"/>
      <c r="G1311" s="222"/>
      <c r="H1311" s="238"/>
      <c r="I1311" s="239"/>
      <c r="J1311" s="239"/>
      <c r="K1311" s="240"/>
      <c r="L1311" s="224"/>
      <c r="M1311" s="215"/>
      <c r="AR1311" s="205">
        <v>0</v>
      </c>
      <c r="AS1311" s="205">
        <v>0</v>
      </c>
    </row>
    <row r="1312" spans="1:45" ht="15.75" hidden="1" customHeight="1" outlineLevel="1">
      <c r="A1312" s="16" t="s">
        <v>133</v>
      </c>
      <c r="B1312" s="216">
        <v>85</v>
      </c>
      <c r="C1312" s="226"/>
      <c r="D1312" s="228"/>
      <c r="E1312" s="224"/>
      <c r="F1312" s="224"/>
      <c r="G1312" s="222"/>
      <c r="H1312" s="238"/>
      <c r="I1312" s="239"/>
      <c r="J1312" s="239"/>
      <c r="K1312" s="240"/>
      <c r="L1312" s="224"/>
      <c r="M1312" s="215"/>
      <c r="AR1312" s="205">
        <v>0</v>
      </c>
      <c r="AS1312" s="205">
        <v>0</v>
      </c>
    </row>
    <row r="1313" spans="1:45" ht="15.75" hidden="1" customHeight="1" outlineLevel="1">
      <c r="A1313" s="16" t="s">
        <v>133</v>
      </c>
      <c r="B1313" s="216">
        <v>86</v>
      </c>
      <c r="C1313" s="226"/>
      <c r="D1313" s="228"/>
      <c r="E1313" s="224"/>
      <c r="F1313" s="224"/>
      <c r="G1313" s="222"/>
      <c r="H1313" s="238"/>
      <c r="I1313" s="239"/>
      <c r="J1313" s="239"/>
      <c r="K1313" s="240"/>
      <c r="L1313" s="224"/>
      <c r="M1313" s="215"/>
      <c r="AR1313" s="205">
        <v>0</v>
      </c>
      <c r="AS1313" s="205">
        <v>0</v>
      </c>
    </row>
    <row r="1314" spans="1:45" ht="15.75" hidden="1" customHeight="1" outlineLevel="1">
      <c r="A1314" s="16" t="s">
        <v>133</v>
      </c>
      <c r="B1314" s="216">
        <v>87</v>
      </c>
      <c r="C1314" s="226"/>
      <c r="D1314" s="228"/>
      <c r="E1314" s="224"/>
      <c r="F1314" s="224"/>
      <c r="G1314" s="222"/>
      <c r="H1314" s="238"/>
      <c r="I1314" s="239"/>
      <c r="J1314" s="239"/>
      <c r="K1314" s="240"/>
      <c r="L1314" s="224"/>
      <c r="M1314" s="215"/>
      <c r="AR1314" s="205">
        <v>0</v>
      </c>
      <c r="AS1314" s="205">
        <v>0</v>
      </c>
    </row>
    <row r="1315" spans="1:45" ht="15.75" hidden="1" customHeight="1" outlineLevel="1">
      <c r="A1315" s="16" t="s">
        <v>133</v>
      </c>
      <c r="B1315" s="216">
        <v>88</v>
      </c>
      <c r="C1315" s="226"/>
      <c r="D1315" s="228"/>
      <c r="E1315" s="224"/>
      <c r="F1315" s="224"/>
      <c r="G1315" s="222"/>
      <c r="H1315" s="238"/>
      <c r="I1315" s="239"/>
      <c r="J1315" s="239"/>
      <c r="K1315" s="240"/>
      <c r="L1315" s="224"/>
      <c r="M1315" s="215"/>
      <c r="AR1315" s="205">
        <v>0</v>
      </c>
      <c r="AS1315" s="205">
        <v>0</v>
      </c>
    </row>
    <row r="1316" spans="1:45" ht="15.75" hidden="1" customHeight="1" outlineLevel="1">
      <c r="A1316" s="16" t="s">
        <v>133</v>
      </c>
      <c r="B1316" s="216">
        <v>89</v>
      </c>
      <c r="C1316" s="226"/>
      <c r="D1316" s="228"/>
      <c r="E1316" s="224"/>
      <c r="F1316" s="224"/>
      <c r="G1316" s="222"/>
      <c r="H1316" s="238"/>
      <c r="I1316" s="239"/>
      <c r="J1316" s="239"/>
      <c r="K1316" s="240"/>
      <c r="L1316" s="224"/>
      <c r="M1316" s="215"/>
      <c r="AR1316" s="205">
        <v>0</v>
      </c>
      <c r="AS1316" s="205">
        <v>0</v>
      </c>
    </row>
    <row r="1317" spans="1:45" ht="15.75" hidden="1" customHeight="1" outlineLevel="1">
      <c r="A1317" s="16" t="s">
        <v>133</v>
      </c>
      <c r="B1317" s="216">
        <v>90</v>
      </c>
      <c r="C1317" s="226"/>
      <c r="D1317" s="228"/>
      <c r="E1317" s="224"/>
      <c r="F1317" s="224"/>
      <c r="G1317" s="222"/>
      <c r="H1317" s="238"/>
      <c r="I1317" s="239"/>
      <c r="J1317" s="239"/>
      <c r="K1317" s="240"/>
      <c r="L1317" s="224"/>
      <c r="M1317" s="215"/>
      <c r="AR1317" s="205">
        <v>0</v>
      </c>
      <c r="AS1317" s="205">
        <v>0</v>
      </c>
    </row>
    <row r="1318" spans="1:45" ht="15.75" hidden="1" customHeight="1" outlineLevel="1">
      <c r="A1318" s="16" t="s">
        <v>133</v>
      </c>
      <c r="B1318" s="216">
        <v>91</v>
      </c>
      <c r="C1318" s="226"/>
      <c r="D1318" s="228"/>
      <c r="E1318" s="224"/>
      <c r="F1318" s="224"/>
      <c r="G1318" s="222"/>
      <c r="H1318" s="238"/>
      <c r="I1318" s="239"/>
      <c r="J1318" s="239"/>
      <c r="K1318" s="240"/>
      <c r="L1318" s="224"/>
      <c r="M1318" s="215"/>
      <c r="AR1318" s="205">
        <v>0</v>
      </c>
      <c r="AS1318" s="205">
        <v>0</v>
      </c>
    </row>
    <row r="1319" spans="1:45" ht="15.75" hidden="1" customHeight="1" outlineLevel="1">
      <c r="A1319" s="16" t="s">
        <v>133</v>
      </c>
      <c r="B1319" s="216">
        <v>92</v>
      </c>
      <c r="C1319" s="226"/>
      <c r="D1319" s="228"/>
      <c r="E1319" s="224"/>
      <c r="F1319" s="224"/>
      <c r="G1319" s="222"/>
      <c r="H1319" s="238"/>
      <c r="I1319" s="239"/>
      <c r="J1319" s="239"/>
      <c r="K1319" s="240"/>
      <c r="L1319" s="224"/>
      <c r="M1319" s="215"/>
      <c r="AR1319" s="205">
        <v>0</v>
      </c>
      <c r="AS1319" s="205">
        <v>0</v>
      </c>
    </row>
    <row r="1320" spans="1:45" ht="15.75" hidden="1" customHeight="1" outlineLevel="1">
      <c r="A1320" s="16" t="s">
        <v>133</v>
      </c>
      <c r="B1320" s="216">
        <v>93</v>
      </c>
      <c r="C1320" s="226"/>
      <c r="D1320" s="228"/>
      <c r="E1320" s="224"/>
      <c r="F1320" s="224"/>
      <c r="G1320" s="222"/>
      <c r="H1320" s="238"/>
      <c r="I1320" s="239"/>
      <c r="J1320" s="239"/>
      <c r="K1320" s="240"/>
      <c r="L1320" s="224"/>
      <c r="M1320" s="215"/>
      <c r="AR1320" s="205">
        <v>0</v>
      </c>
      <c r="AS1320" s="205">
        <v>0</v>
      </c>
    </row>
    <row r="1321" spans="1:45" ht="15.75" hidden="1" customHeight="1" outlineLevel="1">
      <c r="A1321" s="16" t="s">
        <v>133</v>
      </c>
      <c r="B1321" s="216">
        <v>94</v>
      </c>
      <c r="C1321" s="226"/>
      <c r="D1321" s="228"/>
      <c r="E1321" s="224"/>
      <c r="F1321" s="224"/>
      <c r="G1321" s="222"/>
      <c r="H1321" s="238"/>
      <c r="I1321" s="239"/>
      <c r="J1321" s="239"/>
      <c r="K1321" s="240"/>
      <c r="L1321" s="224"/>
      <c r="M1321" s="215"/>
      <c r="AR1321" s="205">
        <v>0</v>
      </c>
      <c r="AS1321" s="205">
        <v>0</v>
      </c>
    </row>
    <row r="1322" spans="1:45" ht="15.75" hidden="1" customHeight="1" outlineLevel="1">
      <c r="A1322" s="16" t="s">
        <v>133</v>
      </c>
      <c r="B1322" s="216">
        <v>95</v>
      </c>
      <c r="C1322" s="226"/>
      <c r="D1322" s="228"/>
      <c r="E1322" s="224"/>
      <c r="F1322" s="224"/>
      <c r="G1322" s="222"/>
      <c r="H1322" s="238"/>
      <c r="I1322" s="239"/>
      <c r="J1322" s="239"/>
      <c r="K1322" s="240"/>
      <c r="L1322" s="224"/>
      <c r="M1322" s="215"/>
      <c r="AR1322" s="205">
        <v>0</v>
      </c>
      <c r="AS1322" s="205">
        <v>0</v>
      </c>
    </row>
    <row r="1323" spans="1:45" ht="15.75" hidden="1" customHeight="1" outlineLevel="1">
      <c r="A1323" s="16" t="s">
        <v>133</v>
      </c>
      <c r="B1323" s="216">
        <v>96</v>
      </c>
      <c r="C1323" s="226"/>
      <c r="D1323" s="228"/>
      <c r="E1323" s="224"/>
      <c r="F1323" s="224"/>
      <c r="G1323" s="222"/>
      <c r="H1323" s="238"/>
      <c r="I1323" s="239"/>
      <c r="J1323" s="239"/>
      <c r="K1323" s="240"/>
      <c r="L1323" s="224"/>
      <c r="M1323" s="215"/>
      <c r="AR1323" s="205">
        <v>0</v>
      </c>
      <c r="AS1323" s="205">
        <v>0</v>
      </c>
    </row>
    <row r="1324" spans="1:45" ht="15.75" hidden="1" customHeight="1" outlineLevel="1">
      <c r="A1324" s="16" t="s">
        <v>133</v>
      </c>
      <c r="B1324" s="216">
        <v>97</v>
      </c>
      <c r="C1324" s="226"/>
      <c r="D1324" s="228"/>
      <c r="E1324" s="224"/>
      <c r="F1324" s="224"/>
      <c r="G1324" s="222"/>
      <c r="H1324" s="238"/>
      <c r="I1324" s="239"/>
      <c r="J1324" s="239"/>
      <c r="K1324" s="240"/>
      <c r="L1324" s="224"/>
      <c r="M1324" s="215"/>
      <c r="AR1324" s="205">
        <v>0</v>
      </c>
      <c r="AS1324" s="205">
        <v>0</v>
      </c>
    </row>
    <row r="1325" spans="1:45" ht="15.75" hidden="1" customHeight="1" outlineLevel="1">
      <c r="A1325" s="16" t="s">
        <v>133</v>
      </c>
      <c r="B1325" s="216">
        <v>98</v>
      </c>
      <c r="C1325" s="226"/>
      <c r="D1325" s="228"/>
      <c r="E1325" s="224"/>
      <c r="F1325" s="224"/>
      <c r="G1325" s="222"/>
      <c r="H1325" s="238"/>
      <c r="I1325" s="239"/>
      <c r="J1325" s="239"/>
      <c r="K1325" s="240"/>
      <c r="L1325" s="224"/>
      <c r="M1325" s="215"/>
      <c r="AR1325" s="205">
        <v>0</v>
      </c>
      <c r="AS1325" s="205">
        <v>0</v>
      </c>
    </row>
    <row r="1326" spans="1:45" ht="15.75" hidden="1" customHeight="1" outlineLevel="1">
      <c r="A1326" s="16" t="s">
        <v>133</v>
      </c>
      <c r="B1326" s="216">
        <v>99</v>
      </c>
      <c r="C1326" s="226"/>
      <c r="D1326" s="228"/>
      <c r="E1326" s="224"/>
      <c r="F1326" s="224"/>
      <c r="G1326" s="222"/>
      <c r="H1326" s="238"/>
      <c r="I1326" s="239"/>
      <c r="J1326" s="239"/>
      <c r="K1326" s="240"/>
      <c r="L1326" s="224"/>
      <c r="M1326" s="215"/>
      <c r="AR1326" s="205">
        <v>0</v>
      </c>
      <c r="AS1326" s="205">
        <v>0</v>
      </c>
    </row>
    <row r="1327" spans="1:45" ht="15.75" hidden="1" customHeight="1" outlineLevel="1">
      <c r="A1327" s="16" t="s">
        <v>133</v>
      </c>
      <c r="B1327" s="216">
        <v>100</v>
      </c>
      <c r="C1327" s="226"/>
      <c r="D1327" s="228"/>
      <c r="E1327" s="224"/>
      <c r="F1327" s="224"/>
      <c r="G1327" s="222"/>
      <c r="H1327" s="238"/>
      <c r="I1327" s="239"/>
      <c r="J1327" s="239"/>
      <c r="K1327" s="240"/>
      <c r="L1327" s="224"/>
      <c r="M1327" s="215"/>
      <c r="AR1327" s="205">
        <v>0</v>
      </c>
      <c r="AS1327" s="205">
        <v>0</v>
      </c>
    </row>
    <row r="1328" spans="1:45" ht="18.75" customHeight="1" collapsed="1" thickBot="1">
      <c r="A1328" s="9"/>
      <c r="B1328" s="10" t="s">
        <v>128</v>
      </c>
      <c r="C1328" s="242"/>
      <c r="D1328" s="228"/>
      <c r="E1328" s="228"/>
      <c r="F1328" s="228"/>
      <c r="G1328" s="243"/>
      <c r="H1328" s="228"/>
      <c r="I1328" s="228"/>
      <c r="J1328" s="228"/>
      <c r="K1328" s="259"/>
      <c r="L1328" s="260"/>
      <c r="M1328" s="230"/>
      <c r="AR1328" s="205">
        <v>0</v>
      </c>
      <c r="AS1328" s="205">
        <v>0</v>
      </c>
    </row>
    <row r="1329" spans="1:13" ht="15.75" customHeight="1" thickBot="1">
      <c r="A1329" s="212"/>
      <c r="B1329" s="231"/>
      <c r="C1329" s="232"/>
      <c r="D1329" s="231"/>
      <c r="E1329" s="231"/>
      <c r="F1329" s="17" t="s">
        <v>135</v>
      </c>
      <c r="G1329" s="13">
        <v>10083000</v>
      </c>
      <c r="H1329" s="11"/>
      <c r="I1329" s="11"/>
      <c r="J1329" s="11"/>
      <c r="M1329" s="215"/>
    </row>
    <row r="1330" spans="1:13" ht="12" customHeight="1" thickBot="1">
      <c r="A1330" s="233"/>
      <c r="B1330" s="234"/>
      <c r="C1330" s="235"/>
      <c r="D1330" s="234"/>
      <c r="E1330" s="234"/>
      <c r="F1330" s="234"/>
      <c r="G1330" s="234"/>
      <c r="H1330" s="234"/>
      <c r="I1330" s="234"/>
      <c r="J1330" s="234"/>
      <c r="K1330" s="261"/>
      <c r="L1330" s="261"/>
      <c r="M1330" s="236"/>
    </row>
    <row r="1331" spans="1:13" ht="15.75" customHeight="1">
      <c r="B1331" s="231"/>
      <c r="C1331" s="232"/>
      <c r="D1331" s="231"/>
      <c r="E1331" s="231"/>
      <c r="F1331" s="231"/>
      <c r="G1331" s="231"/>
      <c r="H1331" s="231"/>
      <c r="I1331" s="231"/>
      <c r="J1331" s="231"/>
    </row>
    <row r="1332" spans="1:13" ht="15.75" customHeight="1">
      <c r="B1332" s="231"/>
      <c r="C1332" s="232"/>
      <c r="D1332" s="231"/>
      <c r="E1332" s="231"/>
      <c r="F1332" s="231"/>
      <c r="G1332" s="231"/>
      <c r="H1332" s="231"/>
      <c r="I1332" s="231"/>
      <c r="J1332" s="231"/>
    </row>
    <row r="1333" spans="1:13" ht="15.75" customHeight="1">
      <c r="B1333" s="231"/>
      <c r="C1333" s="232"/>
      <c r="D1333" s="231"/>
      <c r="E1333" s="231"/>
      <c r="F1333" s="231"/>
      <c r="G1333" s="231"/>
      <c r="H1333" s="231"/>
      <c r="I1333" s="231"/>
      <c r="J1333" s="231"/>
    </row>
    <row r="1334" spans="1:13" ht="15.75" customHeight="1">
      <c r="B1334" s="231"/>
      <c r="C1334" s="232"/>
      <c r="D1334" s="231"/>
      <c r="E1334" s="231"/>
      <c r="F1334" s="231"/>
      <c r="G1334" s="231"/>
      <c r="H1334" s="231"/>
      <c r="I1334" s="231"/>
      <c r="J1334" s="231"/>
    </row>
    <row r="1335" spans="1:13" ht="15.75" customHeight="1">
      <c r="B1335" s="231"/>
      <c r="C1335" s="232"/>
      <c r="D1335" s="231"/>
      <c r="E1335" s="231"/>
      <c r="F1335" s="231"/>
      <c r="G1335" s="231"/>
      <c r="H1335" s="231"/>
      <c r="I1335" s="231"/>
      <c r="J1335" s="231"/>
    </row>
    <row r="1336" spans="1:13" ht="15.75" customHeight="1">
      <c r="B1336" s="231"/>
      <c r="C1336" s="232"/>
      <c r="D1336" s="231"/>
      <c r="E1336" s="231"/>
      <c r="F1336" s="231"/>
      <c r="G1336" s="231"/>
      <c r="H1336" s="231"/>
      <c r="I1336" s="231"/>
      <c r="J1336" s="231"/>
    </row>
    <row r="1337" spans="1:13" ht="15.75" customHeight="1">
      <c r="B1337" s="231"/>
      <c r="C1337" s="232"/>
      <c r="D1337" s="231"/>
      <c r="E1337" s="231"/>
      <c r="F1337" s="231"/>
      <c r="G1337" s="231"/>
      <c r="H1337" s="231"/>
      <c r="I1337" s="231"/>
      <c r="J1337" s="231"/>
    </row>
    <row r="1338" spans="1:13" ht="15.75" customHeight="1">
      <c r="B1338" s="231"/>
      <c r="C1338" s="232"/>
      <c r="D1338" s="231"/>
      <c r="E1338" s="231"/>
      <c r="F1338" s="231"/>
      <c r="G1338" s="231"/>
      <c r="H1338" s="231"/>
      <c r="I1338" s="231"/>
      <c r="J1338" s="231"/>
    </row>
    <row r="1339" spans="1:13" ht="15.75" customHeight="1">
      <c r="B1339" s="231"/>
      <c r="C1339" s="232"/>
      <c r="D1339" s="231"/>
      <c r="E1339" s="231"/>
      <c r="F1339" s="231"/>
      <c r="G1339" s="231"/>
      <c r="H1339" s="231"/>
      <c r="I1339" s="231"/>
      <c r="J1339" s="231"/>
    </row>
    <row r="1340" spans="1:13" ht="15.75" customHeight="1">
      <c r="B1340" s="231"/>
      <c r="C1340" s="232"/>
      <c r="D1340" s="231"/>
      <c r="E1340" s="231"/>
      <c r="F1340" s="231"/>
      <c r="G1340" s="231"/>
      <c r="H1340" s="231"/>
      <c r="I1340" s="231"/>
      <c r="J1340" s="231"/>
    </row>
    <row r="1341" spans="1:13" ht="15.75" customHeight="1">
      <c r="B1341" s="231"/>
      <c r="C1341" s="232"/>
      <c r="D1341" s="231"/>
      <c r="E1341" s="231"/>
      <c r="F1341" s="231"/>
      <c r="G1341" s="231"/>
      <c r="H1341" s="231"/>
      <c r="I1341" s="231"/>
      <c r="J1341" s="231"/>
    </row>
    <row r="1342" spans="1:13" ht="15.75" customHeight="1">
      <c r="B1342" s="231"/>
      <c r="C1342" s="232"/>
      <c r="D1342" s="231"/>
      <c r="E1342" s="231"/>
      <c r="F1342" s="231"/>
      <c r="G1342" s="231"/>
      <c r="H1342" s="231"/>
      <c r="I1342" s="231"/>
      <c r="J1342" s="231"/>
    </row>
    <row r="1343" spans="1:13" ht="15.75" customHeight="1">
      <c r="B1343" s="231"/>
      <c r="C1343" s="232"/>
      <c r="D1343" s="231"/>
      <c r="E1343" s="231"/>
      <c r="F1343" s="231"/>
      <c r="G1343" s="231"/>
      <c r="H1343" s="231"/>
      <c r="I1343" s="231"/>
      <c r="J1343" s="231"/>
    </row>
    <row r="1344" spans="1:13" ht="15.75" customHeight="1">
      <c r="B1344" s="231"/>
      <c r="C1344" s="232"/>
      <c r="D1344" s="231"/>
      <c r="E1344" s="231"/>
      <c r="F1344" s="231"/>
      <c r="G1344" s="231"/>
      <c r="H1344" s="231"/>
      <c r="I1344" s="231"/>
      <c r="J1344" s="231"/>
    </row>
    <row r="1345" spans="2:10" ht="15.75" customHeight="1">
      <c r="B1345" s="231"/>
      <c r="C1345" s="232"/>
      <c r="D1345" s="231"/>
      <c r="E1345" s="231"/>
      <c r="F1345" s="231"/>
      <c r="G1345" s="231"/>
      <c r="H1345" s="231"/>
      <c r="I1345" s="231"/>
      <c r="J1345" s="231"/>
    </row>
    <row r="1346" spans="2:10" ht="15.75" customHeight="1">
      <c r="B1346" s="231"/>
      <c r="C1346" s="232"/>
      <c r="D1346" s="231"/>
      <c r="E1346" s="231"/>
      <c r="F1346" s="231"/>
      <c r="G1346" s="231"/>
      <c r="H1346" s="231"/>
      <c r="I1346" s="231"/>
      <c r="J1346" s="231"/>
    </row>
    <row r="1347" spans="2:10" ht="15.75" customHeight="1">
      <c r="B1347" s="231"/>
      <c r="C1347" s="232"/>
      <c r="D1347" s="231"/>
      <c r="E1347" s="231"/>
      <c r="F1347" s="231"/>
      <c r="G1347" s="231"/>
      <c r="H1347" s="231"/>
      <c r="I1347" s="231"/>
      <c r="J1347" s="231"/>
    </row>
    <row r="1348" spans="2:10" ht="15.75" customHeight="1">
      <c r="B1348" s="231"/>
      <c r="C1348" s="232"/>
      <c r="D1348" s="231"/>
      <c r="E1348" s="231"/>
      <c r="F1348" s="231"/>
      <c r="G1348" s="231"/>
      <c r="H1348" s="231"/>
      <c r="I1348" s="231"/>
      <c r="J1348" s="231"/>
    </row>
    <row r="1349" spans="2:10" ht="15.75" customHeight="1">
      <c r="B1349" s="231"/>
      <c r="C1349" s="232"/>
      <c r="D1349" s="231"/>
      <c r="E1349" s="231"/>
      <c r="F1349" s="231"/>
      <c r="G1349" s="231"/>
      <c r="H1349" s="231"/>
      <c r="I1349" s="231"/>
      <c r="J1349" s="231"/>
    </row>
    <row r="1350" spans="2:10" ht="15.75" customHeight="1">
      <c r="B1350" s="231"/>
      <c r="C1350" s="232"/>
      <c r="D1350" s="231"/>
      <c r="E1350" s="231"/>
      <c r="F1350" s="231"/>
      <c r="G1350" s="231"/>
      <c r="H1350" s="231"/>
      <c r="I1350" s="231"/>
      <c r="J1350" s="231"/>
    </row>
    <row r="1351" spans="2:10" ht="15.75" customHeight="1">
      <c r="B1351" s="231"/>
      <c r="C1351" s="232"/>
      <c r="D1351" s="231"/>
      <c r="E1351" s="231"/>
      <c r="F1351" s="231"/>
      <c r="G1351" s="231"/>
      <c r="H1351" s="231"/>
      <c r="I1351" s="231"/>
      <c r="J1351" s="231"/>
    </row>
    <row r="1352" spans="2:10" ht="15.75" customHeight="1">
      <c r="B1352" s="231"/>
      <c r="C1352" s="232"/>
      <c r="D1352" s="231"/>
      <c r="E1352" s="231"/>
      <c r="F1352" s="231"/>
      <c r="G1352" s="231"/>
      <c r="H1352" s="231"/>
      <c r="I1352" s="231"/>
      <c r="J1352" s="231"/>
    </row>
    <row r="1353" spans="2:10" ht="15.75" customHeight="1">
      <c r="B1353" s="231"/>
      <c r="C1353" s="232"/>
      <c r="D1353" s="231"/>
      <c r="E1353" s="231"/>
      <c r="F1353" s="231"/>
      <c r="G1353" s="231"/>
      <c r="H1353" s="231"/>
      <c r="I1353" s="231"/>
      <c r="J1353" s="231"/>
    </row>
    <row r="1354" spans="2:10" ht="15.75" customHeight="1">
      <c r="B1354" s="231"/>
      <c r="C1354" s="232"/>
      <c r="D1354" s="231"/>
      <c r="E1354" s="231"/>
      <c r="F1354" s="231"/>
      <c r="G1354" s="231"/>
      <c r="H1354" s="231"/>
      <c r="I1354" s="231"/>
      <c r="J1354" s="231"/>
    </row>
    <row r="1355" spans="2:10" ht="15.75" customHeight="1">
      <c r="B1355" s="231"/>
      <c r="C1355" s="232"/>
      <c r="D1355" s="231"/>
      <c r="E1355" s="231"/>
      <c r="F1355" s="231"/>
      <c r="G1355" s="231"/>
      <c r="H1355" s="231"/>
      <c r="I1355" s="231"/>
      <c r="J1355" s="231"/>
    </row>
    <row r="1356" spans="2:10" ht="15.75" customHeight="1">
      <c r="B1356" s="231"/>
      <c r="C1356" s="232"/>
      <c r="D1356" s="231"/>
      <c r="E1356" s="231"/>
      <c r="F1356" s="231"/>
      <c r="G1356" s="231"/>
      <c r="H1356" s="231"/>
      <c r="I1356" s="231"/>
      <c r="J1356" s="231"/>
    </row>
    <row r="1357" spans="2:10" ht="15.75" customHeight="1">
      <c r="B1357" s="231"/>
      <c r="C1357" s="232"/>
      <c r="D1357" s="231"/>
      <c r="E1357" s="231"/>
      <c r="F1357" s="231"/>
      <c r="G1357" s="231"/>
      <c r="H1357" s="231"/>
      <c r="I1357" s="231"/>
      <c r="J1357" s="231"/>
    </row>
    <row r="1358" spans="2:10" ht="15.75" customHeight="1">
      <c r="B1358" s="231"/>
      <c r="C1358" s="232"/>
      <c r="D1358" s="231"/>
      <c r="E1358" s="231"/>
      <c r="F1358" s="231"/>
      <c r="G1358" s="231"/>
      <c r="H1358" s="231"/>
      <c r="I1358" s="231"/>
      <c r="J1358" s="231"/>
    </row>
    <row r="1359" spans="2:10" ht="15.75" customHeight="1">
      <c r="B1359" s="231"/>
      <c r="C1359" s="232"/>
      <c r="D1359" s="231"/>
      <c r="E1359" s="231"/>
      <c r="F1359" s="231"/>
      <c r="G1359" s="231"/>
      <c r="H1359" s="231"/>
      <c r="I1359" s="231"/>
      <c r="J1359" s="231"/>
    </row>
    <row r="1360" spans="2:10" ht="15.75" customHeight="1">
      <c r="B1360" s="231"/>
      <c r="C1360" s="232"/>
      <c r="D1360" s="231"/>
      <c r="E1360" s="231"/>
      <c r="F1360" s="231"/>
      <c r="G1360" s="231"/>
      <c r="H1360" s="231"/>
      <c r="I1360" s="231"/>
      <c r="J1360" s="231"/>
    </row>
    <row r="1361" spans="2:10" ht="15.75" customHeight="1">
      <c r="B1361" s="231"/>
      <c r="C1361" s="232"/>
      <c r="D1361" s="231"/>
      <c r="E1361" s="231"/>
      <c r="F1361" s="231"/>
      <c r="G1361" s="231"/>
      <c r="H1361" s="231"/>
      <c r="I1361" s="231"/>
      <c r="J1361" s="231"/>
    </row>
    <row r="1362" spans="2:10" ht="15.75" customHeight="1">
      <c r="B1362" s="231"/>
      <c r="C1362" s="232"/>
      <c r="D1362" s="231"/>
      <c r="E1362" s="231"/>
      <c r="F1362" s="231"/>
      <c r="G1362" s="231"/>
      <c r="H1362" s="231"/>
      <c r="I1362" s="231"/>
      <c r="J1362" s="231"/>
    </row>
    <row r="1363" spans="2:10" ht="15.75" customHeight="1">
      <c r="B1363" s="231"/>
      <c r="C1363" s="232"/>
      <c r="D1363" s="231"/>
      <c r="E1363" s="231"/>
      <c r="F1363" s="231"/>
      <c r="G1363" s="231"/>
      <c r="H1363" s="231"/>
      <c r="I1363" s="231"/>
      <c r="J1363" s="231"/>
    </row>
    <row r="1364" spans="2:10" ht="15.75" customHeight="1">
      <c r="B1364" s="231"/>
      <c r="C1364" s="232"/>
      <c r="D1364" s="231"/>
      <c r="E1364" s="231"/>
      <c r="F1364" s="231"/>
      <c r="G1364" s="231"/>
      <c r="H1364" s="231"/>
      <c r="I1364" s="231"/>
      <c r="J1364" s="231"/>
    </row>
    <row r="1365" spans="2:10" ht="15.75" customHeight="1">
      <c r="B1365" s="231"/>
      <c r="C1365" s="232"/>
      <c r="D1365" s="231"/>
      <c r="E1365" s="231"/>
      <c r="F1365" s="231"/>
      <c r="G1365" s="231"/>
      <c r="H1365" s="231"/>
      <c r="I1365" s="231"/>
      <c r="J1365" s="231"/>
    </row>
    <row r="1366" spans="2:10" ht="15.75" customHeight="1">
      <c r="B1366" s="231"/>
      <c r="C1366" s="232"/>
      <c r="D1366" s="231"/>
      <c r="E1366" s="231"/>
      <c r="F1366" s="231"/>
      <c r="G1366" s="231"/>
      <c r="H1366" s="231"/>
      <c r="I1366" s="231"/>
      <c r="J1366" s="231"/>
    </row>
    <row r="1367" spans="2:10" ht="15.75" customHeight="1">
      <c r="B1367" s="231"/>
      <c r="C1367" s="232"/>
      <c r="D1367" s="231"/>
      <c r="E1367" s="231"/>
      <c r="F1367" s="231"/>
      <c r="G1367" s="231"/>
      <c r="H1367" s="231"/>
      <c r="I1367" s="231"/>
      <c r="J1367" s="231"/>
    </row>
    <row r="1368" spans="2:10" ht="15.75" customHeight="1">
      <c r="B1368" s="231"/>
      <c r="C1368" s="232"/>
      <c r="D1368" s="231"/>
      <c r="E1368" s="231"/>
      <c r="F1368" s="231"/>
      <c r="G1368" s="231"/>
      <c r="H1368" s="231"/>
      <c r="I1368" s="231"/>
      <c r="J1368" s="231"/>
    </row>
    <row r="1369" spans="2:10" ht="15.75" customHeight="1">
      <c r="B1369" s="231"/>
      <c r="C1369" s="232"/>
      <c r="D1369" s="231"/>
      <c r="E1369" s="231"/>
      <c r="F1369" s="231"/>
      <c r="G1369" s="231"/>
      <c r="H1369" s="231"/>
      <c r="I1369" s="231"/>
      <c r="J1369" s="231"/>
    </row>
    <row r="1370" spans="2:10" ht="15.75" customHeight="1">
      <c r="B1370" s="231"/>
      <c r="C1370" s="232"/>
      <c r="D1370" s="231"/>
      <c r="E1370" s="231"/>
      <c r="F1370" s="231"/>
      <c r="G1370" s="231"/>
      <c r="H1370" s="231"/>
      <c r="I1370" s="231"/>
      <c r="J1370" s="231"/>
    </row>
  </sheetData>
  <sheetProtection algorithmName="SHA-512" hashValue="5sQ/UuGJdmrpE5yo7+Ke06Wmj7CyfCPjjj8phR8CimB9t8P/qGqNAJPQQGLt/do1DUhdYWq8hbdxHJ8EvBxAVQ==" saltValue="xOO3F4jG5oZqy39q7HudUg==" spinCount="100000" sheet="1" objects="1" scenarios="1"/>
  <dataConsolidate/>
  <mergeCells count="11">
    <mergeCell ref="B4:D4"/>
    <mergeCell ref="G4:H4"/>
    <mergeCell ref="J4:K4"/>
    <mergeCell ref="B2:C2"/>
    <mergeCell ref="B3:C3"/>
    <mergeCell ref="D2:F2"/>
    <mergeCell ref="G2:H2"/>
    <mergeCell ref="I2:K2"/>
    <mergeCell ref="D3:E3"/>
    <mergeCell ref="G3:H3"/>
    <mergeCell ref="J3:K3"/>
  </mergeCells>
  <phoneticPr fontId="1"/>
  <conditionalFormatting sqref="C55 C59:C1011">
    <cfRule type="expression" dxfId="865" priority="1026">
      <formula>AR55=1</formula>
    </cfRule>
  </conditionalFormatting>
  <conditionalFormatting sqref="G55:G1012">
    <cfRule type="expression" dxfId="864" priority="1027">
      <formula>AT55=1</formula>
    </cfRule>
  </conditionalFormatting>
  <conditionalFormatting sqref="H16:H109">
    <cfRule type="expression" dxfId="863" priority="1028">
      <formula>AU16=1</formula>
    </cfRule>
  </conditionalFormatting>
  <conditionalFormatting sqref="H110:H209">
    <cfRule type="expression" dxfId="862" priority="1029">
      <formula>AU110=1</formula>
    </cfRule>
  </conditionalFormatting>
  <conditionalFormatting sqref="H211:H510">
    <cfRule type="expression" dxfId="861" priority="1030">
      <formula>AU211=1</formula>
    </cfRule>
  </conditionalFormatting>
  <conditionalFormatting sqref="H512:H1011">
    <cfRule type="expression" dxfId="860" priority="1031">
      <formula>AU512=1</formula>
    </cfRule>
  </conditionalFormatting>
  <conditionalFormatting sqref="G1029:G1219">
    <cfRule type="expression" dxfId="859" priority="1032">
      <formula>AS1029=1</formula>
    </cfRule>
  </conditionalFormatting>
  <conditionalFormatting sqref="G1233:G1327">
    <cfRule type="expression" dxfId="858" priority="1033">
      <formula>AS1233=1</formula>
    </cfRule>
  </conditionalFormatting>
  <conditionalFormatting sqref="C1233:C1327">
    <cfRule type="expression" dxfId="857" priority="1034">
      <formula>AR1232=1</formula>
    </cfRule>
  </conditionalFormatting>
  <conditionalFormatting sqref="C1029:C1219">
    <cfRule type="expression" dxfId="856" priority="1035">
      <formula>AR1029=1</formula>
    </cfRule>
  </conditionalFormatting>
  <conditionalFormatting sqref="D55 D59:D1011">
    <cfRule type="expression" dxfId="855" priority="1036">
      <formula>AS55=1</formula>
    </cfRule>
  </conditionalFormatting>
  <conditionalFormatting sqref="G4:H4">
    <cfRule type="expression" dxfId="854" priority="1009">
      <formula>$G$4="対象"</formula>
    </cfRule>
  </conditionalFormatting>
  <conditionalFormatting sqref="J8:J1011">
    <cfRule type="expression" dxfId="853" priority="1037">
      <formula>$U8="一部確認"</formula>
    </cfRule>
    <cfRule type="expression" dxfId="852" priority="1038">
      <formula>$U8="確認"</formula>
    </cfRule>
    <cfRule type="expression" dxfId="851" priority="1039">
      <formula>$U8="一部対象外"</formula>
    </cfRule>
    <cfRule type="expression" dxfId="850" priority="1040">
      <formula>$U8="OK"</formula>
    </cfRule>
    <cfRule type="expression" dxfId="849" priority="1041">
      <formula>$U8="対象外"</formula>
    </cfRule>
  </conditionalFormatting>
  <conditionalFormatting sqref="E4">
    <cfRule type="expression" dxfId="848" priority="1010">
      <formula>$E$4="対象外"</formula>
    </cfRule>
    <cfRule type="expression" dxfId="847" priority="1011">
      <formula>$E$4="対象"</formula>
    </cfRule>
  </conditionalFormatting>
  <conditionalFormatting sqref="G3:H3">
    <cfRule type="expression" dxfId="846" priority="1004">
      <formula>G3="充実支援-1/2補助対象者"</formula>
    </cfRule>
  </conditionalFormatting>
  <conditionalFormatting sqref="J7">
    <cfRule type="expression" dxfId="845" priority="1044">
      <formula>$Z5="一部確認"</formula>
    </cfRule>
    <cfRule type="expression" dxfId="844" priority="1045">
      <formula>$Z5="確認"</formula>
    </cfRule>
    <cfRule type="expression" dxfId="843" priority="1046">
      <formula>$Z5="一部対象外"</formula>
    </cfRule>
    <cfRule type="expression" dxfId="842" priority="1047">
      <formula>$Z5="OK"</formula>
    </cfRule>
    <cfRule type="expression" dxfId="841" priority="1048">
      <formula>$Z5="対象外"</formula>
    </cfRule>
  </conditionalFormatting>
  <conditionalFormatting sqref="AQ3">
    <cfRule type="expression" dxfId="840" priority="1049">
      <formula>R$6&lt;#REF!</formula>
    </cfRule>
  </conditionalFormatting>
  <conditionalFormatting sqref="D10:D13 D15:D17 D25:D37 D39:D52">
    <cfRule type="expression" dxfId="839" priority="996">
      <formula>AN10=1</formula>
    </cfRule>
  </conditionalFormatting>
  <conditionalFormatting sqref="C10:C52">
    <cfRule type="expression" dxfId="838" priority="995">
      <formula>AM10=1</formula>
    </cfRule>
  </conditionalFormatting>
  <conditionalFormatting sqref="G10:G13 G15:G37 G39:G52">
    <cfRule type="expression" dxfId="837" priority="994">
      <formula>AO10=1</formula>
    </cfRule>
  </conditionalFormatting>
  <conditionalFormatting sqref="G42:G52">
    <cfRule type="expression" dxfId="836" priority="993">
      <formula>AC42=1</formula>
    </cfRule>
  </conditionalFormatting>
  <conditionalFormatting sqref="G26:G28">
    <cfRule type="expression" dxfId="835" priority="992">
      <formula>P26=1</formula>
    </cfRule>
  </conditionalFormatting>
  <conditionalFormatting sqref="G37 G39:G42">
    <cfRule type="expression" dxfId="834" priority="991">
      <formula>P37=1</formula>
    </cfRule>
  </conditionalFormatting>
  <conditionalFormatting sqref="G35:G37 G39:G43">
    <cfRule type="expression" dxfId="833" priority="990">
      <formula>P35=1</formula>
    </cfRule>
  </conditionalFormatting>
  <conditionalFormatting sqref="G15">
    <cfRule type="expression" dxfId="832" priority="989">
      <formula>P15=1</formula>
    </cfRule>
  </conditionalFormatting>
  <conditionalFormatting sqref="G20:G27">
    <cfRule type="expression" dxfId="831" priority="988">
      <formula>P20=1</formula>
    </cfRule>
  </conditionalFormatting>
  <conditionalFormatting sqref="G16:G17">
    <cfRule type="expression" dxfId="830" priority="987">
      <formula>O16=1</formula>
    </cfRule>
  </conditionalFormatting>
  <conditionalFormatting sqref="G16:G17">
    <cfRule type="expression" dxfId="829" priority="986">
      <formula>O16=1</formula>
    </cfRule>
  </conditionalFormatting>
  <conditionalFormatting sqref="G16:G17">
    <cfRule type="expression" dxfId="828" priority="985">
      <formula>O16=1</formula>
    </cfRule>
  </conditionalFormatting>
  <conditionalFormatting sqref="G16:G17">
    <cfRule type="expression" dxfId="827" priority="984">
      <formula>P16=1</formula>
    </cfRule>
  </conditionalFormatting>
  <conditionalFormatting sqref="G16:G17">
    <cfRule type="expression" dxfId="826" priority="983">
      <formula>P16=1</formula>
    </cfRule>
  </conditionalFormatting>
  <conditionalFormatting sqref="G20:G27">
    <cfRule type="expression" dxfId="825" priority="982">
      <formula>O20=1</formula>
    </cfRule>
  </conditionalFormatting>
  <conditionalFormatting sqref="G20:G27">
    <cfRule type="expression" dxfId="824" priority="981">
      <formula>O20=1</formula>
    </cfRule>
  </conditionalFormatting>
  <conditionalFormatting sqref="G20:G27">
    <cfRule type="expression" dxfId="823" priority="980">
      <formula>O20=1</formula>
    </cfRule>
  </conditionalFormatting>
  <conditionalFormatting sqref="G20:G27">
    <cfRule type="expression" dxfId="822" priority="979">
      <formula>P20=1</formula>
    </cfRule>
  </conditionalFormatting>
  <conditionalFormatting sqref="G20:G27">
    <cfRule type="expression" dxfId="821" priority="978">
      <formula>P20=1</formula>
    </cfRule>
  </conditionalFormatting>
  <conditionalFormatting sqref="G27:G37 G39:G41">
    <cfRule type="expression" dxfId="820" priority="977">
      <formula>P27=1</formula>
    </cfRule>
  </conditionalFormatting>
  <conditionalFormatting sqref="G37 G39:G52">
    <cfRule type="expression" dxfId="819" priority="976">
      <formula>P37=1</formula>
    </cfRule>
  </conditionalFormatting>
  <conditionalFormatting sqref="D17:D20">
    <cfRule type="expression" dxfId="818" priority="975">
      <formula>AN17=1</formula>
    </cfRule>
  </conditionalFormatting>
  <conditionalFormatting sqref="D21:D22">
    <cfRule type="expression" dxfId="817" priority="974">
      <formula>AN21=1</formula>
    </cfRule>
  </conditionalFormatting>
  <conditionalFormatting sqref="D20:D21">
    <cfRule type="expression" dxfId="816" priority="973">
      <formula>AN20=1</formula>
    </cfRule>
  </conditionalFormatting>
  <conditionalFormatting sqref="D22:D24">
    <cfRule type="expression" dxfId="815" priority="972">
      <formula>AN22=1</formula>
    </cfRule>
  </conditionalFormatting>
  <conditionalFormatting sqref="D24:D25">
    <cfRule type="expression" dxfId="814" priority="971">
      <formula>AN24=1</formula>
    </cfRule>
  </conditionalFormatting>
  <conditionalFormatting sqref="D39:D48">
    <cfRule type="expression" dxfId="813" priority="970">
      <formula>AN39=1</formula>
    </cfRule>
  </conditionalFormatting>
  <conditionalFormatting sqref="D43:D48">
    <cfRule type="expression" dxfId="812" priority="969">
      <formula>AN43=1</formula>
    </cfRule>
  </conditionalFormatting>
  <conditionalFormatting sqref="D42:D47">
    <cfRule type="expression" dxfId="811" priority="968">
      <formula>AN42=1</formula>
    </cfRule>
  </conditionalFormatting>
  <conditionalFormatting sqref="D43:D52">
    <cfRule type="expression" dxfId="810" priority="967">
      <formula>AN43=1</formula>
    </cfRule>
  </conditionalFormatting>
  <conditionalFormatting sqref="D46:D51">
    <cfRule type="expression" dxfId="809" priority="966">
      <formula>AN46=1</formula>
    </cfRule>
  </conditionalFormatting>
  <conditionalFormatting sqref="G48:G52">
    <cfRule type="expression" dxfId="808" priority="965">
      <formula>P48=1</formula>
    </cfRule>
  </conditionalFormatting>
  <conditionalFormatting sqref="G36:G37 G39:G41">
    <cfRule type="expression" dxfId="807" priority="964">
      <formula>P36=1</formula>
    </cfRule>
  </conditionalFormatting>
  <conditionalFormatting sqref="G39:G52">
    <cfRule type="expression" dxfId="806" priority="963">
      <formula>P39=1</formula>
    </cfRule>
  </conditionalFormatting>
  <conditionalFormatting sqref="G39:G43">
    <cfRule type="expression" dxfId="805" priority="962">
      <formula>O39=1</formula>
    </cfRule>
  </conditionalFormatting>
  <conditionalFormatting sqref="G39:G43">
    <cfRule type="expression" dxfId="804" priority="961">
      <formula>O39=1</formula>
    </cfRule>
  </conditionalFormatting>
  <conditionalFormatting sqref="G39:G43">
    <cfRule type="expression" dxfId="803" priority="960">
      <formula>O39=1</formula>
    </cfRule>
  </conditionalFormatting>
  <conditionalFormatting sqref="G39:G43">
    <cfRule type="expression" dxfId="802" priority="959">
      <formula>P39=1</formula>
    </cfRule>
  </conditionalFormatting>
  <conditionalFormatting sqref="G39:G43">
    <cfRule type="expression" dxfId="801" priority="958">
      <formula>P39=1</formula>
    </cfRule>
  </conditionalFormatting>
  <conditionalFormatting sqref="G39:G52">
    <cfRule type="expression" dxfId="800" priority="957">
      <formula>O39=1</formula>
    </cfRule>
  </conditionalFormatting>
  <conditionalFormatting sqref="G39:G52">
    <cfRule type="expression" dxfId="799" priority="956">
      <formula>O39=1</formula>
    </cfRule>
  </conditionalFormatting>
  <conditionalFormatting sqref="G39:G52">
    <cfRule type="expression" dxfId="798" priority="955">
      <formula>O39=1</formula>
    </cfRule>
  </conditionalFormatting>
  <conditionalFormatting sqref="G39:G52">
    <cfRule type="expression" dxfId="797" priority="954">
      <formula>P39=1</formula>
    </cfRule>
  </conditionalFormatting>
  <conditionalFormatting sqref="G39:G52">
    <cfRule type="expression" dxfId="796" priority="953">
      <formula>P39=1</formula>
    </cfRule>
  </conditionalFormatting>
  <conditionalFormatting sqref="G43:G52">
    <cfRule type="expression" dxfId="795" priority="952">
      <formula>P43=1</formula>
    </cfRule>
  </conditionalFormatting>
  <conditionalFormatting sqref="G29:G31">
    <cfRule type="expression" dxfId="794" priority="951">
      <formula>P29=1</formula>
    </cfRule>
  </conditionalFormatting>
  <conditionalFormatting sqref="G29:G31">
    <cfRule type="expression" dxfId="793" priority="950">
      <formula>O29=1</formula>
    </cfRule>
  </conditionalFormatting>
  <conditionalFormatting sqref="G29:G31">
    <cfRule type="expression" dxfId="792" priority="949">
      <formula>O29=1</formula>
    </cfRule>
  </conditionalFormatting>
  <conditionalFormatting sqref="G29:G31">
    <cfRule type="expression" dxfId="791" priority="948">
      <formula>O29=1</formula>
    </cfRule>
  </conditionalFormatting>
  <conditionalFormatting sqref="G29:G31">
    <cfRule type="expression" dxfId="790" priority="947">
      <formula>P29=1</formula>
    </cfRule>
  </conditionalFormatting>
  <conditionalFormatting sqref="G29:G31">
    <cfRule type="expression" dxfId="789" priority="946">
      <formula>P29=1</formula>
    </cfRule>
  </conditionalFormatting>
  <conditionalFormatting sqref="G48:G52">
    <cfRule type="expression" dxfId="788" priority="945">
      <formula>P48=1</formula>
    </cfRule>
  </conditionalFormatting>
  <conditionalFormatting sqref="G36:G37 G39:G41">
    <cfRule type="expression" dxfId="787" priority="944">
      <formula>P36=1</formula>
    </cfRule>
  </conditionalFormatting>
  <conditionalFormatting sqref="G39:G52">
    <cfRule type="expression" dxfId="786" priority="943">
      <formula>P39=1</formula>
    </cfRule>
  </conditionalFormatting>
  <conditionalFormatting sqref="G39:G43">
    <cfRule type="expression" dxfId="785" priority="942">
      <formula>O39=1</formula>
    </cfRule>
  </conditionalFormatting>
  <conditionalFormatting sqref="G39:G43">
    <cfRule type="expression" dxfId="784" priority="941">
      <formula>O39=1</formula>
    </cfRule>
  </conditionalFormatting>
  <conditionalFormatting sqref="G39:G43">
    <cfRule type="expression" dxfId="783" priority="940">
      <formula>O39=1</formula>
    </cfRule>
  </conditionalFormatting>
  <conditionalFormatting sqref="G39:G43">
    <cfRule type="expression" dxfId="782" priority="939">
      <formula>P39=1</formula>
    </cfRule>
  </conditionalFormatting>
  <conditionalFormatting sqref="G39:G43">
    <cfRule type="expression" dxfId="781" priority="938">
      <formula>P39=1</formula>
    </cfRule>
  </conditionalFormatting>
  <conditionalFormatting sqref="G39:G52">
    <cfRule type="expression" dxfId="780" priority="937">
      <formula>O39=1</formula>
    </cfRule>
  </conditionalFormatting>
  <conditionalFormatting sqref="G39:G52">
    <cfRule type="expression" dxfId="779" priority="936">
      <formula>O39=1</formula>
    </cfRule>
  </conditionalFormatting>
  <conditionalFormatting sqref="G39:G52">
    <cfRule type="expression" dxfId="778" priority="935">
      <formula>O39=1</formula>
    </cfRule>
  </conditionalFormatting>
  <conditionalFormatting sqref="G39:G52">
    <cfRule type="expression" dxfId="777" priority="934">
      <formula>P39=1</formula>
    </cfRule>
  </conditionalFormatting>
  <conditionalFormatting sqref="G39:G52">
    <cfRule type="expression" dxfId="776" priority="933">
      <formula>P39=1</formula>
    </cfRule>
  </conditionalFormatting>
  <conditionalFormatting sqref="G43:G52">
    <cfRule type="expression" dxfId="775" priority="932">
      <formula>P43=1</formula>
    </cfRule>
  </conditionalFormatting>
  <conditionalFormatting sqref="G48:G52">
    <cfRule type="expression" dxfId="774" priority="931">
      <formula>P48=1</formula>
    </cfRule>
  </conditionalFormatting>
  <conditionalFormatting sqref="G36:G37 G39:G41">
    <cfRule type="expression" dxfId="773" priority="930">
      <formula>P36=1</formula>
    </cfRule>
  </conditionalFormatting>
  <conditionalFormatting sqref="G39:G52">
    <cfRule type="expression" dxfId="772" priority="929">
      <formula>P39=1</formula>
    </cfRule>
  </conditionalFormatting>
  <conditionalFormatting sqref="G39:G43">
    <cfRule type="expression" dxfId="771" priority="928">
      <formula>O39=1</formula>
    </cfRule>
  </conditionalFormatting>
  <conditionalFormatting sqref="G39:G43">
    <cfRule type="expression" dxfId="770" priority="927">
      <formula>O39=1</formula>
    </cfRule>
  </conditionalFormatting>
  <conditionalFormatting sqref="G39:G43">
    <cfRule type="expression" dxfId="769" priority="926">
      <formula>O39=1</formula>
    </cfRule>
  </conditionalFormatting>
  <conditionalFormatting sqref="G39:G43">
    <cfRule type="expression" dxfId="768" priority="925">
      <formula>P39=1</formula>
    </cfRule>
  </conditionalFormatting>
  <conditionalFormatting sqref="G39:G43">
    <cfRule type="expression" dxfId="767" priority="924">
      <formula>P39=1</formula>
    </cfRule>
  </conditionalFormatting>
  <conditionalFormatting sqref="G39:G52">
    <cfRule type="expression" dxfId="766" priority="923">
      <formula>O39=1</formula>
    </cfRule>
  </conditionalFormatting>
  <conditionalFormatting sqref="G39:G52">
    <cfRule type="expression" dxfId="765" priority="922">
      <formula>O39=1</formula>
    </cfRule>
  </conditionalFormatting>
  <conditionalFormatting sqref="G39:G52">
    <cfRule type="expression" dxfId="764" priority="921">
      <formula>O39=1</formula>
    </cfRule>
  </conditionalFormatting>
  <conditionalFormatting sqref="G39:G52">
    <cfRule type="expression" dxfId="763" priority="920">
      <formula>P39=1</formula>
    </cfRule>
  </conditionalFormatting>
  <conditionalFormatting sqref="G39:G52">
    <cfRule type="expression" dxfId="762" priority="919">
      <formula>P39=1</formula>
    </cfRule>
  </conditionalFormatting>
  <conditionalFormatting sqref="G43:G52">
    <cfRule type="expression" dxfId="761" priority="918">
      <formula>P43=1</formula>
    </cfRule>
  </conditionalFormatting>
  <conditionalFormatting sqref="G35:G37 G39:G40">
    <cfRule type="expression" dxfId="760" priority="917">
      <formula>P35=1</formula>
    </cfRule>
  </conditionalFormatting>
  <conditionalFormatting sqref="D41:D46">
    <cfRule type="expression" dxfId="759" priority="916">
      <formula>AN41=1</formula>
    </cfRule>
  </conditionalFormatting>
  <conditionalFormatting sqref="D40:D45">
    <cfRule type="expression" dxfId="758" priority="915">
      <formula>AN40=1</formula>
    </cfRule>
  </conditionalFormatting>
  <conditionalFormatting sqref="D41:D50">
    <cfRule type="expression" dxfId="757" priority="914">
      <formula>AN41=1</formula>
    </cfRule>
  </conditionalFormatting>
  <conditionalFormatting sqref="D44:D49">
    <cfRule type="expression" dxfId="756" priority="913">
      <formula>AN44=1</formula>
    </cfRule>
  </conditionalFormatting>
  <conditionalFormatting sqref="G46:G51">
    <cfRule type="expression" dxfId="755" priority="912">
      <formula>P46=1</formula>
    </cfRule>
  </conditionalFormatting>
  <conditionalFormatting sqref="G46:G51">
    <cfRule type="expression" dxfId="754" priority="911">
      <formula>P46=1</formula>
    </cfRule>
  </conditionalFormatting>
  <conditionalFormatting sqref="G46:G51">
    <cfRule type="expression" dxfId="753" priority="910">
      <formula>P46=1</formula>
    </cfRule>
  </conditionalFormatting>
  <conditionalFormatting sqref="D43:D48">
    <cfRule type="expression" dxfId="752" priority="909">
      <formula>AN43=1</formula>
    </cfRule>
  </conditionalFormatting>
  <conditionalFormatting sqref="G45:G50">
    <cfRule type="expression" dxfId="751" priority="908">
      <formula>P45=1</formula>
    </cfRule>
  </conditionalFormatting>
  <conditionalFormatting sqref="G45:G50">
    <cfRule type="expression" dxfId="750" priority="907">
      <formula>P45=1</formula>
    </cfRule>
  </conditionalFormatting>
  <conditionalFormatting sqref="G48:G52">
    <cfRule type="expression" dxfId="749" priority="906">
      <formula>P48=1</formula>
    </cfRule>
  </conditionalFormatting>
  <conditionalFormatting sqref="G48:G52">
    <cfRule type="expression" dxfId="748" priority="905">
      <formula>O48=1</formula>
    </cfRule>
  </conditionalFormatting>
  <conditionalFormatting sqref="G48:G52">
    <cfRule type="expression" dxfId="747" priority="904">
      <formula>O48=1</formula>
    </cfRule>
  </conditionalFormatting>
  <conditionalFormatting sqref="G48:G52">
    <cfRule type="expression" dxfId="746" priority="903">
      <formula>O48=1</formula>
    </cfRule>
  </conditionalFormatting>
  <conditionalFormatting sqref="G48:G52">
    <cfRule type="expression" dxfId="745" priority="902">
      <formula>P48=1</formula>
    </cfRule>
  </conditionalFormatting>
  <conditionalFormatting sqref="G48:G52">
    <cfRule type="expression" dxfId="744" priority="901">
      <formula>P48=1</formula>
    </cfRule>
  </conditionalFormatting>
  <conditionalFormatting sqref="G45:G50">
    <cfRule type="expression" dxfId="743" priority="900">
      <formula>P45=1</formula>
    </cfRule>
  </conditionalFormatting>
  <conditionalFormatting sqref="G48:G52">
    <cfRule type="expression" dxfId="742" priority="899">
      <formula>P48=1</formula>
    </cfRule>
  </conditionalFormatting>
  <conditionalFormatting sqref="G48:G52">
    <cfRule type="expression" dxfId="741" priority="898">
      <formula>O48=1</formula>
    </cfRule>
  </conditionalFormatting>
  <conditionalFormatting sqref="G48:G52">
    <cfRule type="expression" dxfId="740" priority="897">
      <formula>O48=1</formula>
    </cfRule>
  </conditionalFormatting>
  <conditionalFormatting sqref="G48:G52">
    <cfRule type="expression" dxfId="739" priority="896">
      <formula>O48=1</formula>
    </cfRule>
  </conditionalFormatting>
  <conditionalFormatting sqref="G48:G52">
    <cfRule type="expression" dxfId="738" priority="895">
      <formula>P48=1</formula>
    </cfRule>
  </conditionalFormatting>
  <conditionalFormatting sqref="G48:G52">
    <cfRule type="expression" dxfId="737" priority="894">
      <formula>P48=1</formula>
    </cfRule>
  </conditionalFormatting>
  <conditionalFormatting sqref="G43:G48">
    <cfRule type="expression" dxfId="736" priority="893">
      <formula>P43=1</formula>
    </cfRule>
  </conditionalFormatting>
  <conditionalFormatting sqref="G43:G48">
    <cfRule type="expression" dxfId="735" priority="892">
      <formula>P43=1</formula>
    </cfRule>
  </conditionalFormatting>
  <conditionalFormatting sqref="G46:G51">
    <cfRule type="expression" dxfId="734" priority="891">
      <formula>P46=1</formula>
    </cfRule>
  </conditionalFormatting>
  <conditionalFormatting sqref="G46:G51">
    <cfRule type="expression" dxfId="733" priority="890">
      <formula>O46=1</formula>
    </cfRule>
  </conditionalFormatting>
  <conditionalFormatting sqref="G46:G51">
    <cfRule type="expression" dxfId="732" priority="889">
      <formula>O46=1</formula>
    </cfRule>
  </conditionalFormatting>
  <conditionalFormatting sqref="G46:G51">
    <cfRule type="expression" dxfId="731" priority="888">
      <formula>O46=1</formula>
    </cfRule>
  </conditionalFormatting>
  <conditionalFormatting sqref="G46:G51">
    <cfRule type="expression" dxfId="730" priority="887">
      <formula>P46=1</formula>
    </cfRule>
  </conditionalFormatting>
  <conditionalFormatting sqref="G46:G51">
    <cfRule type="expression" dxfId="729" priority="886">
      <formula>P46=1</formula>
    </cfRule>
  </conditionalFormatting>
  <conditionalFormatting sqref="G43:G48">
    <cfRule type="expression" dxfId="728" priority="885">
      <formula>P43=1</formula>
    </cfRule>
  </conditionalFormatting>
  <conditionalFormatting sqref="G46:G51">
    <cfRule type="expression" dxfId="727" priority="884">
      <formula>P46=1</formula>
    </cfRule>
  </conditionalFormatting>
  <conditionalFormatting sqref="G46:G51">
    <cfRule type="expression" dxfId="726" priority="883">
      <formula>O46=1</formula>
    </cfRule>
  </conditionalFormatting>
  <conditionalFormatting sqref="G46:G51">
    <cfRule type="expression" dxfId="725" priority="882">
      <formula>O46=1</formula>
    </cfRule>
  </conditionalFormatting>
  <conditionalFormatting sqref="G46:G51">
    <cfRule type="expression" dxfId="724" priority="881">
      <formula>O46=1</formula>
    </cfRule>
  </conditionalFormatting>
  <conditionalFormatting sqref="G46:G51">
    <cfRule type="expression" dxfId="723" priority="880">
      <formula>P46=1</formula>
    </cfRule>
  </conditionalFormatting>
  <conditionalFormatting sqref="G46:G51">
    <cfRule type="expression" dxfId="722" priority="879">
      <formula>P46=1</formula>
    </cfRule>
  </conditionalFormatting>
  <conditionalFormatting sqref="D44:D49">
    <cfRule type="expression" dxfId="721" priority="878">
      <formula>AN44=1</formula>
    </cfRule>
  </conditionalFormatting>
  <conditionalFormatting sqref="D47:D52">
    <cfRule type="expression" dxfId="720" priority="877">
      <formula>AN47=1</formula>
    </cfRule>
  </conditionalFormatting>
  <conditionalFormatting sqref="D44:D49">
    <cfRule type="expression" dxfId="719" priority="876">
      <formula>AN44=1</formula>
    </cfRule>
  </conditionalFormatting>
  <conditionalFormatting sqref="D45:D50">
    <cfRule type="expression" dxfId="718" priority="875">
      <formula>AN45=1</formula>
    </cfRule>
  </conditionalFormatting>
  <conditionalFormatting sqref="G47:G52">
    <cfRule type="expression" dxfId="717" priority="874">
      <formula>P47=1</formula>
    </cfRule>
  </conditionalFormatting>
  <conditionalFormatting sqref="G47:G52">
    <cfRule type="expression" dxfId="716" priority="873">
      <formula>P47=1</formula>
    </cfRule>
  </conditionalFormatting>
  <conditionalFormatting sqref="G47:G52">
    <cfRule type="expression" dxfId="715" priority="872">
      <formula>P47=1</formula>
    </cfRule>
  </conditionalFormatting>
  <conditionalFormatting sqref="D44:D49">
    <cfRule type="expression" dxfId="714" priority="871">
      <formula>AN44=1</formula>
    </cfRule>
  </conditionalFormatting>
  <conditionalFormatting sqref="G46:G51">
    <cfRule type="expression" dxfId="713" priority="870">
      <formula>P46=1</formula>
    </cfRule>
  </conditionalFormatting>
  <conditionalFormatting sqref="G46:G51">
    <cfRule type="expression" dxfId="712" priority="869">
      <formula>P46=1</formula>
    </cfRule>
  </conditionalFormatting>
  <conditionalFormatting sqref="G46:G51">
    <cfRule type="expression" dxfId="711" priority="868">
      <formula>P46=1</formula>
    </cfRule>
  </conditionalFormatting>
  <conditionalFormatting sqref="G44:G49">
    <cfRule type="expression" dxfId="710" priority="867">
      <formula>P44=1</formula>
    </cfRule>
  </conditionalFormatting>
  <conditionalFormatting sqref="G44:G49">
    <cfRule type="expression" dxfId="709" priority="866">
      <formula>P44=1</formula>
    </cfRule>
  </conditionalFormatting>
  <conditionalFormatting sqref="G47:G52">
    <cfRule type="expression" dxfId="708" priority="865">
      <formula>P47=1</formula>
    </cfRule>
  </conditionalFormatting>
  <conditionalFormatting sqref="G47:G52">
    <cfRule type="expression" dxfId="707" priority="864">
      <formula>O47=1</formula>
    </cfRule>
  </conditionalFormatting>
  <conditionalFormatting sqref="G47:G52">
    <cfRule type="expression" dxfId="706" priority="863">
      <formula>O47=1</formula>
    </cfRule>
  </conditionalFormatting>
  <conditionalFormatting sqref="G47:G52">
    <cfRule type="expression" dxfId="705" priority="862">
      <formula>O47=1</formula>
    </cfRule>
  </conditionalFormatting>
  <conditionalFormatting sqref="G47:G52">
    <cfRule type="expression" dxfId="704" priority="861">
      <formula>P47=1</formula>
    </cfRule>
  </conditionalFormatting>
  <conditionalFormatting sqref="G47:G52">
    <cfRule type="expression" dxfId="703" priority="860">
      <formula>P47=1</formula>
    </cfRule>
  </conditionalFormatting>
  <conditionalFormatting sqref="G44:G49">
    <cfRule type="expression" dxfId="702" priority="859">
      <formula>P44=1</formula>
    </cfRule>
  </conditionalFormatting>
  <conditionalFormatting sqref="G47:G52">
    <cfRule type="expression" dxfId="701" priority="858">
      <formula>P47=1</formula>
    </cfRule>
  </conditionalFormatting>
  <conditionalFormatting sqref="G47:G52">
    <cfRule type="expression" dxfId="700" priority="857">
      <formula>O47=1</formula>
    </cfRule>
  </conditionalFormatting>
  <conditionalFormatting sqref="G47:G52">
    <cfRule type="expression" dxfId="699" priority="856">
      <formula>O47=1</formula>
    </cfRule>
  </conditionalFormatting>
  <conditionalFormatting sqref="G47:G52">
    <cfRule type="expression" dxfId="698" priority="855">
      <formula>O47=1</formula>
    </cfRule>
  </conditionalFormatting>
  <conditionalFormatting sqref="G47:G52">
    <cfRule type="expression" dxfId="697" priority="854">
      <formula>P47=1</formula>
    </cfRule>
  </conditionalFormatting>
  <conditionalFormatting sqref="G47:G52">
    <cfRule type="expression" dxfId="696" priority="853">
      <formula>P47=1</formula>
    </cfRule>
  </conditionalFormatting>
  <conditionalFormatting sqref="G47:G52">
    <cfRule type="expression" dxfId="695" priority="852">
      <formula>P47=1</formula>
    </cfRule>
  </conditionalFormatting>
  <conditionalFormatting sqref="G47:G52">
    <cfRule type="expression" dxfId="694" priority="851">
      <formula>O47=1</formula>
    </cfRule>
  </conditionalFormatting>
  <conditionalFormatting sqref="G47:G52">
    <cfRule type="expression" dxfId="693" priority="850">
      <formula>O47=1</formula>
    </cfRule>
  </conditionalFormatting>
  <conditionalFormatting sqref="G47:G52">
    <cfRule type="expression" dxfId="692" priority="849">
      <formula>O47=1</formula>
    </cfRule>
  </conditionalFormatting>
  <conditionalFormatting sqref="G47:G52">
    <cfRule type="expression" dxfId="691" priority="848">
      <formula>P47=1</formula>
    </cfRule>
  </conditionalFormatting>
  <conditionalFormatting sqref="G47:G52">
    <cfRule type="expression" dxfId="690" priority="847">
      <formula>P47=1</formula>
    </cfRule>
  </conditionalFormatting>
  <conditionalFormatting sqref="G47:G52">
    <cfRule type="expression" dxfId="689" priority="846">
      <formula>P47=1</formula>
    </cfRule>
  </conditionalFormatting>
  <conditionalFormatting sqref="G47:G52">
    <cfRule type="expression" dxfId="688" priority="845">
      <formula>O47=1</formula>
    </cfRule>
  </conditionalFormatting>
  <conditionalFormatting sqref="G47:G52">
    <cfRule type="expression" dxfId="687" priority="844">
      <formula>O47=1</formula>
    </cfRule>
  </conditionalFormatting>
  <conditionalFormatting sqref="G47:G52">
    <cfRule type="expression" dxfId="686" priority="843">
      <formula>O47=1</formula>
    </cfRule>
  </conditionalFormatting>
  <conditionalFormatting sqref="G47:G52">
    <cfRule type="expression" dxfId="685" priority="842">
      <formula>P47=1</formula>
    </cfRule>
  </conditionalFormatting>
  <conditionalFormatting sqref="G47:G52">
    <cfRule type="expression" dxfId="684" priority="841">
      <formula>P47=1</formula>
    </cfRule>
  </conditionalFormatting>
  <conditionalFormatting sqref="G48:G52">
    <cfRule type="expression" dxfId="683" priority="840">
      <formula>P48=1</formula>
    </cfRule>
  </conditionalFormatting>
  <conditionalFormatting sqref="G48:G52">
    <cfRule type="expression" dxfId="682" priority="839">
      <formula>O48=1</formula>
    </cfRule>
  </conditionalFormatting>
  <conditionalFormatting sqref="G48:G52">
    <cfRule type="expression" dxfId="681" priority="838">
      <formula>O48=1</formula>
    </cfRule>
  </conditionalFormatting>
  <conditionalFormatting sqref="G48:G52">
    <cfRule type="expression" dxfId="680" priority="837">
      <formula>O48=1</formula>
    </cfRule>
  </conditionalFormatting>
  <conditionalFormatting sqref="G48:G52">
    <cfRule type="expression" dxfId="679" priority="836">
      <formula>P48=1</formula>
    </cfRule>
  </conditionalFormatting>
  <conditionalFormatting sqref="G48:G52">
    <cfRule type="expression" dxfId="678" priority="835">
      <formula>P48=1</formula>
    </cfRule>
  </conditionalFormatting>
  <conditionalFormatting sqref="G48:G52">
    <cfRule type="expression" dxfId="677" priority="834">
      <formula>P48=1</formula>
    </cfRule>
  </conditionalFormatting>
  <conditionalFormatting sqref="G48:G52">
    <cfRule type="expression" dxfId="676" priority="833">
      <formula>O48=1</formula>
    </cfRule>
  </conditionalFormatting>
  <conditionalFormatting sqref="G48:G52">
    <cfRule type="expression" dxfId="675" priority="832">
      <formula>O48=1</formula>
    </cfRule>
  </conditionalFormatting>
  <conditionalFormatting sqref="G48:G52">
    <cfRule type="expression" dxfId="674" priority="831">
      <formula>O48=1</formula>
    </cfRule>
  </conditionalFormatting>
  <conditionalFormatting sqref="G48:G52">
    <cfRule type="expression" dxfId="673" priority="830">
      <formula>P48=1</formula>
    </cfRule>
  </conditionalFormatting>
  <conditionalFormatting sqref="G48:G52">
    <cfRule type="expression" dxfId="672" priority="829">
      <formula>P48=1</formula>
    </cfRule>
  </conditionalFormatting>
  <conditionalFormatting sqref="D54:D55">
    <cfRule type="expression" dxfId="671" priority="828">
      <formula>AN54=1</formula>
    </cfRule>
  </conditionalFormatting>
  <conditionalFormatting sqref="C54:C55">
    <cfRule type="expression" dxfId="670" priority="827">
      <formula>AM54=1</formula>
    </cfRule>
  </conditionalFormatting>
  <conditionalFormatting sqref="G54:G1012">
    <cfRule type="expression" dxfId="669" priority="826">
      <formula>AO54=1</formula>
    </cfRule>
  </conditionalFormatting>
  <conditionalFormatting sqref="G36:G37 G39:G41">
    <cfRule type="expression" dxfId="668" priority="825">
      <formula>P36=1</formula>
    </cfRule>
  </conditionalFormatting>
  <conditionalFormatting sqref="D42:D47">
    <cfRule type="expression" dxfId="667" priority="824">
      <formula>AN42=1</formula>
    </cfRule>
  </conditionalFormatting>
  <conditionalFormatting sqref="D41:D46">
    <cfRule type="expression" dxfId="666" priority="823">
      <formula>AN41=1</formula>
    </cfRule>
  </conditionalFormatting>
  <conditionalFormatting sqref="D45:D50">
    <cfRule type="expression" dxfId="665" priority="822">
      <formula>AN45=1</formula>
    </cfRule>
  </conditionalFormatting>
  <conditionalFormatting sqref="G47:G52">
    <cfRule type="expression" dxfId="664" priority="821">
      <formula>P47=1</formula>
    </cfRule>
  </conditionalFormatting>
  <conditionalFormatting sqref="G35:G37 G39:G40">
    <cfRule type="expression" dxfId="663" priority="820">
      <formula>P35=1</formula>
    </cfRule>
  </conditionalFormatting>
  <conditionalFormatting sqref="G37 G39:G42">
    <cfRule type="expression" dxfId="662" priority="819">
      <formula>O37=1</formula>
    </cfRule>
  </conditionalFormatting>
  <conditionalFormatting sqref="G37 G39:G42">
    <cfRule type="expression" dxfId="661" priority="818">
      <formula>O37=1</formula>
    </cfRule>
  </conditionalFormatting>
  <conditionalFormatting sqref="G37 G39:G42">
    <cfRule type="expression" dxfId="660" priority="817">
      <formula>O37=1</formula>
    </cfRule>
  </conditionalFormatting>
  <conditionalFormatting sqref="G37 G39:G42">
    <cfRule type="expression" dxfId="659" priority="816">
      <formula>P37=1</formula>
    </cfRule>
  </conditionalFormatting>
  <conditionalFormatting sqref="G37 G39:G42">
    <cfRule type="expression" dxfId="658" priority="815">
      <formula>P37=1</formula>
    </cfRule>
  </conditionalFormatting>
  <conditionalFormatting sqref="G47:G52">
    <cfRule type="expression" dxfId="657" priority="814">
      <formula>P47=1</formula>
    </cfRule>
  </conditionalFormatting>
  <conditionalFormatting sqref="G35:G37 G39:G40">
    <cfRule type="expression" dxfId="656" priority="813">
      <formula>P35=1</formula>
    </cfRule>
  </conditionalFormatting>
  <conditionalFormatting sqref="G37 G39:G42">
    <cfRule type="expression" dxfId="655" priority="812">
      <formula>O37=1</formula>
    </cfRule>
  </conditionalFormatting>
  <conditionalFormatting sqref="G37 G39:G42">
    <cfRule type="expression" dxfId="654" priority="811">
      <formula>O37=1</formula>
    </cfRule>
  </conditionalFormatting>
  <conditionalFormatting sqref="G37 G39:G42">
    <cfRule type="expression" dxfId="653" priority="810">
      <formula>O37=1</formula>
    </cfRule>
  </conditionalFormatting>
  <conditionalFormatting sqref="G37 G39:G42">
    <cfRule type="expression" dxfId="652" priority="809">
      <formula>P37=1</formula>
    </cfRule>
  </conditionalFormatting>
  <conditionalFormatting sqref="G37 G39:G42">
    <cfRule type="expression" dxfId="651" priority="808">
      <formula>P37=1</formula>
    </cfRule>
  </conditionalFormatting>
  <conditionalFormatting sqref="G47:G52">
    <cfRule type="expression" dxfId="650" priority="807">
      <formula>P47=1</formula>
    </cfRule>
  </conditionalFormatting>
  <conditionalFormatting sqref="G35:G37 G39:G40">
    <cfRule type="expression" dxfId="649" priority="806">
      <formula>P35=1</formula>
    </cfRule>
  </conditionalFormatting>
  <conditionalFormatting sqref="G37 G39:G42">
    <cfRule type="expression" dxfId="648" priority="805">
      <formula>O37=1</formula>
    </cfRule>
  </conditionalFormatting>
  <conditionalFormatting sqref="G37 G39:G42">
    <cfRule type="expression" dxfId="647" priority="804">
      <formula>O37=1</formula>
    </cfRule>
  </conditionalFormatting>
  <conditionalFormatting sqref="G37 G39:G42">
    <cfRule type="expression" dxfId="646" priority="803">
      <formula>O37=1</formula>
    </cfRule>
  </conditionalFormatting>
  <conditionalFormatting sqref="G37 G39:G42">
    <cfRule type="expression" dxfId="645" priority="802">
      <formula>P37=1</formula>
    </cfRule>
  </conditionalFormatting>
  <conditionalFormatting sqref="G37 G39:G42">
    <cfRule type="expression" dxfId="644" priority="801">
      <formula>P37=1</formula>
    </cfRule>
  </conditionalFormatting>
  <conditionalFormatting sqref="G35:G37 G39">
    <cfRule type="expression" dxfId="643" priority="800">
      <formula>P35=1</formula>
    </cfRule>
  </conditionalFormatting>
  <conditionalFormatting sqref="D40:D45">
    <cfRule type="expression" dxfId="642" priority="799">
      <formula>AN40=1</formula>
    </cfRule>
  </conditionalFormatting>
  <conditionalFormatting sqref="D39:D44">
    <cfRule type="expression" dxfId="641" priority="798">
      <formula>AN39=1</formula>
    </cfRule>
  </conditionalFormatting>
  <conditionalFormatting sqref="D43:D48">
    <cfRule type="expression" dxfId="640" priority="797">
      <formula>AN43=1</formula>
    </cfRule>
  </conditionalFormatting>
  <conditionalFormatting sqref="G45:G50">
    <cfRule type="expression" dxfId="639" priority="796">
      <formula>P45=1</formula>
    </cfRule>
  </conditionalFormatting>
  <conditionalFormatting sqref="G45:G50">
    <cfRule type="expression" dxfId="638" priority="795">
      <formula>P45=1</formula>
    </cfRule>
  </conditionalFormatting>
  <conditionalFormatting sqref="G48:G52">
    <cfRule type="expression" dxfId="637" priority="794">
      <formula>P48=1</formula>
    </cfRule>
  </conditionalFormatting>
  <conditionalFormatting sqref="G48:G52">
    <cfRule type="expression" dxfId="636" priority="793">
      <formula>O48=1</formula>
    </cfRule>
  </conditionalFormatting>
  <conditionalFormatting sqref="G48:G52">
    <cfRule type="expression" dxfId="635" priority="792">
      <formula>O48=1</formula>
    </cfRule>
  </conditionalFormatting>
  <conditionalFormatting sqref="G48:G52">
    <cfRule type="expression" dxfId="634" priority="791">
      <formula>O48=1</formula>
    </cfRule>
  </conditionalFormatting>
  <conditionalFormatting sqref="G48:G52">
    <cfRule type="expression" dxfId="633" priority="790">
      <formula>P48=1</formula>
    </cfRule>
  </conditionalFormatting>
  <conditionalFormatting sqref="G48:G52">
    <cfRule type="expression" dxfId="632" priority="789">
      <formula>P48=1</formula>
    </cfRule>
  </conditionalFormatting>
  <conditionalFormatting sqref="G45:G50">
    <cfRule type="expression" dxfId="631" priority="788">
      <formula>P45=1</formula>
    </cfRule>
  </conditionalFormatting>
  <conditionalFormatting sqref="G48:G52">
    <cfRule type="expression" dxfId="630" priority="787">
      <formula>P48=1</formula>
    </cfRule>
  </conditionalFormatting>
  <conditionalFormatting sqref="G48:G52">
    <cfRule type="expression" dxfId="629" priority="786">
      <formula>O48=1</formula>
    </cfRule>
  </conditionalFormatting>
  <conditionalFormatting sqref="G48:G52">
    <cfRule type="expression" dxfId="628" priority="785">
      <formula>O48=1</formula>
    </cfRule>
  </conditionalFormatting>
  <conditionalFormatting sqref="G48:G52">
    <cfRule type="expression" dxfId="627" priority="784">
      <formula>O48=1</formula>
    </cfRule>
  </conditionalFormatting>
  <conditionalFormatting sqref="G48:G52">
    <cfRule type="expression" dxfId="626" priority="783">
      <formula>P48=1</formula>
    </cfRule>
  </conditionalFormatting>
  <conditionalFormatting sqref="G48:G52">
    <cfRule type="expression" dxfId="625" priority="782">
      <formula>P48=1</formula>
    </cfRule>
  </conditionalFormatting>
  <conditionalFormatting sqref="D42:D47">
    <cfRule type="expression" dxfId="624" priority="781">
      <formula>AN42=1</formula>
    </cfRule>
  </conditionalFormatting>
  <conditionalFormatting sqref="G44:G49">
    <cfRule type="expression" dxfId="623" priority="780">
      <formula>P44=1</formula>
    </cfRule>
  </conditionalFormatting>
  <conditionalFormatting sqref="G44:G49">
    <cfRule type="expression" dxfId="622" priority="779">
      <formula>P44=1</formula>
    </cfRule>
  </conditionalFormatting>
  <conditionalFormatting sqref="G47:G52">
    <cfRule type="expression" dxfId="621" priority="778">
      <formula>P47=1</formula>
    </cfRule>
  </conditionalFormatting>
  <conditionalFormatting sqref="G47:G52">
    <cfRule type="expression" dxfId="620" priority="777">
      <formula>O47=1</formula>
    </cfRule>
  </conditionalFormatting>
  <conditionalFormatting sqref="G47:G52">
    <cfRule type="expression" dxfId="619" priority="776">
      <formula>O47=1</formula>
    </cfRule>
  </conditionalFormatting>
  <conditionalFormatting sqref="G47:G52">
    <cfRule type="expression" dxfId="618" priority="775">
      <formula>O47=1</formula>
    </cfRule>
  </conditionalFormatting>
  <conditionalFormatting sqref="G47:G52">
    <cfRule type="expression" dxfId="617" priority="774">
      <formula>P47=1</formula>
    </cfRule>
  </conditionalFormatting>
  <conditionalFormatting sqref="G47:G52">
    <cfRule type="expression" dxfId="616" priority="773">
      <formula>P47=1</formula>
    </cfRule>
  </conditionalFormatting>
  <conditionalFormatting sqref="G44:G49">
    <cfRule type="expression" dxfId="615" priority="772">
      <formula>P44=1</formula>
    </cfRule>
  </conditionalFormatting>
  <conditionalFormatting sqref="G47:G52">
    <cfRule type="expression" dxfId="614" priority="771">
      <formula>P47=1</formula>
    </cfRule>
  </conditionalFormatting>
  <conditionalFormatting sqref="G47:G52">
    <cfRule type="expression" dxfId="613" priority="770">
      <formula>O47=1</formula>
    </cfRule>
  </conditionalFormatting>
  <conditionalFormatting sqref="G47:G52">
    <cfRule type="expression" dxfId="612" priority="769">
      <formula>O47=1</formula>
    </cfRule>
  </conditionalFormatting>
  <conditionalFormatting sqref="G47:G52">
    <cfRule type="expression" dxfId="611" priority="768">
      <formula>O47=1</formula>
    </cfRule>
  </conditionalFormatting>
  <conditionalFormatting sqref="G47:G52">
    <cfRule type="expression" dxfId="610" priority="767">
      <formula>P47=1</formula>
    </cfRule>
  </conditionalFormatting>
  <conditionalFormatting sqref="G47:G52">
    <cfRule type="expression" dxfId="609" priority="766">
      <formula>P47=1</formula>
    </cfRule>
  </conditionalFormatting>
  <conditionalFormatting sqref="G42:G47">
    <cfRule type="expression" dxfId="608" priority="765">
      <formula>P42=1</formula>
    </cfRule>
  </conditionalFormatting>
  <conditionalFormatting sqref="G42:G47">
    <cfRule type="expression" dxfId="607" priority="764">
      <formula>P42=1</formula>
    </cfRule>
  </conditionalFormatting>
  <conditionalFormatting sqref="G45:G50">
    <cfRule type="expression" dxfId="606" priority="763">
      <formula>P45=1</formula>
    </cfRule>
  </conditionalFormatting>
  <conditionalFormatting sqref="G45:G50">
    <cfRule type="expression" dxfId="605" priority="762">
      <formula>O45=1</formula>
    </cfRule>
  </conditionalFormatting>
  <conditionalFormatting sqref="G45:G50">
    <cfRule type="expression" dxfId="604" priority="761">
      <formula>O45=1</formula>
    </cfRule>
  </conditionalFormatting>
  <conditionalFormatting sqref="G45:G50">
    <cfRule type="expression" dxfId="603" priority="760">
      <formula>O45=1</formula>
    </cfRule>
  </conditionalFormatting>
  <conditionalFormatting sqref="G45:G50">
    <cfRule type="expression" dxfId="602" priority="759">
      <formula>P45=1</formula>
    </cfRule>
  </conditionalFormatting>
  <conditionalFormatting sqref="G45:G50">
    <cfRule type="expression" dxfId="601" priority="758">
      <formula>P45=1</formula>
    </cfRule>
  </conditionalFormatting>
  <conditionalFormatting sqref="G42:G47">
    <cfRule type="expression" dxfId="600" priority="757">
      <formula>P42=1</formula>
    </cfRule>
  </conditionalFormatting>
  <conditionalFormatting sqref="G45:G50">
    <cfRule type="expression" dxfId="599" priority="756">
      <formula>P45=1</formula>
    </cfRule>
  </conditionalFormatting>
  <conditionalFormatting sqref="G45:G50">
    <cfRule type="expression" dxfId="598" priority="755">
      <formula>O45=1</formula>
    </cfRule>
  </conditionalFormatting>
  <conditionalFormatting sqref="G45:G50">
    <cfRule type="expression" dxfId="597" priority="754">
      <formula>O45=1</formula>
    </cfRule>
  </conditionalFormatting>
  <conditionalFormatting sqref="G45:G50">
    <cfRule type="expression" dxfId="596" priority="753">
      <formula>O45=1</formula>
    </cfRule>
  </conditionalFormatting>
  <conditionalFormatting sqref="G45:G50">
    <cfRule type="expression" dxfId="595" priority="752">
      <formula>P45=1</formula>
    </cfRule>
  </conditionalFormatting>
  <conditionalFormatting sqref="G45:G50">
    <cfRule type="expression" dxfId="594" priority="751">
      <formula>P45=1</formula>
    </cfRule>
  </conditionalFormatting>
  <conditionalFormatting sqref="D43:D48">
    <cfRule type="expression" dxfId="593" priority="750">
      <formula>AN43=1</formula>
    </cfRule>
  </conditionalFormatting>
  <conditionalFormatting sqref="D46:D51">
    <cfRule type="expression" dxfId="592" priority="749">
      <formula>AN46=1</formula>
    </cfRule>
  </conditionalFormatting>
  <conditionalFormatting sqref="D43:D48">
    <cfRule type="expression" dxfId="591" priority="748">
      <formula>AN43=1</formula>
    </cfRule>
  </conditionalFormatting>
  <conditionalFormatting sqref="D44:D49">
    <cfRule type="expression" dxfId="590" priority="747">
      <formula>AN44=1</formula>
    </cfRule>
  </conditionalFormatting>
  <conditionalFormatting sqref="G46:G51">
    <cfRule type="expression" dxfId="589" priority="746">
      <formula>P46=1</formula>
    </cfRule>
  </conditionalFormatting>
  <conditionalFormatting sqref="G46:G51">
    <cfRule type="expression" dxfId="588" priority="745">
      <formula>P46=1</formula>
    </cfRule>
  </conditionalFormatting>
  <conditionalFormatting sqref="G46:G51">
    <cfRule type="expression" dxfId="587" priority="744">
      <formula>P46=1</formula>
    </cfRule>
  </conditionalFormatting>
  <conditionalFormatting sqref="D43:D48">
    <cfRule type="expression" dxfId="586" priority="743">
      <formula>AN43=1</formula>
    </cfRule>
  </conditionalFormatting>
  <conditionalFormatting sqref="G45:G50">
    <cfRule type="expression" dxfId="585" priority="742">
      <formula>P45=1</formula>
    </cfRule>
  </conditionalFormatting>
  <conditionalFormatting sqref="G45:G50">
    <cfRule type="expression" dxfId="584" priority="741">
      <formula>P45=1</formula>
    </cfRule>
  </conditionalFormatting>
  <conditionalFormatting sqref="G45:G50">
    <cfRule type="expression" dxfId="583" priority="740">
      <formula>P45=1</formula>
    </cfRule>
  </conditionalFormatting>
  <conditionalFormatting sqref="G43:G48">
    <cfRule type="expression" dxfId="582" priority="739">
      <formula>P43=1</formula>
    </cfRule>
  </conditionalFormatting>
  <conditionalFormatting sqref="G43:G48">
    <cfRule type="expression" dxfId="581" priority="738">
      <formula>P43=1</formula>
    </cfRule>
  </conditionalFormatting>
  <conditionalFormatting sqref="G46:G51">
    <cfRule type="expression" dxfId="580" priority="737">
      <formula>P46=1</formula>
    </cfRule>
  </conditionalFormatting>
  <conditionalFormatting sqref="G46:G51">
    <cfRule type="expression" dxfId="579" priority="736">
      <formula>O46=1</formula>
    </cfRule>
  </conditionalFormatting>
  <conditionalFormatting sqref="G46:G51">
    <cfRule type="expression" dxfId="578" priority="735">
      <formula>O46=1</formula>
    </cfRule>
  </conditionalFormatting>
  <conditionalFormatting sqref="G46:G51">
    <cfRule type="expression" dxfId="577" priority="734">
      <formula>O46=1</formula>
    </cfRule>
  </conditionalFormatting>
  <conditionalFormatting sqref="G46:G51">
    <cfRule type="expression" dxfId="576" priority="733">
      <formula>P46=1</formula>
    </cfRule>
  </conditionalFormatting>
  <conditionalFormatting sqref="G46:G51">
    <cfRule type="expression" dxfId="575" priority="732">
      <formula>P46=1</formula>
    </cfRule>
  </conditionalFormatting>
  <conditionalFormatting sqref="G43:G48">
    <cfRule type="expression" dxfId="574" priority="731">
      <formula>P43=1</formula>
    </cfRule>
  </conditionalFormatting>
  <conditionalFormatting sqref="G46:G51">
    <cfRule type="expression" dxfId="573" priority="730">
      <formula>P46=1</formula>
    </cfRule>
  </conditionalFormatting>
  <conditionalFormatting sqref="G46:G51">
    <cfRule type="expression" dxfId="572" priority="729">
      <formula>O46=1</formula>
    </cfRule>
  </conditionalFormatting>
  <conditionalFormatting sqref="G46:G51">
    <cfRule type="expression" dxfId="571" priority="728">
      <formula>O46=1</formula>
    </cfRule>
  </conditionalFormatting>
  <conditionalFormatting sqref="G46:G51">
    <cfRule type="expression" dxfId="570" priority="727">
      <formula>O46=1</formula>
    </cfRule>
  </conditionalFormatting>
  <conditionalFormatting sqref="G46:G51">
    <cfRule type="expression" dxfId="569" priority="726">
      <formula>P46=1</formula>
    </cfRule>
  </conditionalFormatting>
  <conditionalFormatting sqref="G46:G51">
    <cfRule type="expression" dxfId="568" priority="725">
      <formula>P46=1</formula>
    </cfRule>
  </conditionalFormatting>
  <conditionalFormatting sqref="G48:G52">
    <cfRule type="expression" dxfId="567" priority="724">
      <formula>P48=1</formula>
    </cfRule>
  </conditionalFormatting>
  <conditionalFormatting sqref="G48:G52">
    <cfRule type="expression" dxfId="566" priority="723">
      <formula>O48=1</formula>
    </cfRule>
  </conditionalFormatting>
  <conditionalFormatting sqref="G48:G52">
    <cfRule type="expression" dxfId="565" priority="722">
      <formula>O48=1</formula>
    </cfRule>
  </conditionalFormatting>
  <conditionalFormatting sqref="G48:G52">
    <cfRule type="expression" dxfId="564" priority="721">
      <formula>O48=1</formula>
    </cfRule>
  </conditionalFormatting>
  <conditionalFormatting sqref="G48:G52">
    <cfRule type="expression" dxfId="563" priority="720">
      <formula>P48=1</formula>
    </cfRule>
  </conditionalFormatting>
  <conditionalFormatting sqref="G48:G52">
    <cfRule type="expression" dxfId="562" priority="719">
      <formula>P48=1</formula>
    </cfRule>
  </conditionalFormatting>
  <conditionalFormatting sqref="G48:G52">
    <cfRule type="expression" dxfId="561" priority="718">
      <formula>P48=1</formula>
    </cfRule>
  </conditionalFormatting>
  <conditionalFormatting sqref="G48:G52">
    <cfRule type="expression" dxfId="560" priority="717">
      <formula>O48=1</formula>
    </cfRule>
  </conditionalFormatting>
  <conditionalFormatting sqref="G48:G52">
    <cfRule type="expression" dxfId="559" priority="716">
      <formula>O48=1</formula>
    </cfRule>
  </conditionalFormatting>
  <conditionalFormatting sqref="G48:G52">
    <cfRule type="expression" dxfId="558" priority="715">
      <formula>O48=1</formula>
    </cfRule>
  </conditionalFormatting>
  <conditionalFormatting sqref="G48:G52">
    <cfRule type="expression" dxfId="557" priority="714">
      <formula>P48=1</formula>
    </cfRule>
  </conditionalFormatting>
  <conditionalFormatting sqref="G48:G52">
    <cfRule type="expression" dxfId="556" priority="713">
      <formula>P48=1</formula>
    </cfRule>
  </conditionalFormatting>
  <conditionalFormatting sqref="G46:G51">
    <cfRule type="expression" dxfId="555" priority="712">
      <formula>P46=1</formula>
    </cfRule>
  </conditionalFormatting>
  <conditionalFormatting sqref="G46:G51">
    <cfRule type="expression" dxfId="554" priority="711">
      <formula>O46=1</formula>
    </cfRule>
  </conditionalFormatting>
  <conditionalFormatting sqref="G46:G51">
    <cfRule type="expression" dxfId="553" priority="710">
      <formula>O46=1</formula>
    </cfRule>
  </conditionalFormatting>
  <conditionalFormatting sqref="G46:G51">
    <cfRule type="expression" dxfId="552" priority="709">
      <formula>O46=1</formula>
    </cfRule>
  </conditionalFormatting>
  <conditionalFormatting sqref="G46:G51">
    <cfRule type="expression" dxfId="551" priority="708">
      <formula>P46=1</formula>
    </cfRule>
  </conditionalFormatting>
  <conditionalFormatting sqref="G46:G51">
    <cfRule type="expression" dxfId="550" priority="707">
      <formula>P46=1</formula>
    </cfRule>
  </conditionalFormatting>
  <conditionalFormatting sqref="G46:G51">
    <cfRule type="expression" dxfId="549" priority="706">
      <formula>P46=1</formula>
    </cfRule>
  </conditionalFormatting>
  <conditionalFormatting sqref="G46:G51">
    <cfRule type="expression" dxfId="548" priority="705">
      <formula>O46=1</formula>
    </cfRule>
  </conditionalFormatting>
  <conditionalFormatting sqref="G46:G51">
    <cfRule type="expression" dxfId="547" priority="704">
      <formula>O46=1</formula>
    </cfRule>
  </conditionalFormatting>
  <conditionalFormatting sqref="G46:G51">
    <cfRule type="expression" dxfId="546" priority="703">
      <formula>O46=1</formula>
    </cfRule>
  </conditionalFormatting>
  <conditionalFormatting sqref="G46:G51">
    <cfRule type="expression" dxfId="545" priority="702">
      <formula>P46=1</formula>
    </cfRule>
  </conditionalFormatting>
  <conditionalFormatting sqref="G46:G51">
    <cfRule type="expression" dxfId="544" priority="701">
      <formula>P46=1</formula>
    </cfRule>
  </conditionalFormatting>
  <conditionalFormatting sqref="G47:G52">
    <cfRule type="expression" dxfId="543" priority="700">
      <formula>P47=1</formula>
    </cfRule>
  </conditionalFormatting>
  <conditionalFormatting sqref="G47:G52">
    <cfRule type="expression" dxfId="542" priority="699">
      <formula>O47=1</formula>
    </cfRule>
  </conditionalFormatting>
  <conditionalFormatting sqref="G47:G52">
    <cfRule type="expression" dxfId="541" priority="698">
      <formula>O47=1</formula>
    </cfRule>
  </conditionalFormatting>
  <conditionalFormatting sqref="G47:G52">
    <cfRule type="expression" dxfId="540" priority="697">
      <formula>O47=1</formula>
    </cfRule>
  </conditionalFormatting>
  <conditionalFormatting sqref="G47:G52">
    <cfRule type="expression" dxfId="539" priority="696">
      <formula>P47=1</formula>
    </cfRule>
  </conditionalFormatting>
  <conditionalFormatting sqref="G47:G52">
    <cfRule type="expression" dxfId="538" priority="695">
      <formula>P47=1</formula>
    </cfRule>
  </conditionalFormatting>
  <conditionalFormatting sqref="G47:G52">
    <cfRule type="expression" dxfId="537" priority="694">
      <formula>P47=1</formula>
    </cfRule>
  </conditionalFormatting>
  <conditionalFormatting sqref="G47:G52">
    <cfRule type="expression" dxfId="536" priority="693">
      <formula>O47=1</formula>
    </cfRule>
  </conditionalFormatting>
  <conditionalFormatting sqref="G47:G52">
    <cfRule type="expression" dxfId="535" priority="692">
      <formula>O47=1</formula>
    </cfRule>
  </conditionalFormatting>
  <conditionalFormatting sqref="G47:G52">
    <cfRule type="expression" dxfId="534" priority="691">
      <formula>O47=1</formula>
    </cfRule>
  </conditionalFormatting>
  <conditionalFormatting sqref="G47:G52">
    <cfRule type="expression" dxfId="533" priority="690">
      <formula>P47=1</formula>
    </cfRule>
  </conditionalFormatting>
  <conditionalFormatting sqref="G47:G52">
    <cfRule type="expression" dxfId="532" priority="689">
      <formula>P47=1</formula>
    </cfRule>
  </conditionalFormatting>
  <conditionalFormatting sqref="D41:D46">
    <cfRule type="expression" dxfId="531" priority="688">
      <formula>AN41=1</formula>
    </cfRule>
  </conditionalFormatting>
  <conditionalFormatting sqref="D41:D46">
    <cfRule type="expression" dxfId="530" priority="687">
      <formula>AN41=1</formula>
    </cfRule>
  </conditionalFormatting>
  <conditionalFormatting sqref="D42:D47">
    <cfRule type="expression" dxfId="529" priority="686">
      <formula>AN42=1</formula>
    </cfRule>
  </conditionalFormatting>
  <conditionalFormatting sqref="D42:D47">
    <cfRule type="expression" dxfId="528" priority="685">
      <formula>AN42=1</formula>
    </cfRule>
  </conditionalFormatting>
  <conditionalFormatting sqref="D42:D47">
    <cfRule type="expression" dxfId="527" priority="684">
      <formula>AN42=1</formula>
    </cfRule>
  </conditionalFormatting>
  <conditionalFormatting sqref="D49:D52">
    <cfRule type="expression" dxfId="526" priority="683">
      <formula>AN49=1</formula>
    </cfRule>
  </conditionalFormatting>
  <conditionalFormatting sqref="C49:C52">
    <cfRule type="expression" dxfId="525" priority="682">
      <formula>AM49=1</formula>
    </cfRule>
  </conditionalFormatting>
  <conditionalFormatting sqref="D49:D52">
    <cfRule type="expression" dxfId="524" priority="681">
      <formula>AN49=1</formula>
    </cfRule>
  </conditionalFormatting>
  <conditionalFormatting sqref="C49:C52">
    <cfRule type="expression" dxfId="523" priority="680">
      <formula>AM49=1</formula>
    </cfRule>
  </conditionalFormatting>
  <conditionalFormatting sqref="D49:D52">
    <cfRule type="expression" dxfId="522" priority="679">
      <formula>AN49=1</formula>
    </cfRule>
  </conditionalFormatting>
  <conditionalFormatting sqref="C49:C52">
    <cfRule type="expression" dxfId="521" priority="678">
      <formula>AM49=1</formula>
    </cfRule>
  </conditionalFormatting>
  <conditionalFormatting sqref="G49:G52">
    <cfRule type="expression" dxfId="520" priority="677">
      <formula>AO49=1</formula>
    </cfRule>
  </conditionalFormatting>
  <conditionalFormatting sqref="G49:G52">
    <cfRule type="expression" dxfId="519" priority="676">
      <formula>P49=1</formula>
    </cfRule>
  </conditionalFormatting>
  <conditionalFormatting sqref="G49:G52">
    <cfRule type="expression" dxfId="518" priority="675">
      <formula>AO49=1</formula>
    </cfRule>
  </conditionalFormatting>
  <conditionalFormatting sqref="G49:G52">
    <cfRule type="expression" dxfId="517" priority="674">
      <formula>AC49=1</formula>
    </cfRule>
  </conditionalFormatting>
  <conditionalFormatting sqref="C1019">
    <cfRule type="expression" dxfId="516" priority="669">
      <formula>AM1019=1</formula>
    </cfRule>
  </conditionalFormatting>
  <conditionalFormatting sqref="G1019:G1022 G1024:G1028">
    <cfRule type="expression" dxfId="515" priority="668">
      <formula>AN1019=1</formula>
    </cfRule>
  </conditionalFormatting>
  <conditionalFormatting sqref="C1028">
    <cfRule type="expression" dxfId="514" priority="670">
      <formula>AM1028=1</formula>
    </cfRule>
  </conditionalFormatting>
  <conditionalFormatting sqref="D1023">
    <cfRule type="expression" dxfId="513" priority="667">
      <formula>AN1023=1</formula>
    </cfRule>
  </conditionalFormatting>
  <conditionalFormatting sqref="C1023">
    <cfRule type="expression" dxfId="512" priority="666">
      <formula>AM1023=1</formula>
    </cfRule>
  </conditionalFormatting>
  <conditionalFormatting sqref="G1023">
    <cfRule type="expression" dxfId="511" priority="665">
      <formula>AO1023=1</formula>
    </cfRule>
  </conditionalFormatting>
  <conditionalFormatting sqref="G1023">
    <cfRule type="expression" dxfId="510" priority="664">
      <formula>P1023=1</formula>
    </cfRule>
  </conditionalFormatting>
  <conditionalFormatting sqref="C1227:C1232">
    <cfRule type="expression" dxfId="509" priority="663">
      <formula>AM1227=1</formula>
    </cfRule>
  </conditionalFormatting>
  <conditionalFormatting sqref="G1229 G1232">
    <cfRule type="expression" dxfId="508" priority="662">
      <formula>AN1229=1</formula>
    </cfRule>
  </conditionalFormatting>
  <conditionalFormatting sqref="G1227">
    <cfRule type="expression" dxfId="507" priority="661">
      <formula>AN1227=1</formula>
    </cfRule>
  </conditionalFormatting>
  <conditionalFormatting sqref="G1228">
    <cfRule type="expression" dxfId="506" priority="660">
      <formula>AN1228=1</formula>
    </cfRule>
  </conditionalFormatting>
  <conditionalFormatting sqref="G1230">
    <cfRule type="expression" dxfId="505" priority="659">
      <formula>AN1230=1</formula>
    </cfRule>
  </conditionalFormatting>
  <conditionalFormatting sqref="G1231">
    <cfRule type="expression" dxfId="504" priority="658">
      <formula>AN1231=1</formula>
    </cfRule>
  </conditionalFormatting>
  <conditionalFormatting sqref="L1232">
    <cfRule type="expression" dxfId="503" priority="657">
      <formula>#REF!=1</formula>
    </cfRule>
  </conditionalFormatting>
  <conditionalFormatting sqref="L1229">
    <cfRule type="expression" dxfId="502" priority="656">
      <formula>#REF!=1</formula>
    </cfRule>
  </conditionalFormatting>
  <conditionalFormatting sqref="L1228">
    <cfRule type="expression" dxfId="501" priority="654">
      <formula>#REF!=1</formula>
    </cfRule>
  </conditionalFormatting>
  <conditionalFormatting sqref="G39:G44">
    <cfRule type="expression" dxfId="500" priority="651">
      <formula>P39=1</formula>
    </cfRule>
  </conditionalFormatting>
  <conditionalFormatting sqref="D45:D50">
    <cfRule type="expression" dxfId="499" priority="650">
      <formula>AN45=1</formula>
    </cfRule>
  </conditionalFormatting>
  <conditionalFormatting sqref="D44:D49">
    <cfRule type="expression" dxfId="498" priority="649">
      <formula>AN44=1</formula>
    </cfRule>
  </conditionalFormatting>
  <conditionalFormatting sqref="D48:D52">
    <cfRule type="expression" dxfId="497" priority="648">
      <formula>AN48=1</formula>
    </cfRule>
  </conditionalFormatting>
  <conditionalFormatting sqref="G39:G43">
    <cfRule type="expression" dxfId="496" priority="646">
      <formula>P39=1</formula>
    </cfRule>
  </conditionalFormatting>
  <conditionalFormatting sqref="G40:G45">
    <cfRule type="expression" dxfId="495" priority="645">
      <formula>O40=1</formula>
    </cfRule>
  </conditionalFormatting>
  <conditionalFormatting sqref="G40:G45">
    <cfRule type="expression" dxfId="494" priority="644">
      <formula>O40=1</formula>
    </cfRule>
  </conditionalFormatting>
  <conditionalFormatting sqref="G40:G45">
    <cfRule type="expression" dxfId="493" priority="643">
      <formula>O40=1</formula>
    </cfRule>
  </conditionalFormatting>
  <conditionalFormatting sqref="G40:G45">
    <cfRule type="expression" dxfId="492" priority="642">
      <formula>P40=1</formula>
    </cfRule>
  </conditionalFormatting>
  <conditionalFormatting sqref="G40:G45">
    <cfRule type="expression" dxfId="491" priority="641">
      <formula>P40=1</formula>
    </cfRule>
  </conditionalFormatting>
  <conditionalFormatting sqref="G39:G43">
    <cfRule type="expression" dxfId="490" priority="639">
      <formula>P39=1</formula>
    </cfRule>
  </conditionalFormatting>
  <conditionalFormatting sqref="G40:G45">
    <cfRule type="expression" dxfId="489" priority="638">
      <formula>O40=1</formula>
    </cfRule>
  </conditionalFormatting>
  <conditionalFormatting sqref="G40:G45">
    <cfRule type="expression" dxfId="488" priority="637">
      <formula>O40=1</formula>
    </cfRule>
  </conditionalFormatting>
  <conditionalFormatting sqref="G40:G45">
    <cfRule type="expression" dxfId="487" priority="636">
      <formula>O40=1</formula>
    </cfRule>
  </conditionalFormatting>
  <conditionalFormatting sqref="G40:G45">
    <cfRule type="expression" dxfId="486" priority="635">
      <formula>P40=1</formula>
    </cfRule>
  </conditionalFormatting>
  <conditionalFormatting sqref="G40:G45">
    <cfRule type="expression" dxfId="485" priority="634">
      <formula>P40=1</formula>
    </cfRule>
  </conditionalFormatting>
  <conditionalFormatting sqref="G39:G43">
    <cfRule type="expression" dxfId="484" priority="632">
      <formula>P39=1</formula>
    </cfRule>
  </conditionalFormatting>
  <conditionalFormatting sqref="G40:G45">
    <cfRule type="expression" dxfId="483" priority="631">
      <formula>O40=1</formula>
    </cfRule>
  </conditionalFormatting>
  <conditionalFormatting sqref="G40:G45">
    <cfRule type="expression" dxfId="482" priority="630">
      <formula>O40=1</formula>
    </cfRule>
  </conditionalFormatting>
  <conditionalFormatting sqref="G40:G45">
    <cfRule type="expression" dxfId="481" priority="629">
      <formula>O40=1</formula>
    </cfRule>
  </conditionalFormatting>
  <conditionalFormatting sqref="G40:G45">
    <cfRule type="expression" dxfId="480" priority="628">
      <formula>P40=1</formula>
    </cfRule>
  </conditionalFormatting>
  <conditionalFormatting sqref="G40:G45">
    <cfRule type="expression" dxfId="479" priority="627">
      <formula>P40=1</formula>
    </cfRule>
  </conditionalFormatting>
  <conditionalFormatting sqref="G37 G39:G42">
    <cfRule type="expression" dxfId="478" priority="626">
      <formula>P37=1</formula>
    </cfRule>
  </conditionalFormatting>
  <conditionalFormatting sqref="D43:D48">
    <cfRule type="expression" dxfId="477" priority="625">
      <formula>AN43=1</formula>
    </cfRule>
  </conditionalFormatting>
  <conditionalFormatting sqref="D42:D47">
    <cfRule type="expression" dxfId="476" priority="624">
      <formula>AN42=1</formula>
    </cfRule>
  </conditionalFormatting>
  <conditionalFormatting sqref="D46:D51">
    <cfRule type="expression" dxfId="475" priority="623">
      <formula>AN46=1</formula>
    </cfRule>
  </conditionalFormatting>
  <conditionalFormatting sqref="G48:G52">
    <cfRule type="expression" dxfId="474" priority="622">
      <formula>P48=1</formula>
    </cfRule>
  </conditionalFormatting>
  <conditionalFormatting sqref="G48:G52">
    <cfRule type="expression" dxfId="473" priority="621">
      <formula>P48=1</formula>
    </cfRule>
  </conditionalFormatting>
  <conditionalFormatting sqref="G48:G52">
    <cfRule type="expression" dxfId="472" priority="620">
      <formula>P48=1</formula>
    </cfRule>
  </conditionalFormatting>
  <conditionalFormatting sqref="D45:D50">
    <cfRule type="expression" dxfId="471" priority="619">
      <formula>AN45=1</formula>
    </cfRule>
  </conditionalFormatting>
  <conditionalFormatting sqref="G47:G52">
    <cfRule type="expression" dxfId="470" priority="618">
      <formula>P47=1</formula>
    </cfRule>
  </conditionalFormatting>
  <conditionalFormatting sqref="G47:G52">
    <cfRule type="expression" dxfId="469" priority="617">
      <formula>P47=1</formula>
    </cfRule>
  </conditionalFormatting>
  <conditionalFormatting sqref="G47:G52">
    <cfRule type="expression" dxfId="468" priority="610">
      <formula>P47=1</formula>
    </cfRule>
  </conditionalFormatting>
  <conditionalFormatting sqref="G45:G50">
    <cfRule type="expression" dxfId="467" priority="603">
      <formula>P45=1</formula>
    </cfRule>
  </conditionalFormatting>
  <conditionalFormatting sqref="G45:G50">
    <cfRule type="expression" dxfId="466" priority="602">
      <formula>P45=1</formula>
    </cfRule>
  </conditionalFormatting>
  <conditionalFormatting sqref="G48:G52">
    <cfRule type="expression" dxfId="465" priority="601">
      <formula>P48=1</formula>
    </cfRule>
  </conditionalFormatting>
  <conditionalFormatting sqref="G48:G52">
    <cfRule type="expression" dxfId="464" priority="600">
      <formula>O48=1</formula>
    </cfRule>
  </conditionalFormatting>
  <conditionalFormatting sqref="G48:G52">
    <cfRule type="expression" dxfId="463" priority="599">
      <formula>O48=1</formula>
    </cfRule>
  </conditionalFormatting>
  <conditionalFormatting sqref="G48:G52">
    <cfRule type="expression" dxfId="462" priority="598">
      <formula>O48=1</formula>
    </cfRule>
  </conditionalFormatting>
  <conditionalFormatting sqref="G48:G52">
    <cfRule type="expression" dxfId="461" priority="597">
      <formula>P48=1</formula>
    </cfRule>
  </conditionalFormatting>
  <conditionalFormatting sqref="G48:G52">
    <cfRule type="expression" dxfId="460" priority="596">
      <formula>P48=1</formula>
    </cfRule>
  </conditionalFormatting>
  <conditionalFormatting sqref="G45:G50">
    <cfRule type="expression" dxfId="459" priority="595">
      <formula>P45=1</formula>
    </cfRule>
  </conditionalFormatting>
  <conditionalFormatting sqref="G48:G52">
    <cfRule type="expression" dxfId="458" priority="594">
      <formula>P48=1</formula>
    </cfRule>
  </conditionalFormatting>
  <conditionalFormatting sqref="G48:G52">
    <cfRule type="expression" dxfId="457" priority="593">
      <formula>O48=1</formula>
    </cfRule>
  </conditionalFormatting>
  <conditionalFormatting sqref="G48:G52">
    <cfRule type="expression" dxfId="456" priority="592">
      <formula>O48=1</formula>
    </cfRule>
  </conditionalFormatting>
  <conditionalFormatting sqref="G48:G52">
    <cfRule type="expression" dxfId="455" priority="591">
      <formula>O48=1</formula>
    </cfRule>
  </conditionalFormatting>
  <conditionalFormatting sqref="G48:G52">
    <cfRule type="expression" dxfId="454" priority="590">
      <formula>P48=1</formula>
    </cfRule>
  </conditionalFormatting>
  <conditionalFormatting sqref="G48:G52">
    <cfRule type="expression" dxfId="453" priority="589">
      <formula>P48=1</formula>
    </cfRule>
  </conditionalFormatting>
  <conditionalFormatting sqref="D46:D51">
    <cfRule type="expression" dxfId="452" priority="588">
      <formula>AN46=1</formula>
    </cfRule>
  </conditionalFormatting>
  <conditionalFormatting sqref="D49:D52">
    <cfRule type="expression" dxfId="451" priority="587">
      <formula>AN49=1</formula>
    </cfRule>
  </conditionalFormatting>
  <conditionalFormatting sqref="D46:D51">
    <cfRule type="expression" dxfId="450" priority="586">
      <formula>AN46=1</formula>
    </cfRule>
  </conditionalFormatting>
  <conditionalFormatting sqref="D47:D52">
    <cfRule type="expression" dxfId="449" priority="585">
      <formula>AN47=1</formula>
    </cfRule>
  </conditionalFormatting>
  <conditionalFormatting sqref="G49:G52">
    <cfRule type="expression" dxfId="448" priority="584">
      <formula>P49=1</formula>
    </cfRule>
  </conditionalFormatting>
  <conditionalFormatting sqref="G49:G52">
    <cfRule type="expression" dxfId="447" priority="583">
      <formula>P49=1</formula>
    </cfRule>
  </conditionalFormatting>
  <conditionalFormatting sqref="G49:G52">
    <cfRule type="expression" dxfId="446" priority="582">
      <formula>P49=1</formula>
    </cfRule>
  </conditionalFormatting>
  <conditionalFormatting sqref="D46:D51">
    <cfRule type="expression" dxfId="445" priority="581">
      <formula>AN46=1</formula>
    </cfRule>
  </conditionalFormatting>
  <conditionalFormatting sqref="G48:G52">
    <cfRule type="expression" dxfId="444" priority="580">
      <formula>P48=1</formula>
    </cfRule>
  </conditionalFormatting>
  <conditionalFormatting sqref="G48:G52">
    <cfRule type="expression" dxfId="443" priority="579">
      <formula>P48=1</formula>
    </cfRule>
  </conditionalFormatting>
  <conditionalFormatting sqref="G48:G52">
    <cfRule type="expression" dxfId="442" priority="578">
      <formula>P48=1</formula>
    </cfRule>
  </conditionalFormatting>
  <conditionalFormatting sqref="G46:G51">
    <cfRule type="expression" dxfId="441" priority="577">
      <formula>P46=1</formula>
    </cfRule>
  </conditionalFormatting>
  <conditionalFormatting sqref="G46:G51">
    <cfRule type="expression" dxfId="440" priority="576">
      <formula>P46=1</formula>
    </cfRule>
  </conditionalFormatting>
  <conditionalFormatting sqref="G49:G52">
    <cfRule type="expression" dxfId="439" priority="575">
      <formula>P49=1</formula>
    </cfRule>
  </conditionalFormatting>
  <conditionalFormatting sqref="G49:G52">
    <cfRule type="expression" dxfId="438" priority="574">
      <formula>O49=1</formula>
    </cfRule>
  </conditionalFormatting>
  <conditionalFormatting sqref="G49:G52">
    <cfRule type="expression" dxfId="437" priority="573">
      <formula>O49=1</formula>
    </cfRule>
  </conditionalFormatting>
  <conditionalFormatting sqref="G49:G52">
    <cfRule type="expression" dxfId="436" priority="572">
      <formula>O49=1</formula>
    </cfRule>
  </conditionalFormatting>
  <conditionalFormatting sqref="G49:G52">
    <cfRule type="expression" dxfId="435" priority="571">
      <formula>P49=1</formula>
    </cfRule>
  </conditionalFormatting>
  <conditionalFormatting sqref="G49:G52">
    <cfRule type="expression" dxfId="434" priority="570">
      <formula>P49=1</formula>
    </cfRule>
  </conditionalFormatting>
  <conditionalFormatting sqref="G46:G51">
    <cfRule type="expression" dxfId="433" priority="569">
      <formula>P46=1</formula>
    </cfRule>
  </conditionalFormatting>
  <conditionalFormatting sqref="G49:G52">
    <cfRule type="expression" dxfId="432" priority="568">
      <formula>P49=1</formula>
    </cfRule>
  </conditionalFormatting>
  <conditionalFormatting sqref="G49:G52">
    <cfRule type="expression" dxfId="431" priority="567">
      <formula>O49=1</formula>
    </cfRule>
  </conditionalFormatting>
  <conditionalFormatting sqref="G49:G52">
    <cfRule type="expression" dxfId="430" priority="566">
      <formula>O49=1</formula>
    </cfRule>
  </conditionalFormatting>
  <conditionalFormatting sqref="G49:G52">
    <cfRule type="expression" dxfId="429" priority="565">
      <formula>O49=1</formula>
    </cfRule>
  </conditionalFormatting>
  <conditionalFormatting sqref="G49:G52">
    <cfRule type="expression" dxfId="428" priority="564">
      <formula>P49=1</formula>
    </cfRule>
  </conditionalFormatting>
  <conditionalFormatting sqref="G49:G52">
    <cfRule type="expression" dxfId="427" priority="563">
      <formula>P49=1</formula>
    </cfRule>
  </conditionalFormatting>
  <conditionalFormatting sqref="G49:G52">
    <cfRule type="expression" dxfId="426" priority="562">
      <formula>P49=1</formula>
    </cfRule>
  </conditionalFormatting>
  <conditionalFormatting sqref="G49:G52">
    <cfRule type="expression" dxfId="425" priority="561">
      <formula>O49=1</formula>
    </cfRule>
  </conditionalFormatting>
  <conditionalFormatting sqref="G49:G52">
    <cfRule type="expression" dxfId="424" priority="560">
      <formula>O49=1</formula>
    </cfRule>
  </conditionalFormatting>
  <conditionalFormatting sqref="G49:G52">
    <cfRule type="expression" dxfId="423" priority="559">
      <formula>O49=1</formula>
    </cfRule>
  </conditionalFormatting>
  <conditionalFormatting sqref="G49:G52">
    <cfRule type="expression" dxfId="422" priority="558">
      <formula>P49=1</formula>
    </cfRule>
  </conditionalFormatting>
  <conditionalFormatting sqref="G49:G52">
    <cfRule type="expression" dxfId="421" priority="557">
      <formula>P49=1</formula>
    </cfRule>
  </conditionalFormatting>
  <conditionalFormatting sqref="G49:G52">
    <cfRule type="expression" dxfId="420" priority="556">
      <formula>P49=1</formula>
    </cfRule>
  </conditionalFormatting>
  <conditionalFormatting sqref="G49:G52">
    <cfRule type="expression" dxfId="419" priority="555">
      <formula>O49=1</formula>
    </cfRule>
  </conditionalFormatting>
  <conditionalFormatting sqref="G49:G52">
    <cfRule type="expression" dxfId="418" priority="554">
      <formula>O49=1</formula>
    </cfRule>
  </conditionalFormatting>
  <conditionalFormatting sqref="G49:G52">
    <cfRule type="expression" dxfId="417" priority="553">
      <formula>O49=1</formula>
    </cfRule>
  </conditionalFormatting>
  <conditionalFormatting sqref="G49:G52">
    <cfRule type="expression" dxfId="416" priority="552">
      <formula>P49=1</formula>
    </cfRule>
  </conditionalFormatting>
  <conditionalFormatting sqref="G49:G52">
    <cfRule type="expression" dxfId="415" priority="551">
      <formula>P49=1</formula>
    </cfRule>
  </conditionalFormatting>
  <conditionalFormatting sqref="G39:G43">
    <cfRule type="expression" dxfId="414" priority="538">
      <formula>P39=1</formula>
    </cfRule>
  </conditionalFormatting>
  <conditionalFormatting sqref="D44:D49">
    <cfRule type="expression" dxfId="413" priority="537">
      <formula>AN44=1</formula>
    </cfRule>
  </conditionalFormatting>
  <conditionalFormatting sqref="D43:D48">
    <cfRule type="expression" dxfId="412" priority="536">
      <formula>AN43=1</formula>
    </cfRule>
  </conditionalFormatting>
  <conditionalFormatting sqref="D47:D52">
    <cfRule type="expression" dxfId="411" priority="535">
      <formula>AN47=1</formula>
    </cfRule>
  </conditionalFormatting>
  <conditionalFormatting sqref="G49:G52">
    <cfRule type="expression" dxfId="410" priority="534">
      <formula>P49=1</formula>
    </cfRule>
  </conditionalFormatting>
  <conditionalFormatting sqref="G37 G39:G42">
    <cfRule type="expression" dxfId="409" priority="533">
      <formula>P37=1</formula>
    </cfRule>
  </conditionalFormatting>
  <conditionalFormatting sqref="G39:G44">
    <cfRule type="expression" dxfId="408" priority="532">
      <formula>O39=1</formula>
    </cfRule>
  </conditionalFormatting>
  <conditionalFormatting sqref="G39:G44">
    <cfRule type="expression" dxfId="407" priority="531">
      <formula>O39=1</formula>
    </cfRule>
  </conditionalFormatting>
  <conditionalFormatting sqref="G39:G44">
    <cfRule type="expression" dxfId="406" priority="530">
      <formula>O39=1</formula>
    </cfRule>
  </conditionalFormatting>
  <conditionalFormatting sqref="G39:G44">
    <cfRule type="expression" dxfId="405" priority="529">
      <formula>P39=1</formula>
    </cfRule>
  </conditionalFormatting>
  <conditionalFormatting sqref="G39:G44">
    <cfRule type="expression" dxfId="404" priority="528">
      <formula>P39=1</formula>
    </cfRule>
  </conditionalFormatting>
  <conditionalFormatting sqref="G49:G52">
    <cfRule type="expression" dxfId="403" priority="527">
      <formula>P49=1</formula>
    </cfRule>
  </conditionalFormatting>
  <conditionalFormatting sqref="G37 G39:G42">
    <cfRule type="expression" dxfId="402" priority="526">
      <formula>P37=1</formula>
    </cfRule>
  </conditionalFormatting>
  <conditionalFormatting sqref="G39:G44">
    <cfRule type="expression" dxfId="401" priority="525">
      <formula>O39=1</formula>
    </cfRule>
  </conditionalFormatting>
  <conditionalFormatting sqref="G39:G44">
    <cfRule type="expression" dxfId="400" priority="524">
      <formula>O39=1</formula>
    </cfRule>
  </conditionalFormatting>
  <conditionalFormatting sqref="G39:G44">
    <cfRule type="expression" dxfId="399" priority="523">
      <formula>O39=1</formula>
    </cfRule>
  </conditionalFormatting>
  <conditionalFormatting sqref="G39:G44">
    <cfRule type="expression" dxfId="398" priority="522">
      <formula>P39=1</formula>
    </cfRule>
  </conditionalFormatting>
  <conditionalFormatting sqref="G39:G44">
    <cfRule type="expression" dxfId="397" priority="521">
      <formula>P39=1</formula>
    </cfRule>
  </conditionalFormatting>
  <conditionalFormatting sqref="G49:G52">
    <cfRule type="expression" dxfId="396" priority="520">
      <formula>P49=1</formula>
    </cfRule>
  </conditionalFormatting>
  <conditionalFormatting sqref="G37 G39:G42">
    <cfRule type="expression" dxfId="395" priority="519">
      <formula>P37=1</formula>
    </cfRule>
  </conditionalFormatting>
  <conditionalFormatting sqref="G39:G44">
    <cfRule type="expression" dxfId="394" priority="518">
      <formula>O39=1</formula>
    </cfRule>
  </conditionalFormatting>
  <conditionalFormatting sqref="G39:G44">
    <cfRule type="expression" dxfId="393" priority="517">
      <formula>O39=1</formula>
    </cfRule>
  </conditionalFormatting>
  <conditionalFormatting sqref="G39:G44">
    <cfRule type="expression" dxfId="392" priority="516">
      <formula>O39=1</formula>
    </cfRule>
  </conditionalFormatting>
  <conditionalFormatting sqref="G39:G44">
    <cfRule type="expression" dxfId="391" priority="515">
      <formula>P39=1</formula>
    </cfRule>
  </conditionalFormatting>
  <conditionalFormatting sqref="G39:G44">
    <cfRule type="expression" dxfId="390" priority="514">
      <formula>P39=1</formula>
    </cfRule>
  </conditionalFormatting>
  <conditionalFormatting sqref="G36:G37 G39:G41">
    <cfRule type="expression" dxfId="389" priority="513">
      <formula>P36=1</formula>
    </cfRule>
  </conditionalFormatting>
  <conditionalFormatting sqref="D42:D47">
    <cfRule type="expression" dxfId="388" priority="512">
      <formula>AN42=1</formula>
    </cfRule>
  </conditionalFormatting>
  <conditionalFormatting sqref="D41:D46">
    <cfRule type="expression" dxfId="387" priority="511">
      <formula>AN41=1</formula>
    </cfRule>
  </conditionalFormatting>
  <conditionalFormatting sqref="D45:D50">
    <cfRule type="expression" dxfId="386" priority="510">
      <formula>AN45=1</formula>
    </cfRule>
  </conditionalFormatting>
  <conditionalFormatting sqref="G47:G52">
    <cfRule type="expression" dxfId="385" priority="509">
      <formula>P47=1</formula>
    </cfRule>
  </conditionalFormatting>
  <conditionalFormatting sqref="G47:G52">
    <cfRule type="expression" dxfId="384" priority="508">
      <formula>P47=1</formula>
    </cfRule>
  </conditionalFormatting>
  <conditionalFormatting sqref="G47:G52">
    <cfRule type="expression" dxfId="383" priority="501">
      <formula>P47=1</formula>
    </cfRule>
  </conditionalFormatting>
  <conditionalFormatting sqref="D44:D49">
    <cfRule type="expression" dxfId="382" priority="494">
      <formula>AN44=1</formula>
    </cfRule>
  </conditionalFormatting>
  <conditionalFormatting sqref="G46:G51">
    <cfRule type="expression" dxfId="381" priority="493">
      <formula>P46=1</formula>
    </cfRule>
  </conditionalFormatting>
  <conditionalFormatting sqref="G46:G51">
    <cfRule type="expression" dxfId="380" priority="492">
      <formula>P46=1</formula>
    </cfRule>
  </conditionalFormatting>
  <conditionalFormatting sqref="G49:G52">
    <cfRule type="expression" dxfId="379" priority="491">
      <formula>P49=1</formula>
    </cfRule>
  </conditionalFormatting>
  <conditionalFormatting sqref="G49:G52">
    <cfRule type="expression" dxfId="378" priority="490">
      <formula>O49=1</formula>
    </cfRule>
  </conditionalFormatting>
  <conditionalFormatting sqref="G49:G52">
    <cfRule type="expression" dxfId="377" priority="489">
      <formula>O49=1</formula>
    </cfRule>
  </conditionalFormatting>
  <conditionalFormatting sqref="G49:G52">
    <cfRule type="expression" dxfId="376" priority="488">
      <formula>O49=1</formula>
    </cfRule>
  </conditionalFormatting>
  <conditionalFormatting sqref="G49:G52">
    <cfRule type="expression" dxfId="375" priority="487">
      <formula>P49=1</formula>
    </cfRule>
  </conditionalFormatting>
  <conditionalFormatting sqref="G49:G52">
    <cfRule type="expression" dxfId="374" priority="486">
      <formula>P49=1</formula>
    </cfRule>
  </conditionalFormatting>
  <conditionalFormatting sqref="G46:G51">
    <cfRule type="expression" dxfId="373" priority="485">
      <formula>P46=1</formula>
    </cfRule>
  </conditionalFormatting>
  <conditionalFormatting sqref="G49:G52">
    <cfRule type="expression" dxfId="372" priority="484">
      <formula>P49=1</formula>
    </cfRule>
  </conditionalFormatting>
  <conditionalFormatting sqref="G49:G52">
    <cfRule type="expression" dxfId="371" priority="483">
      <formula>O49=1</formula>
    </cfRule>
  </conditionalFormatting>
  <conditionalFormatting sqref="G49:G52">
    <cfRule type="expression" dxfId="370" priority="482">
      <formula>O49=1</formula>
    </cfRule>
  </conditionalFormatting>
  <conditionalFormatting sqref="G49:G52">
    <cfRule type="expression" dxfId="369" priority="481">
      <formula>O49=1</formula>
    </cfRule>
  </conditionalFormatting>
  <conditionalFormatting sqref="G49:G52">
    <cfRule type="expression" dxfId="368" priority="480">
      <formula>P49=1</formula>
    </cfRule>
  </conditionalFormatting>
  <conditionalFormatting sqref="G49:G52">
    <cfRule type="expression" dxfId="367" priority="479">
      <formula>P49=1</formula>
    </cfRule>
  </conditionalFormatting>
  <conditionalFormatting sqref="G44:G49">
    <cfRule type="expression" dxfId="366" priority="478">
      <formula>P44=1</formula>
    </cfRule>
  </conditionalFormatting>
  <conditionalFormatting sqref="G44:G49">
    <cfRule type="expression" dxfId="365" priority="477">
      <formula>P44=1</formula>
    </cfRule>
  </conditionalFormatting>
  <conditionalFormatting sqref="G47:G52">
    <cfRule type="expression" dxfId="364" priority="476">
      <formula>P47=1</formula>
    </cfRule>
  </conditionalFormatting>
  <conditionalFormatting sqref="G47:G52">
    <cfRule type="expression" dxfId="363" priority="475">
      <formula>O47=1</formula>
    </cfRule>
  </conditionalFormatting>
  <conditionalFormatting sqref="G47:G52">
    <cfRule type="expression" dxfId="362" priority="474">
      <formula>O47=1</formula>
    </cfRule>
  </conditionalFormatting>
  <conditionalFormatting sqref="G47:G52">
    <cfRule type="expression" dxfId="361" priority="473">
      <formula>O47=1</formula>
    </cfRule>
  </conditionalFormatting>
  <conditionalFormatting sqref="G47:G52">
    <cfRule type="expression" dxfId="360" priority="472">
      <formula>P47=1</formula>
    </cfRule>
  </conditionalFormatting>
  <conditionalFormatting sqref="G47:G52">
    <cfRule type="expression" dxfId="359" priority="471">
      <formula>P47=1</formula>
    </cfRule>
  </conditionalFormatting>
  <conditionalFormatting sqref="G44:G49">
    <cfRule type="expression" dxfId="358" priority="470">
      <formula>P44=1</formula>
    </cfRule>
  </conditionalFormatting>
  <conditionalFormatting sqref="G47:G52">
    <cfRule type="expression" dxfId="357" priority="469">
      <formula>P47=1</formula>
    </cfRule>
  </conditionalFormatting>
  <conditionalFormatting sqref="G47:G52">
    <cfRule type="expression" dxfId="356" priority="468">
      <formula>O47=1</formula>
    </cfRule>
  </conditionalFormatting>
  <conditionalFormatting sqref="G47:G52">
    <cfRule type="expression" dxfId="355" priority="467">
      <formula>O47=1</formula>
    </cfRule>
  </conditionalFormatting>
  <conditionalFormatting sqref="G47:G52">
    <cfRule type="expression" dxfId="354" priority="466">
      <formula>O47=1</formula>
    </cfRule>
  </conditionalFormatting>
  <conditionalFormatting sqref="G47:G52">
    <cfRule type="expression" dxfId="353" priority="465">
      <formula>P47=1</formula>
    </cfRule>
  </conditionalFormatting>
  <conditionalFormatting sqref="G47:G52">
    <cfRule type="expression" dxfId="352" priority="464">
      <formula>P47=1</formula>
    </cfRule>
  </conditionalFormatting>
  <conditionalFormatting sqref="D45:D50">
    <cfRule type="expression" dxfId="351" priority="463">
      <formula>AN45=1</formula>
    </cfRule>
  </conditionalFormatting>
  <conditionalFormatting sqref="D48:D52">
    <cfRule type="expression" dxfId="350" priority="462">
      <formula>AN48=1</formula>
    </cfRule>
  </conditionalFormatting>
  <conditionalFormatting sqref="D45:D50">
    <cfRule type="expression" dxfId="349" priority="461">
      <formula>AN45=1</formula>
    </cfRule>
  </conditionalFormatting>
  <conditionalFormatting sqref="D46:D51">
    <cfRule type="expression" dxfId="348" priority="460">
      <formula>AN46=1</formula>
    </cfRule>
  </conditionalFormatting>
  <conditionalFormatting sqref="G48:G52">
    <cfRule type="expression" dxfId="347" priority="459">
      <formula>P48=1</formula>
    </cfRule>
  </conditionalFormatting>
  <conditionalFormatting sqref="G48:G52">
    <cfRule type="expression" dxfId="346" priority="458">
      <formula>P48=1</formula>
    </cfRule>
  </conditionalFormatting>
  <conditionalFormatting sqref="G48:G52">
    <cfRule type="expression" dxfId="345" priority="457">
      <formula>P48=1</formula>
    </cfRule>
  </conditionalFormatting>
  <conditionalFormatting sqref="D45:D50">
    <cfRule type="expression" dxfId="344" priority="456">
      <formula>AN45=1</formula>
    </cfRule>
  </conditionalFormatting>
  <conditionalFormatting sqref="G47:G52">
    <cfRule type="expression" dxfId="343" priority="455">
      <formula>P47=1</formula>
    </cfRule>
  </conditionalFormatting>
  <conditionalFormatting sqref="G47:G52">
    <cfRule type="expression" dxfId="342" priority="454">
      <formula>P47=1</formula>
    </cfRule>
  </conditionalFormatting>
  <conditionalFormatting sqref="G47:G52">
    <cfRule type="expression" dxfId="341" priority="453">
      <formula>P47=1</formula>
    </cfRule>
  </conditionalFormatting>
  <conditionalFormatting sqref="G45:G50">
    <cfRule type="expression" dxfId="340" priority="452">
      <formula>P45=1</formula>
    </cfRule>
  </conditionalFormatting>
  <conditionalFormatting sqref="G45:G50">
    <cfRule type="expression" dxfId="339" priority="451">
      <formula>P45=1</formula>
    </cfRule>
  </conditionalFormatting>
  <conditionalFormatting sqref="G48:G52">
    <cfRule type="expression" dxfId="338" priority="450">
      <formula>P48=1</formula>
    </cfRule>
  </conditionalFormatting>
  <conditionalFormatting sqref="G48:G52">
    <cfRule type="expression" dxfId="337" priority="449">
      <formula>O48=1</formula>
    </cfRule>
  </conditionalFormatting>
  <conditionalFormatting sqref="G48:G52">
    <cfRule type="expression" dxfId="336" priority="448">
      <formula>O48=1</formula>
    </cfRule>
  </conditionalFormatting>
  <conditionalFormatting sqref="G48:G52">
    <cfRule type="expression" dxfId="335" priority="447">
      <formula>O48=1</formula>
    </cfRule>
  </conditionalFormatting>
  <conditionalFormatting sqref="G48:G52">
    <cfRule type="expression" dxfId="334" priority="446">
      <formula>P48=1</formula>
    </cfRule>
  </conditionalFormatting>
  <conditionalFormatting sqref="G48:G52">
    <cfRule type="expression" dxfId="333" priority="445">
      <formula>P48=1</formula>
    </cfRule>
  </conditionalFormatting>
  <conditionalFormatting sqref="G45:G50">
    <cfRule type="expression" dxfId="332" priority="444">
      <formula>P45=1</formula>
    </cfRule>
  </conditionalFormatting>
  <conditionalFormatting sqref="G48:G52">
    <cfRule type="expression" dxfId="331" priority="443">
      <formula>P48=1</formula>
    </cfRule>
  </conditionalFormatting>
  <conditionalFormatting sqref="G48:G52">
    <cfRule type="expression" dxfId="330" priority="442">
      <formula>O48=1</formula>
    </cfRule>
  </conditionalFormatting>
  <conditionalFormatting sqref="G48:G52">
    <cfRule type="expression" dxfId="329" priority="441">
      <formula>O48=1</formula>
    </cfRule>
  </conditionalFormatting>
  <conditionalFormatting sqref="G48:G52">
    <cfRule type="expression" dxfId="328" priority="440">
      <formula>O48=1</formula>
    </cfRule>
  </conditionalFormatting>
  <conditionalFormatting sqref="G48:G52">
    <cfRule type="expression" dxfId="327" priority="439">
      <formula>P48=1</formula>
    </cfRule>
  </conditionalFormatting>
  <conditionalFormatting sqref="G48:G52">
    <cfRule type="expression" dxfId="326" priority="438">
      <formula>P48=1</formula>
    </cfRule>
  </conditionalFormatting>
  <conditionalFormatting sqref="G48:G52">
    <cfRule type="expression" dxfId="325" priority="425">
      <formula>P48=1</formula>
    </cfRule>
  </conditionalFormatting>
  <conditionalFormatting sqref="G48:G52">
    <cfRule type="expression" dxfId="324" priority="424">
      <formula>O48=1</formula>
    </cfRule>
  </conditionalFormatting>
  <conditionalFormatting sqref="G48:G52">
    <cfRule type="expression" dxfId="323" priority="423">
      <formula>O48=1</formula>
    </cfRule>
  </conditionalFormatting>
  <conditionalFormatting sqref="G48:G52">
    <cfRule type="expression" dxfId="322" priority="422">
      <formula>O48=1</formula>
    </cfRule>
  </conditionalFormatting>
  <conditionalFormatting sqref="G48:G52">
    <cfRule type="expression" dxfId="321" priority="421">
      <formula>P48=1</formula>
    </cfRule>
  </conditionalFormatting>
  <conditionalFormatting sqref="G48:G52">
    <cfRule type="expression" dxfId="320" priority="420">
      <formula>P48=1</formula>
    </cfRule>
  </conditionalFormatting>
  <conditionalFormatting sqref="G48:G52">
    <cfRule type="expression" dxfId="319" priority="419">
      <formula>P48=1</formula>
    </cfRule>
  </conditionalFormatting>
  <conditionalFormatting sqref="G48:G52">
    <cfRule type="expression" dxfId="318" priority="418">
      <formula>O48=1</formula>
    </cfRule>
  </conditionalFormatting>
  <conditionalFormatting sqref="G48:G52">
    <cfRule type="expression" dxfId="317" priority="417">
      <formula>O48=1</formula>
    </cfRule>
  </conditionalFormatting>
  <conditionalFormatting sqref="G48:G52">
    <cfRule type="expression" dxfId="316" priority="416">
      <formula>O48=1</formula>
    </cfRule>
  </conditionalFormatting>
  <conditionalFormatting sqref="G48:G52">
    <cfRule type="expression" dxfId="315" priority="415">
      <formula>P48=1</formula>
    </cfRule>
  </conditionalFormatting>
  <conditionalFormatting sqref="G48:G52">
    <cfRule type="expression" dxfId="314" priority="414">
      <formula>P48=1</formula>
    </cfRule>
  </conditionalFormatting>
  <conditionalFormatting sqref="G49:G52">
    <cfRule type="expression" dxfId="313" priority="413">
      <formula>P49=1</formula>
    </cfRule>
  </conditionalFormatting>
  <conditionalFormatting sqref="G49:G52">
    <cfRule type="expression" dxfId="312" priority="412">
      <formula>O49=1</formula>
    </cfRule>
  </conditionalFormatting>
  <conditionalFormatting sqref="G49:G52">
    <cfRule type="expression" dxfId="311" priority="411">
      <formula>O49=1</formula>
    </cfRule>
  </conditionalFormatting>
  <conditionalFormatting sqref="G49:G52">
    <cfRule type="expression" dxfId="310" priority="410">
      <formula>O49=1</formula>
    </cfRule>
  </conditionalFormatting>
  <conditionalFormatting sqref="G49:G52">
    <cfRule type="expression" dxfId="309" priority="409">
      <formula>P49=1</formula>
    </cfRule>
  </conditionalFormatting>
  <conditionalFormatting sqref="G49:G52">
    <cfRule type="expression" dxfId="308" priority="408">
      <formula>P49=1</formula>
    </cfRule>
  </conditionalFormatting>
  <conditionalFormatting sqref="G49:G52">
    <cfRule type="expression" dxfId="307" priority="407">
      <formula>P49=1</formula>
    </cfRule>
  </conditionalFormatting>
  <conditionalFormatting sqref="G49:G52">
    <cfRule type="expression" dxfId="306" priority="406">
      <formula>O49=1</formula>
    </cfRule>
  </conditionalFormatting>
  <conditionalFormatting sqref="G49:G52">
    <cfRule type="expression" dxfId="305" priority="405">
      <formula>O49=1</formula>
    </cfRule>
  </conditionalFormatting>
  <conditionalFormatting sqref="G49:G52">
    <cfRule type="expression" dxfId="304" priority="404">
      <formula>O49=1</formula>
    </cfRule>
  </conditionalFormatting>
  <conditionalFormatting sqref="G49:G52">
    <cfRule type="expression" dxfId="303" priority="403">
      <formula>P49=1</formula>
    </cfRule>
  </conditionalFormatting>
  <conditionalFormatting sqref="G49:G52">
    <cfRule type="expression" dxfId="302" priority="402">
      <formula>P49=1</formula>
    </cfRule>
  </conditionalFormatting>
  <conditionalFormatting sqref="D43:D48">
    <cfRule type="expression" dxfId="301" priority="401">
      <formula>AN43=1</formula>
    </cfRule>
  </conditionalFormatting>
  <conditionalFormatting sqref="D43:D48">
    <cfRule type="expression" dxfId="300" priority="400">
      <formula>AN43=1</formula>
    </cfRule>
  </conditionalFormatting>
  <conditionalFormatting sqref="D44:D49">
    <cfRule type="expression" dxfId="299" priority="399">
      <formula>AN44=1</formula>
    </cfRule>
  </conditionalFormatting>
  <conditionalFormatting sqref="D44:D49">
    <cfRule type="expression" dxfId="298" priority="398">
      <formula>AN44=1</formula>
    </cfRule>
  </conditionalFormatting>
  <conditionalFormatting sqref="D44:D49">
    <cfRule type="expression" dxfId="297" priority="397">
      <formula>AN44=1</formula>
    </cfRule>
  </conditionalFormatting>
  <conditionalFormatting sqref="D56:D57">
    <cfRule type="expression" dxfId="296" priority="386">
      <formula>AN56=1</formula>
    </cfRule>
  </conditionalFormatting>
  <conditionalFormatting sqref="C56:C57">
    <cfRule type="expression" dxfId="295" priority="385">
      <formula>AM56=1</formula>
    </cfRule>
  </conditionalFormatting>
  <conditionalFormatting sqref="D58">
    <cfRule type="expression" dxfId="294" priority="360">
      <formula>AN58=1</formula>
    </cfRule>
  </conditionalFormatting>
  <conditionalFormatting sqref="C58">
    <cfRule type="expression" dxfId="293" priority="359">
      <formula>AM58=1</formula>
    </cfRule>
  </conditionalFormatting>
  <conditionalFormatting sqref="D56">
    <cfRule type="expression" dxfId="292" priority="357">
      <formula>AN56=1</formula>
    </cfRule>
  </conditionalFormatting>
  <conditionalFormatting sqref="C56">
    <cfRule type="expression" dxfId="291" priority="356">
      <formula>AM56=1</formula>
    </cfRule>
  </conditionalFormatting>
  <conditionalFormatting sqref="D56">
    <cfRule type="expression" dxfId="290" priority="355">
      <formula>AN56=1</formula>
    </cfRule>
  </conditionalFormatting>
  <conditionalFormatting sqref="C56">
    <cfRule type="expression" dxfId="289" priority="354">
      <formula>AM56=1</formula>
    </cfRule>
  </conditionalFormatting>
  <conditionalFormatting sqref="D56">
    <cfRule type="expression" dxfId="288" priority="353">
      <formula>AN56=1</formula>
    </cfRule>
  </conditionalFormatting>
  <conditionalFormatting sqref="C56">
    <cfRule type="expression" dxfId="287" priority="352">
      <formula>AM56=1</formula>
    </cfRule>
  </conditionalFormatting>
  <conditionalFormatting sqref="D57">
    <cfRule type="expression" dxfId="286" priority="347">
      <formula>AN57=1</formula>
    </cfRule>
  </conditionalFormatting>
  <conditionalFormatting sqref="C57">
    <cfRule type="expression" dxfId="285" priority="346">
      <formula>AM57=1</formula>
    </cfRule>
  </conditionalFormatting>
  <conditionalFormatting sqref="D56">
    <cfRule type="expression" dxfId="284" priority="329">
      <formula>AN56=1</formula>
    </cfRule>
  </conditionalFormatting>
  <conditionalFormatting sqref="D58">
    <cfRule type="expression" dxfId="283" priority="238">
      <formula>AN58=1</formula>
    </cfRule>
  </conditionalFormatting>
  <conditionalFormatting sqref="C58">
    <cfRule type="expression" dxfId="282" priority="237">
      <formula>AM58=1</formula>
    </cfRule>
  </conditionalFormatting>
  <conditionalFormatting sqref="D58">
    <cfRule type="expression" dxfId="281" priority="236">
      <formula>AN58=1</formula>
    </cfRule>
  </conditionalFormatting>
  <conditionalFormatting sqref="C58">
    <cfRule type="expression" dxfId="280" priority="235">
      <formula>AM58=1</formula>
    </cfRule>
  </conditionalFormatting>
  <conditionalFormatting sqref="D58">
    <cfRule type="expression" dxfId="279" priority="234">
      <formula>AN58=1</formula>
    </cfRule>
  </conditionalFormatting>
  <conditionalFormatting sqref="C58">
    <cfRule type="expression" dxfId="278" priority="233">
      <formula>AM58=1</formula>
    </cfRule>
  </conditionalFormatting>
  <conditionalFormatting sqref="G25:G26">
    <cfRule type="expression" dxfId="277" priority="228">
      <formula>P25=1</formula>
    </cfRule>
  </conditionalFormatting>
  <conditionalFormatting sqref="L1231">
    <cfRule type="expression" dxfId="276" priority="227">
      <formula>#REF!=1</formula>
    </cfRule>
  </conditionalFormatting>
  <conditionalFormatting sqref="D50:D52">
    <cfRule type="expression" dxfId="275" priority="226">
      <formula>AN50=1</formula>
    </cfRule>
  </conditionalFormatting>
  <conditionalFormatting sqref="C50:C52">
    <cfRule type="expression" dxfId="274" priority="225">
      <formula>AM50=1</formula>
    </cfRule>
  </conditionalFormatting>
  <conditionalFormatting sqref="G50:G52">
    <cfRule type="expression" dxfId="273" priority="224">
      <formula>AO50=1</formula>
    </cfRule>
  </conditionalFormatting>
  <conditionalFormatting sqref="G50:G52">
    <cfRule type="expression" dxfId="272" priority="223">
      <formula>P50=1</formula>
    </cfRule>
  </conditionalFormatting>
  <conditionalFormatting sqref="G50:G52">
    <cfRule type="expression" dxfId="271" priority="222">
      <formula>P50=1</formula>
    </cfRule>
  </conditionalFormatting>
  <conditionalFormatting sqref="G50:G52">
    <cfRule type="expression" dxfId="270" priority="221">
      <formula>P50=1</formula>
    </cfRule>
  </conditionalFormatting>
  <conditionalFormatting sqref="G50:G52">
    <cfRule type="expression" dxfId="269" priority="220">
      <formula>P50=1</formula>
    </cfRule>
  </conditionalFormatting>
  <conditionalFormatting sqref="G50:G52">
    <cfRule type="expression" dxfId="268" priority="219">
      <formula>O50=1</formula>
    </cfRule>
  </conditionalFormatting>
  <conditionalFormatting sqref="G50:G52">
    <cfRule type="expression" dxfId="267" priority="218">
      <formula>O50=1</formula>
    </cfRule>
  </conditionalFormatting>
  <conditionalFormatting sqref="G50:G52">
    <cfRule type="expression" dxfId="266" priority="217">
      <formula>O50=1</formula>
    </cfRule>
  </conditionalFormatting>
  <conditionalFormatting sqref="G50:G52">
    <cfRule type="expression" dxfId="265" priority="216">
      <formula>P50=1</formula>
    </cfRule>
  </conditionalFormatting>
  <conditionalFormatting sqref="G50:G52">
    <cfRule type="expression" dxfId="264" priority="215">
      <formula>P50=1</formula>
    </cfRule>
  </conditionalFormatting>
  <conditionalFormatting sqref="G50:G52">
    <cfRule type="expression" dxfId="263" priority="214">
      <formula>P50=1</formula>
    </cfRule>
  </conditionalFormatting>
  <conditionalFormatting sqref="G50:G52">
    <cfRule type="expression" dxfId="262" priority="213">
      <formula>O50=1</formula>
    </cfRule>
  </conditionalFormatting>
  <conditionalFormatting sqref="G50:G52">
    <cfRule type="expression" dxfId="261" priority="212">
      <formula>O50=1</formula>
    </cfRule>
  </conditionalFormatting>
  <conditionalFormatting sqref="G50:G52">
    <cfRule type="expression" dxfId="260" priority="211">
      <formula>O50=1</formula>
    </cfRule>
  </conditionalFormatting>
  <conditionalFormatting sqref="G50:G52">
    <cfRule type="expression" dxfId="259" priority="210">
      <formula>P50=1</formula>
    </cfRule>
  </conditionalFormatting>
  <conditionalFormatting sqref="G50:G52">
    <cfRule type="expression" dxfId="258" priority="209">
      <formula>P50=1</formula>
    </cfRule>
  </conditionalFormatting>
  <conditionalFormatting sqref="G50:G52">
    <cfRule type="expression" dxfId="257" priority="208">
      <formula>P50=1</formula>
    </cfRule>
  </conditionalFormatting>
  <conditionalFormatting sqref="G50:G52">
    <cfRule type="expression" dxfId="256" priority="207">
      <formula>O50=1</formula>
    </cfRule>
  </conditionalFormatting>
  <conditionalFormatting sqref="G50:G52">
    <cfRule type="expression" dxfId="255" priority="206">
      <formula>O50=1</formula>
    </cfRule>
  </conditionalFormatting>
  <conditionalFormatting sqref="G50:G52">
    <cfRule type="expression" dxfId="254" priority="205">
      <formula>O50=1</formula>
    </cfRule>
  </conditionalFormatting>
  <conditionalFormatting sqref="G50:G52">
    <cfRule type="expression" dxfId="253" priority="204">
      <formula>P50=1</formula>
    </cfRule>
  </conditionalFormatting>
  <conditionalFormatting sqref="G50:G52">
    <cfRule type="expression" dxfId="252" priority="203">
      <formula>P50=1</formula>
    </cfRule>
  </conditionalFormatting>
  <conditionalFormatting sqref="G50:G52">
    <cfRule type="expression" dxfId="251" priority="202">
      <formula>P50=1</formula>
    </cfRule>
  </conditionalFormatting>
  <conditionalFormatting sqref="G50:G52">
    <cfRule type="expression" dxfId="250" priority="201">
      <formula>O50=1</formula>
    </cfRule>
  </conditionalFormatting>
  <conditionalFormatting sqref="G50:G52">
    <cfRule type="expression" dxfId="249" priority="200">
      <formula>O50=1</formula>
    </cfRule>
  </conditionalFormatting>
  <conditionalFormatting sqref="G50:G52">
    <cfRule type="expression" dxfId="248" priority="199">
      <formula>O50=1</formula>
    </cfRule>
  </conditionalFormatting>
  <conditionalFormatting sqref="G50:G52">
    <cfRule type="expression" dxfId="247" priority="198">
      <formula>P50=1</formula>
    </cfRule>
  </conditionalFormatting>
  <conditionalFormatting sqref="G50:G52">
    <cfRule type="expression" dxfId="246" priority="197">
      <formula>P50=1</formula>
    </cfRule>
  </conditionalFormatting>
  <conditionalFormatting sqref="G50:G52">
    <cfRule type="expression" dxfId="245" priority="196">
      <formula>P50=1</formula>
    </cfRule>
  </conditionalFormatting>
  <conditionalFormatting sqref="G50:G52">
    <cfRule type="expression" dxfId="244" priority="195">
      <formula>O50=1</formula>
    </cfRule>
  </conditionalFormatting>
  <conditionalFormatting sqref="G50:G52">
    <cfRule type="expression" dxfId="243" priority="194">
      <formula>O50=1</formula>
    </cfRule>
  </conditionalFormatting>
  <conditionalFormatting sqref="G50:G52">
    <cfRule type="expression" dxfId="242" priority="193">
      <formula>O50=1</formula>
    </cfRule>
  </conditionalFormatting>
  <conditionalFormatting sqref="G50:G52">
    <cfRule type="expression" dxfId="241" priority="192">
      <formula>P50=1</formula>
    </cfRule>
  </conditionalFormatting>
  <conditionalFormatting sqref="G50:G52">
    <cfRule type="expression" dxfId="240" priority="191">
      <formula>P50=1</formula>
    </cfRule>
  </conditionalFormatting>
  <conditionalFormatting sqref="G50:G52">
    <cfRule type="expression" dxfId="239" priority="190">
      <formula>P50=1</formula>
    </cfRule>
  </conditionalFormatting>
  <conditionalFormatting sqref="G50:G52">
    <cfRule type="expression" dxfId="238" priority="189">
      <formula>O50=1</formula>
    </cfRule>
  </conditionalFormatting>
  <conditionalFormatting sqref="G50:G52">
    <cfRule type="expression" dxfId="237" priority="188">
      <formula>O50=1</formula>
    </cfRule>
  </conditionalFormatting>
  <conditionalFormatting sqref="G50:G52">
    <cfRule type="expression" dxfId="236" priority="187">
      <formula>O50=1</formula>
    </cfRule>
  </conditionalFormatting>
  <conditionalFormatting sqref="G50:G52">
    <cfRule type="expression" dxfId="235" priority="186">
      <formula>P50=1</formula>
    </cfRule>
  </conditionalFormatting>
  <conditionalFormatting sqref="G50:G52">
    <cfRule type="expression" dxfId="234" priority="185">
      <formula>P50=1</formula>
    </cfRule>
  </conditionalFormatting>
  <conditionalFormatting sqref="G50:G52">
    <cfRule type="expression" dxfId="233" priority="184">
      <formula>P50=1</formula>
    </cfRule>
  </conditionalFormatting>
  <conditionalFormatting sqref="G50:G52">
    <cfRule type="expression" dxfId="232" priority="183">
      <formula>O50=1</formula>
    </cfRule>
  </conditionalFormatting>
  <conditionalFormatting sqref="G50:G52">
    <cfRule type="expression" dxfId="231" priority="182">
      <formula>O50=1</formula>
    </cfRule>
  </conditionalFormatting>
  <conditionalFormatting sqref="G50:G52">
    <cfRule type="expression" dxfId="230" priority="181">
      <formula>O50=1</formula>
    </cfRule>
  </conditionalFormatting>
  <conditionalFormatting sqref="G50:G52">
    <cfRule type="expression" dxfId="229" priority="180">
      <formula>P50=1</formula>
    </cfRule>
  </conditionalFormatting>
  <conditionalFormatting sqref="G50:G52">
    <cfRule type="expression" dxfId="228" priority="179">
      <formula>P50=1</formula>
    </cfRule>
  </conditionalFormatting>
  <conditionalFormatting sqref="G50:G52">
    <cfRule type="expression" dxfId="227" priority="178">
      <formula>P50=1</formula>
    </cfRule>
  </conditionalFormatting>
  <conditionalFormatting sqref="G50:G52">
    <cfRule type="expression" dxfId="226" priority="177">
      <formula>O50=1</formula>
    </cfRule>
  </conditionalFormatting>
  <conditionalFormatting sqref="G50:G52">
    <cfRule type="expression" dxfId="225" priority="176">
      <formula>O50=1</formula>
    </cfRule>
  </conditionalFormatting>
  <conditionalFormatting sqref="G50:G52">
    <cfRule type="expression" dxfId="224" priority="175">
      <formula>O50=1</formula>
    </cfRule>
  </conditionalFormatting>
  <conditionalFormatting sqref="G50:G52">
    <cfRule type="expression" dxfId="223" priority="174">
      <formula>P50=1</formula>
    </cfRule>
  </conditionalFormatting>
  <conditionalFormatting sqref="G50:G52">
    <cfRule type="expression" dxfId="222" priority="173">
      <formula>P50=1</formula>
    </cfRule>
  </conditionalFormatting>
  <conditionalFormatting sqref="D51:D54">
    <cfRule type="expression" dxfId="221" priority="172">
      <formula>AN51=1</formula>
    </cfRule>
  </conditionalFormatting>
  <conditionalFormatting sqref="C51:C54">
    <cfRule type="expression" dxfId="220" priority="171">
      <formula>AM51=1</formula>
    </cfRule>
  </conditionalFormatting>
  <conditionalFormatting sqref="G51:G54">
    <cfRule type="expression" dxfId="219" priority="170">
      <formula>AO51=1</formula>
    </cfRule>
  </conditionalFormatting>
  <conditionalFormatting sqref="G51:G54">
    <cfRule type="expression" dxfId="218" priority="169">
      <formula>AC51=1</formula>
    </cfRule>
  </conditionalFormatting>
  <conditionalFormatting sqref="G51:G54">
    <cfRule type="expression" dxfId="217" priority="168">
      <formula>P51=1</formula>
    </cfRule>
  </conditionalFormatting>
  <conditionalFormatting sqref="G51:G54">
    <cfRule type="expression" dxfId="216" priority="167">
      <formula>P51=1</formula>
    </cfRule>
  </conditionalFormatting>
  <conditionalFormatting sqref="G51:G54">
    <cfRule type="expression" dxfId="215" priority="166">
      <formula>O51=1</formula>
    </cfRule>
  </conditionalFormatting>
  <conditionalFormatting sqref="G51:G54">
    <cfRule type="expression" dxfId="214" priority="165">
      <formula>O51=1</formula>
    </cfRule>
  </conditionalFormatting>
  <conditionalFormatting sqref="G51:G54">
    <cfRule type="expression" dxfId="213" priority="164">
      <formula>O51=1</formula>
    </cfRule>
  </conditionalFormatting>
  <conditionalFormatting sqref="G51:G54">
    <cfRule type="expression" dxfId="212" priority="163">
      <formula>P51=1</formula>
    </cfRule>
  </conditionalFormatting>
  <conditionalFormatting sqref="G51:G54">
    <cfRule type="expression" dxfId="211" priority="162">
      <formula>P51=1</formula>
    </cfRule>
  </conditionalFormatting>
  <conditionalFormatting sqref="G51:G54">
    <cfRule type="expression" dxfId="210" priority="161">
      <formula>P51=1</formula>
    </cfRule>
  </conditionalFormatting>
  <conditionalFormatting sqref="G51:G54">
    <cfRule type="expression" dxfId="209" priority="160">
      <formula>P51=1</formula>
    </cfRule>
  </conditionalFormatting>
  <conditionalFormatting sqref="G51:G54">
    <cfRule type="expression" dxfId="208" priority="159">
      <formula>O51=1</formula>
    </cfRule>
  </conditionalFormatting>
  <conditionalFormatting sqref="G51:G54">
    <cfRule type="expression" dxfId="207" priority="158">
      <formula>O51=1</formula>
    </cfRule>
  </conditionalFormatting>
  <conditionalFormatting sqref="G51:G54">
    <cfRule type="expression" dxfId="206" priority="157">
      <formula>O51=1</formula>
    </cfRule>
  </conditionalFormatting>
  <conditionalFormatting sqref="G51:G54">
    <cfRule type="expression" dxfId="205" priority="156">
      <formula>P51=1</formula>
    </cfRule>
  </conditionalFormatting>
  <conditionalFormatting sqref="G51:G54">
    <cfRule type="expression" dxfId="204" priority="155">
      <formula>P51=1</formula>
    </cfRule>
  </conditionalFormatting>
  <conditionalFormatting sqref="G51:G54">
    <cfRule type="expression" dxfId="203" priority="154">
      <formula>P51=1</formula>
    </cfRule>
  </conditionalFormatting>
  <conditionalFormatting sqref="G51:G54">
    <cfRule type="expression" dxfId="202" priority="153">
      <formula>P51=1</formula>
    </cfRule>
  </conditionalFormatting>
  <conditionalFormatting sqref="G51:G54">
    <cfRule type="expression" dxfId="201" priority="152">
      <formula>O51=1</formula>
    </cfRule>
  </conditionalFormatting>
  <conditionalFormatting sqref="G51:G54">
    <cfRule type="expression" dxfId="200" priority="151">
      <formula>O51=1</formula>
    </cfRule>
  </conditionalFormatting>
  <conditionalFormatting sqref="G51:G54">
    <cfRule type="expression" dxfId="199" priority="150">
      <formula>O51=1</formula>
    </cfRule>
  </conditionalFormatting>
  <conditionalFormatting sqref="G51:G54">
    <cfRule type="expression" dxfId="198" priority="149">
      <formula>P51=1</formula>
    </cfRule>
  </conditionalFormatting>
  <conditionalFormatting sqref="G51:G54">
    <cfRule type="expression" dxfId="197" priority="148">
      <formula>P51=1</formula>
    </cfRule>
  </conditionalFormatting>
  <conditionalFormatting sqref="G51:G54">
    <cfRule type="expression" dxfId="196" priority="147">
      <formula>P51=1</formula>
    </cfRule>
  </conditionalFormatting>
  <conditionalFormatting sqref="D53:D55">
    <cfRule type="expression" dxfId="195" priority="146">
      <formula>AN53=1</formula>
    </cfRule>
  </conditionalFormatting>
  <conditionalFormatting sqref="C53:C55">
    <cfRule type="expression" dxfId="194" priority="145">
      <formula>AM53=1</formula>
    </cfRule>
  </conditionalFormatting>
  <conditionalFormatting sqref="G53:G1012">
    <cfRule type="expression" dxfId="193" priority="144">
      <formula>AO53=1</formula>
    </cfRule>
  </conditionalFormatting>
  <conditionalFormatting sqref="D51:D53">
    <cfRule type="expression" dxfId="192" priority="143">
      <formula>AN51=1</formula>
    </cfRule>
  </conditionalFormatting>
  <conditionalFormatting sqref="C51:C53">
    <cfRule type="expression" dxfId="191" priority="142">
      <formula>AM51=1</formula>
    </cfRule>
  </conditionalFormatting>
  <conditionalFormatting sqref="D51:D53">
    <cfRule type="expression" dxfId="190" priority="141">
      <formula>AN51=1</formula>
    </cfRule>
  </conditionalFormatting>
  <conditionalFormatting sqref="C51:C53">
    <cfRule type="expression" dxfId="189" priority="140">
      <formula>AM51=1</formula>
    </cfRule>
  </conditionalFormatting>
  <conditionalFormatting sqref="D51:D53">
    <cfRule type="expression" dxfId="188" priority="139">
      <formula>AN51=1</formula>
    </cfRule>
  </conditionalFormatting>
  <conditionalFormatting sqref="C51:C53">
    <cfRule type="expression" dxfId="187" priority="138">
      <formula>AM51=1</formula>
    </cfRule>
  </conditionalFormatting>
  <conditionalFormatting sqref="G51:G53">
    <cfRule type="expression" dxfId="186" priority="137">
      <formula>AO51=1</formula>
    </cfRule>
  </conditionalFormatting>
  <conditionalFormatting sqref="G51:G53">
    <cfRule type="expression" dxfId="185" priority="136">
      <formula>P51=1</formula>
    </cfRule>
  </conditionalFormatting>
  <conditionalFormatting sqref="G51:G53">
    <cfRule type="expression" dxfId="184" priority="135">
      <formula>AO51=1</formula>
    </cfRule>
  </conditionalFormatting>
  <conditionalFormatting sqref="G51:G53">
    <cfRule type="expression" dxfId="183" priority="134">
      <formula>AC51=1</formula>
    </cfRule>
  </conditionalFormatting>
  <conditionalFormatting sqref="D52:D54">
    <cfRule type="expression" dxfId="182" priority="133">
      <formula>AN52=1</formula>
    </cfRule>
  </conditionalFormatting>
  <conditionalFormatting sqref="C52:C54">
    <cfRule type="expression" dxfId="181" priority="132">
      <formula>AM52=1</formula>
    </cfRule>
  </conditionalFormatting>
  <conditionalFormatting sqref="G52:G54">
    <cfRule type="expression" dxfId="180" priority="131">
      <formula>AO52=1</formula>
    </cfRule>
  </conditionalFormatting>
  <conditionalFormatting sqref="G52:G54">
    <cfRule type="expression" dxfId="179" priority="130">
      <formula>P52=1</formula>
    </cfRule>
  </conditionalFormatting>
  <conditionalFormatting sqref="G52:G54">
    <cfRule type="expression" dxfId="178" priority="129">
      <formula>P52=1</formula>
    </cfRule>
  </conditionalFormatting>
  <conditionalFormatting sqref="G52:G54">
    <cfRule type="expression" dxfId="177" priority="128">
      <formula>P52=1</formula>
    </cfRule>
  </conditionalFormatting>
  <conditionalFormatting sqref="G52:G54">
    <cfRule type="expression" dxfId="176" priority="127">
      <formula>P52=1</formula>
    </cfRule>
  </conditionalFormatting>
  <conditionalFormatting sqref="G52:G54">
    <cfRule type="expression" dxfId="175" priority="126">
      <formula>O52=1</formula>
    </cfRule>
  </conditionalFormatting>
  <conditionalFormatting sqref="G52:G54">
    <cfRule type="expression" dxfId="174" priority="125">
      <formula>O52=1</formula>
    </cfRule>
  </conditionalFormatting>
  <conditionalFormatting sqref="G52:G54">
    <cfRule type="expression" dxfId="173" priority="124">
      <formula>O52=1</formula>
    </cfRule>
  </conditionalFormatting>
  <conditionalFormatting sqref="G52:G54">
    <cfRule type="expression" dxfId="172" priority="123">
      <formula>P52=1</formula>
    </cfRule>
  </conditionalFormatting>
  <conditionalFormatting sqref="G52:G54">
    <cfRule type="expression" dxfId="171" priority="122">
      <formula>P52=1</formula>
    </cfRule>
  </conditionalFormatting>
  <conditionalFormatting sqref="G52:G54">
    <cfRule type="expression" dxfId="170" priority="121">
      <formula>P52=1</formula>
    </cfRule>
  </conditionalFormatting>
  <conditionalFormatting sqref="G52:G54">
    <cfRule type="expression" dxfId="169" priority="120">
      <formula>O52=1</formula>
    </cfRule>
  </conditionalFormatting>
  <conditionalFormatting sqref="G52:G54">
    <cfRule type="expression" dxfId="168" priority="119">
      <formula>O52=1</formula>
    </cfRule>
  </conditionalFormatting>
  <conditionalFormatting sqref="G52:G54">
    <cfRule type="expression" dxfId="167" priority="118">
      <formula>O52=1</formula>
    </cfRule>
  </conditionalFormatting>
  <conditionalFormatting sqref="G52:G54">
    <cfRule type="expression" dxfId="166" priority="117">
      <formula>P52=1</formula>
    </cfRule>
  </conditionalFormatting>
  <conditionalFormatting sqref="G52:G54">
    <cfRule type="expression" dxfId="165" priority="116">
      <formula>P52=1</formula>
    </cfRule>
  </conditionalFormatting>
  <conditionalFormatting sqref="D51:D53">
    <cfRule type="expression" dxfId="164" priority="115">
      <formula>AN51=1</formula>
    </cfRule>
  </conditionalFormatting>
  <conditionalFormatting sqref="G51:G53">
    <cfRule type="expression" dxfId="163" priority="114">
      <formula>P51=1</formula>
    </cfRule>
  </conditionalFormatting>
  <conditionalFormatting sqref="G51:G53">
    <cfRule type="expression" dxfId="162" priority="113">
      <formula>P51=1</formula>
    </cfRule>
  </conditionalFormatting>
  <conditionalFormatting sqref="G51:G53">
    <cfRule type="expression" dxfId="161" priority="112">
      <formula>P51=1</formula>
    </cfRule>
  </conditionalFormatting>
  <conditionalFormatting sqref="G51:G53">
    <cfRule type="expression" dxfId="160" priority="111">
      <formula>P51=1</formula>
    </cfRule>
  </conditionalFormatting>
  <conditionalFormatting sqref="G51:G53">
    <cfRule type="expression" dxfId="159" priority="110">
      <formula>O51=1</formula>
    </cfRule>
  </conditionalFormatting>
  <conditionalFormatting sqref="G51:G53">
    <cfRule type="expression" dxfId="158" priority="109">
      <formula>O51=1</formula>
    </cfRule>
  </conditionalFormatting>
  <conditionalFormatting sqref="G51:G53">
    <cfRule type="expression" dxfId="157" priority="108">
      <formula>O51=1</formula>
    </cfRule>
  </conditionalFormatting>
  <conditionalFormatting sqref="G51:G53">
    <cfRule type="expression" dxfId="156" priority="107">
      <formula>P51=1</formula>
    </cfRule>
  </conditionalFormatting>
  <conditionalFormatting sqref="G51:G53">
    <cfRule type="expression" dxfId="155" priority="106">
      <formula>P51=1</formula>
    </cfRule>
  </conditionalFormatting>
  <conditionalFormatting sqref="G51:G53">
    <cfRule type="expression" dxfId="154" priority="105">
      <formula>P51=1</formula>
    </cfRule>
  </conditionalFormatting>
  <conditionalFormatting sqref="G51:G53">
    <cfRule type="expression" dxfId="153" priority="104">
      <formula>O51=1</formula>
    </cfRule>
  </conditionalFormatting>
  <conditionalFormatting sqref="G51:G53">
    <cfRule type="expression" dxfId="152" priority="103">
      <formula>O51=1</formula>
    </cfRule>
  </conditionalFormatting>
  <conditionalFormatting sqref="G51:G53">
    <cfRule type="expression" dxfId="151" priority="102">
      <formula>O51=1</formula>
    </cfRule>
  </conditionalFormatting>
  <conditionalFormatting sqref="G51:G53">
    <cfRule type="expression" dxfId="150" priority="101">
      <formula>P51=1</formula>
    </cfRule>
  </conditionalFormatting>
  <conditionalFormatting sqref="G51:G53">
    <cfRule type="expression" dxfId="149" priority="100">
      <formula>P51=1</formula>
    </cfRule>
  </conditionalFormatting>
  <conditionalFormatting sqref="G51:G53">
    <cfRule type="expression" dxfId="148" priority="99">
      <formula>P51=1</formula>
    </cfRule>
  </conditionalFormatting>
  <conditionalFormatting sqref="G51:G53">
    <cfRule type="expression" dxfId="147" priority="98">
      <formula>O51=1</formula>
    </cfRule>
  </conditionalFormatting>
  <conditionalFormatting sqref="G51:G53">
    <cfRule type="expression" dxfId="146" priority="97">
      <formula>O51=1</formula>
    </cfRule>
  </conditionalFormatting>
  <conditionalFormatting sqref="G51:G53">
    <cfRule type="expression" dxfId="145" priority="96">
      <formula>O51=1</formula>
    </cfRule>
  </conditionalFormatting>
  <conditionalFormatting sqref="G51:G53">
    <cfRule type="expression" dxfId="144" priority="95">
      <formula>P51=1</formula>
    </cfRule>
  </conditionalFormatting>
  <conditionalFormatting sqref="G51:G53">
    <cfRule type="expression" dxfId="143" priority="94">
      <formula>P51=1</formula>
    </cfRule>
  </conditionalFormatting>
  <conditionalFormatting sqref="G51:G53">
    <cfRule type="expression" dxfId="142" priority="93">
      <formula>P51=1</formula>
    </cfRule>
  </conditionalFormatting>
  <conditionalFormatting sqref="G51:G53">
    <cfRule type="expression" dxfId="141" priority="92">
      <formula>O51=1</formula>
    </cfRule>
  </conditionalFormatting>
  <conditionalFormatting sqref="G51:G53">
    <cfRule type="expression" dxfId="140" priority="91">
      <formula>O51=1</formula>
    </cfRule>
  </conditionalFormatting>
  <conditionalFormatting sqref="G51:G53">
    <cfRule type="expression" dxfId="139" priority="90">
      <formula>O51=1</formula>
    </cfRule>
  </conditionalFormatting>
  <conditionalFormatting sqref="G51:G53">
    <cfRule type="expression" dxfId="138" priority="89">
      <formula>P51=1</formula>
    </cfRule>
  </conditionalFormatting>
  <conditionalFormatting sqref="G51:G53">
    <cfRule type="expression" dxfId="137" priority="88">
      <formula>P51=1</formula>
    </cfRule>
  </conditionalFormatting>
  <conditionalFormatting sqref="G52:G54">
    <cfRule type="expression" dxfId="136" priority="87">
      <formula>P52=1</formula>
    </cfRule>
  </conditionalFormatting>
  <conditionalFormatting sqref="G52:G54">
    <cfRule type="expression" dxfId="135" priority="86">
      <formula>O52=1</formula>
    </cfRule>
  </conditionalFormatting>
  <conditionalFormatting sqref="G52:G54">
    <cfRule type="expression" dxfId="134" priority="85">
      <formula>O52=1</formula>
    </cfRule>
  </conditionalFormatting>
  <conditionalFormatting sqref="G52:G54">
    <cfRule type="expression" dxfId="133" priority="84">
      <formula>O52=1</formula>
    </cfRule>
  </conditionalFormatting>
  <conditionalFormatting sqref="G52:G54">
    <cfRule type="expression" dxfId="132" priority="83">
      <formula>P52=1</formula>
    </cfRule>
  </conditionalFormatting>
  <conditionalFormatting sqref="G52:G54">
    <cfRule type="expression" dxfId="131" priority="82">
      <formula>P52=1</formula>
    </cfRule>
  </conditionalFormatting>
  <conditionalFormatting sqref="G52:G54">
    <cfRule type="expression" dxfId="130" priority="81">
      <formula>P52=1</formula>
    </cfRule>
  </conditionalFormatting>
  <conditionalFormatting sqref="G52:G54">
    <cfRule type="expression" dxfId="129" priority="80">
      <formula>O52=1</formula>
    </cfRule>
  </conditionalFormatting>
  <conditionalFormatting sqref="G52:G54">
    <cfRule type="expression" dxfId="128" priority="79">
      <formula>O52=1</formula>
    </cfRule>
  </conditionalFormatting>
  <conditionalFormatting sqref="G52:G54">
    <cfRule type="expression" dxfId="127" priority="78">
      <formula>O52=1</formula>
    </cfRule>
  </conditionalFormatting>
  <conditionalFormatting sqref="G52:G54">
    <cfRule type="expression" dxfId="126" priority="77">
      <formula>P52=1</formula>
    </cfRule>
  </conditionalFormatting>
  <conditionalFormatting sqref="G52:G54">
    <cfRule type="expression" dxfId="125" priority="76">
      <formula>P52=1</formula>
    </cfRule>
  </conditionalFormatting>
  <conditionalFormatting sqref="G51:G53">
    <cfRule type="expression" dxfId="124" priority="75">
      <formula>P51=1</formula>
    </cfRule>
  </conditionalFormatting>
  <conditionalFormatting sqref="G51:G53">
    <cfRule type="expression" dxfId="123" priority="74">
      <formula>P51=1</formula>
    </cfRule>
  </conditionalFormatting>
  <conditionalFormatting sqref="G51:G53">
    <cfRule type="expression" dxfId="122" priority="73">
      <formula>P51=1</formula>
    </cfRule>
  </conditionalFormatting>
  <conditionalFormatting sqref="G52:G54">
    <cfRule type="expression" dxfId="121" priority="72">
      <formula>P52=1</formula>
    </cfRule>
  </conditionalFormatting>
  <conditionalFormatting sqref="G52:G54">
    <cfRule type="expression" dxfId="120" priority="71">
      <formula>O52=1</formula>
    </cfRule>
  </conditionalFormatting>
  <conditionalFormatting sqref="G52:G54">
    <cfRule type="expression" dxfId="119" priority="70">
      <formula>O52=1</formula>
    </cfRule>
  </conditionalFormatting>
  <conditionalFormatting sqref="G52:G54">
    <cfRule type="expression" dxfId="118" priority="69">
      <formula>O52=1</formula>
    </cfRule>
  </conditionalFormatting>
  <conditionalFormatting sqref="G52:G54">
    <cfRule type="expression" dxfId="117" priority="68">
      <formula>P52=1</formula>
    </cfRule>
  </conditionalFormatting>
  <conditionalFormatting sqref="G52:G54">
    <cfRule type="expression" dxfId="116" priority="67">
      <formula>P52=1</formula>
    </cfRule>
  </conditionalFormatting>
  <conditionalFormatting sqref="G52:G54">
    <cfRule type="expression" dxfId="115" priority="66">
      <formula>P52=1</formula>
    </cfRule>
  </conditionalFormatting>
  <conditionalFormatting sqref="G52:G54">
    <cfRule type="expression" dxfId="114" priority="65">
      <formula>O52=1</formula>
    </cfRule>
  </conditionalFormatting>
  <conditionalFormatting sqref="G52:G54">
    <cfRule type="expression" dxfId="113" priority="64">
      <formula>O52=1</formula>
    </cfRule>
  </conditionalFormatting>
  <conditionalFormatting sqref="G52:G54">
    <cfRule type="expression" dxfId="112" priority="63">
      <formula>O52=1</formula>
    </cfRule>
  </conditionalFormatting>
  <conditionalFormatting sqref="G52:G54">
    <cfRule type="expression" dxfId="111" priority="62">
      <formula>P52=1</formula>
    </cfRule>
  </conditionalFormatting>
  <conditionalFormatting sqref="G52:G54">
    <cfRule type="expression" dxfId="110" priority="61">
      <formula>P52=1</formula>
    </cfRule>
  </conditionalFormatting>
  <conditionalFormatting sqref="G51:G53">
    <cfRule type="expression" dxfId="109" priority="60">
      <formula>P51=1</formula>
    </cfRule>
  </conditionalFormatting>
  <conditionalFormatting sqref="G51:G53">
    <cfRule type="expression" dxfId="108" priority="59">
      <formula>O51=1</formula>
    </cfRule>
  </conditionalFormatting>
  <conditionalFormatting sqref="G51:G53">
    <cfRule type="expression" dxfId="107" priority="58">
      <formula>O51=1</formula>
    </cfRule>
  </conditionalFormatting>
  <conditionalFormatting sqref="G51:G53">
    <cfRule type="expression" dxfId="106" priority="57">
      <formula>O51=1</formula>
    </cfRule>
  </conditionalFormatting>
  <conditionalFormatting sqref="G51:G53">
    <cfRule type="expression" dxfId="105" priority="56">
      <formula>P51=1</formula>
    </cfRule>
  </conditionalFormatting>
  <conditionalFormatting sqref="G51:G53">
    <cfRule type="expression" dxfId="104" priority="55">
      <formula>P51=1</formula>
    </cfRule>
  </conditionalFormatting>
  <conditionalFormatting sqref="G51:G53">
    <cfRule type="expression" dxfId="103" priority="54">
      <formula>P51=1</formula>
    </cfRule>
  </conditionalFormatting>
  <conditionalFormatting sqref="G51:G53">
    <cfRule type="expression" dxfId="102" priority="53">
      <formula>O51=1</formula>
    </cfRule>
  </conditionalFormatting>
  <conditionalFormatting sqref="G51:G53">
    <cfRule type="expression" dxfId="101" priority="52">
      <formula>O51=1</formula>
    </cfRule>
  </conditionalFormatting>
  <conditionalFormatting sqref="G51:G53">
    <cfRule type="expression" dxfId="100" priority="51">
      <formula>O51=1</formula>
    </cfRule>
  </conditionalFormatting>
  <conditionalFormatting sqref="G51:G53">
    <cfRule type="expression" dxfId="99" priority="50">
      <formula>P51=1</formula>
    </cfRule>
  </conditionalFormatting>
  <conditionalFormatting sqref="G51:G53">
    <cfRule type="expression" dxfId="98" priority="49">
      <formula>P51=1</formula>
    </cfRule>
  </conditionalFormatting>
  <conditionalFormatting sqref="G52:G54">
    <cfRule type="expression" dxfId="97" priority="48">
      <formula>P52=1</formula>
    </cfRule>
  </conditionalFormatting>
  <conditionalFormatting sqref="G52:G54">
    <cfRule type="expression" dxfId="96" priority="47">
      <formula>O52=1</formula>
    </cfRule>
  </conditionalFormatting>
  <conditionalFormatting sqref="G52:G54">
    <cfRule type="expression" dxfId="95" priority="46">
      <formula>O52=1</formula>
    </cfRule>
  </conditionalFormatting>
  <conditionalFormatting sqref="G52:G54">
    <cfRule type="expression" dxfId="94" priority="45">
      <formula>O52=1</formula>
    </cfRule>
  </conditionalFormatting>
  <conditionalFormatting sqref="G52:G54">
    <cfRule type="expression" dxfId="93" priority="44">
      <formula>P52=1</formula>
    </cfRule>
  </conditionalFormatting>
  <conditionalFormatting sqref="G52:G54">
    <cfRule type="expression" dxfId="92" priority="43">
      <formula>P52=1</formula>
    </cfRule>
  </conditionalFormatting>
  <conditionalFormatting sqref="G52:G54">
    <cfRule type="expression" dxfId="91" priority="42">
      <formula>P52=1</formula>
    </cfRule>
  </conditionalFormatting>
  <conditionalFormatting sqref="G52:G54">
    <cfRule type="expression" dxfId="90" priority="41">
      <formula>O52=1</formula>
    </cfRule>
  </conditionalFormatting>
  <conditionalFormatting sqref="G52:G54">
    <cfRule type="expression" dxfId="89" priority="40">
      <formula>O52=1</formula>
    </cfRule>
  </conditionalFormatting>
  <conditionalFormatting sqref="G52:G54">
    <cfRule type="expression" dxfId="88" priority="39">
      <formula>O52=1</formula>
    </cfRule>
  </conditionalFormatting>
  <conditionalFormatting sqref="G52:G54">
    <cfRule type="expression" dxfId="87" priority="38">
      <formula>P52=1</formula>
    </cfRule>
  </conditionalFormatting>
  <conditionalFormatting sqref="G52:G54">
    <cfRule type="expression" dxfId="86" priority="37">
      <formula>P52=1</formula>
    </cfRule>
  </conditionalFormatting>
  <conditionalFormatting sqref="G51:G53">
    <cfRule type="expression" dxfId="85" priority="36">
      <formula>P51=1</formula>
    </cfRule>
  </conditionalFormatting>
  <conditionalFormatting sqref="G51:G53">
    <cfRule type="expression" dxfId="84" priority="35">
      <formula>O51=1</formula>
    </cfRule>
  </conditionalFormatting>
  <conditionalFormatting sqref="G51:G53">
    <cfRule type="expression" dxfId="83" priority="34">
      <formula>O51=1</formula>
    </cfRule>
  </conditionalFormatting>
  <conditionalFormatting sqref="G51:G53">
    <cfRule type="expression" dxfId="82" priority="33">
      <formula>O51=1</formula>
    </cfRule>
  </conditionalFormatting>
  <conditionalFormatting sqref="G51:G53">
    <cfRule type="expression" dxfId="81" priority="32">
      <formula>P51=1</formula>
    </cfRule>
  </conditionalFormatting>
  <conditionalFormatting sqref="G51:G53">
    <cfRule type="expression" dxfId="80" priority="31">
      <formula>P51=1</formula>
    </cfRule>
  </conditionalFormatting>
  <conditionalFormatting sqref="G51:G53">
    <cfRule type="expression" dxfId="79" priority="30">
      <formula>P51=1</formula>
    </cfRule>
  </conditionalFormatting>
  <conditionalFormatting sqref="G51:G53">
    <cfRule type="expression" dxfId="78" priority="29">
      <formula>O51=1</formula>
    </cfRule>
  </conditionalFormatting>
  <conditionalFormatting sqref="G51:G53">
    <cfRule type="expression" dxfId="77" priority="28">
      <formula>O51=1</formula>
    </cfRule>
  </conditionalFormatting>
  <conditionalFormatting sqref="G51:G53">
    <cfRule type="expression" dxfId="76" priority="27">
      <formula>O51=1</formula>
    </cfRule>
  </conditionalFormatting>
  <conditionalFormatting sqref="G51:G53">
    <cfRule type="expression" dxfId="75" priority="26">
      <formula>P51=1</formula>
    </cfRule>
  </conditionalFormatting>
  <conditionalFormatting sqref="G51:G53">
    <cfRule type="expression" dxfId="74" priority="25">
      <formula>P51=1</formula>
    </cfRule>
  </conditionalFormatting>
  <conditionalFormatting sqref="D53:D55">
    <cfRule type="expression" dxfId="73" priority="24">
      <formula>AN53=1</formula>
    </cfRule>
  </conditionalFormatting>
  <conditionalFormatting sqref="C53:C55">
    <cfRule type="expression" dxfId="72" priority="23">
      <formula>AM53=1</formula>
    </cfRule>
  </conditionalFormatting>
  <conditionalFormatting sqref="D53:D55">
    <cfRule type="expression" dxfId="71" priority="22">
      <formula>AN53=1</formula>
    </cfRule>
  </conditionalFormatting>
  <conditionalFormatting sqref="C53:C55">
    <cfRule type="expression" dxfId="70" priority="21">
      <formula>AM53=1</formula>
    </cfRule>
  </conditionalFormatting>
  <conditionalFormatting sqref="D53:D55">
    <cfRule type="expression" dxfId="69" priority="20">
      <formula>AN53=1</formula>
    </cfRule>
  </conditionalFormatting>
  <conditionalFormatting sqref="C53:C55">
    <cfRule type="expression" dxfId="68" priority="19">
      <formula>AM53=1</formula>
    </cfRule>
  </conditionalFormatting>
  <conditionalFormatting sqref="G53:G1012">
    <cfRule type="expression" dxfId="67" priority="18">
      <formula>AO53=1</formula>
    </cfRule>
  </conditionalFormatting>
  <conditionalFormatting sqref="G53:G1012">
    <cfRule type="expression" dxfId="66" priority="17">
      <formula>P53=1</formula>
    </cfRule>
  </conditionalFormatting>
  <conditionalFormatting sqref="G53:G1012">
    <cfRule type="expression" dxfId="65" priority="16">
      <formula>AO53=1</formula>
    </cfRule>
  </conditionalFormatting>
  <conditionalFormatting sqref="G53:G1012">
    <cfRule type="expression" dxfId="64" priority="15">
      <formula>AC53=1</formula>
    </cfRule>
  </conditionalFormatting>
  <conditionalFormatting sqref="D14">
    <cfRule type="expression" dxfId="63" priority="13">
      <formula>AB14=1</formula>
    </cfRule>
  </conditionalFormatting>
  <conditionalFormatting sqref="D14">
    <cfRule type="expression" dxfId="62" priority="12">
      <formula>AB14=1</formula>
    </cfRule>
  </conditionalFormatting>
  <conditionalFormatting sqref="D14">
    <cfRule type="expression" dxfId="61" priority="11">
      <formula>AB14=1</formula>
    </cfRule>
  </conditionalFormatting>
  <conditionalFormatting sqref="G14">
    <cfRule type="expression" dxfId="60" priority="10">
      <formula>AC14=1</formula>
    </cfRule>
  </conditionalFormatting>
  <conditionalFormatting sqref="G14">
    <cfRule type="expression" dxfId="59" priority="9">
      <formula>AC14=1</formula>
    </cfRule>
  </conditionalFormatting>
  <conditionalFormatting sqref="G14">
    <cfRule type="expression" dxfId="58" priority="8">
      <formula>AC14=1</formula>
    </cfRule>
  </conditionalFormatting>
  <conditionalFormatting sqref="D38">
    <cfRule type="expression" dxfId="57" priority="7">
      <formula>AB38=1</formula>
    </cfRule>
  </conditionalFormatting>
  <conditionalFormatting sqref="D38">
    <cfRule type="expression" dxfId="56" priority="6">
      <formula>AB38=1</formula>
    </cfRule>
  </conditionalFormatting>
  <conditionalFormatting sqref="D38">
    <cfRule type="expression" dxfId="55" priority="5">
      <formula>AB38=1</formula>
    </cfRule>
  </conditionalFormatting>
  <conditionalFormatting sqref="G38">
    <cfRule type="expression" dxfId="54" priority="4">
      <formula>AC38=1</formula>
    </cfRule>
  </conditionalFormatting>
  <conditionalFormatting sqref="G38">
    <cfRule type="expression" dxfId="53" priority="3">
      <formula>AC38=1</formula>
    </cfRule>
  </conditionalFormatting>
  <conditionalFormatting sqref="G38">
    <cfRule type="expression" dxfId="52" priority="2">
      <formula>AC38=1</formula>
    </cfRule>
  </conditionalFormatting>
  <dataValidations count="11">
    <dataValidation type="list" allowBlank="1" showInputMessage="1" showErrorMessage="1" sqref="E4 G4:H4" xr:uid="{B34F6CB1-8A5C-4B98-856A-8A646FED34D7}">
      <formula1>"対象,対象外"</formula1>
    </dataValidation>
    <dataValidation type="list" allowBlank="1" showInputMessage="1" showErrorMessage="1" sqref="I2:K2" xr:uid="{035EC9A7-FBA8-4CD0-A881-0491CAEF04F2}">
      <formula1>INDIRECT("区分")</formula1>
    </dataValidation>
    <dataValidation type="list" allowBlank="1" showInputMessage="1" showErrorMessage="1" sqref="K512:K1011 K211:K510 K10:K209" xr:uid="{BD6D0146-860B-4383-B20A-78CBF2F17692}">
      <formula1>INDIRECT("決済方法")</formula1>
    </dataValidation>
    <dataValidation type="list" allowBlank="1" showInputMessage="1" showErrorMessage="1" sqref="D1029:D1220 D1233:D1328 D512:D1011 D211:D510 D59:D209 D10:D54" xr:uid="{4E491BA3-9CF3-4511-952B-F690160D06E4}">
      <formula1>INDIRECT("科目")</formula1>
    </dataValidation>
    <dataValidation type="list" allowBlank="1" showInputMessage="1" showErrorMessage="1" sqref="C1029:C1220 C1233:C1328 C512:C1011 C211:C510 C59:C209" xr:uid="{089B2B7D-63C4-4116-8023-DA82F3E7A5D9}">
      <formula1>INDIRECT("取組")</formula1>
    </dataValidation>
    <dataValidation type="list" allowBlank="1" showInputMessage="1" showErrorMessage="1" sqref="H211:H510 H1019:H1220 H1227:H1328 H512:H1011 H10:H209" xr:uid="{8DCB7C22-7DD4-49B3-BA3F-E72062C99BA1}">
      <formula1>INDIRECT("税率")</formula1>
    </dataValidation>
    <dataValidation type="decimal" operator="greaterThanOrEqual" allowBlank="1" showErrorMessage="1" sqref="H1013 J1013" xr:uid="{1F141A55-9636-4DFD-890A-0D53A9AB85D3}">
      <formula1>0</formula1>
    </dataValidation>
    <dataValidation type="whole" operator="greaterThanOrEqual" allowBlank="1" showInputMessage="1" showErrorMessage="1" sqref="G1019:G1026 G10:G51 G55:G1012" xr:uid="{959D89B0-3C26-4A62-98C9-2FBE275B5FC1}">
      <formula1>0</formula1>
    </dataValidation>
    <dataValidation type="list" allowBlank="1" showInputMessage="1" showErrorMessage="1" sqref="C56:C57 C1227:C1232 C1019:C1028 C10:C54" xr:uid="{F3AF7F80-4555-404B-91A8-815A0EDA58AD}">
      <formula1>"取組①,取組②,取組③,取組④,取組⑤,キャンセル①"</formula1>
    </dataValidation>
    <dataValidation type="list" allowBlank="1" showInputMessage="1" showErrorMessage="1" sqref="J3:K3" xr:uid="{3EE37586-2AAF-4589-99F0-174C0CB3BF1E}">
      <formula1>INDIRECT("ジャンル")</formula1>
    </dataValidation>
    <dataValidation type="list" allowBlank="1" showInputMessage="1" showErrorMessage="1" sqref="E10:E54" xr:uid="{E1435077-818A-444B-BE15-6E9F407C60DC}">
      <formula1>INDIRECT(SUBSTITUTE(SUBSTITUTE(D10,"(","_"),")",""))</formula1>
    </dataValidation>
  </dataValidations>
  <pageMargins left="0.23622047244094491" right="0.23622047244094491" top="0.74803149606299213" bottom="0.74803149606299213" header="0" footer="0"/>
  <pageSetup paperSize="8" scale="79" fitToHeight="0" orientation="portrait" r:id="rId1"/>
  <headerFooter>
    <oddHeader>&amp;C&amp;A</oddHeader>
    <oddFooter>&amp;C&amp;P/&amp;R&amp;F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B17E6-91A9-4A0C-A3F7-3F82E19499EC}">
  <sheetPr>
    <tabColor rgb="FF92D050"/>
    <pageSetUpPr fitToPage="1"/>
  </sheetPr>
  <dimension ref="A1:AU1370"/>
  <sheetViews>
    <sheetView showGridLines="0" zoomScaleNormal="100" workbookViewId="0">
      <pane xSplit="2" ySplit="8" topLeftCell="C9" activePane="bottomRight" state="frozen"/>
      <selection pane="topRight" activeCell="J24" sqref="J24"/>
      <selection pane="bottomLeft" activeCell="J24" sqref="J24"/>
      <selection pane="bottomRight"/>
    </sheetView>
  </sheetViews>
  <sheetFormatPr defaultColWidth="13.9140625" defaultRowHeight="15" customHeight="1" outlineLevelRow="1" outlineLevelCol="2"/>
  <cols>
    <col min="1" max="1" width="2.1640625" style="205" customWidth="1"/>
    <col min="2" max="2" width="4.08203125" style="205" customWidth="1"/>
    <col min="3" max="4" width="11.4140625" style="205" customWidth="1"/>
    <col min="5" max="6" width="17.1640625" style="205" customWidth="1"/>
    <col min="7" max="7" width="18.9140625" style="205" customWidth="1"/>
    <col min="8" max="8" width="5.5" style="205" customWidth="1"/>
    <col min="9" max="9" width="11.4140625" style="205" customWidth="1"/>
    <col min="10" max="10" width="14.4140625" style="205" customWidth="1"/>
    <col min="11" max="11" width="11.9140625" style="205" customWidth="1"/>
    <col min="12" max="12" width="25.6640625" style="205" customWidth="1"/>
    <col min="13" max="13" width="2.1640625" style="205" customWidth="1"/>
    <col min="14" max="14" width="4.6640625" style="151" hidden="1" customWidth="1" outlineLevel="1"/>
    <col min="15" max="15" width="7.1640625" style="151" hidden="1" customWidth="1" outlineLevel="1"/>
    <col min="16" max="16" width="12.58203125" style="151" hidden="1" customWidth="1" outlineLevel="1"/>
    <col min="17" max="17" width="7.9140625" style="151" hidden="1" customWidth="1" outlineLevel="1"/>
    <col min="18" max="18" width="11.1640625" style="151" hidden="1" customWidth="1" outlineLevel="1"/>
    <col min="19" max="19" width="11.6640625" style="151" hidden="1" customWidth="1" outlineLevel="1"/>
    <col min="20" max="20" width="11.1640625" style="151" hidden="1" customWidth="1" outlineLevel="1"/>
    <col min="21" max="21" width="8.9140625" style="151" hidden="1" customWidth="1" outlineLevel="1"/>
    <col min="22" max="22" width="13.1640625" style="151" hidden="1" customWidth="1" outlineLevel="1"/>
    <col min="23" max="23" width="27.1640625" style="151" hidden="1" customWidth="1" outlineLevel="1"/>
    <col min="24" max="24" width="8.1640625" style="151" hidden="1" customWidth="1" outlineLevel="2"/>
    <col min="25" max="25" width="6.6640625" style="151" hidden="1" customWidth="1" outlineLevel="2"/>
    <col min="26" max="26" width="15.6640625" style="151" hidden="1" customWidth="1" outlineLevel="2"/>
    <col min="27" max="27" width="18.5" style="151" hidden="1" customWidth="1" outlineLevel="2"/>
    <col min="28" max="28" width="15.5" style="151" hidden="1" customWidth="1" outlineLevel="2"/>
    <col min="29" max="29" width="15.1640625" style="151" hidden="1" customWidth="1" outlineLevel="2"/>
    <col min="30" max="30" width="7" style="151" hidden="1" customWidth="1" outlineLevel="1" collapsed="1"/>
    <col min="31" max="31" width="2.6640625" style="151" customWidth="1" collapsed="1"/>
    <col min="32" max="32" width="6.6640625" customWidth="1"/>
    <col min="33" max="33" width="7.5" bestFit="1" customWidth="1"/>
    <col min="34" max="34" width="26" customWidth="1"/>
    <col min="35" max="35" width="19.1640625" bestFit="1" customWidth="1"/>
    <col min="36" max="36" width="18.9140625" bestFit="1" customWidth="1"/>
    <col min="37" max="37" width="6.5" customWidth="1"/>
    <col min="38" max="38" width="11.08203125" customWidth="1"/>
    <col min="39" max="39" width="22" customWidth="1"/>
    <col min="40" max="40" width="19.1640625" bestFit="1" customWidth="1"/>
    <col min="43" max="43" width="14.4140625" style="151" customWidth="1"/>
    <col min="44" max="46" width="7.4140625" style="205" hidden="1" customWidth="1" outlineLevel="1"/>
    <col min="47" max="47" width="13.9140625" style="205" collapsed="1"/>
    <col min="48" max="16384" width="13.9140625" style="205"/>
  </cols>
  <sheetData>
    <row r="1" spans="1:47" ht="16.25" customHeight="1">
      <c r="A1" s="103" t="s">
        <v>0</v>
      </c>
      <c r="B1" s="29"/>
      <c r="C1" s="30"/>
      <c r="D1" s="29"/>
      <c r="E1" s="29"/>
      <c r="F1" s="29"/>
      <c r="G1" s="29"/>
      <c r="H1" s="29"/>
      <c r="I1" s="29"/>
      <c r="J1" s="31"/>
      <c r="K1" s="82"/>
      <c r="L1" s="82"/>
      <c r="M1" s="204"/>
    </row>
    <row r="2" spans="1:47" ht="23.25" customHeight="1">
      <c r="A2" s="34"/>
      <c r="B2" s="318" t="s">
        <v>6</v>
      </c>
      <c r="C2" s="319"/>
      <c r="D2" s="352" t="s">
        <v>442</v>
      </c>
      <c r="E2" s="352"/>
      <c r="F2" s="352"/>
      <c r="G2" s="327" t="s">
        <v>7</v>
      </c>
      <c r="H2" s="327"/>
      <c r="I2" s="352" t="s">
        <v>147</v>
      </c>
      <c r="J2" s="352"/>
      <c r="K2" s="352"/>
      <c r="L2" s="152"/>
      <c r="M2" s="206"/>
      <c r="AR2" s="151"/>
      <c r="AS2" s="151"/>
      <c r="AT2" s="151"/>
      <c r="AU2" s="151"/>
    </row>
    <row r="3" spans="1:47" ht="23.25" customHeight="1">
      <c r="A3" s="34"/>
      <c r="B3" s="318" t="s">
        <v>10</v>
      </c>
      <c r="C3" s="319"/>
      <c r="D3" s="352" t="s">
        <v>443</v>
      </c>
      <c r="E3" s="352"/>
      <c r="F3" s="201" t="s">
        <v>11</v>
      </c>
      <c r="G3" s="352" t="s">
        <v>301</v>
      </c>
      <c r="H3" s="352"/>
      <c r="I3" s="201" t="s">
        <v>12</v>
      </c>
      <c r="J3" s="352" t="s">
        <v>444</v>
      </c>
      <c r="K3" s="352"/>
      <c r="L3" s="152"/>
      <c r="M3" s="206"/>
      <c r="AQ3" s="21"/>
      <c r="AR3" s="151"/>
      <c r="AS3" s="151"/>
      <c r="AT3" s="151"/>
      <c r="AU3" s="151"/>
    </row>
    <row r="4" spans="1:47" ht="23.25" customHeight="1">
      <c r="A4" s="34"/>
      <c r="B4" s="334" t="s">
        <v>15</v>
      </c>
      <c r="C4" s="334"/>
      <c r="D4" s="334"/>
      <c r="E4" s="202" t="s">
        <v>302</v>
      </c>
      <c r="F4" s="37" t="s">
        <v>16</v>
      </c>
      <c r="G4" s="352" t="s">
        <v>302</v>
      </c>
      <c r="H4" s="352"/>
      <c r="I4" s="201" t="s">
        <v>17</v>
      </c>
      <c r="J4" s="353">
        <v>3500000</v>
      </c>
      <c r="K4" s="352"/>
      <c r="L4" s="152"/>
      <c r="M4" s="206"/>
      <c r="AR4" s="151"/>
      <c r="AS4" s="151"/>
      <c r="AT4" s="151"/>
      <c r="AU4" s="151"/>
    </row>
    <row r="5" spans="1:47" ht="17" customHeight="1" thickBot="1">
      <c r="A5" s="40"/>
      <c r="B5" s="100"/>
      <c r="C5" s="100"/>
      <c r="D5" s="100"/>
      <c r="E5" s="101"/>
      <c r="F5" s="101"/>
      <c r="G5" s="101"/>
      <c r="H5" s="197"/>
      <c r="I5" s="101"/>
      <c r="J5" s="198"/>
      <c r="K5" s="153"/>
      <c r="L5" s="153"/>
      <c r="M5" s="207"/>
    </row>
    <row r="6" spans="1:47" ht="20" customHeight="1" thickBot="1">
      <c r="A6" s="102"/>
      <c r="B6" s="154"/>
      <c r="C6" s="155"/>
      <c r="D6" s="154"/>
      <c r="E6" s="154"/>
      <c r="F6" s="154"/>
      <c r="G6" s="154"/>
      <c r="H6" s="154"/>
      <c r="I6" s="154"/>
      <c r="J6" s="153"/>
      <c r="K6" s="156"/>
      <c r="L6" s="156"/>
    </row>
    <row r="7" spans="1:47" ht="17" customHeight="1">
      <c r="A7" s="1"/>
      <c r="B7" s="208"/>
      <c r="C7" s="209"/>
      <c r="D7" s="208"/>
      <c r="E7" s="208"/>
      <c r="F7" s="208"/>
      <c r="G7" s="208"/>
      <c r="H7" s="193" t="s">
        <v>303</v>
      </c>
      <c r="I7" s="208"/>
      <c r="J7" s="208"/>
      <c r="K7" s="210"/>
      <c r="L7" s="210"/>
      <c r="M7" s="211"/>
    </row>
    <row r="8" spans="1:47" ht="23.4" customHeight="1" thickBot="1">
      <c r="A8" s="212"/>
      <c r="B8" s="3" t="s">
        <v>27</v>
      </c>
      <c r="C8" s="4" t="s">
        <v>28</v>
      </c>
      <c r="D8" s="3" t="s">
        <v>29</v>
      </c>
      <c r="E8" s="3" t="s">
        <v>30</v>
      </c>
      <c r="F8" s="3" t="s">
        <v>31</v>
      </c>
      <c r="G8" s="3" t="s">
        <v>304</v>
      </c>
      <c r="H8" s="3" t="s">
        <v>33</v>
      </c>
      <c r="I8" s="109" t="s">
        <v>34</v>
      </c>
      <c r="J8" s="3" t="s">
        <v>35</v>
      </c>
      <c r="K8" s="4" t="s">
        <v>36</v>
      </c>
      <c r="L8" s="4" t="s">
        <v>37</v>
      </c>
      <c r="M8" s="213"/>
      <c r="AR8" s="205" t="s">
        <v>52</v>
      </c>
      <c r="AS8" s="205" t="s">
        <v>53</v>
      </c>
      <c r="AT8" s="205" t="s">
        <v>57</v>
      </c>
    </row>
    <row r="9" spans="1:47" ht="18">
      <c r="A9" s="6" t="s">
        <v>59</v>
      </c>
      <c r="B9" s="208"/>
      <c r="C9" s="209"/>
      <c r="D9" s="208"/>
      <c r="E9" s="208"/>
      <c r="F9" s="208"/>
      <c r="G9" s="214"/>
      <c r="H9" s="214"/>
      <c r="I9" s="214"/>
      <c r="J9" s="214"/>
      <c r="K9" s="210"/>
      <c r="L9" s="210"/>
      <c r="M9" s="215"/>
      <c r="AQ9" s="7"/>
    </row>
    <row r="10" spans="1:47" ht="18">
      <c r="A10" s="8" t="s">
        <v>61</v>
      </c>
      <c r="B10" s="216">
        <v>1</v>
      </c>
      <c r="C10" s="226" t="s">
        <v>92</v>
      </c>
      <c r="D10" s="227" t="s">
        <v>445</v>
      </c>
      <c r="E10" s="227" t="s">
        <v>446</v>
      </c>
      <c r="F10" s="224" t="s">
        <v>447</v>
      </c>
      <c r="G10" s="199">
        <v>1000000</v>
      </c>
      <c r="H10" s="221">
        <v>0.1</v>
      </c>
      <c r="I10" s="222"/>
      <c r="J10" s="223">
        <f>ROUNDDOWN((G10-I10)/(1+H10),0)</f>
        <v>909090</v>
      </c>
      <c r="K10" s="224" t="s">
        <v>159</v>
      </c>
      <c r="L10" s="224" t="s">
        <v>448</v>
      </c>
      <c r="M10" s="215"/>
      <c r="AQ10" s="158"/>
      <c r="AR10" s="205">
        <v>0</v>
      </c>
      <c r="AS10" s="205">
        <v>0</v>
      </c>
      <c r="AT10" s="205">
        <v>0</v>
      </c>
    </row>
    <row r="11" spans="1:47" ht="18">
      <c r="A11" s="8" t="s">
        <v>61</v>
      </c>
      <c r="B11" s="216">
        <v>2</v>
      </c>
      <c r="C11" s="226" t="s">
        <v>449</v>
      </c>
      <c r="D11" s="227" t="s">
        <v>450</v>
      </c>
      <c r="E11" s="227" t="s">
        <v>451</v>
      </c>
      <c r="F11" s="224" t="s">
        <v>452</v>
      </c>
      <c r="G11" s="199">
        <v>100000</v>
      </c>
      <c r="H11" s="221">
        <v>0.1</v>
      </c>
      <c r="I11" s="222"/>
      <c r="J11" s="223">
        <f t="shared" ref="J11:J74" si="0">ROUNDDOWN((G11-I11)/(1+H11),0)</f>
        <v>90909</v>
      </c>
      <c r="K11" s="224" t="s">
        <v>159</v>
      </c>
      <c r="L11" s="224" t="s">
        <v>330</v>
      </c>
      <c r="M11" s="215"/>
      <c r="AR11" s="205">
        <v>0</v>
      </c>
      <c r="AS11" s="205">
        <v>0</v>
      </c>
      <c r="AT11" s="205">
        <v>0</v>
      </c>
    </row>
    <row r="12" spans="1:47" ht="18">
      <c r="A12" s="8" t="s">
        <v>61</v>
      </c>
      <c r="B12" s="216">
        <v>3</v>
      </c>
      <c r="C12" s="226" t="s">
        <v>449</v>
      </c>
      <c r="D12" s="227" t="s">
        <v>453</v>
      </c>
      <c r="E12" s="227" t="s">
        <v>454</v>
      </c>
      <c r="F12" s="224" t="s">
        <v>455</v>
      </c>
      <c r="G12" s="199">
        <v>50000</v>
      </c>
      <c r="H12" s="221">
        <v>0.1</v>
      </c>
      <c r="I12" s="222"/>
      <c r="J12" s="223">
        <f t="shared" si="0"/>
        <v>45454</v>
      </c>
      <c r="K12" s="224" t="s">
        <v>159</v>
      </c>
      <c r="L12" s="224" t="s">
        <v>456</v>
      </c>
      <c r="M12" s="215"/>
      <c r="AR12" s="205">
        <v>0</v>
      </c>
      <c r="AS12" s="205">
        <v>0</v>
      </c>
      <c r="AT12" s="205">
        <v>0</v>
      </c>
    </row>
    <row r="13" spans="1:47" ht="18">
      <c r="A13" s="8" t="s">
        <v>61</v>
      </c>
      <c r="B13" s="216">
        <v>4</v>
      </c>
      <c r="C13" s="226" t="s">
        <v>449</v>
      </c>
      <c r="D13" s="227" t="s">
        <v>453</v>
      </c>
      <c r="E13" s="227" t="s">
        <v>454</v>
      </c>
      <c r="F13" s="224" t="s">
        <v>455</v>
      </c>
      <c r="G13" s="199">
        <v>100000</v>
      </c>
      <c r="H13" s="221">
        <v>0.1</v>
      </c>
      <c r="I13" s="222"/>
      <c r="J13" s="223">
        <f t="shared" si="0"/>
        <v>90909</v>
      </c>
      <c r="K13" s="224" t="s">
        <v>159</v>
      </c>
      <c r="L13" s="224" t="s">
        <v>457</v>
      </c>
      <c r="M13" s="215"/>
      <c r="AR13" s="205">
        <v>0</v>
      </c>
      <c r="AS13" s="205">
        <v>0</v>
      </c>
      <c r="AT13" s="205">
        <v>0</v>
      </c>
    </row>
    <row r="14" spans="1:47" ht="18">
      <c r="A14" s="8" t="s">
        <v>61</v>
      </c>
      <c r="B14" s="216">
        <v>5</v>
      </c>
      <c r="C14" s="226" t="s">
        <v>449</v>
      </c>
      <c r="D14" s="227" t="s">
        <v>458</v>
      </c>
      <c r="E14" s="227" t="s">
        <v>459</v>
      </c>
      <c r="F14" s="224" t="s">
        <v>460</v>
      </c>
      <c r="G14" s="199">
        <v>20000</v>
      </c>
      <c r="H14" s="221">
        <v>0.1</v>
      </c>
      <c r="I14" s="222"/>
      <c r="J14" s="223">
        <f t="shared" si="0"/>
        <v>18181</v>
      </c>
      <c r="K14" s="224" t="s">
        <v>338</v>
      </c>
      <c r="L14" s="203" t="s">
        <v>461</v>
      </c>
      <c r="M14" s="215"/>
      <c r="AR14" s="205">
        <v>0</v>
      </c>
      <c r="AS14" s="205">
        <v>0</v>
      </c>
      <c r="AT14" s="205">
        <v>0</v>
      </c>
    </row>
    <row r="15" spans="1:47" ht="18">
      <c r="A15" s="8" t="s">
        <v>61</v>
      </c>
      <c r="B15" s="216">
        <v>6</v>
      </c>
      <c r="C15" s="226" t="s">
        <v>449</v>
      </c>
      <c r="D15" s="227" t="s">
        <v>458</v>
      </c>
      <c r="E15" s="227" t="s">
        <v>462</v>
      </c>
      <c r="F15" s="224" t="s">
        <v>463</v>
      </c>
      <c r="G15" s="199">
        <v>40000</v>
      </c>
      <c r="H15" s="221">
        <v>0.1</v>
      </c>
      <c r="I15" s="222"/>
      <c r="J15" s="223">
        <f t="shared" si="0"/>
        <v>36363</v>
      </c>
      <c r="K15" s="224" t="s">
        <v>159</v>
      </c>
      <c r="L15" s="224" t="s">
        <v>464</v>
      </c>
      <c r="M15" s="215"/>
      <c r="AR15" s="205">
        <v>0</v>
      </c>
      <c r="AS15" s="205">
        <v>0</v>
      </c>
      <c r="AT15" s="205">
        <v>0</v>
      </c>
    </row>
    <row r="16" spans="1:47" ht="18">
      <c r="A16" s="8" t="s">
        <v>61</v>
      </c>
      <c r="B16" s="216">
        <v>7</v>
      </c>
      <c r="C16" s="226" t="s">
        <v>449</v>
      </c>
      <c r="D16" s="227" t="s">
        <v>458</v>
      </c>
      <c r="E16" s="227" t="s">
        <v>465</v>
      </c>
      <c r="F16" s="224" t="s">
        <v>466</v>
      </c>
      <c r="G16" s="199">
        <v>5000</v>
      </c>
      <c r="H16" s="221">
        <v>0.1</v>
      </c>
      <c r="I16" s="222"/>
      <c r="J16" s="223">
        <f t="shared" si="0"/>
        <v>4545</v>
      </c>
      <c r="K16" s="224" t="s">
        <v>151</v>
      </c>
      <c r="L16" s="224" t="s">
        <v>467</v>
      </c>
      <c r="M16" s="215"/>
      <c r="AR16" s="205">
        <v>0</v>
      </c>
      <c r="AS16" s="205">
        <v>0</v>
      </c>
      <c r="AT16" s="205">
        <v>0</v>
      </c>
    </row>
    <row r="17" spans="1:46" ht="18">
      <c r="A17" s="8" t="s">
        <v>61</v>
      </c>
      <c r="B17" s="216">
        <v>8</v>
      </c>
      <c r="C17" s="226" t="s">
        <v>449</v>
      </c>
      <c r="D17" s="227" t="s">
        <v>453</v>
      </c>
      <c r="E17" s="227" t="s">
        <v>454</v>
      </c>
      <c r="F17" s="224" t="s">
        <v>468</v>
      </c>
      <c r="G17" s="199">
        <v>150000</v>
      </c>
      <c r="H17" s="221">
        <v>0.1</v>
      </c>
      <c r="I17" s="222"/>
      <c r="J17" s="223">
        <f t="shared" si="0"/>
        <v>136363</v>
      </c>
      <c r="K17" s="224" t="s">
        <v>159</v>
      </c>
      <c r="L17" s="224" t="s">
        <v>469</v>
      </c>
      <c r="M17" s="215"/>
      <c r="AR17" s="205">
        <v>0</v>
      </c>
      <c r="AS17" s="205">
        <v>0</v>
      </c>
      <c r="AT17" s="205">
        <v>0</v>
      </c>
    </row>
    <row r="18" spans="1:46" ht="18">
      <c r="A18" s="8" t="s">
        <v>61</v>
      </c>
      <c r="B18" s="216">
        <v>9</v>
      </c>
      <c r="C18" s="226" t="s">
        <v>449</v>
      </c>
      <c r="D18" s="227" t="s">
        <v>470</v>
      </c>
      <c r="E18" s="227" t="s">
        <v>471</v>
      </c>
      <c r="F18" s="224" t="s">
        <v>472</v>
      </c>
      <c r="G18" s="199">
        <v>200000</v>
      </c>
      <c r="H18" s="221">
        <v>0.1</v>
      </c>
      <c r="I18" s="222"/>
      <c r="J18" s="223">
        <f t="shared" si="0"/>
        <v>181818</v>
      </c>
      <c r="K18" s="224" t="s">
        <v>159</v>
      </c>
      <c r="L18" s="224" t="s">
        <v>473</v>
      </c>
      <c r="M18" s="215"/>
      <c r="AR18" s="205">
        <v>0</v>
      </c>
      <c r="AS18" s="205">
        <v>0</v>
      </c>
      <c r="AT18" s="205">
        <v>0</v>
      </c>
    </row>
    <row r="19" spans="1:46" ht="18">
      <c r="A19" s="8" t="s">
        <v>61</v>
      </c>
      <c r="B19" s="216">
        <v>10</v>
      </c>
      <c r="C19" s="226" t="s">
        <v>449</v>
      </c>
      <c r="D19" s="227" t="s">
        <v>470</v>
      </c>
      <c r="E19" s="227" t="s">
        <v>471</v>
      </c>
      <c r="F19" s="224" t="s">
        <v>474</v>
      </c>
      <c r="G19" s="199">
        <v>100000</v>
      </c>
      <c r="H19" s="221">
        <v>0.1</v>
      </c>
      <c r="I19" s="222"/>
      <c r="J19" s="223">
        <f t="shared" si="0"/>
        <v>90909</v>
      </c>
      <c r="K19" s="224" t="s">
        <v>159</v>
      </c>
      <c r="L19" s="224" t="s">
        <v>475</v>
      </c>
      <c r="M19" s="215"/>
      <c r="AR19" s="205">
        <v>0</v>
      </c>
      <c r="AS19" s="205">
        <v>0</v>
      </c>
      <c r="AT19" s="205">
        <v>0</v>
      </c>
    </row>
    <row r="20" spans="1:46" ht="18.649999999999999" customHeight="1">
      <c r="A20" s="8" t="s">
        <v>61</v>
      </c>
      <c r="B20" s="216">
        <v>11</v>
      </c>
      <c r="C20" s="226" t="s">
        <v>449</v>
      </c>
      <c r="D20" s="227" t="s">
        <v>470</v>
      </c>
      <c r="E20" s="227" t="s">
        <v>471</v>
      </c>
      <c r="F20" s="224" t="s">
        <v>476</v>
      </c>
      <c r="G20" s="199">
        <v>100000</v>
      </c>
      <c r="H20" s="221">
        <v>0.1</v>
      </c>
      <c r="I20" s="222"/>
      <c r="J20" s="223">
        <f t="shared" si="0"/>
        <v>90909</v>
      </c>
      <c r="K20" s="224" t="s">
        <v>159</v>
      </c>
      <c r="L20" s="224" t="s">
        <v>475</v>
      </c>
      <c r="M20" s="215"/>
      <c r="AR20" s="205">
        <v>0</v>
      </c>
      <c r="AS20" s="205">
        <v>0</v>
      </c>
      <c r="AT20" s="205">
        <v>0</v>
      </c>
    </row>
    <row r="21" spans="1:46" ht="18">
      <c r="A21" s="8" t="s">
        <v>61</v>
      </c>
      <c r="B21" s="216">
        <v>12</v>
      </c>
      <c r="C21" s="226" t="s">
        <v>449</v>
      </c>
      <c r="D21" s="227" t="s">
        <v>453</v>
      </c>
      <c r="E21" s="227" t="s">
        <v>477</v>
      </c>
      <c r="F21" s="224" t="s">
        <v>478</v>
      </c>
      <c r="G21" s="199">
        <v>700000</v>
      </c>
      <c r="H21" s="221">
        <v>0.1</v>
      </c>
      <c r="I21" s="222"/>
      <c r="J21" s="223">
        <f t="shared" si="0"/>
        <v>636363</v>
      </c>
      <c r="K21" s="224" t="s">
        <v>159</v>
      </c>
      <c r="L21" s="224" t="s">
        <v>479</v>
      </c>
      <c r="M21" s="215"/>
      <c r="AR21" s="205">
        <v>0</v>
      </c>
      <c r="AS21" s="205">
        <v>0</v>
      </c>
      <c r="AT21" s="205">
        <v>0</v>
      </c>
    </row>
    <row r="22" spans="1:46" ht="15.75" customHeight="1">
      <c r="A22" s="8" t="s">
        <v>61</v>
      </c>
      <c r="B22" s="216">
        <v>13</v>
      </c>
      <c r="C22" s="226" t="s">
        <v>449</v>
      </c>
      <c r="D22" s="227" t="s">
        <v>470</v>
      </c>
      <c r="E22" s="227" t="s">
        <v>345</v>
      </c>
      <c r="F22" s="224" t="s">
        <v>480</v>
      </c>
      <c r="G22" s="199">
        <v>500000</v>
      </c>
      <c r="H22" s="221">
        <v>0.1</v>
      </c>
      <c r="I22" s="222"/>
      <c r="J22" s="223">
        <f t="shared" si="0"/>
        <v>454545</v>
      </c>
      <c r="K22" s="224" t="s">
        <v>159</v>
      </c>
      <c r="L22" s="224" t="s">
        <v>481</v>
      </c>
      <c r="M22" s="215"/>
      <c r="AR22" s="205">
        <v>0</v>
      </c>
      <c r="AS22" s="205">
        <v>0</v>
      </c>
      <c r="AT22" s="205">
        <v>0</v>
      </c>
    </row>
    <row r="23" spans="1:46" ht="15.75" customHeight="1">
      <c r="A23" s="8" t="s">
        <v>61</v>
      </c>
      <c r="B23" s="216">
        <v>14</v>
      </c>
      <c r="C23" s="226" t="s">
        <v>449</v>
      </c>
      <c r="D23" s="227" t="s">
        <v>453</v>
      </c>
      <c r="E23" s="227" t="s">
        <v>454</v>
      </c>
      <c r="F23" s="224" t="s">
        <v>482</v>
      </c>
      <c r="G23" s="199">
        <v>200000</v>
      </c>
      <c r="H23" s="221">
        <v>0.1</v>
      </c>
      <c r="I23" s="222"/>
      <c r="J23" s="223">
        <f t="shared" si="0"/>
        <v>181818</v>
      </c>
      <c r="K23" s="224" t="s">
        <v>159</v>
      </c>
      <c r="L23" s="224" t="s">
        <v>483</v>
      </c>
      <c r="M23" s="215"/>
      <c r="AR23" s="205">
        <v>0</v>
      </c>
      <c r="AS23" s="205">
        <v>0</v>
      </c>
      <c r="AT23" s="205">
        <v>0</v>
      </c>
    </row>
    <row r="24" spans="1:46" ht="15.75" customHeight="1">
      <c r="A24" s="8" t="s">
        <v>61</v>
      </c>
      <c r="B24" s="216">
        <v>15</v>
      </c>
      <c r="C24" s="226" t="s">
        <v>449</v>
      </c>
      <c r="D24" s="227" t="s">
        <v>458</v>
      </c>
      <c r="E24" s="227" t="s">
        <v>274</v>
      </c>
      <c r="F24" s="224" t="s">
        <v>484</v>
      </c>
      <c r="G24" s="199">
        <v>50000</v>
      </c>
      <c r="H24" s="221">
        <v>0.1</v>
      </c>
      <c r="I24" s="222"/>
      <c r="J24" s="223">
        <f t="shared" si="0"/>
        <v>45454</v>
      </c>
      <c r="K24" s="224" t="s">
        <v>338</v>
      </c>
      <c r="L24" s="224" t="s">
        <v>485</v>
      </c>
      <c r="M24" s="215"/>
      <c r="AR24" s="205">
        <v>0</v>
      </c>
      <c r="AS24" s="205">
        <v>0</v>
      </c>
      <c r="AT24" s="205">
        <v>0</v>
      </c>
    </row>
    <row r="25" spans="1:46" ht="15.75" customHeight="1">
      <c r="A25" s="8" t="s">
        <v>61</v>
      </c>
      <c r="B25" s="216">
        <v>16</v>
      </c>
      <c r="C25" s="226" t="s">
        <v>449</v>
      </c>
      <c r="D25" s="227" t="s">
        <v>458</v>
      </c>
      <c r="E25" s="227" t="s">
        <v>280</v>
      </c>
      <c r="F25" s="224" t="s">
        <v>486</v>
      </c>
      <c r="G25" s="199">
        <v>50000</v>
      </c>
      <c r="H25" s="221">
        <v>0.1</v>
      </c>
      <c r="I25" s="222"/>
      <c r="J25" s="223">
        <f t="shared" si="0"/>
        <v>45454</v>
      </c>
      <c r="K25" s="224" t="s">
        <v>159</v>
      </c>
      <c r="L25" s="224" t="s">
        <v>487</v>
      </c>
      <c r="M25" s="215"/>
      <c r="AR25" s="205">
        <v>0</v>
      </c>
      <c r="AS25" s="205">
        <v>0</v>
      </c>
      <c r="AT25" s="205">
        <v>0</v>
      </c>
    </row>
    <row r="26" spans="1:46" ht="15.75" customHeight="1">
      <c r="A26" s="8" t="s">
        <v>61</v>
      </c>
      <c r="B26" s="216">
        <v>17</v>
      </c>
      <c r="C26" s="226" t="s">
        <v>449</v>
      </c>
      <c r="D26" s="227" t="s">
        <v>470</v>
      </c>
      <c r="E26" s="227" t="s">
        <v>214</v>
      </c>
      <c r="F26" s="224" t="s">
        <v>488</v>
      </c>
      <c r="G26" s="199">
        <v>200000</v>
      </c>
      <c r="H26" s="221">
        <v>0.1</v>
      </c>
      <c r="I26" s="222"/>
      <c r="J26" s="223">
        <f t="shared" si="0"/>
        <v>181818</v>
      </c>
      <c r="K26" s="224" t="s">
        <v>159</v>
      </c>
      <c r="L26" s="224" t="s">
        <v>489</v>
      </c>
      <c r="M26" s="215"/>
      <c r="AR26" s="205">
        <v>0</v>
      </c>
      <c r="AS26" s="205">
        <v>0</v>
      </c>
      <c r="AT26" s="205">
        <v>0</v>
      </c>
    </row>
    <row r="27" spans="1:46" ht="15.75" customHeight="1">
      <c r="A27" s="8" t="s">
        <v>61</v>
      </c>
      <c r="B27" s="216">
        <v>18</v>
      </c>
      <c r="C27" s="226" t="s">
        <v>449</v>
      </c>
      <c r="D27" s="227" t="s">
        <v>458</v>
      </c>
      <c r="E27" s="227" t="s">
        <v>263</v>
      </c>
      <c r="F27" s="224" t="s">
        <v>490</v>
      </c>
      <c r="G27" s="199">
        <v>5000</v>
      </c>
      <c r="H27" s="221">
        <v>0.1</v>
      </c>
      <c r="I27" s="222"/>
      <c r="J27" s="223">
        <f t="shared" si="0"/>
        <v>4545</v>
      </c>
      <c r="K27" s="224" t="s">
        <v>151</v>
      </c>
      <c r="L27" s="224" t="s">
        <v>491</v>
      </c>
      <c r="M27" s="215"/>
      <c r="AR27" s="205">
        <v>0</v>
      </c>
      <c r="AS27" s="205">
        <v>0</v>
      </c>
      <c r="AT27" s="205">
        <v>0</v>
      </c>
    </row>
    <row r="28" spans="1:46" ht="15.75" customHeight="1">
      <c r="A28" s="8" t="s">
        <v>61</v>
      </c>
      <c r="B28" s="216">
        <v>19</v>
      </c>
      <c r="C28" s="226" t="s">
        <v>449</v>
      </c>
      <c r="D28" s="227" t="s">
        <v>458</v>
      </c>
      <c r="E28" s="227" t="s">
        <v>263</v>
      </c>
      <c r="F28" s="224" t="s">
        <v>492</v>
      </c>
      <c r="G28" s="199">
        <v>30000</v>
      </c>
      <c r="H28" s="221">
        <v>0.1</v>
      </c>
      <c r="I28" s="222"/>
      <c r="J28" s="223">
        <f t="shared" si="0"/>
        <v>27272</v>
      </c>
      <c r="K28" s="224" t="s">
        <v>151</v>
      </c>
      <c r="L28" s="224" t="s">
        <v>493</v>
      </c>
      <c r="M28" s="215"/>
      <c r="AR28" s="205">
        <v>0</v>
      </c>
      <c r="AS28" s="205">
        <v>0</v>
      </c>
      <c r="AT28" s="205">
        <v>0</v>
      </c>
    </row>
    <row r="29" spans="1:46" ht="15.75" customHeight="1">
      <c r="A29" s="8" t="s">
        <v>61</v>
      </c>
      <c r="B29" s="216">
        <v>20</v>
      </c>
      <c r="C29" s="226" t="s">
        <v>449</v>
      </c>
      <c r="D29" s="227" t="s">
        <v>453</v>
      </c>
      <c r="E29" s="227" t="s">
        <v>454</v>
      </c>
      <c r="F29" s="224" t="s">
        <v>429</v>
      </c>
      <c r="G29" s="199">
        <v>50000</v>
      </c>
      <c r="H29" s="221">
        <v>0.1</v>
      </c>
      <c r="I29" s="222"/>
      <c r="J29" s="223">
        <f t="shared" si="0"/>
        <v>45454</v>
      </c>
      <c r="K29" s="224" t="s">
        <v>151</v>
      </c>
      <c r="L29" s="224" t="s">
        <v>494</v>
      </c>
      <c r="M29" s="215"/>
      <c r="AR29" s="205">
        <v>0</v>
      </c>
      <c r="AS29" s="205">
        <v>0</v>
      </c>
      <c r="AT29" s="205">
        <v>0</v>
      </c>
    </row>
    <row r="30" spans="1:46" ht="15.75" customHeight="1">
      <c r="A30" s="8" t="s">
        <v>61</v>
      </c>
      <c r="B30" s="216">
        <v>21</v>
      </c>
      <c r="C30" s="226" t="s">
        <v>94</v>
      </c>
      <c r="D30" s="227" t="s">
        <v>458</v>
      </c>
      <c r="E30" s="227" t="s">
        <v>495</v>
      </c>
      <c r="F30" s="224"/>
      <c r="G30" s="199">
        <v>33208</v>
      </c>
      <c r="H30" s="221">
        <v>0.1</v>
      </c>
      <c r="I30" s="222"/>
      <c r="J30" s="223">
        <f t="shared" si="0"/>
        <v>30189</v>
      </c>
      <c r="K30" s="224" t="s">
        <v>338</v>
      </c>
      <c r="L30" s="224" t="s">
        <v>496</v>
      </c>
      <c r="M30" s="215"/>
      <c r="AR30" s="205">
        <v>0</v>
      </c>
      <c r="AS30" s="205">
        <v>0</v>
      </c>
      <c r="AT30" s="205">
        <v>0</v>
      </c>
    </row>
    <row r="31" spans="1:46" ht="15.75" customHeight="1">
      <c r="A31" s="8" t="s">
        <v>61</v>
      </c>
      <c r="B31" s="216">
        <v>22</v>
      </c>
      <c r="C31" s="226" t="s">
        <v>94</v>
      </c>
      <c r="D31" s="227" t="s">
        <v>497</v>
      </c>
      <c r="E31" s="227" t="s">
        <v>498</v>
      </c>
      <c r="F31" s="224"/>
      <c r="G31" s="199">
        <v>50743</v>
      </c>
      <c r="H31" s="221">
        <v>0.1</v>
      </c>
      <c r="I31" s="222"/>
      <c r="J31" s="223">
        <f t="shared" si="0"/>
        <v>46130</v>
      </c>
      <c r="K31" s="224" t="s">
        <v>410</v>
      </c>
      <c r="L31" s="224" t="s">
        <v>499</v>
      </c>
      <c r="M31" s="215"/>
      <c r="AR31" s="205">
        <v>0</v>
      </c>
      <c r="AS31" s="205">
        <v>0</v>
      </c>
      <c r="AT31" s="205">
        <v>0</v>
      </c>
    </row>
    <row r="32" spans="1:46" ht="15.75" customHeight="1">
      <c r="A32" s="8" t="s">
        <v>61</v>
      </c>
      <c r="B32" s="216">
        <v>23</v>
      </c>
      <c r="C32" s="226" t="s">
        <v>94</v>
      </c>
      <c r="D32" s="227" t="s">
        <v>500</v>
      </c>
      <c r="E32" s="227" t="s">
        <v>471</v>
      </c>
      <c r="F32" s="224" t="s">
        <v>501</v>
      </c>
      <c r="G32" s="199">
        <v>250000</v>
      </c>
      <c r="H32" s="221">
        <v>0.1</v>
      </c>
      <c r="I32" s="222"/>
      <c r="J32" s="223">
        <f t="shared" si="0"/>
        <v>227272</v>
      </c>
      <c r="K32" s="224" t="s">
        <v>159</v>
      </c>
      <c r="L32" s="224" t="s">
        <v>502</v>
      </c>
      <c r="M32" s="215"/>
      <c r="AR32" s="205">
        <v>0</v>
      </c>
      <c r="AS32" s="205">
        <v>0</v>
      </c>
      <c r="AT32" s="205">
        <v>0</v>
      </c>
    </row>
    <row r="33" spans="1:46" ht="15.75" customHeight="1">
      <c r="A33" s="8" t="s">
        <v>61</v>
      </c>
      <c r="B33" s="216">
        <v>24</v>
      </c>
      <c r="C33" s="226" t="s">
        <v>94</v>
      </c>
      <c r="D33" s="227" t="s">
        <v>500</v>
      </c>
      <c r="E33" s="227" t="s">
        <v>471</v>
      </c>
      <c r="F33" s="224" t="s">
        <v>503</v>
      </c>
      <c r="G33" s="199">
        <v>150000</v>
      </c>
      <c r="H33" s="221">
        <v>0.1</v>
      </c>
      <c r="I33" s="222"/>
      <c r="J33" s="223">
        <f t="shared" si="0"/>
        <v>136363</v>
      </c>
      <c r="K33" s="224" t="s">
        <v>159</v>
      </c>
      <c r="L33" s="224" t="s">
        <v>502</v>
      </c>
      <c r="M33" s="215"/>
      <c r="AR33" s="205">
        <v>0</v>
      </c>
      <c r="AS33" s="205">
        <v>0</v>
      </c>
      <c r="AT33" s="205">
        <v>0</v>
      </c>
    </row>
    <row r="34" spans="1:46" ht="15.75" customHeight="1">
      <c r="A34" s="8" t="s">
        <v>61</v>
      </c>
      <c r="B34" s="216">
        <v>25</v>
      </c>
      <c r="C34" s="226" t="s">
        <v>94</v>
      </c>
      <c r="D34" s="227" t="s">
        <v>445</v>
      </c>
      <c r="E34" s="227" t="s">
        <v>504</v>
      </c>
      <c r="F34" s="224" t="s">
        <v>505</v>
      </c>
      <c r="G34" s="199">
        <v>28000</v>
      </c>
      <c r="H34" s="221">
        <v>0.1</v>
      </c>
      <c r="I34" s="222"/>
      <c r="J34" s="223">
        <f t="shared" si="0"/>
        <v>25454</v>
      </c>
      <c r="K34" s="224" t="s">
        <v>338</v>
      </c>
      <c r="L34" s="224" t="s">
        <v>506</v>
      </c>
      <c r="M34" s="215"/>
      <c r="AR34" s="205">
        <v>0</v>
      </c>
      <c r="AS34" s="205">
        <v>0</v>
      </c>
      <c r="AT34" s="205">
        <v>0</v>
      </c>
    </row>
    <row r="35" spans="1:46" ht="15.75" customHeight="1">
      <c r="A35" s="8" t="s">
        <v>61</v>
      </c>
      <c r="B35" s="216">
        <v>26</v>
      </c>
      <c r="C35" s="226" t="s">
        <v>94</v>
      </c>
      <c r="D35" s="227" t="s">
        <v>458</v>
      </c>
      <c r="E35" s="227" t="s">
        <v>274</v>
      </c>
      <c r="F35" s="224" t="s">
        <v>507</v>
      </c>
      <c r="G35" s="199">
        <v>60000</v>
      </c>
      <c r="H35" s="221">
        <v>0.1</v>
      </c>
      <c r="I35" s="222"/>
      <c r="J35" s="223">
        <f t="shared" si="0"/>
        <v>54545</v>
      </c>
      <c r="K35" s="224" t="s">
        <v>159</v>
      </c>
      <c r="L35" s="224" t="s">
        <v>508</v>
      </c>
      <c r="M35" s="215"/>
      <c r="AR35" s="205">
        <v>0</v>
      </c>
      <c r="AS35" s="205">
        <v>0</v>
      </c>
      <c r="AT35" s="205">
        <v>0</v>
      </c>
    </row>
    <row r="36" spans="1:46" ht="15.75" customHeight="1">
      <c r="A36" s="8" t="s">
        <v>61</v>
      </c>
      <c r="B36" s="216">
        <v>27</v>
      </c>
      <c r="C36" s="226" t="s">
        <v>94</v>
      </c>
      <c r="D36" s="227" t="s">
        <v>500</v>
      </c>
      <c r="E36" s="227" t="s">
        <v>345</v>
      </c>
      <c r="F36" s="224" t="s">
        <v>509</v>
      </c>
      <c r="G36" s="199">
        <v>310000</v>
      </c>
      <c r="H36" s="221">
        <v>0.1</v>
      </c>
      <c r="I36" s="222"/>
      <c r="J36" s="223">
        <f t="shared" si="0"/>
        <v>281818</v>
      </c>
      <c r="K36" s="224" t="s">
        <v>159</v>
      </c>
      <c r="L36" s="224" t="s">
        <v>510</v>
      </c>
      <c r="M36" s="215"/>
      <c r="AR36" s="205">
        <v>0</v>
      </c>
      <c r="AS36" s="205">
        <v>0</v>
      </c>
      <c r="AT36" s="205">
        <v>0</v>
      </c>
    </row>
    <row r="37" spans="1:46" ht="15.75" customHeight="1">
      <c r="A37" s="8" t="s">
        <v>61</v>
      </c>
      <c r="B37" s="216">
        <v>28</v>
      </c>
      <c r="C37" s="226"/>
      <c r="D37" s="227"/>
      <c r="E37" s="224"/>
      <c r="F37" s="224"/>
      <c r="G37" s="199"/>
      <c r="H37" s="221">
        <v>0.1</v>
      </c>
      <c r="I37" s="222"/>
      <c r="J37" s="223">
        <f t="shared" si="0"/>
        <v>0</v>
      </c>
      <c r="K37" s="224"/>
      <c r="L37" s="224"/>
      <c r="M37" s="215"/>
      <c r="AR37" s="205">
        <v>0</v>
      </c>
      <c r="AS37" s="205">
        <v>0</v>
      </c>
      <c r="AT37" s="205">
        <v>0</v>
      </c>
    </row>
    <row r="38" spans="1:46" ht="15.75" customHeight="1">
      <c r="A38" s="8" t="s">
        <v>61</v>
      </c>
      <c r="B38" s="216">
        <v>29</v>
      </c>
      <c r="C38" s="226"/>
      <c r="D38" s="227"/>
      <c r="E38" s="224"/>
      <c r="F38" s="224"/>
      <c r="G38" s="224"/>
      <c r="H38" s="221">
        <v>0.1</v>
      </c>
      <c r="I38" s="222"/>
      <c r="J38" s="223">
        <f t="shared" si="0"/>
        <v>0</v>
      </c>
      <c r="K38" s="224"/>
      <c r="L38" s="224"/>
      <c r="M38" s="215"/>
      <c r="AR38" s="205">
        <v>0</v>
      </c>
      <c r="AS38" s="205">
        <v>0</v>
      </c>
      <c r="AT38" s="205">
        <v>0</v>
      </c>
    </row>
    <row r="39" spans="1:46" ht="15.75" customHeight="1">
      <c r="A39" s="8" t="s">
        <v>61</v>
      </c>
      <c r="B39" s="216">
        <v>30</v>
      </c>
      <c r="C39" s="226"/>
      <c r="D39" s="227"/>
      <c r="E39" s="224"/>
      <c r="F39" s="224"/>
      <c r="G39" s="224"/>
      <c r="H39" s="221">
        <v>0.1</v>
      </c>
      <c r="I39" s="222"/>
      <c r="J39" s="223">
        <f t="shared" si="0"/>
        <v>0</v>
      </c>
      <c r="K39" s="224"/>
      <c r="L39" s="224"/>
      <c r="M39" s="215"/>
      <c r="AR39" s="205">
        <v>0</v>
      </c>
      <c r="AS39" s="205">
        <v>0</v>
      </c>
      <c r="AT39" s="205">
        <v>0</v>
      </c>
    </row>
    <row r="40" spans="1:46" ht="15.75" customHeight="1">
      <c r="A40" s="8" t="s">
        <v>61</v>
      </c>
      <c r="B40" s="216">
        <v>31</v>
      </c>
      <c r="C40" s="226"/>
      <c r="D40" s="227"/>
      <c r="E40" s="224"/>
      <c r="F40" s="224"/>
      <c r="G40" s="224"/>
      <c r="H40" s="221">
        <v>0.1</v>
      </c>
      <c r="I40" s="222"/>
      <c r="J40" s="223">
        <f t="shared" si="0"/>
        <v>0</v>
      </c>
      <c r="K40" s="224"/>
      <c r="L40" s="224"/>
      <c r="M40" s="215"/>
      <c r="AR40" s="205">
        <v>0</v>
      </c>
      <c r="AS40" s="205">
        <v>0</v>
      </c>
      <c r="AT40" s="205">
        <v>0</v>
      </c>
    </row>
    <row r="41" spans="1:46" ht="15.75" customHeight="1">
      <c r="A41" s="8" t="s">
        <v>61</v>
      </c>
      <c r="B41" s="216">
        <v>32</v>
      </c>
      <c r="C41" s="226"/>
      <c r="D41" s="227"/>
      <c r="E41" s="224"/>
      <c r="F41" s="224"/>
      <c r="G41" s="224"/>
      <c r="H41" s="221">
        <v>0.1</v>
      </c>
      <c r="I41" s="222"/>
      <c r="J41" s="223">
        <f t="shared" si="0"/>
        <v>0</v>
      </c>
      <c r="K41" s="224"/>
      <c r="L41" s="224"/>
      <c r="M41" s="215"/>
      <c r="AR41" s="205">
        <v>0</v>
      </c>
      <c r="AS41" s="205">
        <v>0</v>
      </c>
      <c r="AT41" s="205">
        <v>0</v>
      </c>
    </row>
    <row r="42" spans="1:46" ht="15.75" customHeight="1">
      <c r="A42" s="8" t="s">
        <v>61</v>
      </c>
      <c r="B42" s="216">
        <v>33</v>
      </c>
      <c r="C42" s="226"/>
      <c r="D42" s="227"/>
      <c r="E42" s="224"/>
      <c r="F42" s="224"/>
      <c r="G42" s="224"/>
      <c r="H42" s="221">
        <v>0.1</v>
      </c>
      <c r="I42" s="222"/>
      <c r="J42" s="223">
        <f t="shared" si="0"/>
        <v>0</v>
      </c>
      <c r="K42" s="224"/>
      <c r="L42" s="224"/>
      <c r="M42" s="215"/>
      <c r="AR42" s="205">
        <v>0</v>
      </c>
      <c r="AS42" s="205">
        <v>0</v>
      </c>
      <c r="AT42" s="205">
        <v>0</v>
      </c>
    </row>
    <row r="43" spans="1:46" ht="15.75" customHeight="1">
      <c r="A43" s="8" t="s">
        <v>61</v>
      </c>
      <c r="B43" s="216">
        <v>34</v>
      </c>
      <c r="C43" s="226"/>
      <c r="D43" s="227"/>
      <c r="E43" s="224"/>
      <c r="F43" s="224"/>
      <c r="G43" s="224"/>
      <c r="H43" s="221">
        <v>0.1</v>
      </c>
      <c r="I43" s="222"/>
      <c r="J43" s="223">
        <f t="shared" si="0"/>
        <v>0</v>
      </c>
      <c r="K43" s="224"/>
      <c r="L43" s="224"/>
      <c r="M43" s="215"/>
      <c r="AR43" s="205">
        <v>0</v>
      </c>
      <c r="AS43" s="205">
        <v>0</v>
      </c>
      <c r="AT43" s="205">
        <v>0</v>
      </c>
    </row>
    <row r="44" spans="1:46" ht="15.75" customHeight="1">
      <c r="A44" s="8" t="s">
        <v>61</v>
      </c>
      <c r="B44" s="216">
        <v>35</v>
      </c>
      <c r="C44" s="226"/>
      <c r="D44" s="227"/>
      <c r="E44" s="224"/>
      <c r="F44" s="224"/>
      <c r="G44" s="224"/>
      <c r="H44" s="221">
        <v>0.1</v>
      </c>
      <c r="I44" s="222"/>
      <c r="J44" s="223">
        <f t="shared" si="0"/>
        <v>0</v>
      </c>
      <c r="K44" s="224"/>
      <c r="L44" s="224"/>
      <c r="M44" s="215"/>
      <c r="AR44" s="205">
        <v>0</v>
      </c>
      <c r="AS44" s="205">
        <v>0</v>
      </c>
      <c r="AT44" s="205">
        <v>0</v>
      </c>
    </row>
    <row r="45" spans="1:46" ht="15.75" customHeight="1">
      <c r="A45" s="8" t="s">
        <v>61</v>
      </c>
      <c r="B45" s="216">
        <v>36</v>
      </c>
      <c r="C45" s="226"/>
      <c r="D45" s="227"/>
      <c r="E45" s="224"/>
      <c r="F45" s="224"/>
      <c r="G45" s="224"/>
      <c r="H45" s="221">
        <v>0.1</v>
      </c>
      <c r="I45" s="222"/>
      <c r="J45" s="223">
        <f t="shared" si="0"/>
        <v>0</v>
      </c>
      <c r="K45" s="224"/>
      <c r="L45" s="224"/>
      <c r="M45" s="215"/>
      <c r="AR45" s="205">
        <v>0</v>
      </c>
      <c r="AS45" s="205">
        <v>0</v>
      </c>
      <c r="AT45" s="205">
        <v>0</v>
      </c>
    </row>
    <row r="46" spans="1:46" ht="15.75" customHeight="1">
      <c r="A46" s="8" t="s">
        <v>61</v>
      </c>
      <c r="B46" s="216">
        <v>37</v>
      </c>
      <c r="C46" s="226"/>
      <c r="D46" s="227"/>
      <c r="E46" s="224"/>
      <c r="F46" s="224"/>
      <c r="G46" s="224"/>
      <c r="H46" s="221">
        <v>0.1</v>
      </c>
      <c r="I46" s="222"/>
      <c r="J46" s="223">
        <f t="shared" si="0"/>
        <v>0</v>
      </c>
      <c r="K46" s="224"/>
      <c r="L46" s="224"/>
      <c r="M46" s="215"/>
      <c r="AR46" s="205">
        <v>0</v>
      </c>
      <c r="AS46" s="205">
        <v>0</v>
      </c>
      <c r="AT46" s="205">
        <v>0</v>
      </c>
    </row>
    <row r="47" spans="1:46" ht="15.75" customHeight="1">
      <c r="A47" s="8" t="s">
        <v>61</v>
      </c>
      <c r="B47" s="216">
        <v>38</v>
      </c>
      <c r="C47" s="226"/>
      <c r="D47" s="227"/>
      <c r="E47" s="224"/>
      <c r="F47" s="224"/>
      <c r="G47" s="224"/>
      <c r="H47" s="221">
        <v>0.1</v>
      </c>
      <c r="I47" s="222"/>
      <c r="J47" s="223">
        <f t="shared" si="0"/>
        <v>0</v>
      </c>
      <c r="K47" s="224"/>
      <c r="L47" s="224"/>
      <c r="M47" s="215"/>
      <c r="AR47" s="205">
        <v>0</v>
      </c>
      <c r="AS47" s="205">
        <v>0</v>
      </c>
      <c r="AT47" s="205">
        <v>0</v>
      </c>
    </row>
    <row r="48" spans="1:46" ht="15.75" customHeight="1">
      <c r="A48" s="8" t="s">
        <v>61</v>
      </c>
      <c r="B48" s="216">
        <v>39</v>
      </c>
      <c r="C48" s="226"/>
      <c r="D48" s="227"/>
      <c r="E48" s="224"/>
      <c r="F48" s="224"/>
      <c r="G48" s="224"/>
      <c r="H48" s="221">
        <v>0.1</v>
      </c>
      <c r="I48" s="222"/>
      <c r="J48" s="223">
        <f t="shared" si="0"/>
        <v>0</v>
      </c>
      <c r="K48" s="224"/>
      <c r="L48" s="224"/>
      <c r="M48" s="215"/>
      <c r="AR48" s="205">
        <v>0</v>
      </c>
      <c r="AS48" s="205">
        <v>0</v>
      </c>
      <c r="AT48" s="205">
        <v>0</v>
      </c>
    </row>
    <row r="49" spans="1:46" ht="15.75" customHeight="1">
      <c r="A49" s="8" t="s">
        <v>61</v>
      </c>
      <c r="B49" s="216">
        <v>40</v>
      </c>
      <c r="C49" s="226"/>
      <c r="D49" s="227"/>
      <c r="E49" s="224"/>
      <c r="F49" s="224"/>
      <c r="G49" s="224"/>
      <c r="H49" s="221">
        <v>0.1</v>
      </c>
      <c r="I49" s="222"/>
      <c r="J49" s="223">
        <f t="shared" si="0"/>
        <v>0</v>
      </c>
      <c r="K49" s="224"/>
      <c r="L49" s="224"/>
      <c r="M49" s="215"/>
      <c r="AR49" s="205">
        <v>0</v>
      </c>
      <c r="AS49" s="205">
        <v>0</v>
      </c>
      <c r="AT49" s="205">
        <v>0</v>
      </c>
    </row>
    <row r="50" spans="1:46" ht="15.75" customHeight="1">
      <c r="A50" s="8" t="s">
        <v>61</v>
      </c>
      <c r="B50" s="216">
        <v>41</v>
      </c>
      <c r="C50" s="226"/>
      <c r="D50" s="227"/>
      <c r="E50" s="224"/>
      <c r="F50" s="224"/>
      <c r="G50" s="224"/>
      <c r="H50" s="221">
        <v>0.1</v>
      </c>
      <c r="I50" s="222"/>
      <c r="J50" s="223">
        <f t="shared" si="0"/>
        <v>0</v>
      </c>
      <c r="K50" s="224"/>
      <c r="L50" s="224"/>
      <c r="M50" s="215"/>
      <c r="AR50" s="205">
        <v>0</v>
      </c>
      <c r="AS50" s="205">
        <v>0</v>
      </c>
      <c r="AT50" s="205">
        <v>0</v>
      </c>
    </row>
    <row r="51" spans="1:46" ht="15.75" customHeight="1">
      <c r="A51" s="8" t="s">
        <v>61</v>
      </c>
      <c r="B51" s="216">
        <v>42</v>
      </c>
      <c r="C51" s="226"/>
      <c r="D51" s="227"/>
      <c r="E51" s="224"/>
      <c r="F51" s="224"/>
      <c r="G51" s="224"/>
      <c r="H51" s="221">
        <v>0.1</v>
      </c>
      <c r="I51" s="222"/>
      <c r="J51" s="223">
        <f t="shared" si="0"/>
        <v>0</v>
      </c>
      <c r="K51" s="224"/>
      <c r="L51" s="224"/>
      <c r="M51" s="215"/>
      <c r="AR51" s="205">
        <v>0</v>
      </c>
      <c r="AS51" s="205">
        <v>0</v>
      </c>
      <c r="AT51" s="205">
        <v>0</v>
      </c>
    </row>
    <row r="52" spans="1:46" ht="15.75" customHeight="1">
      <c r="A52" s="8" t="s">
        <v>61</v>
      </c>
      <c r="B52" s="216">
        <v>43</v>
      </c>
      <c r="C52" s="226"/>
      <c r="D52" s="227"/>
      <c r="E52" s="224"/>
      <c r="F52" s="224"/>
      <c r="G52" s="224"/>
      <c r="H52" s="221">
        <v>0.1</v>
      </c>
      <c r="I52" s="222"/>
      <c r="J52" s="223">
        <f t="shared" si="0"/>
        <v>0</v>
      </c>
      <c r="K52" s="224"/>
      <c r="L52" s="224"/>
      <c r="M52" s="215"/>
      <c r="AR52" s="205">
        <v>0</v>
      </c>
      <c r="AS52" s="205">
        <v>0</v>
      </c>
      <c r="AT52" s="205">
        <v>0</v>
      </c>
    </row>
    <row r="53" spans="1:46" ht="15.75" customHeight="1">
      <c r="A53" s="8" t="s">
        <v>61</v>
      </c>
      <c r="B53" s="216">
        <v>44</v>
      </c>
      <c r="C53" s="226"/>
      <c r="D53" s="227"/>
      <c r="E53" s="224"/>
      <c r="F53" s="224"/>
      <c r="G53" s="224"/>
      <c r="H53" s="221">
        <v>0.1</v>
      </c>
      <c r="I53" s="222"/>
      <c r="J53" s="223">
        <f t="shared" si="0"/>
        <v>0</v>
      </c>
      <c r="K53" s="224"/>
      <c r="L53" s="224"/>
      <c r="M53" s="215"/>
      <c r="AR53" s="205">
        <v>0</v>
      </c>
      <c r="AS53" s="205">
        <v>0</v>
      </c>
      <c r="AT53" s="205">
        <v>0</v>
      </c>
    </row>
    <row r="54" spans="1:46" ht="15.75" customHeight="1">
      <c r="A54" s="8" t="s">
        <v>61</v>
      </c>
      <c r="B54" s="216">
        <v>45</v>
      </c>
      <c r="C54" s="226"/>
      <c r="D54" s="227"/>
      <c r="E54" s="224"/>
      <c r="F54" s="224"/>
      <c r="G54" s="224"/>
      <c r="H54" s="221">
        <v>0.1</v>
      </c>
      <c r="I54" s="222"/>
      <c r="J54" s="223">
        <f t="shared" si="0"/>
        <v>0</v>
      </c>
      <c r="K54" s="224"/>
      <c r="L54" s="224"/>
      <c r="M54" s="215"/>
      <c r="AR54" s="205">
        <v>0</v>
      </c>
      <c r="AS54" s="205">
        <v>0</v>
      </c>
      <c r="AT54" s="205">
        <v>0</v>
      </c>
    </row>
    <row r="55" spans="1:46" ht="15.75" customHeight="1">
      <c r="A55" s="8" t="s">
        <v>61</v>
      </c>
      <c r="B55" s="216">
        <v>46</v>
      </c>
      <c r="C55" s="226"/>
      <c r="D55" s="227"/>
      <c r="E55" s="224"/>
      <c r="F55" s="224"/>
      <c r="G55" s="224"/>
      <c r="H55" s="221">
        <v>0.1</v>
      </c>
      <c r="I55" s="222"/>
      <c r="J55" s="223">
        <f t="shared" si="0"/>
        <v>0</v>
      </c>
      <c r="K55" s="224"/>
      <c r="L55" s="224"/>
      <c r="M55" s="215"/>
      <c r="AR55" s="205">
        <v>0</v>
      </c>
      <c r="AS55" s="205">
        <v>0</v>
      </c>
      <c r="AT55" s="205">
        <v>0</v>
      </c>
    </row>
    <row r="56" spans="1:46" ht="15.75" customHeight="1">
      <c r="A56" s="8" t="s">
        <v>61</v>
      </c>
      <c r="B56" s="216">
        <v>47</v>
      </c>
      <c r="C56" s="226"/>
      <c r="D56" s="227"/>
      <c r="E56" s="224"/>
      <c r="F56" s="224"/>
      <c r="G56" s="224"/>
      <c r="H56" s="221">
        <v>0.1</v>
      </c>
      <c r="I56" s="222"/>
      <c r="J56" s="223">
        <f t="shared" si="0"/>
        <v>0</v>
      </c>
      <c r="K56" s="224"/>
      <c r="L56" s="224"/>
      <c r="M56" s="215"/>
      <c r="AR56" s="205">
        <v>0</v>
      </c>
      <c r="AS56" s="205">
        <v>0</v>
      </c>
      <c r="AT56" s="205">
        <v>0</v>
      </c>
    </row>
    <row r="57" spans="1:46" ht="15.75" customHeight="1">
      <c r="A57" s="8" t="s">
        <v>61</v>
      </c>
      <c r="B57" s="216">
        <v>48</v>
      </c>
      <c r="C57" s="226"/>
      <c r="D57" s="227"/>
      <c r="E57" s="224"/>
      <c r="F57" s="224"/>
      <c r="G57" s="224"/>
      <c r="H57" s="221">
        <v>0.1</v>
      </c>
      <c r="I57" s="222"/>
      <c r="J57" s="223">
        <f t="shared" si="0"/>
        <v>0</v>
      </c>
      <c r="K57" s="224"/>
      <c r="L57" s="224"/>
      <c r="M57" s="215"/>
      <c r="AR57" s="205">
        <v>0</v>
      </c>
      <c r="AS57" s="205">
        <v>0</v>
      </c>
      <c r="AT57" s="205">
        <v>0</v>
      </c>
    </row>
    <row r="58" spans="1:46" ht="15.75" customHeight="1">
      <c r="A58" s="8" t="s">
        <v>61</v>
      </c>
      <c r="B58" s="216">
        <v>49</v>
      </c>
      <c r="C58" s="226"/>
      <c r="D58" s="227"/>
      <c r="E58" s="224"/>
      <c r="F58" s="224"/>
      <c r="G58" s="224"/>
      <c r="H58" s="221">
        <v>0.1</v>
      </c>
      <c r="I58" s="222"/>
      <c r="J58" s="223">
        <f t="shared" si="0"/>
        <v>0</v>
      </c>
      <c r="K58" s="224"/>
      <c r="L58" s="224"/>
      <c r="M58" s="215"/>
      <c r="AR58" s="205">
        <v>0</v>
      </c>
      <c r="AS58" s="205">
        <v>0</v>
      </c>
      <c r="AT58" s="205">
        <v>0</v>
      </c>
    </row>
    <row r="59" spans="1:46" ht="15.75" customHeight="1">
      <c r="A59" s="8" t="s">
        <v>61</v>
      </c>
      <c r="B59" s="216">
        <v>50</v>
      </c>
      <c r="C59" s="226"/>
      <c r="D59" s="227"/>
      <c r="E59" s="224"/>
      <c r="F59" s="224"/>
      <c r="G59" s="224"/>
      <c r="H59" s="221">
        <v>0.1</v>
      </c>
      <c r="I59" s="222"/>
      <c r="J59" s="223">
        <f t="shared" si="0"/>
        <v>0</v>
      </c>
      <c r="K59" s="224"/>
      <c r="L59" s="224"/>
      <c r="M59" s="215"/>
      <c r="AR59" s="205">
        <v>0</v>
      </c>
      <c r="AS59" s="205">
        <v>0</v>
      </c>
      <c r="AT59" s="205">
        <v>0</v>
      </c>
    </row>
    <row r="60" spans="1:46" ht="15.75" customHeight="1">
      <c r="A60" s="8" t="s">
        <v>61</v>
      </c>
      <c r="B60" s="216">
        <v>51</v>
      </c>
      <c r="C60" s="226"/>
      <c r="D60" s="227"/>
      <c r="E60" s="224"/>
      <c r="F60" s="224"/>
      <c r="G60" s="224"/>
      <c r="H60" s="221">
        <v>0.1</v>
      </c>
      <c r="I60" s="222"/>
      <c r="J60" s="223">
        <f t="shared" si="0"/>
        <v>0</v>
      </c>
      <c r="K60" s="224"/>
      <c r="L60" s="224"/>
      <c r="M60" s="215"/>
      <c r="AR60" s="205">
        <v>0</v>
      </c>
      <c r="AS60" s="205">
        <v>0</v>
      </c>
      <c r="AT60" s="205">
        <v>0</v>
      </c>
    </row>
    <row r="61" spans="1:46" ht="15.75" customHeight="1">
      <c r="A61" s="8" t="s">
        <v>61</v>
      </c>
      <c r="B61" s="216">
        <v>52</v>
      </c>
      <c r="C61" s="226"/>
      <c r="D61" s="227"/>
      <c r="E61" s="224"/>
      <c r="F61" s="224"/>
      <c r="G61" s="224"/>
      <c r="H61" s="221">
        <v>0.1</v>
      </c>
      <c r="I61" s="222"/>
      <c r="J61" s="223">
        <f t="shared" si="0"/>
        <v>0</v>
      </c>
      <c r="K61" s="224"/>
      <c r="L61" s="224"/>
      <c r="M61" s="215"/>
      <c r="AR61" s="205">
        <v>0</v>
      </c>
      <c r="AS61" s="205">
        <v>0</v>
      </c>
      <c r="AT61" s="205">
        <v>0</v>
      </c>
    </row>
    <row r="62" spans="1:46" ht="15.75" customHeight="1">
      <c r="A62" s="8" t="s">
        <v>61</v>
      </c>
      <c r="B62" s="216">
        <v>53</v>
      </c>
      <c r="C62" s="226"/>
      <c r="D62" s="227"/>
      <c r="E62" s="224"/>
      <c r="F62" s="224"/>
      <c r="G62" s="224"/>
      <c r="H62" s="221">
        <v>0.1</v>
      </c>
      <c r="I62" s="222"/>
      <c r="J62" s="223">
        <f t="shared" si="0"/>
        <v>0</v>
      </c>
      <c r="K62" s="224"/>
      <c r="L62" s="224"/>
      <c r="M62" s="215"/>
      <c r="AR62" s="205">
        <v>0</v>
      </c>
      <c r="AS62" s="205">
        <v>0</v>
      </c>
      <c r="AT62" s="205">
        <v>0</v>
      </c>
    </row>
    <row r="63" spans="1:46" ht="15.75" customHeight="1">
      <c r="A63" s="8" t="s">
        <v>61</v>
      </c>
      <c r="B63" s="216">
        <v>54</v>
      </c>
      <c r="C63" s="226"/>
      <c r="D63" s="227"/>
      <c r="E63" s="224"/>
      <c r="F63" s="224"/>
      <c r="G63" s="224"/>
      <c r="H63" s="221">
        <v>0.1</v>
      </c>
      <c r="I63" s="222"/>
      <c r="J63" s="223">
        <f t="shared" si="0"/>
        <v>0</v>
      </c>
      <c r="K63" s="224"/>
      <c r="L63" s="224"/>
      <c r="M63" s="215"/>
      <c r="AR63" s="205">
        <v>0</v>
      </c>
      <c r="AS63" s="205">
        <v>0</v>
      </c>
      <c r="AT63" s="205">
        <v>0</v>
      </c>
    </row>
    <row r="64" spans="1:46" ht="15.75" customHeight="1">
      <c r="A64" s="8" t="s">
        <v>61</v>
      </c>
      <c r="B64" s="216">
        <v>55</v>
      </c>
      <c r="C64" s="226"/>
      <c r="D64" s="227"/>
      <c r="E64" s="224"/>
      <c r="F64" s="224"/>
      <c r="G64" s="224"/>
      <c r="H64" s="221">
        <v>0.1</v>
      </c>
      <c r="I64" s="222"/>
      <c r="J64" s="223">
        <f t="shared" si="0"/>
        <v>0</v>
      </c>
      <c r="K64" s="224"/>
      <c r="L64" s="224"/>
      <c r="M64" s="215"/>
      <c r="AR64" s="205">
        <v>0</v>
      </c>
      <c r="AS64" s="205">
        <v>0</v>
      </c>
      <c r="AT64" s="205">
        <v>0</v>
      </c>
    </row>
    <row r="65" spans="1:46" ht="15.75" customHeight="1">
      <c r="A65" s="8" t="s">
        <v>61</v>
      </c>
      <c r="B65" s="216">
        <v>56</v>
      </c>
      <c r="C65" s="226"/>
      <c r="D65" s="227"/>
      <c r="E65" s="224"/>
      <c r="F65" s="224"/>
      <c r="G65" s="224"/>
      <c r="H65" s="221">
        <v>0.1</v>
      </c>
      <c r="I65" s="222"/>
      <c r="J65" s="223">
        <f t="shared" si="0"/>
        <v>0</v>
      </c>
      <c r="K65" s="224"/>
      <c r="L65" s="224"/>
      <c r="M65" s="215"/>
      <c r="AR65" s="205">
        <v>0</v>
      </c>
      <c r="AS65" s="205">
        <v>0</v>
      </c>
      <c r="AT65" s="205">
        <v>0</v>
      </c>
    </row>
    <row r="66" spans="1:46" ht="15.75" customHeight="1">
      <c r="A66" s="8" t="s">
        <v>61</v>
      </c>
      <c r="B66" s="216">
        <v>57</v>
      </c>
      <c r="C66" s="226"/>
      <c r="D66" s="227"/>
      <c r="E66" s="224"/>
      <c r="F66" s="224"/>
      <c r="G66" s="224"/>
      <c r="H66" s="221">
        <v>0.1</v>
      </c>
      <c r="I66" s="222"/>
      <c r="J66" s="223">
        <f t="shared" si="0"/>
        <v>0</v>
      </c>
      <c r="K66" s="224"/>
      <c r="L66" s="224"/>
      <c r="M66" s="215"/>
      <c r="AR66" s="205">
        <v>0</v>
      </c>
      <c r="AS66" s="205">
        <v>0</v>
      </c>
      <c r="AT66" s="205">
        <v>0</v>
      </c>
    </row>
    <row r="67" spans="1:46" ht="15.75" customHeight="1">
      <c r="A67" s="8" t="s">
        <v>61</v>
      </c>
      <c r="B67" s="216">
        <v>58</v>
      </c>
      <c r="C67" s="226"/>
      <c r="D67" s="227"/>
      <c r="E67" s="224"/>
      <c r="F67" s="224"/>
      <c r="G67" s="224"/>
      <c r="H67" s="221">
        <v>0.1</v>
      </c>
      <c r="I67" s="222"/>
      <c r="J67" s="223">
        <f t="shared" si="0"/>
        <v>0</v>
      </c>
      <c r="K67" s="224"/>
      <c r="L67" s="224"/>
      <c r="M67" s="215"/>
      <c r="AR67" s="205">
        <v>0</v>
      </c>
      <c r="AS67" s="205">
        <v>0</v>
      </c>
      <c r="AT67" s="205">
        <v>0</v>
      </c>
    </row>
    <row r="68" spans="1:46" ht="15.75" customHeight="1">
      <c r="A68" s="8" t="s">
        <v>61</v>
      </c>
      <c r="B68" s="216">
        <v>59</v>
      </c>
      <c r="C68" s="226"/>
      <c r="D68" s="227"/>
      <c r="E68" s="224"/>
      <c r="F68" s="224"/>
      <c r="G68" s="224"/>
      <c r="H68" s="221">
        <v>0.1</v>
      </c>
      <c r="I68" s="222"/>
      <c r="J68" s="223">
        <f t="shared" si="0"/>
        <v>0</v>
      </c>
      <c r="K68" s="224"/>
      <c r="L68" s="224"/>
      <c r="M68" s="215"/>
      <c r="AR68" s="205">
        <v>0</v>
      </c>
      <c r="AS68" s="205">
        <v>0</v>
      </c>
      <c r="AT68" s="205">
        <v>0</v>
      </c>
    </row>
    <row r="69" spans="1:46" ht="15.75" customHeight="1">
      <c r="A69" s="8" t="s">
        <v>61</v>
      </c>
      <c r="B69" s="216">
        <v>60</v>
      </c>
      <c r="C69" s="226"/>
      <c r="D69" s="227"/>
      <c r="E69" s="224"/>
      <c r="F69" s="224"/>
      <c r="G69" s="224"/>
      <c r="H69" s="221">
        <v>0.1</v>
      </c>
      <c r="I69" s="222"/>
      <c r="J69" s="223">
        <f t="shared" si="0"/>
        <v>0</v>
      </c>
      <c r="K69" s="224"/>
      <c r="L69" s="224"/>
      <c r="M69" s="215"/>
      <c r="AR69" s="205">
        <v>0</v>
      </c>
      <c r="AS69" s="205">
        <v>0</v>
      </c>
      <c r="AT69" s="205">
        <v>0</v>
      </c>
    </row>
    <row r="70" spans="1:46" ht="15.75" customHeight="1">
      <c r="A70" s="8" t="s">
        <v>61</v>
      </c>
      <c r="B70" s="216">
        <v>61</v>
      </c>
      <c r="C70" s="226"/>
      <c r="D70" s="227"/>
      <c r="E70" s="224"/>
      <c r="F70" s="224"/>
      <c r="G70" s="224"/>
      <c r="H70" s="221">
        <v>0.1</v>
      </c>
      <c r="I70" s="222"/>
      <c r="J70" s="223">
        <f t="shared" si="0"/>
        <v>0</v>
      </c>
      <c r="K70" s="224"/>
      <c r="L70" s="224"/>
      <c r="M70" s="215"/>
      <c r="AR70" s="205">
        <v>0</v>
      </c>
      <c r="AS70" s="205">
        <v>0</v>
      </c>
      <c r="AT70" s="205">
        <v>0</v>
      </c>
    </row>
    <row r="71" spans="1:46" ht="15.75" customHeight="1">
      <c r="A71" s="8" t="s">
        <v>61</v>
      </c>
      <c r="B71" s="216">
        <v>62</v>
      </c>
      <c r="C71" s="226"/>
      <c r="D71" s="227"/>
      <c r="E71" s="224"/>
      <c r="F71" s="224"/>
      <c r="G71" s="224"/>
      <c r="H71" s="221">
        <v>0.1</v>
      </c>
      <c r="I71" s="222"/>
      <c r="J71" s="223">
        <f t="shared" si="0"/>
        <v>0</v>
      </c>
      <c r="K71" s="224"/>
      <c r="L71" s="224"/>
      <c r="M71" s="215"/>
      <c r="AR71" s="205">
        <v>0</v>
      </c>
      <c r="AS71" s="205">
        <v>0</v>
      </c>
      <c r="AT71" s="205">
        <v>0</v>
      </c>
    </row>
    <row r="72" spans="1:46" ht="15.75" customHeight="1">
      <c r="A72" s="8" t="s">
        <v>61</v>
      </c>
      <c r="B72" s="216">
        <v>63</v>
      </c>
      <c r="C72" s="226"/>
      <c r="D72" s="227"/>
      <c r="E72" s="224"/>
      <c r="F72" s="224"/>
      <c r="G72" s="224"/>
      <c r="H72" s="221">
        <v>0.1</v>
      </c>
      <c r="I72" s="222"/>
      <c r="J72" s="223">
        <f t="shared" si="0"/>
        <v>0</v>
      </c>
      <c r="K72" s="224"/>
      <c r="L72" s="224"/>
      <c r="M72" s="215"/>
      <c r="AR72" s="205">
        <v>0</v>
      </c>
      <c r="AS72" s="205">
        <v>0</v>
      </c>
      <c r="AT72" s="205">
        <v>0</v>
      </c>
    </row>
    <row r="73" spans="1:46" ht="15.75" customHeight="1">
      <c r="A73" s="8" t="s">
        <v>61</v>
      </c>
      <c r="B73" s="216">
        <v>64</v>
      </c>
      <c r="C73" s="226"/>
      <c r="D73" s="227"/>
      <c r="E73" s="224"/>
      <c r="F73" s="224"/>
      <c r="G73" s="224"/>
      <c r="H73" s="221">
        <v>0.1</v>
      </c>
      <c r="I73" s="222"/>
      <c r="J73" s="223">
        <f t="shared" si="0"/>
        <v>0</v>
      </c>
      <c r="K73" s="224"/>
      <c r="L73" s="224"/>
      <c r="M73" s="215"/>
      <c r="AR73" s="205">
        <v>0</v>
      </c>
      <c r="AS73" s="205">
        <v>0</v>
      </c>
      <c r="AT73" s="205">
        <v>0</v>
      </c>
    </row>
    <row r="74" spans="1:46" ht="15.75" customHeight="1">
      <c r="A74" s="8" t="s">
        <v>61</v>
      </c>
      <c r="B74" s="216">
        <v>65</v>
      </c>
      <c r="C74" s="226"/>
      <c r="D74" s="227"/>
      <c r="E74" s="224"/>
      <c r="F74" s="224"/>
      <c r="G74" s="224"/>
      <c r="H74" s="221">
        <v>0.1</v>
      </c>
      <c r="I74" s="222"/>
      <c r="J74" s="223">
        <f t="shared" si="0"/>
        <v>0</v>
      </c>
      <c r="K74" s="224"/>
      <c r="L74" s="224"/>
      <c r="M74" s="215"/>
      <c r="AR74" s="205">
        <v>0</v>
      </c>
      <c r="AS74" s="205">
        <v>0</v>
      </c>
      <c r="AT74" s="205">
        <v>0</v>
      </c>
    </row>
    <row r="75" spans="1:46" ht="15.75" customHeight="1">
      <c r="A75" s="8" t="s">
        <v>61</v>
      </c>
      <c r="B75" s="216">
        <v>66</v>
      </c>
      <c r="C75" s="226"/>
      <c r="D75" s="227"/>
      <c r="E75" s="224"/>
      <c r="F75" s="224"/>
      <c r="G75" s="224"/>
      <c r="H75" s="221">
        <v>0.1</v>
      </c>
      <c r="I75" s="222"/>
      <c r="J75" s="223">
        <f t="shared" ref="J75:J138" si="1">ROUNDDOWN((G75-I75)/(1+H75),0)</f>
        <v>0</v>
      </c>
      <c r="K75" s="224"/>
      <c r="L75" s="224"/>
      <c r="M75" s="215"/>
      <c r="AR75" s="205">
        <v>0</v>
      </c>
      <c r="AS75" s="205">
        <v>0</v>
      </c>
      <c r="AT75" s="205">
        <v>0</v>
      </c>
    </row>
    <row r="76" spans="1:46" ht="15.75" customHeight="1">
      <c r="A76" s="8" t="s">
        <v>61</v>
      </c>
      <c r="B76" s="216">
        <v>67</v>
      </c>
      <c r="C76" s="226"/>
      <c r="D76" s="227"/>
      <c r="E76" s="224"/>
      <c r="F76" s="224"/>
      <c r="G76" s="224"/>
      <c r="H76" s="221">
        <v>0.1</v>
      </c>
      <c r="I76" s="222"/>
      <c r="J76" s="223">
        <f t="shared" si="1"/>
        <v>0</v>
      </c>
      <c r="K76" s="224"/>
      <c r="L76" s="224"/>
      <c r="M76" s="215"/>
      <c r="AR76" s="205">
        <v>0</v>
      </c>
      <c r="AS76" s="205">
        <v>0</v>
      </c>
      <c r="AT76" s="205">
        <v>0</v>
      </c>
    </row>
    <row r="77" spans="1:46" ht="15.75" customHeight="1">
      <c r="A77" s="8" t="s">
        <v>61</v>
      </c>
      <c r="B77" s="216">
        <v>68</v>
      </c>
      <c r="C77" s="226"/>
      <c r="D77" s="227"/>
      <c r="E77" s="224"/>
      <c r="F77" s="224"/>
      <c r="G77" s="224"/>
      <c r="H77" s="221">
        <v>0.1</v>
      </c>
      <c r="I77" s="222"/>
      <c r="J77" s="223">
        <f t="shared" si="1"/>
        <v>0</v>
      </c>
      <c r="K77" s="224"/>
      <c r="L77" s="224"/>
      <c r="M77" s="215"/>
      <c r="AR77" s="205">
        <v>0</v>
      </c>
      <c r="AS77" s="205">
        <v>0</v>
      </c>
      <c r="AT77" s="205">
        <v>0</v>
      </c>
    </row>
    <row r="78" spans="1:46" ht="15.75" customHeight="1">
      <c r="A78" s="8" t="s">
        <v>61</v>
      </c>
      <c r="B78" s="216">
        <v>69</v>
      </c>
      <c r="C78" s="226"/>
      <c r="D78" s="227"/>
      <c r="E78" s="224"/>
      <c r="F78" s="224"/>
      <c r="G78" s="224"/>
      <c r="H78" s="221">
        <v>0.1</v>
      </c>
      <c r="I78" s="222"/>
      <c r="J78" s="223">
        <f t="shared" si="1"/>
        <v>0</v>
      </c>
      <c r="K78" s="224"/>
      <c r="L78" s="224"/>
      <c r="M78" s="215"/>
      <c r="AR78" s="205">
        <v>0</v>
      </c>
      <c r="AS78" s="205">
        <v>0</v>
      </c>
      <c r="AT78" s="205">
        <v>0</v>
      </c>
    </row>
    <row r="79" spans="1:46" ht="15.75" customHeight="1">
      <c r="A79" s="8" t="s">
        <v>61</v>
      </c>
      <c r="B79" s="216">
        <v>70</v>
      </c>
      <c r="C79" s="226"/>
      <c r="D79" s="227"/>
      <c r="E79" s="224"/>
      <c r="F79" s="224"/>
      <c r="G79" s="224"/>
      <c r="H79" s="221">
        <v>0.1</v>
      </c>
      <c r="I79" s="222"/>
      <c r="J79" s="223">
        <f t="shared" si="1"/>
        <v>0</v>
      </c>
      <c r="K79" s="224"/>
      <c r="L79" s="224"/>
      <c r="M79" s="215"/>
      <c r="AR79" s="205">
        <v>0</v>
      </c>
      <c r="AS79" s="205">
        <v>0</v>
      </c>
      <c r="AT79" s="205">
        <v>0</v>
      </c>
    </row>
    <row r="80" spans="1:46" ht="15.75" customHeight="1">
      <c r="A80" s="8" t="s">
        <v>61</v>
      </c>
      <c r="B80" s="216">
        <v>71</v>
      </c>
      <c r="C80" s="226"/>
      <c r="D80" s="227"/>
      <c r="E80" s="224"/>
      <c r="F80" s="224"/>
      <c r="G80" s="224"/>
      <c r="H80" s="221">
        <v>0.1</v>
      </c>
      <c r="I80" s="222"/>
      <c r="J80" s="223">
        <f t="shared" si="1"/>
        <v>0</v>
      </c>
      <c r="K80" s="224"/>
      <c r="L80" s="224"/>
      <c r="M80" s="215"/>
      <c r="AR80" s="205">
        <v>0</v>
      </c>
      <c r="AS80" s="205">
        <v>0</v>
      </c>
      <c r="AT80" s="205">
        <v>0</v>
      </c>
    </row>
    <row r="81" spans="1:46" ht="15.75" customHeight="1">
      <c r="A81" s="8" t="s">
        <v>61</v>
      </c>
      <c r="B81" s="216">
        <v>72</v>
      </c>
      <c r="C81" s="226"/>
      <c r="D81" s="227"/>
      <c r="E81" s="224"/>
      <c r="F81" s="224"/>
      <c r="G81" s="224"/>
      <c r="H81" s="221">
        <v>0.1</v>
      </c>
      <c r="I81" s="222"/>
      <c r="J81" s="223">
        <f t="shared" si="1"/>
        <v>0</v>
      </c>
      <c r="K81" s="224"/>
      <c r="L81" s="224"/>
      <c r="M81" s="215"/>
      <c r="AR81" s="205">
        <v>0</v>
      </c>
      <c r="AS81" s="205">
        <v>0</v>
      </c>
      <c r="AT81" s="205">
        <v>0</v>
      </c>
    </row>
    <row r="82" spans="1:46" ht="15.75" customHeight="1">
      <c r="A82" s="8" t="s">
        <v>61</v>
      </c>
      <c r="B82" s="216">
        <v>73</v>
      </c>
      <c r="C82" s="226"/>
      <c r="D82" s="227"/>
      <c r="E82" s="224"/>
      <c r="F82" s="224"/>
      <c r="G82" s="224"/>
      <c r="H82" s="221">
        <v>0.1</v>
      </c>
      <c r="I82" s="222"/>
      <c r="J82" s="223">
        <f t="shared" si="1"/>
        <v>0</v>
      </c>
      <c r="K82" s="224"/>
      <c r="L82" s="224"/>
      <c r="M82" s="215"/>
      <c r="AR82" s="205">
        <v>0</v>
      </c>
      <c r="AS82" s="205">
        <v>0</v>
      </c>
      <c r="AT82" s="205">
        <v>0</v>
      </c>
    </row>
    <row r="83" spans="1:46" ht="15.75" customHeight="1">
      <c r="A83" s="8" t="s">
        <v>61</v>
      </c>
      <c r="B83" s="216">
        <v>74</v>
      </c>
      <c r="C83" s="226"/>
      <c r="D83" s="227"/>
      <c r="E83" s="224"/>
      <c r="F83" s="224"/>
      <c r="G83" s="224"/>
      <c r="H83" s="221">
        <v>0.1</v>
      </c>
      <c r="I83" s="222"/>
      <c r="J83" s="223">
        <f t="shared" si="1"/>
        <v>0</v>
      </c>
      <c r="K83" s="224"/>
      <c r="L83" s="224"/>
      <c r="M83" s="215"/>
      <c r="AR83" s="205">
        <v>0</v>
      </c>
      <c r="AS83" s="205">
        <v>0</v>
      </c>
      <c r="AT83" s="205">
        <v>0</v>
      </c>
    </row>
    <row r="84" spans="1:46" ht="15.75" customHeight="1">
      <c r="A84" s="8" t="s">
        <v>61</v>
      </c>
      <c r="B84" s="216">
        <v>75</v>
      </c>
      <c r="C84" s="226"/>
      <c r="D84" s="227"/>
      <c r="E84" s="224"/>
      <c r="F84" s="224"/>
      <c r="G84" s="224"/>
      <c r="H84" s="221">
        <v>0.1</v>
      </c>
      <c r="I84" s="222"/>
      <c r="J84" s="223">
        <f t="shared" si="1"/>
        <v>0</v>
      </c>
      <c r="K84" s="224"/>
      <c r="L84" s="224"/>
      <c r="M84" s="215"/>
      <c r="AR84" s="205">
        <v>0</v>
      </c>
      <c r="AS84" s="205">
        <v>0</v>
      </c>
      <c r="AT84" s="205">
        <v>0</v>
      </c>
    </row>
    <row r="85" spans="1:46" ht="15.75" customHeight="1">
      <c r="A85" s="8" t="s">
        <v>61</v>
      </c>
      <c r="B85" s="216">
        <v>76</v>
      </c>
      <c r="C85" s="226"/>
      <c r="D85" s="227"/>
      <c r="E85" s="224"/>
      <c r="F85" s="224"/>
      <c r="G85" s="224"/>
      <c r="H85" s="221">
        <v>0.1</v>
      </c>
      <c r="I85" s="222"/>
      <c r="J85" s="223">
        <f t="shared" si="1"/>
        <v>0</v>
      </c>
      <c r="K85" s="224"/>
      <c r="L85" s="224"/>
      <c r="M85" s="215"/>
      <c r="AR85" s="205">
        <v>0</v>
      </c>
      <c r="AS85" s="205">
        <v>0</v>
      </c>
      <c r="AT85" s="205">
        <v>0</v>
      </c>
    </row>
    <row r="86" spans="1:46" ht="15.75" customHeight="1">
      <c r="A86" s="8" t="s">
        <v>61</v>
      </c>
      <c r="B86" s="216">
        <v>77</v>
      </c>
      <c r="C86" s="226"/>
      <c r="D86" s="227"/>
      <c r="E86" s="224"/>
      <c r="F86" s="224"/>
      <c r="G86" s="224"/>
      <c r="H86" s="221">
        <v>0.1</v>
      </c>
      <c r="I86" s="222"/>
      <c r="J86" s="223">
        <f t="shared" si="1"/>
        <v>0</v>
      </c>
      <c r="K86" s="224"/>
      <c r="L86" s="224"/>
      <c r="M86" s="215"/>
      <c r="AR86" s="205">
        <v>0</v>
      </c>
      <c r="AS86" s="205">
        <v>0</v>
      </c>
      <c r="AT86" s="205">
        <v>0</v>
      </c>
    </row>
    <row r="87" spans="1:46" ht="15.75" customHeight="1">
      <c r="A87" s="8" t="s">
        <v>61</v>
      </c>
      <c r="B87" s="216">
        <v>78</v>
      </c>
      <c r="C87" s="226"/>
      <c r="D87" s="227"/>
      <c r="E87" s="224"/>
      <c r="F87" s="224"/>
      <c r="G87" s="224"/>
      <c r="H87" s="221">
        <v>0.1</v>
      </c>
      <c r="I87" s="222"/>
      <c r="J87" s="223">
        <f t="shared" si="1"/>
        <v>0</v>
      </c>
      <c r="K87" s="224"/>
      <c r="L87" s="224"/>
      <c r="M87" s="215"/>
      <c r="AR87" s="205">
        <v>0</v>
      </c>
      <c r="AS87" s="205">
        <v>0</v>
      </c>
      <c r="AT87" s="205">
        <v>0</v>
      </c>
    </row>
    <row r="88" spans="1:46" ht="15.75" customHeight="1">
      <c r="A88" s="8" t="s">
        <v>61</v>
      </c>
      <c r="B88" s="216">
        <v>79</v>
      </c>
      <c r="C88" s="226"/>
      <c r="D88" s="227"/>
      <c r="E88" s="224"/>
      <c r="F88" s="224"/>
      <c r="G88" s="224"/>
      <c r="H88" s="221">
        <v>0.1</v>
      </c>
      <c r="I88" s="222"/>
      <c r="J88" s="223">
        <f t="shared" si="1"/>
        <v>0</v>
      </c>
      <c r="K88" s="224"/>
      <c r="L88" s="224"/>
      <c r="M88" s="215"/>
      <c r="AR88" s="205">
        <v>0</v>
      </c>
      <c r="AS88" s="205">
        <v>0</v>
      </c>
      <c r="AT88" s="205">
        <v>0</v>
      </c>
    </row>
    <row r="89" spans="1:46" ht="15.75" customHeight="1">
      <c r="A89" s="8" t="s">
        <v>61</v>
      </c>
      <c r="B89" s="216">
        <v>80</v>
      </c>
      <c r="C89" s="226"/>
      <c r="D89" s="227"/>
      <c r="E89" s="224"/>
      <c r="F89" s="224"/>
      <c r="G89" s="224"/>
      <c r="H89" s="221">
        <v>0.1</v>
      </c>
      <c r="I89" s="222"/>
      <c r="J89" s="223">
        <f t="shared" si="1"/>
        <v>0</v>
      </c>
      <c r="K89" s="224"/>
      <c r="L89" s="224"/>
      <c r="M89" s="215"/>
      <c r="AR89" s="205">
        <v>0</v>
      </c>
      <c r="AS89" s="205">
        <v>0</v>
      </c>
      <c r="AT89" s="205">
        <v>0</v>
      </c>
    </row>
    <row r="90" spans="1:46" ht="15.75" customHeight="1">
      <c r="A90" s="8" t="s">
        <v>61</v>
      </c>
      <c r="B90" s="216">
        <v>81</v>
      </c>
      <c r="C90" s="226"/>
      <c r="D90" s="227"/>
      <c r="E90" s="224"/>
      <c r="F90" s="224"/>
      <c r="G90" s="224"/>
      <c r="H90" s="221">
        <v>0.1</v>
      </c>
      <c r="I90" s="222"/>
      <c r="J90" s="223">
        <f t="shared" si="1"/>
        <v>0</v>
      </c>
      <c r="K90" s="224"/>
      <c r="L90" s="224"/>
      <c r="M90" s="215"/>
      <c r="AR90" s="205">
        <v>0</v>
      </c>
      <c r="AS90" s="205">
        <v>0</v>
      </c>
      <c r="AT90" s="205">
        <v>0</v>
      </c>
    </row>
    <row r="91" spans="1:46" ht="15.75" customHeight="1">
      <c r="A91" s="8" t="s">
        <v>61</v>
      </c>
      <c r="B91" s="216">
        <v>82</v>
      </c>
      <c r="C91" s="226"/>
      <c r="D91" s="227"/>
      <c r="E91" s="224"/>
      <c r="F91" s="224"/>
      <c r="G91" s="224"/>
      <c r="H91" s="221">
        <v>0.1</v>
      </c>
      <c r="I91" s="222"/>
      <c r="J91" s="223">
        <f t="shared" si="1"/>
        <v>0</v>
      </c>
      <c r="K91" s="224"/>
      <c r="L91" s="224"/>
      <c r="M91" s="215"/>
      <c r="AR91" s="205">
        <v>0</v>
      </c>
      <c r="AS91" s="205">
        <v>0</v>
      </c>
      <c r="AT91" s="205">
        <v>0</v>
      </c>
    </row>
    <row r="92" spans="1:46" ht="15.75" customHeight="1">
      <c r="A92" s="8" t="s">
        <v>61</v>
      </c>
      <c r="B92" s="216">
        <v>83</v>
      </c>
      <c r="C92" s="226"/>
      <c r="D92" s="227"/>
      <c r="E92" s="224"/>
      <c r="F92" s="224"/>
      <c r="G92" s="224"/>
      <c r="H92" s="221">
        <v>0.1</v>
      </c>
      <c r="I92" s="222"/>
      <c r="J92" s="223">
        <f t="shared" si="1"/>
        <v>0</v>
      </c>
      <c r="K92" s="224"/>
      <c r="L92" s="224"/>
      <c r="M92" s="215"/>
      <c r="AR92" s="205">
        <v>0</v>
      </c>
      <c r="AS92" s="205">
        <v>0</v>
      </c>
      <c r="AT92" s="205">
        <v>0</v>
      </c>
    </row>
    <row r="93" spans="1:46" ht="15.75" customHeight="1">
      <c r="A93" s="8" t="s">
        <v>61</v>
      </c>
      <c r="B93" s="216">
        <v>84</v>
      </c>
      <c r="C93" s="226"/>
      <c r="D93" s="227"/>
      <c r="E93" s="224"/>
      <c r="F93" s="224"/>
      <c r="G93" s="224"/>
      <c r="H93" s="221">
        <v>0.1</v>
      </c>
      <c r="I93" s="222"/>
      <c r="J93" s="223">
        <f t="shared" si="1"/>
        <v>0</v>
      </c>
      <c r="K93" s="224"/>
      <c r="L93" s="224"/>
      <c r="M93" s="215"/>
      <c r="AR93" s="205">
        <v>0</v>
      </c>
      <c r="AS93" s="205">
        <v>0</v>
      </c>
      <c r="AT93" s="205">
        <v>0</v>
      </c>
    </row>
    <row r="94" spans="1:46" ht="15.75" customHeight="1">
      <c r="A94" s="8" t="s">
        <v>61</v>
      </c>
      <c r="B94" s="216">
        <v>85</v>
      </c>
      <c r="C94" s="226"/>
      <c r="D94" s="227"/>
      <c r="E94" s="224"/>
      <c r="F94" s="224"/>
      <c r="G94" s="224"/>
      <c r="H94" s="221">
        <v>0.1</v>
      </c>
      <c r="I94" s="222"/>
      <c r="J94" s="223">
        <f t="shared" si="1"/>
        <v>0</v>
      </c>
      <c r="K94" s="224"/>
      <c r="L94" s="224"/>
      <c r="M94" s="215"/>
      <c r="AR94" s="205">
        <v>0</v>
      </c>
      <c r="AS94" s="205">
        <v>0</v>
      </c>
      <c r="AT94" s="205">
        <v>0</v>
      </c>
    </row>
    <row r="95" spans="1:46" ht="15.75" customHeight="1">
      <c r="A95" s="8" t="s">
        <v>61</v>
      </c>
      <c r="B95" s="216">
        <v>86</v>
      </c>
      <c r="C95" s="226"/>
      <c r="D95" s="227"/>
      <c r="E95" s="224"/>
      <c r="F95" s="224"/>
      <c r="G95" s="224"/>
      <c r="H95" s="221">
        <v>0.1</v>
      </c>
      <c r="I95" s="222"/>
      <c r="J95" s="223">
        <f t="shared" si="1"/>
        <v>0</v>
      </c>
      <c r="K95" s="224"/>
      <c r="L95" s="224"/>
      <c r="M95" s="215"/>
      <c r="AR95" s="205">
        <v>0</v>
      </c>
      <c r="AS95" s="205">
        <v>0</v>
      </c>
      <c r="AT95" s="205">
        <v>0</v>
      </c>
    </row>
    <row r="96" spans="1:46" ht="15.75" customHeight="1">
      <c r="A96" s="8" t="s">
        <v>61</v>
      </c>
      <c r="B96" s="216">
        <v>87</v>
      </c>
      <c r="C96" s="226"/>
      <c r="D96" s="227"/>
      <c r="E96" s="224"/>
      <c r="F96" s="224"/>
      <c r="G96" s="224"/>
      <c r="H96" s="221">
        <v>0.1</v>
      </c>
      <c r="I96" s="222"/>
      <c r="J96" s="223">
        <f t="shared" si="1"/>
        <v>0</v>
      </c>
      <c r="K96" s="224"/>
      <c r="L96" s="224"/>
      <c r="M96" s="215"/>
      <c r="AR96" s="205">
        <v>0</v>
      </c>
      <c r="AS96" s="205">
        <v>0</v>
      </c>
      <c r="AT96" s="205">
        <v>0</v>
      </c>
    </row>
    <row r="97" spans="1:46" ht="15.75" customHeight="1">
      <c r="A97" s="8" t="s">
        <v>61</v>
      </c>
      <c r="B97" s="216">
        <v>88</v>
      </c>
      <c r="C97" s="226"/>
      <c r="D97" s="227"/>
      <c r="E97" s="224"/>
      <c r="F97" s="224"/>
      <c r="G97" s="224"/>
      <c r="H97" s="221">
        <v>0.1</v>
      </c>
      <c r="I97" s="222"/>
      <c r="J97" s="223">
        <f t="shared" si="1"/>
        <v>0</v>
      </c>
      <c r="K97" s="224"/>
      <c r="L97" s="224"/>
      <c r="M97" s="215"/>
      <c r="AR97" s="205">
        <v>0</v>
      </c>
      <c r="AS97" s="205">
        <v>0</v>
      </c>
      <c r="AT97" s="205">
        <v>0</v>
      </c>
    </row>
    <row r="98" spans="1:46" ht="15.75" customHeight="1">
      <c r="A98" s="8" t="s">
        <v>61</v>
      </c>
      <c r="B98" s="216">
        <v>89</v>
      </c>
      <c r="C98" s="226"/>
      <c r="D98" s="227"/>
      <c r="E98" s="224"/>
      <c r="F98" s="224"/>
      <c r="G98" s="224"/>
      <c r="H98" s="221">
        <v>0.1</v>
      </c>
      <c r="I98" s="222"/>
      <c r="J98" s="223">
        <f t="shared" si="1"/>
        <v>0</v>
      </c>
      <c r="K98" s="224"/>
      <c r="L98" s="224"/>
      <c r="M98" s="215"/>
      <c r="AR98" s="205">
        <v>0</v>
      </c>
      <c r="AS98" s="205">
        <v>0</v>
      </c>
      <c r="AT98" s="205">
        <v>0</v>
      </c>
    </row>
    <row r="99" spans="1:46" ht="15.75" customHeight="1">
      <c r="A99" s="8" t="s">
        <v>61</v>
      </c>
      <c r="B99" s="216">
        <v>90</v>
      </c>
      <c r="C99" s="226"/>
      <c r="D99" s="227"/>
      <c r="E99" s="224"/>
      <c r="F99" s="224"/>
      <c r="G99" s="224"/>
      <c r="H99" s="221">
        <v>0.1</v>
      </c>
      <c r="I99" s="222"/>
      <c r="J99" s="223">
        <f t="shared" si="1"/>
        <v>0</v>
      </c>
      <c r="K99" s="224"/>
      <c r="L99" s="224"/>
      <c r="M99" s="215"/>
      <c r="AR99" s="205">
        <v>0</v>
      </c>
      <c r="AS99" s="205">
        <v>0</v>
      </c>
      <c r="AT99" s="205">
        <v>0</v>
      </c>
    </row>
    <row r="100" spans="1:46" ht="15.75" customHeight="1">
      <c r="A100" s="8" t="s">
        <v>61</v>
      </c>
      <c r="B100" s="216">
        <v>91</v>
      </c>
      <c r="C100" s="226"/>
      <c r="D100" s="227"/>
      <c r="E100" s="224"/>
      <c r="F100" s="224"/>
      <c r="G100" s="224"/>
      <c r="H100" s="221">
        <v>0.1</v>
      </c>
      <c r="I100" s="222"/>
      <c r="J100" s="223">
        <f t="shared" si="1"/>
        <v>0</v>
      </c>
      <c r="K100" s="224"/>
      <c r="L100" s="224"/>
      <c r="M100" s="215"/>
      <c r="AR100" s="205">
        <v>0</v>
      </c>
      <c r="AS100" s="205">
        <v>0</v>
      </c>
      <c r="AT100" s="205">
        <v>0</v>
      </c>
    </row>
    <row r="101" spans="1:46" ht="15.75" customHeight="1">
      <c r="A101" s="8" t="s">
        <v>61</v>
      </c>
      <c r="B101" s="216">
        <v>92</v>
      </c>
      <c r="C101" s="226"/>
      <c r="D101" s="227"/>
      <c r="E101" s="224"/>
      <c r="F101" s="224"/>
      <c r="G101" s="224"/>
      <c r="H101" s="221">
        <v>0.1</v>
      </c>
      <c r="I101" s="222"/>
      <c r="J101" s="223">
        <f t="shared" si="1"/>
        <v>0</v>
      </c>
      <c r="K101" s="224"/>
      <c r="L101" s="224"/>
      <c r="M101" s="215"/>
      <c r="AR101" s="205">
        <v>0</v>
      </c>
      <c r="AS101" s="205">
        <v>0</v>
      </c>
      <c r="AT101" s="205">
        <v>0</v>
      </c>
    </row>
    <row r="102" spans="1:46" ht="15.75" customHeight="1">
      <c r="A102" s="8" t="s">
        <v>61</v>
      </c>
      <c r="B102" s="216">
        <v>93</v>
      </c>
      <c r="C102" s="226"/>
      <c r="D102" s="227"/>
      <c r="E102" s="224"/>
      <c r="F102" s="224"/>
      <c r="G102" s="224"/>
      <c r="H102" s="221">
        <v>0.1</v>
      </c>
      <c r="I102" s="222"/>
      <c r="J102" s="223">
        <f t="shared" si="1"/>
        <v>0</v>
      </c>
      <c r="K102" s="224"/>
      <c r="L102" s="224"/>
      <c r="M102" s="215"/>
      <c r="AR102" s="205">
        <v>0</v>
      </c>
      <c r="AS102" s="205">
        <v>0</v>
      </c>
      <c r="AT102" s="205">
        <v>0</v>
      </c>
    </row>
    <row r="103" spans="1:46" ht="15.75" customHeight="1">
      <c r="A103" s="8" t="s">
        <v>61</v>
      </c>
      <c r="B103" s="216">
        <v>94</v>
      </c>
      <c r="C103" s="226"/>
      <c r="D103" s="227"/>
      <c r="E103" s="224"/>
      <c r="F103" s="224"/>
      <c r="G103" s="224"/>
      <c r="H103" s="221">
        <v>0.1</v>
      </c>
      <c r="I103" s="222"/>
      <c r="J103" s="223">
        <f t="shared" si="1"/>
        <v>0</v>
      </c>
      <c r="K103" s="224"/>
      <c r="L103" s="224"/>
      <c r="M103" s="215"/>
      <c r="AR103" s="205">
        <v>0</v>
      </c>
      <c r="AS103" s="205">
        <v>0</v>
      </c>
      <c r="AT103" s="205">
        <v>0</v>
      </c>
    </row>
    <row r="104" spans="1:46" ht="15.75" customHeight="1">
      <c r="A104" s="8" t="s">
        <v>61</v>
      </c>
      <c r="B104" s="216">
        <v>95</v>
      </c>
      <c r="C104" s="226"/>
      <c r="D104" s="227"/>
      <c r="E104" s="224"/>
      <c r="F104" s="224"/>
      <c r="G104" s="224"/>
      <c r="H104" s="221">
        <v>0.1</v>
      </c>
      <c r="I104" s="222"/>
      <c r="J104" s="223">
        <f t="shared" si="1"/>
        <v>0</v>
      </c>
      <c r="K104" s="224"/>
      <c r="L104" s="224"/>
      <c r="M104" s="215"/>
      <c r="AR104" s="205">
        <v>0</v>
      </c>
      <c r="AS104" s="205">
        <v>0</v>
      </c>
      <c r="AT104" s="205">
        <v>0</v>
      </c>
    </row>
    <row r="105" spans="1:46" ht="15.75" customHeight="1">
      <c r="A105" s="8" t="s">
        <v>61</v>
      </c>
      <c r="B105" s="216">
        <v>96</v>
      </c>
      <c r="C105" s="226"/>
      <c r="D105" s="227"/>
      <c r="E105" s="224"/>
      <c r="F105" s="224"/>
      <c r="G105" s="224"/>
      <c r="H105" s="221">
        <v>0.1</v>
      </c>
      <c r="I105" s="222"/>
      <c r="J105" s="223">
        <f t="shared" si="1"/>
        <v>0</v>
      </c>
      <c r="K105" s="224"/>
      <c r="L105" s="224"/>
      <c r="M105" s="215"/>
      <c r="AR105" s="205">
        <v>0</v>
      </c>
      <c r="AS105" s="205">
        <v>0</v>
      </c>
      <c r="AT105" s="205">
        <v>0</v>
      </c>
    </row>
    <row r="106" spans="1:46" ht="15.75" customHeight="1">
      <c r="A106" s="8" t="s">
        <v>61</v>
      </c>
      <c r="B106" s="216">
        <v>97</v>
      </c>
      <c r="C106" s="226"/>
      <c r="D106" s="227"/>
      <c r="E106" s="224"/>
      <c r="F106" s="224"/>
      <c r="G106" s="224"/>
      <c r="H106" s="221">
        <v>0.1</v>
      </c>
      <c r="I106" s="222"/>
      <c r="J106" s="223">
        <f t="shared" si="1"/>
        <v>0</v>
      </c>
      <c r="K106" s="224"/>
      <c r="L106" s="224"/>
      <c r="M106" s="215"/>
      <c r="AR106" s="205">
        <v>0</v>
      </c>
      <c r="AS106" s="205">
        <v>0</v>
      </c>
      <c r="AT106" s="205">
        <v>0</v>
      </c>
    </row>
    <row r="107" spans="1:46" ht="15.75" customHeight="1">
      <c r="A107" s="8" t="s">
        <v>61</v>
      </c>
      <c r="B107" s="216">
        <v>98</v>
      </c>
      <c r="C107" s="226"/>
      <c r="D107" s="227"/>
      <c r="E107" s="224"/>
      <c r="F107" s="224"/>
      <c r="G107" s="224"/>
      <c r="H107" s="221">
        <v>0.1</v>
      </c>
      <c r="I107" s="222"/>
      <c r="J107" s="223">
        <f t="shared" si="1"/>
        <v>0</v>
      </c>
      <c r="K107" s="224"/>
      <c r="L107" s="224"/>
      <c r="M107" s="215"/>
      <c r="AR107" s="205">
        <v>0</v>
      </c>
      <c r="AS107" s="205">
        <v>0</v>
      </c>
      <c r="AT107" s="205">
        <v>0</v>
      </c>
    </row>
    <row r="108" spans="1:46" ht="15.75" customHeight="1">
      <c r="A108" s="8" t="s">
        <v>61</v>
      </c>
      <c r="B108" s="216">
        <v>99</v>
      </c>
      <c r="C108" s="226"/>
      <c r="D108" s="227"/>
      <c r="E108" s="224"/>
      <c r="F108" s="224"/>
      <c r="G108" s="224"/>
      <c r="H108" s="221">
        <v>0.1</v>
      </c>
      <c r="I108" s="222"/>
      <c r="J108" s="223">
        <f t="shared" si="1"/>
        <v>0</v>
      </c>
      <c r="K108" s="224"/>
      <c r="L108" s="224"/>
      <c r="M108" s="215"/>
      <c r="AR108" s="205">
        <v>0</v>
      </c>
      <c r="AS108" s="205">
        <v>0</v>
      </c>
      <c r="AT108" s="205">
        <v>0</v>
      </c>
    </row>
    <row r="109" spans="1:46" ht="15.75" customHeight="1">
      <c r="A109" s="8" t="s">
        <v>61</v>
      </c>
      <c r="B109" s="216">
        <v>100</v>
      </c>
      <c r="C109" s="226"/>
      <c r="D109" s="227"/>
      <c r="E109" s="224"/>
      <c r="F109" s="224"/>
      <c r="G109" s="224"/>
      <c r="H109" s="221">
        <v>0.1</v>
      </c>
      <c r="I109" s="222"/>
      <c r="J109" s="223">
        <f t="shared" si="1"/>
        <v>0</v>
      </c>
      <c r="K109" s="224"/>
      <c r="L109" s="224"/>
      <c r="M109" s="215"/>
      <c r="AR109" s="205">
        <v>0</v>
      </c>
      <c r="AS109" s="205">
        <v>0</v>
      </c>
      <c r="AT109" s="205">
        <v>0</v>
      </c>
    </row>
    <row r="110" spans="1:46" ht="15.75" hidden="1" customHeight="1" outlineLevel="1">
      <c r="A110" s="8" t="s">
        <v>61</v>
      </c>
      <c r="B110" s="216">
        <v>101</v>
      </c>
      <c r="C110" s="226"/>
      <c r="D110" s="227"/>
      <c r="E110" s="224"/>
      <c r="F110" s="224"/>
      <c r="G110" s="222"/>
      <c r="H110" s="221">
        <v>0.1</v>
      </c>
      <c r="I110" s="222"/>
      <c r="J110" s="223">
        <f t="shared" si="1"/>
        <v>0</v>
      </c>
      <c r="K110" s="224"/>
      <c r="L110" s="224"/>
      <c r="M110" s="215"/>
      <c r="AR110" s="205">
        <v>0</v>
      </c>
      <c r="AS110" s="205">
        <v>0</v>
      </c>
      <c r="AT110" s="205">
        <v>0</v>
      </c>
    </row>
    <row r="111" spans="1:46" ht="15.75" hidden="1" customHeight="1" outlineLevel="1">
      <c r="A111" s="8" t="s">
        <v>61</v>
      </c>
      <c r="B111" s="216">
        <v>102</v>
      </c>
      <c r="C111" s="226"/>
      <c r="D111" s="227"/>
      <c r="E111" s="224"/>
      <c r="F111" s="224"/>
      <c r="G111" s="222"/>
      <c r="H111" s="221">
        <v>0.1</v>
      </c>
      <c r="I111" s="222"/>
      <c r="J111" s="223">
        <f t="shared" si="1"/>
        <v>0</v>
      </c>
      <c r="K111" s="224"/>
      <c r="L111" s="224"/>
      <c r="M111" s="215"/>
      <c r="AR111" s="205">
        <v>0</v>
      </c>
      <c r="AS111" s="205">
        <v>0</v>
      </c>
      <c r="AT111" s="205">
        <v>0</v>
      </c>
    </row>
    <row r="112" spans="1:46" ht="15.75" hidden="1" customHeight="1" outlineLevel="1">
      <c r="A112" s="8" t="s">
        <v>61</v>
      </c>
      <c r="B112" s="216">
        <v>103</v>
      </c>
      <c r="C112" s="226"/>
      <c r="D112" s="227"/>
      <c r="E112" s="224"/>
      <c r="F112" s="224"/>
      <c r="G112" s="222"/>
      <c r="H112" s="221">
        <v>0.1</v>
      </c>
      <c r="I112" s="222"/>
      <c r="J112" s="223">
        <f t="shared" si="1"/>
        <v>0</v>
      </c>
      <c r="K112" s="224"/>
      <c r="L112" s="224"/>
      <c r="M112" s="215"/>
      <c r="AR112" s="205">
        <v>0</v>
      </c>
      <c r="AS112" s="205">
        <v>0</v>
      </c>
      <c r="AT112" s="205">
        <v>0</v>
      </c>
    </row>
    <row r="113" spans="1:46" ht="15.75" hidden="1" customHeight="1" outlineLevel="1">
      <c r="A113" s="8" t="s">
        <v>61</v>
      </c>
      <c r="B113" s="216">
        <v>104</v>
      </c>
      <c r="C113" s="226"/>
      <c r="D113" s="227"/>
      <c r="E113" s="224"/>
      <c r="F113" s="224"/>
      <c r="G113" s="222"/>
      <c r="H113" s="221">
        <v>0.1</v>
      </c>
      <c r="I113" s="222"/>
      <c r="J113" s="223">
        <f t="shared" si="1"/>
        <v>0</v>
      </c>
      <c r="K113" s="224"/>
      <c r="L113" s="224"/>
      <c r="M113" s="215"/>
      <c r="AR113" s="205">
        <v>0</v>
      </c>
      <c r="AS113" s="205">
        <v>0</v>
      </c>
      <c r="AT113" s="205">
        <v>0</v>
      </c>
    </row>
    <row r="114" spans="1:46" ht="15.75" hidden="1" customHeight="1" outlineLevel="1">
      <c r="A114" s="8" t="s">
        <v>61</v>
      </c>
      <c r="B114" s="216">
        <v>105</v>
      </c>
      <c r="C114" s="226"/>
      <c r="D114" s="227"/>
      <c r="E114" s="224"/>
      <c r="F114" s="224"/>
      <c r="G114" s="222"/>
      <c r="H114" s="221">
        <v>0.1</v>
      </c>
      <c r="I114" s="222"/>
      <c r="J114" s="223">
        <f t="shared" si="1"/>
        <v>0</v>
      </c>
      <c r="K114" s="224"/>
      <c r="L114" s="224"/>
      <c r="M114" s="215"/>
      <c r="AR114" s="205">
        <v>0</v>
      </c>
      <c r="AS114" s="205">
        <v>0</v>
      </c>
      <c r="AT114" s="205">
        <v>0</v>
      </c>
    </row>
    <row r="115" spans="1:46" ht="15.75" hidden="1" customHeight="1" outlineLevel="1">
      <c r="A115" s="8" t="s">
        <v>61</v>
      </c>
      <c r="B115" s="216">
        <v>106</v>
      </c>
      <c r="C115" s="226"/>
      <c r="D115" s="227"/>
      <c r="E115" s="224"/>
      <c r="F115" s="224"/>
      <c r="G115" s="222"/>
      <c r="H115" s="221">
        <v>0.1</v>
      </c>
      <c r="I115" s="222"/>
      <c r="J115" s="223">
        <f t="shared" si="1"/>
        <v>0</v>
      </c>
      <c r="K115" s="224"/>
      <c r="L115" s="224"/>
      <c r="M115" s="215"/>
      <c r="AR115" s="205">
        <v>0</v>
      </c>
      <c r="AS115" s="205">
        <v>0</v>
      </c>
      <c r="AT115" s="205">
        <v>0</v>
      </c>
    </row>
    <row r="116" spans="1:46" ht="15.75" hidden="1" customHeight="1" outlineLevel="1">
      <c r="A116" s="8" t="s">
        <v>61</v>
      </c>
      <c r="B116" s="216">
        <v>107</v>
      </c>
      <c r="C116" s="226"/>
      <c r="D116" s="227"/>
      <c r="E116" s="224"/>
      <c r="F116" s="224"/>
      <c r="G116" s="222"/>
      <c r="H116" s="221">
        <v>0.1</v>
      </c>
      <c r="I116" s="222"/>
      <c r="J116" s="223">
        <f t="shared" si="1"/>
        <v>0</v>
      </c>
      <c r="K116" s="224"/>
      <c r="L116" s="224"/>
      <c r="M116" s="215"/>
      <c r="AR116" s="205">
        <v>0</v>
      </c>
      <c r="AS116" s="205">
        <v>0</v>
      </c>
      <c r="AT116" s="205">
        <v>0</v>
      </c>
    </row>
    <row r="117" spans="1:46" ht="15.75" hidden="1" customHeight="1" outlineLevel="1">
      <c r="A117" s="8" t="s">
        <v>61</v>
      </c>
      <c r="B117" s="216">
        <v>108</v>
      </c>
      <c r="C117" s="226"/>
      <c r="D117" s="227"/>
      <c r="E117" s="224"/>
      <c r="F117" s="224"/>
      <c r="G117" s="222"/>
      <c r="H117" s="221">
        <v>0.1</v>
      </c>
      <c r="I117" s="222"/>
      <c r="J117" s="223">
        <f t="shared" si="1"/>
        <v>0</v>
      </c>
      <c r="K117" s="224"/>
      <c r="L117" s="224"/>
      <c r="M117" s="215"/>
      <c r="AR117" s="205">
        <v>0</v>
      </c>
      <c r="AS117" s="205">
        <v>0</v>
      </c>
      <c r="AT117" s="205">
        <v>0</v>
      </c>
    </row>
    <row r="118" spans="1:46" ht="15.75" hidden="1" customHeight="1" outlineLevel="1">
      <c r="A118" s="8" t="s">
        <v>61</v>
      </c>
      <c r="B118" s="216">
        <v>109</v>
      </c>
      <c r="C118" s="226"/>
      <c r="D118" s="227"/>
      <c r="E118" s="224"/>
      <c r="F118" s="224"/>
      <c r="G118" s="222"/>
      <c r="H118" s="221">
        <v>0.1</v>
      </c>
      <c r="I118" s="222"/>
      <c r="J118" s="223">
        <f t="shared" si="1"/>
        <v>0</v>
      </c>
      <c r="K118" s="224"/>
      <c r="L118" s="224"/>
      <c r="M118" s="215"/>
      <c r="AR118" s="205">
        <v>0</v>
      </c>
      <c r="AS118" s="205">
        <v>0</v>
      </c>
      <c r="AT118" s="205">
        <v>0</v>
      </c>
    </row>
    <row r="119" spans="1:46" ht="15.75" hidden="1" customHeight="1" outlineLevel="1">
      <c r="A119" s="8" t="s">
        <v>61</v>
      </c>
      <c r="B119" s="216">
        <v>110</v>
      </c>
      <c r="C119" s="226"/>
      <c r="D119" s="227"/>
      <c r="E119" s="224"/>
      <c r="F119" s="224"/>
      <c r="G119" s="222"/>
      <c r="H119" s="221">
        <v>0.1</v>
      </c>
      <c r="I119" s="222"/>
      <c r="J119" s="223">
        <f t="shared" si="1"/>
        <v>0</v>
      </c>
      <c r="K119" s="224"/>
      <c r="L119" s="224"/>
      <c r="M119" s="215"/>
      <c r="AR119" s="205">
        <v>0</v>
      </c>
      <c r="AS119" s="205">
        <v>0</v>
      </c>
      <c r="AT119" s="205">
        <v>0</v>
      </c>
    </row>
    <row r="120" spans="1:46" ht="15.75" hidden="1" customHeight="1" outlineLevel="1">
      <c r="A120" s="8" t="s">
        <v>61</v>
      </c>
      <c r="B120" s="216">
        <v>111</v>
      </c>
      <c r="C120" s="226"/>
      <c r="D120" s="227"/>
      <c r="E120" s="224"/>
      <c r="F120" s="224"/>
      <c r="G120" s="222"/>
      <c r="H120" s="221">
        <v>0.1</v>
      </c>
      <c r="I120" s="222"/>
      <c r="J120" s="223">
        <f t="shared" si="1"/>
        <v>0</v>
      </c>
      <c r="K120" s="224"/>
      <c r="L120" s="224"/>
      <c r="M120" s="215"/>
      <c r="AR120" s="205">
        <v>0</v>
      </c>
      <c r="AS120" s="205">
        <v>0</v>
      </c>
      <c r="AT120" s="205">
        <v>0</v>
      </c>
    </row>
    <row r="121" spans="1:46" ht="15.75" hidden="1" customHeight="1" outlineLevel="1">
      <c r="A121" s="8" t="s">
        <v>61</v>
      </c>
      <c r="B121" s="216">
        <v>112</v>
      </c>
      <c r="C121" s="226"/>
      <c r="D121" s="227"/>
      <c r="E121" s="224"/>
      <c r="F121" s="224"/>
      <c r="G121" s="222"/>
      <c r="H121" s="221">
        <v>0.1</v>
      </c>
      <c r="I121" s="222"/>
      <c r="J121" s="223">
        <f t="shared" si="1"/>
        <v>0</v>
      </c>
      <c r="K121" s="224"/>
      <c r="L121" s="224"/>
      <c r="M121" s="215"/>
      <c r="AR121" s="205">
        <v>0</v>
      </c>
      <c r="AS121" s="205">
        <v>0</v>
      </c>
      <c r="AT121" s="205">
        <v>0</v>
      </c>
    </row>
    <row r="122" spans="1:46" ht="15.75" hidden="1" customHeight="1" outlineLevel="1">
      <c r="A122" s="8" t="s">
        <v>61</v>
      </c>
      <c r="B122" s="216">
        <v>113</v>
      </c>
      <c r="C122" s="226"/>
      <c r="D122" s="227"/>
      <c r="E122" s="224"/>
      <c r="F122" s="224"/>
      <c r="G122" s="222"/>
      <c r="H122" s="221">
        <v>0.1</v>
      </c>
      <c r="I122" s="222"/>
      <c r="J122" s="223">
        <f t="shared" si="1"/>
        <v>0</v>
      </c>
      <c r="K122" s="224"/>
      <c r="L122" s="224"/>
      <c r="M122" s="215"/>
      <c r="AR122" s="205">
        <v>0</v>
      </c>
      <c r="AS122" s="205">
        <v>0</v>
      </c>
      <c r="AT122" s="205">
        <v>0</v>
      </c>
    </row>
    <row r="123" spans="1:46" ht="15.75" hidden="1" customHeight="1" outlineLevel="1">
      <c r="A123" s="8" t="s">
        <v>61</v>
      </c>
      <c r="B123" s="216">
        <v>114</v>
      </c>
      <c r="C123" s="226"/>
      <c r="D123" s="227"/>
      <c r="E123" s="224"/>
      <c r="F123" s="224"/>
      <c r="G123" s="222"/>
      <c r="H123" s="221">
        <v>0.1</v>
      </c>
      <c r="I123" s="222"/>
      <c r="J123" s="223">
        <f t="shared" si="1"/>
        <v>0</v>
      </c>
      <c r="K123" s="224"/>
      <c r="L123" s="224"/>
      <c r="M123" s="215"/>
      <c r="AR123" s="205">
        <v>0</v>
      </c>
      <c r="AS123" s="205">
        <v>0</v>
      </c>
      <c r="AT123" s="205">
        <v>0</v>
      </c>
    </row>
    <row r="124" spans="1:46" ht="15.75" hidden="1" customHeight="1" outlineLevel="1">
      <c r="A124" s="8" t="s">
        <v>61</v>
      </c>
      <c r="B124" s="216">
        <v>115</v>
      </c>
      <c r="C124" s="226"/>
      <c r="D124" s="227"/>
      <c r="E124" s="224"/>
      <c r="F124" s="224"/>
      <c r="G124" s="222"/>
      <c r="H124" s="221">
        <v>0.1</v>
      </c>
      <c r="I124" s="222"/>
      <c r="J124" s="223">
        <f t="shared" si="1"/>
        <v>0</v>
      </c>
      <c r="K124" s="224"/>
      <c r="L124" s="224"/>
      <c r="M124" s="215"/>
      <c r="AR124" s="205">
        <v>0</v>
      </c>
      <c r="AS124" s="205">
        <v>0</v>
      </c>
      <c r="AT124" s="205">
        <v>0</v>
      </c>
    </row>
    <row r="125" spans="1:46" ht="15.75" hidden="1" customHeight="1" outlineLevel="1">
      <c r="A125" s="8" t="s">
        <v>61</v>
      </c>
      <c r="B125" s="216">
        <v>116</v>
      </c>
      <c r="C125" s="226"/>
      <c r="D125" s="227"/>
      <c r="E125" s="224"/>
      <c r="F125" s="224"/>
      <c r="G125" s="222"/>
      <c r="H125" s="221">
        <v>0.1</v>
      </c>
      <c r="I125" s="222"/>
      <c r="J125" s="223">
        <f t="shared" si="1"/>
        <v>0</v>
      </c>
      <c r="K125" s="224"/>
      <c r="L125" s="224"/>
      <c r="M125" s="215"/>
      <c r="AR125" s="205">
        <v>0</v>
      </c>
      <c r="AS125" s="205">
        <v>0</v>
      </c>
      <c r="AT125" s="205">
        <v>0</v>
      </c>
    </row>
    <row r="126" spans="1:46" ht="15.75" hidden="1" customHeight="1" outlineLevel="1">
      <c r="A126" s="8" t="s">
        <v>61</v>
      </c>
      <c r="B126" s="216">
        <v>117</v>
      </c>
      <c r="C126" s="226"/>
      <c r="D126" s="227"/>
      <c r="E126" s="224"/>
      <c r="F126" s="224"/>
      <c r="G126" s="222"/>
      <c r="H126" s="221">
        <v>0.1</v>
      </c>
      <c r="I126" s="222"/>
      <c r="J126" s="223">
        <f t="shared" si="1"/>
        <v>0</v>
      </c>
      <c r="K126" s="224"/>
      <c r="L126" s="224"/>
      <c r="M126" s="215"/>
      <c r="AR126" s="205">
        <v>0</v>
      </c>
      <c r="AS126" s="205">
        <v>0</v>
      </c>
      <c r="AT126" s="205">
        <v>0</v>
      </c>
    </row>
    <row r="127" spans="1:46" ht="15.75" hidden="1" customHeight="1" outlineLevel="1">
      <c r="A127" s="8" t="s">
        <v>61</v>
      </c>
      <c r="B127" s="216">
        <v>118</v>
      </c>
      <c r="C127" s="226"/>
      <c r="D127" s="227"/>
      <c r="E127" s="224"/>
      <c r="F127" s="224"/>
      <c r="G127" s="222"/>
      <c r="H127" s="221">
        <v>0.1</v>
      </c>
      <c r="I127" s="222"/>
      <c r="J127" s="223">
        <f t="shared" si="1"/>
        <v>0</v>
      </c>
      <c r="K127" s="224"/>
      <c r="L127" s="224"/>
      <c r="M127" s="215"/>
      <c r="AR127" s="205">
        <v>0</v>
      </c>
      <c r="AS127" s="205">
        <v>0</v>
      </c>
      <c r="AT127" s="205">
        <v>0</v>
      </c>
    </row>
    <row r="128" spans="1:46" ht="15.75" hidden="1" customHeight="1" outlineLevel="1">
      <c r="A128" s="8" t="s">
        <v>61</v>
      </c>
      <c r="B128" s="216">
        <v>119</v>
      </c>
      <c r="C128" s="226"/>
      <c r="D128" s="227"/>
      <c r="E128" s="224"/>
      <c r="F128" s="224"/>
      <c r="G128" s="222"/>
      <c r="H128" s="221">
        <v>0.1</v>
      </c>
      <c r="I128" s="222"/>
      <c r="J128" s="223">
        <f t="shared" si="1"/>
        <v>0</v>
      </c>
      <c r="K128" s="224"/>
      <c r="L128" s="224"/>
      <c r="M128" s="215"/>
      <c r="AR128" s="205">
        <v>0</v>
      </c>
      <c r="AS128" s="205">
        <v>0</v>
      </c>
      <c r="AT128" s="205">
        <v>0</v>
      </c>
    </row>
    <row r="129" spans="1:46" ht="15.75" hidden="1" customHeight="1" outlineLevel="1">
      <c r="A129" s="8" t="s">
        <v>61</v>
      </c>
      <c r="B129" s="216">
        <v>120</v>
      </c>
      <c r="C129" s="226"/>
      <c r="D129" s="227"/>
      <c r="E129" s="224"/>
      <c r="F129" s="224"/>
      <c r="G129" s="222"/>
      <c r="H129" s="221">
        <v>0.1</v>
      </c>
      <c r="I129" s="222"/>
      <c r="J129" s="223">
        <f t="shared" si="1"/>
        <v>0</v>
      </c>
      <c r="K129" s="224"/>
      <c r="L129" s="224"/>
      <c r="M129" s="215"/>
      <c r="AR129" s="205">
        <v>0</v>
      </c>
      <c r="AS129" s="205">
        <v>0</v>
      </c>
      <c r="AT129" s="205">
        <v>0</v>
      </c>
    </row>
    <row r="130" spans="1:46" ht="15.75" hidden="1" customHeight="1" outlineLevel="1">
      <c r="A130" s="8" t="s">
        <v>61</v>
      </c>
      <c r="B130" s="216">
        <v>121</v>
      </c>
      <c r="C130" s="226"/>
      <c r="D130" s="227"/>
      <c r="E130" s="224"/>
      <c r="F130" s="224"/>
      <c r="G130" s="222"/>
      <c r="H130" s="221">
        <v>0.1</v>
      </c>
      <c r="I130" s="222"/>
      <c r="J130" s="223">
        <f t="shared" si="1"/>
        <v>0</v>
      </c>
      <c r="K130" s="224"/>
      <c r="L130" s="224"/>
      <c r="M130" s="215"/>
      <c r="AR130" s="205">
        <v>0</v>
      </c>
      <c r="AS130" s="205">
        <v>0</v>
      </c>
      <c r="AT130" s="205">
        <v>0</v>
      </c>
    </row>
    <row r="131" spans="1:46" ht="15.75" hidden="1" customHeight="1" outlineLevel="1">
      <c r="A131" s="8" t="s">
        <v>61</v>
      </c>
      <c r="B131" s="216">
        <v>122</v>
      </c>
      <c r="C131" s="226"/>
      <c r="D131" s="227"/>
      <c r="E131" s="224"/>
      <c r="F131" s="224"/>
      <c r="G131" s="222"/>
      <c r="H131" s="221">
        <v>0.1</v>
      </c>
      <c r="I131" s="222"/>
      <c r="J131" s="223">
        <f t="shared" si="1"/>
        <v>0</v>
      </c>
      <c r="K131" s="224"/>
      <c r="L131" s="224"/>
      <c r="M131" s="215"/>
      <c r="AR131" s="205">
        <v>0</v>
      </c>
      <c r="AS131" s="205">
        <v>0</v>
      </c>
      <c r="AT131" s="205">
        <v>0</v>
      </c>
    </row>
    <row r="132" spans="1:46" ht="15.75" hidden="1" customHeight="1" outlineLevel="1">
      <c r="A132" s="8" t="s">
        <v>61</v>
      </c>
      <c r="B132" s="216">
        <v>123</v>
      </c>
      <c r="C132" s="226"/>
      <c r="D132" s="227"/>
      <c r="E132" s="224"/>
      <c r="F132" s="224"/>
      <c r="G132" s="222"/>
      <c r="H132" s="221">
        <v>0.1</v>
      </c>
      <c r="I132" s="222"/>
      <c r="J132" s="223">
        <f t="shared" si="1"/>
        <v>0</v>
      </c>
      <c r="K132" s="224"/>
      <c r="L132" s="224"/>
      <c r="M132" s="215"/>
      <c r="AR132" s="205">
        <v>0</v>
      </c>
      <c r="AS132" s="205">
        <v>0</v>
      </c>
      <c r="AT132" s="205">
        <v>0</v>
      </c>
    </row>
    <row r="133" spans="1:46" ht="15.75" hidden="1" customHeight="1" outlineLevel="1">
      <c r="A133" s="8" t="s">
        <v>61</v>
      </c>
      <c r="B133" s="216">
        <v>124</v>
      </c>
      <c r="C133" s="226"/>
      <c r="D133" s="227"/>
      <c r="E133" s="224"/>
      <c r="F133" s="224"/>
      <c r="G133" s="222"/>
      <c r="H133" s="221">
        <v>0.1</v>
      </c>
      <c r="I133" s="222"/>
      <c r="J133" s="223">
        <f t="shared" si="1"/>
        <v>0</v>
      </c>
      <c r="K133" s="224"/>
      <c r="L133" s="224"/>
      <c r="M133" s="215"/>
      <c r="AR133" s="205">
        <v>0</v>
      </c>
      <c r="AS133" s="205">
        <v>0</v>
      </c>
      <c r="AT133" s="205">
        <v>0</v>
      </c>
    </row>
    <row r="134" spans="1:46" ht="15.75" hidden="1" customHeight="1" outlineLevel="1">
      <c r="A134" s="8" t="s">
        <v>61</v>
      </c>
      <c r="B134" s="216">
        <v>125</v>
      </c>
      <c r="C134" s="226"/>
      <c r="D134" s="227"/>
      <c r="E134" s="224"/>
      <c r="F134" s="224"/>
      <c r="G134" s="222"/>
      <c r="H134" s="221">
        <v>0.1</v>
      </c>
      <c r="I134" s="222"/>
      <c r="J134" s="223">
        <f t="shared" si="1"/>
        <v>0</v>
      </c>
      <c r="K134" s="224"/>
      <c r="L134" s="224"/>
      <c r="M134" s="215"/>
      <c r="AR134" s="205">
        <v>0</v>
      </c>
      <c r="AS134" s="205">
        <v>0</v>
      </c>
      <c r="AT134" s="205">
        <v>0</v>
      </c>
    </row>
    <row r="135" spans="1:46" ht="15.75" hidden="1" customHeight="1" outlineLevel="1">
      <c r="A135" s="8" t="s">
        <v>61</v>
      </c>
      <c r="B135" s="216">
        <v>126</v>
      </c>
      <c r="C135" s="226"/>
      <c r="D135" s="227"/>
      <c r="E135" s="224"/>
      <c r="F135" s="224"/>
      <c r="G135" s="222"/>
      <c r="H135" s="221">
        <v>0.1</v>
      </c>
      <c r="I135" s="222"/>
      <c r="J135" s="223">
        <f t="shared" si="1"/>
        <v>0</v>
      </c>
      <c r="K135" s="224"/>
      <c r="L135" s="224"/>
      <c r="M135" s="215"/>
      <c r="AR135" s="205">
        <v>0</v>
      </c>
      <c r="AS135" s="205">
        <v>0</v>
      </c>
      <c r="AT135" s="205">
        <v>0</v>
      </c>
    </row>
    <row r="136" spans="1:46" ht="15.75" hidden="1" customHeight="1" outlineLevel="1">
      <c r="A136" s="8" t="s">
        <v>61</v>
      </c>
      <c r="B136" s="216">
        <v>127</v>
      </c>
      <c r="C136" s="226"/>
      <c r="D136" s="227"/>
      <c r="E136" s="224"/>
      <c r="F136" s="224"/>
      <c r="G136" s="222"/>
      <c r="H136" s="221">
        <v>0.1</v>
      </c>
      <c r="I136" s="222"/>
      <c r="J136" s="223">
        <f t="shared" si="1"/>
        <v>0</v>
      </c>
      <c r="K136" s="224"/>
      <c r="L136" s="224"/>
      <c r="M136" s="215"/>
      <c r="AR136" s="205">
        <v>0</v>
      </c>
      <c r="AS136" s="205">
        <v>0</v>
      </c>
      <c r="AT136" s="205">
        <v>0</v>
      </c>
    </row>
    <row r="137" spans="1:46" ht="15.75" hidden="1" customHeight="1" outlineLevel="1">
      <c r="A137" s="8" t="s">
        <v>61</v>
      </c>
      <c r="B137" s="216">
        <v>128</v>
      </c>
      <c r="C137" s="226"/>
      <c r="D137" s="227"/>
      <c r="E137" s="224"/>
      <c r="F137" s="224"/>
      <c r="G137" s="222"/>
      <c r="H137" s="221">
        <v>0.1</v>
      </c>
      <c r="I137" s="222"/>
      <c r="J137" s="223">
        <f t="shared" si="1"/>
        <v>0</v>
      </c>
      <c r="K137" s="224"/>
      <c r="L137" s="224"/>
      <c r="M137" s="215"/>
      <c r="AR137" s="205">
        <v>0</v>
      </c>
      <c r="AS137" s="205">
        <v>0</v>
      </c>
      <c r="AT137" s="205">
        <v>0</v>
      </c>
    </row>
    <row r="138" spans="1:46" ht="15.75" hidden="1" customHeight="1" outlineLevel="1">
      <c r="A138" s="8" t="s">
        <v>61</v>
      </c>
      <c r="B138" s="216">
        <v>129</v>
      </c>
      <c r="C138" s="226"/>
      <c r="D138" s="227"/>
      <c r="E138" s="224"/>
      <c r="F138" s="224"/>
      <c r="G138" s="222"/>
      <c r="H138" s="221">
        <v>0.1</v>
      </c>
      <c r="I138" s="222"/>
      <c r="J138" s="223">
        <f t="shared" si="1"/>
        <v>0</v>
      </c>
      <c r="K138" s="224"/>
      <c r="L138" s="224"/>
      <c r="M138" s="215"/>
      <c r="AR138" s="205">
        <v>0</v>
      </c>
      <c r="AS138" s="205">
        <v>0</v>
      </c>
      <c r="AT138" s="205">
        <v>0</v>
      </c>
    </row>
    <row r="139" spans="1:46" ht="15.75" hidden="1" customHeight="1" outlineLevel="1">
      <c r="A139" s="8" t="s">
        <v>61</v>
      </c>
      <c r="B139" s="216">
        <v>130</v>
      </c>
      <c r="C139" s="226"/>
      <c r="D139" s="227"/>
      <c r="E139" s="224"/>
      <c r="F139" s="224"/>
      <c r="G139" s="222"/>
      <c r="H139" s="221">
        <v>0.1</v>
      </c>
      <c r="I139" s="222"/>
      <c r="J139" s="223">
        <f t="shared" ref="J139:J202" si="2">ROUNDDOWN((G139-I139)/(1+H139),0)</f>
        <v>0</v>
      </c>
      <c r="K139" s="224"/>
      <c r="L139" s="224"/>
      <c r="M139" s="215"/>
      <c r="AR139" s="205">
        <v>0</v>
      </c>
      <c r="AS139" s="205">
        <v>0</v>
      </c>
      <c r="AT139" s="205">
        <v>0</v>
      </c>
    </row>
    <row r="140" spans="1:46" ht="15.75" hidden="1" customHeight="1" outlineLevel="1">
      <c r="A140" s="8" t="s">
        <v>61</v>
      </c>
      <c r="B140" s="216">
        <v>131</v>
      </c>
      <c r="C140" s="226"/>
      <c r="D140" s="227"/>
      <c r="E140" s="224"/>
      <c r="F140" s="224"/>
      <c r="G140" s="222"/>
      <c r="H140" s="221">
        <v>0.1</v>
      </c>
      <c r="I140" s="222"/>
      <c r="J140" s="223">
        <f t="shared" si="2"/>
        <v>0</v>
      </c>
      <c r="K140" s="224"/>
      <c r="L140" s="224"/>
      <c r="M140" s="215"/>
      <c r="AR140" s="205">
        <v>0</v>
      </c>
      <c r="AS140" s="205">
        <v>0</v>
      </c>
      <c r="AT140" s="205">
        <v>0</v>
      </c>
    </row>
    <row r="141" spans="1:46" ht="15.75" hidden="1" customHeight="1" outlineLevel="1">
      <c r="A141" s="8" t="s">
        <v>61</v>
      </c>
      <c r="B141" s="216">
        <v>132</v>
      </c>
      <c r="C141" s="226"/>
      <c r="D141" s="227"/>
      <c r="E141" s="224"/>
      <c r="F141" s="224"/>
      <c r="G141" s="222"/>
      <c r="H141" s="221">
        <v>0.1</v>
      </c>
      <c r="I141" s="222"/>
      <c r="J141" s="223">
        <f t="shared" si="2"/>
        <v>0</v>
      </c>
      <c r="K141" s="224"/>
      <c r="L141" s="224"/>
      <c r="M141" s="215"/>
      <c r="AR141" s="205">
        <v>0</v>
      </c>
      <c r="AS141" s="205">
        <v>0</v>
      </c>
      <c r="AT141" s="205">
        <v>0</v>
      </c>
    </row>
    <row r="142" spans="1:46" ht="15.75" hidden="1" customHeight="1" outlineLevel="1">
      <c r="A142" s="8" t="s">
        <v>61</v>
      </c>
      <c r="B142" s="216">
        <v>133</v>
      </c>
      <c r="C142" s="226"/>
      <c r="D142" s="227"/>
      <c r="E142" s="224"/>
      <c r="F142" s="224"/>
      <c r="G142" s="222"/>
      <c r="H142" s="221">
        <v>0.1</v>
      </c>
      <c r="I142" s="222"/>
      <c r="J142" s="223">
        <f t="shared" si="2"/>
        <v>0</v>
      </c>
      <c r="K142" s="224"/>
      <c r="L142" s="224"/>
      <c r="M142" s="215"/>
      <c r="AR142" s="205">
        <v>0</v>
      </c>
      <c r="AS142" s="205">
        <v>0</v>
      </c>
      <c r="AT142" s="205">
        <v>0</v>
      </c>
    </row>
    <row r="143" spans="1:46" ht="15.75" hidden="1" customHeight="1" outlineLevel="1">
      <c r="A143" s="8" t="s">
        <v>61</v>
      </c>
      <c r="B143" s="216">
        <v>134</v>
      </c>
      <c r="C143" s="226"/>
      <c r="D143" s="227"/>
      <c r="E143" s="224"/>
      <c r="F143" s="224"/>
      <c r="G143" s="222"/>
      <c r="H143" s="221">
        <v>0.1</v>
      </c>
      <c r="I143" s="222"/>
      <c r="J143" s="223">
        <f t="shared" si="2"/>
        <v>0</v>
      </c>
      <c r="K143" s="224"/>
      <c r="L143" s="224"/>
      <c r="M143" s="215"/>
      <c r="AR143" s="205">
        <v>0</v>
      </c>
      <c r="AS143" s="205">
        <v>0</v>
      </c>
      <c r="AT143" s="205">
        <v>0</v>
      </c>
    </row>
    <row r="144" spans="1:46" ht="15.75" hidden="1" customHeight="1" outlineLevel="1">
      <c r="A144" s="8" t="s">
        <v>61</v>
      </c>
      <c r="B144" s="216">
        <v>135</v>
      </c>
      <c r="C144" s="226"/>
      <c r="D144" s="227"/>
      <c r="E144" s="224"/>
      <c r="F144" s="224"/>
      <c r="G144" s="222"/>
      <c r="H144" s="221">
        <v>0.1</v>
      </c>
      <c r="I144" s="222"/>
      <c r="J144" s="223">
        <f t="shared" si="2"/>
        <v>0</v>
      </c>
      <c r="K144" s="224"/>
      <c r="L144" s="224"/>
      <c r="M144" s="215"/>
      <c r="AR144" s="205">
        <v>0</v>
      </c>
      <c r="AS144" s="205">
        <v>0</v>
      </c>
      <c r="AT144" s="205">
        <v>0</v>
      </c>
    </row>
    <row r="145" spans="1:46" ht="15.75" hidden="1" customHeight="1" outlineLevel="1">
      <c r="A145" s="8" t="s">
        <v>61</v>
      </c>
      <c r="B145" s="216">
        <v>136</v>
      </c>
      <c r="C145" s="226"/>
      <c r="D145" s="227"/>
      <c r="E145" s="224"/>
      <c r="F145" s="224"/>
      <c r="G145" s="222"/>
      <c r="H145" s="221">
        <v>0.1</v>
      </c>
      <c r="I145" s="222"/>
      <c r="J145" s="223">
        <f t="shared" si="2"/>
        <v>0</v>
      </c>
      <c r="K145" s="224"/>
      <c r="L145" s="224"/>
      <c r="M145" s="215"/>
      <c r="AR145" s="205">
        <v>0</v>
      </c>
      <c r="AS145" s="205">
        <v>0</v>
      </c>
      <c r="AT145" s="205">
        <v>0</v>
      </c>
    </row>
    <row r="146" spans="1:46" ht="15.75" hidden="1" customHeight="1" outlineLevel="1">
      <c r="A146" s="8" t="s">
        <v>61</v>
      </c>
      <c r="B146" s="216">
        <v>137</v>
      </c>
      <c r="C146" s="226"/>
      <c r="D146" s="227"/>
      <c r="E146" s="224"/>
      <c r="F146" s="224"/>
      <c r="G146" s="222"/>
      <c r="H146" s="221">
        <v>0.1</v>
      </c>
      <c r="I146" s="222"/>
      <c r="J146" s="223">
        <f t="shared" si="2"/>
        <v>0</v>
      </c>
      <c r="K146" s="224"/>
      <c r="L146" s="224"/>
      <c r="M146" s="215"/>
      <c r="AR146" s="205">
        <v>0</v>
      </c>
      <c r="AS146" s="205">
        <v>0</v>
      </c>
      <c r="AT146" s="205">
        <v>0</v>
      </c>
    </row>
    <row r="147" spans="1:46" ht="15.75" hidden="1" customHeight="1" outlineLevel="1">
      <c r="A147" s="8" t="s">
        <v>61</v>
      </c>
      <c r="B147" s="216">
        <v>138</v>
      </c>
      <c r="C147" s="226"/>
      <c r="D147" s="227"/>
      <c r="E147" s="224"/>
      <c r="F147" s="224"/>
      <c r="G147" s="222"/>
      <c r="H147" s="221">
        <v>0.1</v>
      </c>
      <c r="I147" s="222"/>
      <c r="J147" s="223">
        <f t="shared" si="2"/>
        <v>0</v>
      </c>
      <c r="K147" s="224"/>
      <c r="L147" s="224"/>
      <c r="M147" s="215"/>
      <c r="AR147" s="205">
        <v>0</v>
      </c>
      <c r="AS147" s="205">
        <v>0</v>
      </c>
      <c r="AT147" s="205">
        <v>0</v>
      </c>
    </row>
    <row r="148" spans="1:46" ht="15.75" hidden="1" customHeight="1" outlineLevel="1">
      <c r="A148" s="8" t="s">
        <v>61</v>
      </c>
      <c r="B148" s="216">
        <v>139</v>
      </c>
      <c r="C148" s="226"/>
      <c r="D148" s="227"/>
      <c r="E148" s="224"/>
      <c r="F148" s="224"/>
      <c r="G148" s="222"/>
      <c r="H148" s="221">
        <v>0.1</v>
      </c>
      <c r="I148" s="222"/>
      <c r="J148" s="223">
        <f t="shared" si="2"/>
        <v>0</v>
      </c>
      <c r="K148" s="224"/>
      <c r="L148" s="224"/>
      <c r="M148" s="215"/>
      <c r="AR148" s="205">
        <v>0</v>
      </c>
      <c r="AS148" s="205">
        <v>0</v>
      </c>
      <c r="AT148" s="205">
        <v>0</v>
      </c>
    </row>
    <row r="149" spans="1:46" ht="15.75" hidden="1" customHeight="1" outlineLevel="1">
      <c r="A149" s="8" t="s">
        <v>61</v>
      </c>
      <c r="B149" s="216">
        <v>140</v>
      </c>
      <c r="C149" s="226"/>
      <c r="D149" s="227"/>
      <c r="E149" s="224"/>
      <c r="F149" s="224"/>
      <c r="G149" s="222"/>
      <c r="H149" s="221">
        <v>0.1</v>
      </c>
      <c r="I149" s="222"/>
      <c r="J149" s="223">
        <f t="shared" si="2"/>
        <v>0</v>
      </c>
      <c r="K149" s="224"/>
      <c r="L149" s="224"/>
      <c r="M149" s="215"/>
      <c r="AR149" s="205">
        <v>0</v>
      </c>
      <c r="AS149" s="205">
        <v>0</v>
      </c>
      <c r="AT149" s="205">
        <v>0</v>
      </c>
    </row>
    <row r="150" spans="1:46" ht="15.75" hidden="1" customHeight="1" outlineLevel="1">
      <c r="A150" s="8" t="s">
        <v>61</v>
      </c>
      <c r="B150" s="216">
        <v>141</v>
      </c>
      <c r="C150" s="226"/>
      <c r="D150" s="227"/>
      <c r="E150" s="224"/>
      <c r="F150" s="224"/>
      <c r="G150" s="222"/>
      <c r="H150" s="221">
        <v>0.1</v>
      </c>
      <c r="I150" s="222"/>
      <c r="J150" s="223">
        <f t="shared" si="2"/>
        <v>0</v>
      </c>
      <c r="K150" s="224"/>
      <c r="L150" s="224"/>
      <c r="M150" s="215"/>
      <c r="AR150" s="205">
        <v>0</v>
      </c>
      <c r="AS150" s="205">
        <v>0</v>
      </c>
      <c r="AT150" s="205">
        <v>0</v>
      </c>
    </row>
    <row r="151" spans="1:46" ht="15.75" hidden="1" customHeight="1" outlineLevel="1">
      <c r="A151" s="8" t="s">
        <v>61</v>
      </c>
      <c r="B151" s="216">
        <v>142</v>
      </c>
      <c r="C151" s="226"/>
      <c r="D151" s="227"/>
      <c r="E151" s="224"/>
      <c r="F151" s="224"/>
      <c r="G151" s="222"/>
      <c r="H151" s="221">
        <v>0.1</v>
      </c>
      <c r="I151" s="222"/>
      <c r="J151" s="223">
        <f t="shared" si="2"/>
        <v>0</v>
      </c>
      <c r="K151" s="224"/>
      <c r="L151" s="224"/>
      <c r="M151" s="215"/>
      <c r="AR151" s="205">
        <v>0</v>
      </c>
      <c r="AS151" s="205">
        <v>0</v>
      </c>
      <c r="AT151" s="205">
        <v>0</v>
      </c>
    </row>
    <row r="152" spans="1:46" ht="15.75" hidden="1" customHeight="1" outlineLevel="1">
      <c r="A152" s="8" t="s">
        <v>61</v>
      </c>
      <c r="B152" s="216">
        <v>143</v>
      </c>
      <c r="C152" s="226"/>
      <c r="D152" s="227"/>
      <c r="E152" s="224"/>
      <c r="F152" s="224"/>
      <c r="G152" s="222"/>
      <c r="H152" s="221">
        <v>0.1</v>
      </c>
      <c r="I152" s="222"/>
      <c r="J152" s="223">
        <f t="shared" si="2"/>
        <v>0</v>
      </c>
      <c r="K152" s="224"/>
      <c r="L152" s="224"/>
      <c r="M152" s="215"/>
      <c r="AR152" s="205">
        <v>0</v>
      </c>
      <c r="AS152" s="205">
        <v>0</v>
      </c>
      <c r="AT152" s="205">
        <v>0</v>
      </c>
    </row>
    <row r="153" spans="1:46" ht="15.75" hidden="1" customHeight="1" outlineLevel="1">
      <c r="A153" s="8" t="s">
        <v>61</v>
      </c>
      <c r="B153" s="216">
        <v>144</v>
      </c>
      <c r="C153" s="226"/>
      <c r="D153" s="227"/>
      <c r="E153" s="224"/>
      <c r="F153" s="224"/>
      <c r="G153" s="222"/>
      <c r="H153" s="221">
        <v>0.1</v>
      </c>
      <c r="I153" s="222"/>
      <c r="J153" s="223">
        <f t="shared" si="2"/>
        <v>0</v>
      </c>
      <c r="K153" s="224"/>
      <c r="L153" s="224"/>
      <c r="M153" s="215"/>
      <c r="AR153" s="205">
        <v>0</v>
      </c>
      <c r="AS153" s="205">
        <v>0</v>
      </c>
      <c r="AT153" s="205">
        <v>0</v>
      </c>
    </row>
    <row r="154" spans="1:46" ht="15.75" hidden="1" customHeight="1" outlineLevel="1">
      <c r="A154" s="8" t="s">
        <v>61</v>
      </c>
      <c r="B154" s="216">
        <v>145</v>
      </c>
      <c r="C154" s="226"/>
      <c r="D154" s="227"/>
      <c r="E154" s="224"/>
      <c r="F154" s="224"/>
      <c r="G154" s="222"/>
      <c r="H154" s="221">
        <v>0.1</v>
      </c>
      <c r="I154" s="222"/>
      <c r="J154" s="223">
        <f t="shared" si="2"/>
        <v>0</v>
      </c>
      <c r="K154" s="224"/>
      <c r="L154" s="224"/>
      <c r="M154" s="215"/>
      <c r="AR154" s="205">
        <v>0</v>
      </c>
      <c r="AS154" s="205">
        <v>0</v>
      </c>
      <c r="AT154" s="205">
        <v>0</v>
      </c>
    </row>
    <row r="155" spans="1:46" ht="15.75" hidden="1" customHeight="1" outlineLevel="1">
      <c r="A155" s="8" t="s">
        <v>61</v>
      </c>
      <c r="B155" s="216">
        <v>146</v>
      </c>
      <c r="C155" s="226"/>
      <c r="D155" s="227"/>
      <c r="E155" s="224"/>
      <c r="F155" s="224"/>
      <c r="G155" s="222"/>
      <c r="H155" s="221">
        <v>0.1</v>
      </c>
      <c r="I155" s="222"/>
      <c r="J155" s="223">
        <f t="shared" si="2"/>
        <v>0</v>
      </c>
      <c r="K155" s="224"/>
      <c r="L155" s="224"/>
      <c r="M155" s="215"/>
      <c r="AR155" s="205">
        <v>0</v>
      </c>
      <c r="AS155" s="205">
        <v>0</v>
      </c>
      <c r="AT155" s="205">
        <v>0</v>
      </c>
    </row>
    <row r="156" spans="1:46" ht="15.75" hidden="1" customHeight="1" outlineLevel="1">
      <c r="A156" s="8" t="s">
        <v>61</v>
      </c>
      <c r="B156" s="216">
        <v>147</v>
      </c>
      <c r="C156" s="226"/>
      <c r="D156" s="227"/>
      <c r="E156" s="224"/>
      <c r="F156" s="224"/>
      <c r="G156" s="222"/>
      <c r="H156" s="221">
        <v>0.1</v>
      </c>
      <c r="I156" s="222"/>
      <c r="J156" s="223">
        <f t="shared" si="2"/>
        <v>0</v>
      </c>
      <c r="K156" s="224"/>
      <c r="L156" s="224"/>
      <c r="M156" s="215"/>
      <c r="AR156" s="205">
        <v>0</v>
      </c>
      <c r="AS156" s="205">
        <v>0</v>
      </c>
      <c r="AT156" s="205">
        <v>0</v>
      </c>
    </row>
    <row r="157" spans="1:46" ht="15.75" hidden="1" customHeight="1" outlineLevel="1">
      <c r="A157" s="8" t="s">
        <v>61</v>
      </c>
      <c r="B157" s="216">
        <v>148</v>
      </c>
      <c r="C157" s="226"/>
      <c r="D157" s="227"/>
      <c r="E157" s="224"/>
      <c r="F157" s="224"/>
      <c r="G157" s="222"/>
      <c r="H157" s="221">
        <v>0.1</v>
      </c>
      <c r="I157" s="222"/>
      <c r="J157" s="223">
        <f t="shared" si="2"/>
        <v>0</v>
      </c>
      <c r="K157" s="224"/>
      <c r="L157" s="224"/>
      <c r="M157" s="215"/>
      <c r="AR157" s="205">
        <v>0</v>
      </c>
      <c r="AS157" s="205">
        <v>0</v>
      </c>
      <c r="AT157" s="205">
        <v>0</v>
      </c>
    </row>
    <row r="158" spans="1:46" ht="15.75" hidden="1" customHeight="1" outlineLevel="1">
      <c r="A158" s="8" t="s">
        <v>61</v>
      </c>
      <c r="B158" s="216">
        <v>149</v>
      </c>
      <c r="C158" s="226"/>
      <c r="D158" s="227"/>
      <c r="E158" s="224"/>
      <c r="F158" s="224"/>
      <c r="G158" s="222"/>
      <c r="H158" s="221">
        <v>0.1</v>
      </c>
      <c r="I158" s="222"/>
      <c r="J158" s="223">
        <f t="shared" si="2"/>
        <v>0</v>
      </c>
      <c r="K158" s="224"/>
      <c r="L158" s="224"/>
      <c r="M158" s="215"/>
      <c r="AR158" s="205">
        <v>0</v>
      </c>
      <c r="AS158" s="205">
        <v>0</v>
      </c>
      <c r="AT158" s="205">
        <v>0</v>
      </c>
    </row>
    <row r="159" spans="1:46" ht="15.75" hidden="1" customHeight="1" outlineLevel="1">
      <c r="A159" s="8" t="s">
        <v>61</v>
      </c>
      <c r="B159" s="216">
        <v>150</v>
      </c>
      <c r="C159" s="226"/>
      <c r="D159" s="227"/>
      <c r="E159" s="224"/>
      <c r="F159" s="224"/>
      <c r="G159" s="222"/>
      <c r="H159" s="221">
        <v>0.1</v>
      </c>
      <c r="I159" s="222"/>
      <c r="J159" s="223">
        <f t="shared" si="2"/>
        <v>0</v>
      </c>
      <c r="K159" s="224"/>
      <c r="L159" s="224"/>
      <c r="M159" s="215"/>
      <c r="AR159" s="205">
        <v>0</v>
      </c>
      <c r="AS159" s="205">
        <v>0</v>
      </c>
      <c r="AT159" s="205">
        <v>0</v>
      </c>
    </row>
    <row r="160" spans="1:46" ht="15.75" hidden="1" customHeight="1" outlineLevel="1">
      <c r="A160" s="8" t="s">
        <v>61</v>
      </c>
      <c r="B160" s="216">
        <v>151</v>
      </c>
      <c r="C160" s="226"/>
      <c r="D160" s="227"/>
      <c r="E160" s="224"/>
      <c r="F160" s="224"/>
      <c r="G160" s="222"/>
      <c r="H160" s="221">
        <v>0.1</v>
      </c>
      <c r="I160" s="222"/>
      <c r="J160" s="223">
        <f t="shared" si="2"/>
        <v>0</v>
      </c>
      <c r="K160" s="224"/>
      <c r="L160" s="224"/>
      <c r="M160" s="215"/>
      <c r="AR160" s="205">
        <v>0</v>
      </c>
      <c r="AS160" s="205">
        <v>0</v>
      </c>
      <c r="AT160" s="205">
        <v>0</v>
      </c>
    </row>
    <row r="161" spans="1:46" ht="15.75" hidden="1" customHeight="1" outlineLevel="1">
      <c r="A161" s="8" t="s">
        <v>61</v>
      </c>
      <c r="B161" s="216">
        <v>152</v>
      </c>
      <c r="C161" s="226"/>
      <c r="D161" s="227"/>
      <c r="E161" s="224"/>
      <c r="F161" s="224"/>
      <c r="G161" s="222"/>
      <c r="H161" s="221">
        <v>0.1</v>
      </c>
      <c r="I161" s="222"/>
      <c r="J161" s="223">
        <f t="shared" si="2"/>
        <v>0</v>
      </c>
      <c r="K161" s="224"/>
      <c r="L161" s="224"/>
      <c r="M161" s="215"/>
      <c r="AR161" s="205">
        <v>0</v>
      </c>
      <c r="AS161" s="205">
        <v>0</v>
      </c>
      <c r="AT161" s="205">
        <v>0</v>
      </c>
    </row>
    <row r="162" spans="1:46" ht="15.75" hidden="1" customHeight="1" outlineLevel="1">
      <c r="A162" s="8" t="s">
        <v>61</v>
      </c>
      <c r="B162" s="216">
        <v>153</v>
      </c>
      <c r="C162" s="226"/>
      <c r="D162" s="227"/>
      <c r="E162" s="224"/>
      <c r="F162" s="224"/>
      <c r="G162" s="222"/>
      <c r="H162" s="221">
        <v>0.1</v>
      </c>
      <c r="I162" s="222"/>
      <c r="J162" s="223">
        <f t="shared" si="2"/>
        <v>0</v>
      </c>
      <c r="K162" s="224"/>
      <c r="L162" s="224"/>
      <c r="M162" s="215"/>
      <c r="AR162" s="205">
        <v>0</v>
      </c>
      <c r="AS162" s="205">
        <v>0</v>
      </c>
      <c r="AT162" s="205">
        <v>0</v>
      </c>
    </row>
    <row r="163" spans="1:46" ht="15.75" hidden="1" customHeight="1" outlineLevel="1">
      <c r="A163" s="8" t="s">
        <v>61</v>
      </c>
      <c r="B163" s="216">
        <v>154</v>
      </c>
      <c r="C163" s="226"/>
      <c r="D163" s="227"/>
      <c r="E163" s="224"/>
      <c r="F163" s="224"/>
      <c r="G163" s="222"/>
      <c r="H163" s="221">
        <v>0.1</v>
      </c>
      <c r="I163" s="222"/>
      <c r="J163" s="223">
        <f t="shared" si="2"/>
        <v>0</v>
      </c>
      <c r="K163" s="224"/>
      <c r="L163" s="224"/>
      <c r="M163" s="215"/>
      <c r="AR163" s="205">
        <v>0</v>
      </c>
      <c r="AS163" s="205">
        <v>0</v>
      </c>
      <c r="AT163" s="205">
        <v>0</v>
      </c>
    </row>
    <row r="164" spans="1:46" ht="15.75" hidden="1" customHeight="1" outlineLevel="1">
      <c r="A164" s="8" t="s">
        <v>61</v>
      </c>
      <c r="B164" s="216">
        <v>155</v>
      </c>
      <c r="C164" s="226"/>
      <c r="D164" s="227"/>
      <c r="E164" s="224"/>
      <c r="F164" s="224"/>
      <c r="G164" s="222"/>
      <c r="H164" s="221">
        <v>0.1</v>
      </c>
      <c r="I164" s="222"/>
      <c r="J164" s="223">
        <f t="shared" si="2"/>
        <v>0</v>
      </c>
      <c r="K164" s="224"/>
      <c r="L164" s="224"/>
      <c r="M164" s="215"/>
      <c r="AR164" s="205">
        <v>0</v>
      </c>
      <c r="AS164" s="205">
        <v>0</v>
      </c>
      <c r="AT164" s="205">
        <v>0</v>
      </c>
    </row>
    <row r="165" spans="1:46" ht="15.75" hidden="1" customHeight="1" outlineLevel="1">
      <c r="A165" s="8" t="s">
        <v>61</v>
      </c>
      <c r="B165" s="216">
        <v>156</v>
      </c>
      <c r="C165" s="226"/>
      <c r="D165" s="227"/>
      <c r="E165" s="224"/>
      <c r="F165" s="224"/>
      <c r="G165" s="222"/>
      <c r="H165" s="221">
        <v>0.1</v>
      </c>
      <c r="I165" s="222"/>
      <c r="J165" s="223">
        <f t="shared" si="2"/>
        <v>0</v>
      </c>
      <c r="K165" s="224"/>
      <c r="L165" s="224"/>
      <c r="M165" s="215"/>
      <c r="AR165" s="205">
        <v>0</v>
      </c>
      <c r="AS165" s="205">
        <v>0</v>
      </c>
      <c r="AT165" s="205">
        <v>0</v>
      </c>
    </row>
    <row r="166" spans="1:46" ht="15.75" hidden="1" customHeight="1" outlineLevel="1">
      <c r="A166" s="8" t="s">
        <v>61</v>
      </c>
      <c r="B166" s="216">
        <v>157</v>
      </c>
      <c r="C166" s="226"/>
      <c r="D166" s="227"/>
      <c r="E166" s="224"/>
      <c r="F166" s="224"/>
      <c r="G166" s="222"/>
      <c r="H166" s="221">
        <v>0.1</v>
      </c>
      <c r="I166" s="222"/>
      <c r="J166" s="223">
        <f t="shared" si="2"/>
        <v>0</v>
      </c>
      <c r="K166" s="224"/>
      <c r="L166" s="224"/>
      <c r="M166" s="215"/>
      <c r="AR166" s="205">
        <v>0</v>
      </c>
      <c r="AS166" s="205">
        <v>0</v>
      </c>
      <c r="AT166" s="205">
        <v>0</v>
      </c>
    </row>
    <row r="167" spans="1:46" ht="15.75" hidden="1" customHeight="1" outlineLevel="1">
      <c r="A167" s="8" t="s">
        <v>61</v>
      </c>
      <c r="B167" s="216">
        <v>158</v>
      </c>
      <c r="C167" s="226"/>
      <c r="D167" s="227"/>
      <c r="E167" s="224"/>
      <c r="F167" s="224"/>
      <c r="G167" s="222"/>
      <c r="H167" s="221">
        <v>0.1</v>
      </c>
      <c r="I167" s="222"/>
      <c r="J167" s="223">
        <f t="shared" si="2"/>
        <v>0</v>
      </c>
      <c r="K167" s="224"/>
      <c r="L167" s="224"/>
      <c r="M167" s="215"/>
      <c r="AR167" s="205">
        <v>0</v>
      </c>
      <c r="AS167" s="205">
        <v>0</v>
      </c>
      <c r="AT167" s="205">
        <v>0</v>
      </c>
    </row>
    <row r="168" spans="1:46" ht="15.75" hidden="1" customHeight="1" outlineLevel="1">
      <c r="A168" s="8" t="s">
        <v>61</v>
      </c>
      <c r="B168" s="216">
        <v>159</v>
      </c>
      <c r="C168" s="226"/>
      <c r="D168" s="227"/>
      <c r="E168" s="224"/>
      <c r="F168" s="224"/>
      <c r="G168" s="222"/>
      <c r="H168" s="221">
        <v>0.1</v>
      </c>
      <c r="I168" s="222"/>
      <c r="J168" s="223">
        <f t="shared" si="2"/>
        <v>0</v>
      </c>
      <c r="K168" s="224"/>
      <c r="L168" s="224"/>
      <c r="M168" s="215"/>
      <c r="AR168" s="205">
        <v>0</v>
      </c>
      <c r="AS168" s="205">
        <v>0</v>
      </c>
      <c r="AT168" s="205">
        <v>0</v>
      </c>
    </row>
    <row r="169" spans="1:46" ht="15.75" hidden="1" customHeight="1" outlineLevel="1">
      <c r="A169" s="8" t="s">
        <v>61</v>
      </c>
      <c r="B169" s="216">
        <v>160</v>
      </c>
      <c r="C169" s="226"/>
      <c r="D169" s="227"/>
      <c r="E169" s="224"/>
      <c r="F169" s="224"/>
      <c r="G169" s="222"/>
      <c r="H169" s="221">
        <v>0.1</v>
      </c>
      <c r="I169" s="222"/>
      <c r="J169" s="223">
        <f t="shared" si="2"/>
        <v>0</v>
      </c>
      <c r="K169" s="224"/>
      <c r="L169" s="224"/>
      <c r="M169" s="215"/>
      <c r="AR169" s="205">
        <v>0</v>
      </c>
      <c r="AS169" s="205">
        <v>0</v>
      </c>
      <c r="AT169" s="205">
        <v>0</v>
      </c>
    </row>
    <row r="170" spans="1:46" ht="15.75" hidden="1" customHeight="1" outlineLevel="1">
      <c r="A170" s="8" t="s">
        <v>61</v>
      </c>
      <c r="B170" s="216">
        <v>161</v>
      </c>
      <c r="C170" s="226"/>
      <c r="D170" s="227"/>
      <c r="E170" s="224"/>
      <c r="F170" s="224"/>
      <c r="G170" s="222"/>
      <c r="H170" s="221">
        <v>0.1</v>
      </c>
      <c r="I170" s="222"/>
      <c r="J170" s="223">
        <f t="shared" si="2"/>
        <v>0</v>
      </c>
      <c r="K170" s="224"/>
      <c r="L170" s="224"/>
      <c r="M170" s="215"/>
      <c r="AR170" s="205">
        <v>0</v>
      </c>
      <c r="AS170" s="205">
        <v>0</v>
      </c>
      <c r="AT170" s="205">
        <v>0</v>
      </c>
    </row>
    <row r="171" spans="1:46" ht="15.75" hidden="1" customHeight="1" outlineLevel="1">
      <c r="A171" s="8" t="s">
        <v>61</v>
      </c>
      <c r="B171" s="216">
        <v>162</v>
      </c>
      <c r="C171" s="226"/>
      <c r="D171" s="227"/>
      <c r="E171" s="224"/>
      <c r="F171" s="224"/>
      <c r="G171" s="222"/>
      <c r="H171" s="221">
        <v>0.1</v>
      </c>
      <c r="I171" s="222"/>
      <c r="J171" s="223">
        <f t="shared" si="2"/>
        <v>0</v>
      </c>
      <c r="K171" s="224"/>
      <c r="L171" s="224"/>
      <c r="M171" s="215"/>
      <c r="AR171" s="205">
        <v>0</v>
      </c>
      <c r="AS171" s="205">
        <v>0</v>
      </c>
      <c r="AT171" s="205">
        <v>0</v>
      </c>
    </row>
    <row r="172" spans="1:46" ht="15.75" hidden="1" customHeight="1" outlineLevel="1">
      <c r="A172" s="8" t="s">
        <v>61</v>
      </c>
      <c r="B172" s="216">
        <v>163</v>
      </c>
      <c r="C172" s="226"/>
      <c r="D172" s="227"/>
      <c r="E172" s="224"/>
      <c r="F172" s="224"/>
      <c r="G172" s="222"/>
      <c r="H172" s="221">
        <v>0.1</v>
      </c>
      <c r="I172" s="222"/>
      <c r="J172" s="223">
        <f t="shared" si="2"/>
        <v>0</v>
      </c>
      <c r="K172" s="224"/>
      <c r="L172" s="224"/>
      <c r="M172" s="215"/>
      <c r="AR172" s="205">
        <v>0</v>
      </c>
      <c r="AS172" s="205">
        <v>0</v>
      </c>
      <c r="AT172" s="205">
        <v>0</v>
      </c>
    </row>
    <row r="173" spans="1:46" ht="15.75" hidden="1" customHeight="1" outlineLevel="1">
      <c r="A173" s="8" t="s">
        <v>61</v>
      </c>
      <c r="B173" s="216">
        <v>164</v>
      </c>
      <c r="C173" s="226"/>
      <c r="D173" s="227"/>
      <c r="E173" s="224"/>
      <c r="F173" s="224"/>
      <c r="G173" s="222"/>
      <c r="H173" s="221">
        <v>0.1</v>
      </c>
      <c r="I173" s="222"/>
      <c r="J173" s="223">
        <f t="shared" si="2"/>
        <v>0</v>
      </c>
      <c r="K173" s="224"/>
      <c r="L173" s="224"/>
      <c r="M173" s="215"/>
      <c r="AR173" s="205">
        <v>0</v>
      </c>
      <c r="AS173" s="205">
        <v>0</v>
      </c>
      <c r="AT173" s="205">
        <v>0</v>
      </c>
    </row>
    <row r="174" spans="1:46" ht="15.75" hidden="1" customHeight="1" outlineLevel="1">
      <c r="A174" s="8" t="s">
        <v>61</v>
      </c>
      <c r="B174" s="216">
        <v>165</v>
      </c>
      <c r="C174" s="226"/>
      <c r="D174" s="227"/>
      <c r="E174" s="224"/>
      <c r="F174" s="224"/>
      <c r="G174" s="222"/>
      <c r="H174" s="221">
        <v>0.1</v>
      </c>
      <c r="I174" s="222"/>
      <c r="J174" s="223">
        <f t="shared" si="2"/>
        <v>0</v>
      </c>
      <c r="K174" s="224"/>
      <c r="L174" s="224"/>
      <c r="M174" s="215"/>
      <c r="AR174" s="205">
        <v>0</v>
      </c>
      <c r="AS174" s="205">
        <v>0</v>
      </c>
      <c r="AT174" s="205">
        <v>0</v>
      </c>
    </row>
    <row r="175" spans="1:46" ht="15.75" hidden="1" customHeight="1" outlineLevel="1">
      <c r="A175" s="8" t="s">
        <v>61</v>
      </c>
      <c r="B175" s="216">
        <v>166</v>
      </c>
      <c r="C175" s="226"/>
      <c r="D175" s="227"/>
      <c r="E175" s="224"/>
      <c r="F175" s="224"/>
      <c r="G175" s="222"/>
      <c r="H175" s="221">
        <v>0.1</v>
      </c>
      <c r="I175" s="222"/>
      <c r="J175" s="223">
        <f t="shared" si="2"/>
        <v>0</v>
      </c>
      <c r="K175" s="224"/>
      <c r="L175" s="224"/>
      <c r="M175" s="215"/>
      <c r="AR175" s="205">
        <v>0</v>
      </c>
      <c r="AS175" s="205">
        <v>0</v>
      </c>
      <c r="AT175" s="205">
        <v>0</v>
      </c>
    </row>
    <row r="176" spans="1:46" ht="15.75" hidden="1" customHeight="1" outlineLevel="1">
      <c r="A176" s="8" t="s">
        <v>61</v>
      </c>
      <c r="B176" s="216">
        <v>167</v>
      </c>
      <c r="C176" s="226"/>
      <c r="D176" s="227"/>
      <c r="E176" s="224"/>
      <c r="F176" s="224"/>
      <c r="G176" s="222"/>
      <c r="H176" s="221">
        <v>0.1</v>
      </c>
      <c r="I176" s="222"/>
      <c r="J176" s="223">
        <f t="shared" si="2"/>
        <v>0</v>
      </c>
      <c r="K176" s="224"/>
      <c r="L176" s="224"/>
      <c r="M176" s="215"/>
      <c r="AR176" s="205">
        <v>0</v>
      </c>
      <c r="AS176" s="205">
        <v>0</v>
      </c>
      <c r="AT176" s="205">
        <v>0</v>
      </c>
    </row>
    <row r="177" spans="1:46" ht="15.75" hidden="1" customHeight="1" outlineLevel="1">
      <c r="A177" s="8" t="s">
        <v>61</v>
      </c>
      <c r="B177" s="216">
        <v>168</v>
      </c>
      <c r="C177" s="226"/>
      <c r="D177" s="227"/>
      <c r="E177" s="224"/>
      <c r="F177" s="224"/>
      <c r="G177" s="222"/>
      <c r="H177" s="221">
        <v>0.1</v>
      </c>
      <c r="I177" s="222"/>
      <c r="J177" s="223">
        <f t="shared" si="2"/>
        <v>0</v>
      </c>
      <c r="K177" s="224"/>
      <c r="L177" s="224"/>
      <c r="M177" s="215"/>
      <c r="AR177" s="205">
        <v>0</v>
      </c>
      <c r="AS177" s="205">
        <v>0</v>
      </c>
      <c r="AT177" s="205">
        <v>0</v>
      </c>
    </row>
    <row r="178" spans="1:46" ht="15.75" hidden="1" customHeight="1" outlineLevel="1">
      <c r="A178" s="8" t="s">
        <v>61</v>
      </c>
      <c r="B178" s="216">
        <v>169</v>
      </c>
      <c r="C178" s="226"/>
      <c r="D178" s="227"/>
      <c r="E178" s="224"/>
      <c r="F178" s="224"/>
      <c r="G178" s="222"/>
      <c r="H178" s="221">
        <v>0.1</v>
      </c>
      <c r="I178" s="222"/>
      <c r="J178" s="223">
        <f t="shared" si="2"/>
        <v>0</v>
      </c>
      <c r="K178" s="224"/>
      <c r="L178" s="224"/>
      <c r="M178" s="215"/>
      <c r="AR178" s="205">
        <v>0</v>
      </c>
      <c r="AS178" s="205">
        <v>0</v>
      </c>
      <c r="AT178" s="205">
        <v>0</v>
      </c>
    </row>
    <row r="179" spans="1:46" ht="15.75" hidden="1" customHeight="1" outlineLevel="1">
      <c r="A179" s="8" t="s">
        <v>61</v>
      </c>
      <c r="B179" s="216">
        <v>170</v>
      </c>
      <c r="C179" s="226"/>
      <c r="D179" s="227"/>
      <c r="E179" s="224"/>
      <c r="F179" s="224"/>
      <c r="G179" s="222"/>
      <c r="H179" s="221">
        <v>0.1</v>
      </c>
      <c r="I179" s="222"/>
      <c r="J179" s="223">
        <f t="shared" si="2"/>
        <v>0</v>
      </c>
      <c r="K179" s="224"/>
      <c r="L179" s="224"/>
      <c r="M179" s="215"/>
      <c r="AR179" s="205">
        <v>0</v>
      </c>
      <c r="AS179" s="205">
        <v>0</v>
      </c>
      <c r="AT179" s="205">
        <v>0</v>
      </c>
    </row>
    <row r="180" spans="1:46" ht="15.75" hidden="1" customHeight="1" outlineLevel="1">
      <c r="A180" s="8" t="s">
        <v>61</v>
      </c>
      <c r="B180" s="216">
        <v>171</v>
      </c>
      <c r="C180" s="226"/>
      <c r="D180" s="227"/>
      <c r="E180" s="224"/>
      <c r="F180" s="224"/>
      <c r="G180" s="222"/>
      <c r="H180" s="221">
        <v>0.1</v>
      </c>
      <c r="I180" s="222"/>
      <c r="J180" s="223">
        <f t="shared" si="2"/>
        <v>0</v>
      </c>
      <c r="K180" s="224"/>
      <c r="L180" s="224"/>
      <c r="M180" s="215"/>
      <c r="AR180" s="205">
        <v>0</v>
      </c>
      <c r="AS180" s="205">
        <v>0</v>
      </c>
      <c r="AT180" s="205">
        <v>0</v>
      </c>
    </row>
    <row r="181" spans="1:46" ht="15.75" hidden="1" customHeight="1" outlineLevel="1">
      <c r="A181" s="8" t="s">
        <v>61</v>
      </c>
      <c r="B181" s="216">
        <v>172</v>
      </c>
      <c r="C181" s="226"/>
      <c r="D181" s="227"/>
      <c r="E181" s="224"/>
      <c r="F181" s="224"/>
      <c r="G181" s="222"/>
      <c r="H181" s="221">
        <v>0.1</v>
      </c>
      <c r="I181" s="222"/>
      <c r="J181" s="223">
        <f t="shared" si="2"/>
        <v>0</v>
      </c>
      <c r="K181" s="224"/>
      <c r="L181" s="224"/>
      <c r="M181" s="215"/>
      <c r="AR181" s="205">
        <v>0</v>
      </c>
      <c r="AS181" s="205">
        <v>0</v>
      </c>
      <c r="AT181" s="205">
        <v>0</v>
      </c>
    </row>
    <row r="182" spans="1:46" ht="15.75" hidden="1" customHeight="1" outlineLevel="1">
      <c r="A182" s="8" t="s">
        <v>61</v>
      </c>
      <c r="B182" s="216">
        <v>173</v>
      </c>
      <c r="C182" s="226"/>
      <c r="D182" s="227"/>
      <c r="E182" s="224"/>
      <c r="F182" s="224"/>
      <c r="G182" s="222"/>
      <c r="H182" s="221">
        <v>0.1</v>
      </c>
      <c r="I182" s="222"/>
      <c r="J182" s="223">
        <f t="shared" si="2"/>
        <v>0</v>
      </c>
      <c r="K182" s="224"/>
      <c r="L182" s="224"/>
      <c r="M182" s="215"/>
      <c r="AR182" s="205">
        <v>0</v>
      </c>
      <c r="AS182" s="205">
        <v>0</v>
      </c>
      <c r="AT182" s="205">
        <v>0</v>
      </c>
    </row>
    <row r="183" spans="1:46" ht="15.75" hidden="1" customHeight="1" outlineLevel="1">
      <c r="A183" s="8" t="s">
        <v>61</v>
      </c>
      <c r="B183" s="216">
        <v>174</v>
      </c>
      <c r="C183" s="226"/>
      <c r="D183" s="227"/>
      <c r="E183" s="224"/>
      <c r="F183" s="224"/>
      <c r="G183" s="222"/>
      <c r="H183" s="221">
        <v>0.1</v>
      </c>
      <c r="I183" s="222"/>
      <c r="J183" s="223">
        <f t="shared" si="2"/>
        <v>0</v>
      </c>
      <c r="K183" s="224"/>
      <c r="L183" s="224"/>
      <c r="M183" s="215"/>
      <c r="AR183" s="205">
        <v>0</v>
      </c>
      <c r="AS183" s="205">
        <v>0</v>
      </c>
      <c r="AT183" s="205">
        <v>0</v>
      </c>
    </row>
    <row r="184" spans="1:46" ht="15.75" hidden="1" customHeight="1" outlineLevel="1">
      <c r="A184" s="8" t="s">
        <v>61</v>
      </c>
      <c r="B184" s="216">
        <v>175</v>
      </c>
      <c r="C184" s="226"/>
      <c r="D184" s="227"/>
      <c r="E184" s="224"/>
      <c r="F184" s="224"/>
      <c r="G184" s="222"/>
      <c r="H184" s="221">
        <v>0.1</v>
      </c>
      <c r="I184" s="222"/>
      <c r="J184" s="223">
        <f t="shared" si="2"/>
        <v>0</v>
      </c>
      <c r="K184" s="224"/>
      <c r="L184" s="224"/>
      <c r="M184" s="215"/>
      <c r="AR184" s="205">
        <v>0</v>
      </c>
      <c r="AS184" s="205">
        <v>0</v>
      </c>
      <c r="AT184" s="205">
        <v>0</v>
      </c>
    </row>
    <row r="185" spans="1:46" ht="15.75" hidden="1" customHeight="1" outlineLevel="1">
      <c r="A185" s="8" t="s">
        <v>61</v>
      </c>
      <c r="B185" s="216">
        <v>176</v>
      </c>
      <c r="C185" s="226"/>
      <c r="D185" s="227"/>
      <c r="E185" s="224"/>
      <c r="F185" s="224"/>
      <c r="G185" s="222"/>
      <c r="H185" s="221">
        <v>0.1</v>
      </c>
      <c r="I185" s="222"/>
      <c r="J185" s="223">
        <f t="shared" si="2"/>
        <v>0</v>
      </c>
      <c r="K185" s="224"/>
      <c r="L185" s="224"/>
      <c r="M185" s="215"/>
      <c r="AR185" s="205">
        <v>0</v>
      </c>
      <c r="AS185" s="205">
        <v>0</v>
      </c>
      <c r="AT185" s="205">
        <v>0</v>
      </c>
    </row>
    <row r="186" spans="1:46" ht="15.75" hidden="1" customHeight="1" outlineLevel="1">
      <c r="A186" s="8" t="s">
        <v>61</v>
      </c>
      <c r="B186" s="216">
        <v>177</v>
      </c>
      <c r="C186" s="226"/>
      <c r="D186" s="227"/>
      <c r="E186" s="224"/>
      <c r="F186" s="224"/>
      <c r="G186" s="222"/>
      <c r="H186" s="221">
        <v>0.1</v>
      </c>
      <c r="I186" s="222"/>
      <c r="J186" s="223">
        <f t="shared" si="2"/>
        <v>0</v>
      </c>
      <c r="K186" s="224"/>
      <c r="L186" s="224"/>
      <c r="M186" s="215"/>
      <c r="AR186" s="205">
        <v>0</v>
      </c>
      <c r="AS186" s="205">
        <v>0</v>
      </c>
      <c r="AT186" s="205">
        <v>0</v>
      </c>
    </row>
    <row r="187" spans="1:46" ht="15.75" hidden="1" customHeight="1" outlineLevel="1">
      <c r="A187" s="8" t="s">
        <v>61</v>
      </c>
      <c r="B187" s="216">
        <v>178</v>
      </c>
      <c r="C187" s="226"/>
      <c r="D187" s="227"/>
      <c r="E187" s="224"/>
      <c r="F187" s="224"/>
      <c r="G187" s="222"/>
      <c r="H187" s="221">
        <v>0.1</v>
      </c>
      <c r="I187" s="222"/>
      <c r="J187" s="223">
        <f t="shared" si="2"/>
        <v>0</v>
      </c>
      <c r="K187" s="224"/>
      <c r="L187" s="224"/>
      <c r="M187" s="215"/>
      <c r="AR187" s="205">
        <v>0</v>
      </c>
      <c r="AS187" s="205">
        <v>0</v>
      </c>
      <c r="AT187" s="205">
        <v>0</v>
      </c>
    </row>
    <row r="188" spans="1:46" ht="15.75" hidden="1" customHeight="1" outlineLevel="1">
      <c r="A188" s="8" t="s">
        <v>61</v>
      </c>
      <c r="B188" s="216">
        <v>179</v>
      </c>
      <c r="C188" s="226"/>
      <c r="D188" s="227"/>
      <c r="E188" s="224"/>
      <c r="F188" s="224"/>
      <c r="G188" s="222"/>
      <c r="H188" s="221">
        <v>0.1</v>
      </c>
      <c r="I188" s="222"/>
      <c r="J188" s="223">
        <f t="shared" si="2"/>
        <v>0</v>
      </c>
      <c r="K188" s="224"/>
      <c r="L188" s="224"/>
      <c r="M188" s="215"/>
      <c r="AR188" s="205">
        <v>0</v>
      </c>
      <c r="AS188" s="205">
        <v>0</v>
      </c>
      <c r="AT188" s="205">
        <v>0</v>
      </c>
    </row>
    <row r="189" spans="1:46" ht="15.75" hidden="1" customHeight="1" outlineLevel="1">
      <c r="A189" s="8" t="s">
        <v>61</v>
      </c>
      <c r="B189" s="216">
        <v>180</v>
      </c>
      <c r="C189" s="226"/>
      <c r="D189" s="227"/>
      <c r="E189" s="224"/>
      <c r="F189" s="224"/>
      <c r="G189" s="222"/>
      <c r="H189" s="221">
        <v>0.1</v>
      </c>
      <c r="I189" s="222"/>
      <c r="J189" s="223">
        <f t="shared" si="2"/>
        <v>0</v>
      </c>
      <c r="K189" s="224"/>
      <c r="L189" s="224"/>
      <c r="M189" s="215"/>
      <c r="AR189" s="205">
        <v>0</v>
      </c>
      <c r="AS189" s="205">
        <v>0</v>
      </c>
      <c r="AT189" s="205">
        <v>0</v>
      </c>
    </row>
    <row r="190" spans="1:46" ht="15.75" hidden="1" customHeight="1" outlineLevel="1">
      <c r="A190" s="8" t="s">
        <v>61</v>
      </c>
      <c r="B190" s="216">
        <v>181</v>
      </c>
      <c r="C190" s="226"/>
      <c r="D190" s="227"/>
      <c r="E190" s="224"/>
      <c r="F190" s="224"/>
      <c r="G190" s="222"/>
      <c r="H190" s="221">
        <v>0.1</v>
      </c>
      <c r="I190" s="222"/>
      <c r="J190" s="223">
        <f t="shared" si="2"/>
        <v>0</v>
      </c>
      <c r="K190" s="224"/>
      <c r="L190" s="224"/>
      <c r="M190" s="215"/>
      <c r="AR190" s="205">
        <v>0</v>
      </c>
      <c r="AS190" s="205">
        <v>0</v>
      </c>
      <c r="AT190" s="205">
        <v>0</v>
      </c>
    </row>
    <row r="191" spans="1:46" ht="15.75" hidden="1" customHeight="1" outlineLevel="1">
      <c r="A191" s="8" t="s">
        <v>61</v>
      </c>
      <c r="B191" s="216">
        <v>182</v>
      </c>
      <c r="C191" s="226"/>
      <c r="D191" s="227"/>
      <c r="E191" s="224"/>
      <c r="F191" s="224"/>
      <c r="G191" s="222"/>
      <c r="H191" s="221">
        <v>0.1</v>
      </c>
      <c r="I191" s="222"/>
      <c r="J191" s="223">
        <f t="shared" si="2"/>
        <v>0</v>
      </c>
      <c r="K191" s="224"/>
      <c r="L191" s="224"/>
      <c r="M191" s="215"/>
      <c r="AR191" s="205">
        <v>0</v>
      </c>
      <c r="AS191" s="205">
        <v>0</v>
      </c>
      <c r="AT191" s="205">
        <v>0</v>
      </c>
    </row>
    <row r="192" spans="1:46" ht="15.75" hidden="1" customHeight="1" outlineLevel="1">
      <c r="A192" s="8" t="s">
        <v>61</v>
      </c>
      <c r="B192" s="216">
        <v>183</v>
      </c>
      <c r="C192" s="226"/>
      <c r="D192" s="227"/>
      <c r="E192" s="224"/>
      <c r="F192" s="224"/>
      <c r="G192" s="222"/>
      <c r="H192" s="221">
        <v>0.1</v>
      </c>
      <c r="I192" s="222"/>
      <c r="J192" s="223">
        <f t="shared" si="2"/>
        <v>0</v>
      </c>
      <c r="K192" s="224"/>
      <c r="L192" s="224"/>
      <c r="M192" s="215"/>
      <c r="AR192" s="205">
        <v>0</v>
      </c>
      <c r="AS192" s="205">
        <v>0</v>
      </c>
      <c r="AT192" s="205">
        <v>0</v>
      </c>
    </row>
    <row r="193" spans="1:46" ht="15.75" hidden="1" customHeight="1" outlineLevel="1">
      <c r="A193" s="8" t="s">
        <v>61</v>
      </c>
      <c r="B193" s="216">
        <v>184</v>
      </c>
      <c r="C193" s="226"/>
      <c r="D193" s="227"/>
      <c r="E193" s="224"/>
      <c r="F193" s="224"/>
      <c r="G193" s="222"/>
      <c r="H193" s="221">
        <v>0.1</v>
      </c>
      <c r="I193" s="222"/>
      <c r="J193" s="223">
        <f t="shared" si="2"/>
        <v>0</v>
      </c>
      <c r="K193" s="224"/>
      <c r="L193" s="224"/>
      <c r="M193" s="215"/>
      <c r="AR193" s="205">
        <v>0</v>
      </c>
      <c r="AS193" s="205">
        <v>0</v>
      </c>
      <c r="AT193" s="205">
        <v>0</v>
      </c>
    </row>
    <row r="194" spans="1:46" ht="15.75" hidden="1" customHeight="1" outlineLevel="1">
      <c r="A194" s="8" t="s">
        <v>61</v>
      </c>
      <c r="B194" s="216">
        <v>185</v>
      </c>
      <c r="C194" s="226"/>
      <c r="D194" s="227"/>
      <c r="E194" s="224"/>
      <c r="F194" s="224"/>
      <c r="G194" s="222"/>
      <c r="H194" s="221">
        <v>0.1</v>
      </c>
      <c r="I194" s="222"/>
      <c r="J194" s="223">
        <f t="shared" si="2"/>
        <v>0</v>
      </c>
      <c r="K194" s="224"/>
      <c r="L194" s="224"/>
      <c r="M194" s="215"/>
      <c r="AR194" s="205">
        <v>0</v>
      </c>
      <c r="AS194" s="205">
        <v>0</v>
      </c>
      <c r="AT194" s="205">
        <v>0</v>
      </c>
    </row>
    <row r="195" spans="1:46" ht="15.75" hidden="1" customHeight="1" outlineLevel="1">
      <c r="A195" s="8" t="s">
        <v>61</v>
      </c>
      <c r="B195" s="216">
        <v>186</v>
      </c>
      <c r="C195" s="226"/>
      <c r="D195" s="227"/>
      <c r="E195" s="224"/>
      <c r="F195" s="224"/>
      <c r="G195" s="222"/>
      <c r="H195" s="221">
        <v>0.1</v>
      </c>
      <c r="I195" s="222"/>
      <c r="J195" s="223">
        <f t="shared" si="2"/>
        <v>0</v>
      </c>
      <c r="K195" s="224"/>
      <c r="L195" s="224"/>
      <c r="M195" s="215"/>
      <c r="AR195" s="205">
        <v>0</v>
      </c>
      <c r="AS195" s="205">
        <v>0</v>
      </c>
      <c r="AT195" s="205">
        <v>0</v>
      </c>
    </row>
    <row r="196" spans="1:46" ht="15.75" hidden="1" customHeight="1" outlineLevel="1">
      <c r="A196" s="8" t="s">
        <v>61</v>
      </c>
      <c r="B196" s="216">
        <v>187</v>
      </c>
      <c r="C196" s="226"/>
      <c r="D196" s="227"/>
      <c r="E196" s="224"/>
      <c r="F196" s="224"/>
      <c r="G196" s="222"/>
      <c r="H196" s="221">
        <v>0.1</v>
      </c>
      <c r="I196" s="222"/>
      <c r="J196" s="223">
        <f t="shared" si="2"/>
        <v>0</v>
      </c>
      <c r="K196" s="224"/>
      <c r="L196" s="224"/>
      <c r="M196" s="215"/>
      <c r="AR196" s="205">
        <v>0</v>
      </c>
      <c r="AS196" s="205">
        <v>0</v>
      </c>
      <c r="AT196" s="205">
        <v>0</v>
      </c>
    </row>
    <row r="197" spans="1:46" ht="15.75" hidden="1" customHeight="1" outlineLevel="1">
      <c r="A197" s="8" t="s">
        <v>61</v>
      </c>
      <c r="B197" s="216">
        <v>188</v>
      </c>
      <c r="C197" s="226"/>
      <c r="D197" s="227"/>
      <c r="E197" s="224"/>
      <c r="F197" s="224"/>
      <c r="G197" s="222"/>
      <c r="H197" s="221">
        <v>0.1</v>
      </c>
      <c r="I197" s="222"/>
      <c r="J197" s="223">
        <f t="shared" si="2"/>
        <v>0</v>
      </c>
      <c r="K197" s="224"/>
      <c r="L197" s="224"/>
      <c r="M197" s="215"/>
      <c r="AR197" s="205">
        <v>0</v>
      </c>
      <c r="AS197" s="205">
        <v>0</v>
      </c>
      <c r="AT197" s="205">
        <v>0</v>
      </c>
    </row>
    <row r="198" spans="1:46" ht="15.75" hidden="1" customHeight="1" outlineLevel="1">
      <c r="A198" s="8" t="s">
        <v>61</v>
      </c>
      <c r="B198" s="216">
        <v>189</v>
      </c>
      <c r="C198" s="226"/>
      <c r="D198" s="227"/>
      <c r="E198" s="224"/>
      <c r="F198" s="224"/>
      <c r="G198" s="222"/>
      <c r="H198" s="221">
        <v>0.1</v>
      </c>
      <c r="I198" s="222"/>
      <c r="J198" s="223">
        <f t="shared" si="2"/>
        <v>0</v>
      </c>
      <c r="K198" s="224"/>
      <c r="L198" s="224"/>
      <c r="M198" s="215"/>
      <c r="AR198" s="205">
        <v>0</v>
      </c>
      <c r="AS198" s="205">
        <v>0</v>
      </c>
      <c r="AT198" s="205">
        <v>0</v>
      </c>
    </row>
    <row r="199" spans="1:46" ht="15.75" hidden="1" customHeight="1" outlineLevel="1">
      <c r="A199" s="8" t="s">
        <v>61</v>
      </c>
      <c r="B199" s="216">
        <v>190</v>
      </c>
      <c r="C199" s="226"/>
      <c r="D199" s="227"/>
      <c r="E199" s="224"/>
      <c r="F199" s="224"/>
      <c r="G199" s="222"/>
      <c r="H199" s="221">
        <v>0.1</v>
      </c>
      <c r="I199" s="222"/>
      <c r="J199" s="223">
        <f t="shared" si="2"/>
        <v>0</v>
      </c>
      <c r="K199" s="224"/>
      <c r="L199" s="224"/>
      <c r="M199" s="215"/>
      <c r="AR199" s="205">
        <v>0</v>
      </c>
      <c r="AS199" s="205">
        <v>0</v>
      </c>
      <c r="AT199" s="205">
        <v>0</v>
      </c>
    </row>
    <row r="200" spans="1:46" ht="15.75" hidden="1" customHeight="1" outlineLevel="1">
      <c r="A200" s="8" t="s">
        <v>61</v>
      </c>
      <c r="B200" s="216">
        <v>191</v>
      </c>
      <c r="C200" s="226"/>
      <c r="D200" s="227"/>
      <c r="E200" s="224"/>
      <c r="F200" s="224"/>
      <c r="G200" s="222"/>
      <c r="H200" s="221">
        <v>0.1</v>
      </c>
      <c r="I200" s="222"/>
      <c r="J200" s="223">
        <f t="shared" si="2"/>
        <v>0</v>
      </c>
      <c r="K200" s="224"/>
      <c r="L200" s="224"/>
      <c r="M200" s="215"/>
      <c r="AR200" s="205">
        <v>0</v>
      </c>
      <c r="AS200" s="205">
        <v>0</v>
      </c>
      <c r="AT200" s="205">
        <v>0</v>
      </c>
    </row>
    <row r="201" spans="1:46" ht="15.75" hidden="1" customHeight="1" outlineLevel="1">
      <c r="A201" s="8" t="s">
        <v>61</v>
      </c>
      <c r="B201" s="216">
        <v>192</v>
      </c>
      <c r="C201" s="226"/>
      <c r="D201" s="227"/>
      <c r="E201" s="224"/>
      <c r="F201" s="224"/>
      <c r="G201" s="222"/>
      <c r="H201" s="221">
        <v>0.1</v>
      </c>
      <c r="I201" s="222"/>
      <c r="J201" s="223">
        <f t="shared" si="2"/>
        <v>0</v>
      </c>
      <c r="K201" s="224"/>
      <c r="L201" s="224"/>
      <c r="M201" s="215"/>
      <c r="AR201" s="205">
        <v>0</v>
      </c>
      <c r="AS201" s="205">
        <v>0</v>
      </c>
      <c r="AT201" s="205">
        <v>0</v>
      </c>
    </row>
    <row r="202" spans="1:46" ht="15.75" hidden="1" customHeight="1" outlineLevel="1">
      <c r="A202" s="8" t="s">
        <v>61</v>
      </c>
      <c r="B202" s="216">
        <v>193</v>
      </c>
      <c r="C202" s="226"/>
      <c r="D202" s="227"/>
      <c r="E202" s="224"/>
      <c r="F202" s="224"/>
      <c r="G202" s="222"/>
      <c r="H202" s="221">
        <v>0.1</v>
      </c>
      <c r="I202" s="222"/>
      <c r="J202" s="223">
        <f t="shared" si="2"/>
        <v>0</v>
      </c>
      <c r="K202" s="224"/>
      <c r="L202" s="224"/>
      <c r="M202" s="215"/>
      <c r="AR202" s="205">
        <v>0</v>
      </c>
      <c r="AS202" s="205">
        <v>0</v>
      </c>
      <c r="AT202" s="205">
        <v>0</v>
      </c>
    </row>
    <row r="203" spans="1:46" ht="15.75" hidden="1" customHeight="1" outlineLevel="1">
      <c r="A203" s="8" t="s">
        <v>61</v>
      </c>
      <c r="B203" s="216">
        <v>194</v>
      </c>
      <c r="C203" s="226"/>
      <c r="D203" s="227"/>
      <c r="E203" s="224"/>
      <c r="F203" s="224"/>
      <c r="G203" s="222"/>
      <c r="H203" s="221">
        <v>0.1</v>
      </c>
      <c r="I203" s="222"/>
      <c r="J203" s="223">
        <f t="shared" ref="J203:J209" si="3">ROUNDDOWN((G203-I203)/(1+H203),0)</f>
        <v>0</v>
      </c>
      <c r="K203" s="224"/>
      <c r="L203" s="224"/>
      <c r="M203" s="215"/>
      <c r="AR203" s="205">
        <v>0</v>
      </c>
      <c r="AS203" s="205">
        <v>0</v>
      </c>
      <c r="AT203" s="205">
        <v>0</v>
      </c>
    </row>
    <row r="204" spans="1:46" ht="15.75" hidden="1" customHeight="1" outlineLevel="1">
      <c r="A204" s="8" t="s">
        <v>61</v>
      </c>
      <c r="B204" s="216">
        <v>195</v>
      </c>
      <c r="C204" s="226"/>
      <c r="D204" s="227"/>
      <c r="E204" s="224"/>
      <c r="F204" s="224"/>
      <c r="G204" s="222"/>
      <c r="H204" s="221">
        <v>0.1</v>
      </c>
      <c r="I204" s="222"/>
      <c r="J204" s="223">
        <f t="shared" si="3"/>
        <v>0</v>
      </c>
      <c r="K204" s="224"/>
      <c r="L204" s="224"/>
      <c r="M204" s="215"/>
      <c r="AR204" s="205">
        <v>0</v>
      </c>
      <c r="AS204" s="205">
        <v>0</v>
      </c>
      <c r="AT204" s="205">
        <v>0</v>
      </c>
    </row>
    <row r="205" spans="1:46" ht="15.75" hidden="1" customHeight="1" outlineLevel="1">
      <c r="A205" s="8" t="s">
        <v>61</v>
      </c>
      <c r="B205" s="216">
        <v>196</v>
      </c>
      <c r="C205" s="226"/>
      <c r="D205" s="227"/>
      <c r="E205" s="224"/>
      <c r="F205" s="224"/>
      <c r="G205" s="222"/>
      <c r="H205" s="221">
        <v>0.1</v>
      </c>
      <c r="I205" s="222"/>
      <c r="J205" s="223">
        <f t="shared" si="3"/>
        <v>0</v>
      </c>
      <c r="K205" s="224"/>
      <c r="L205" s="224"/>
      <c r="M205" s="215"/>
      <c r="AR205" s="205">
        <v>0</v>
      </c>
      <c r="AS205" s="205">
        <v>0</v>
      </c>
      <c r="AT205" s="205">
        <v>0</v>
      </c>
    </row>
    <row r="206" spans="1:46" ht="15.75" hidden="1" customHeight="1" outlineLevel="1">
      <c r="A206" s="8" t="s">
        <v>61</v>
      </c>
      <c r="B206" s="216">
        <v>197</v>
      </c>
      <c r="C206" s="226"/>
      <c r="D206" s="227"/>
      <c r="E206" s="224"/>
      <c r="F206" s="224"/>
      <c r="G206" s="222"/>
      <c r="H206" s="221">
        <v>0.1</v>
      </c>
      <c r="I206" s="222"/>
      <c r="J206" s="223">
        <f t="shared" si="3"/>
        <v>0</v>
      </c>
      <c r="K206" s="224"/>
      <c r="L206" s="224"/>
      <c r="M206" s="215"/>
      <c r="AR206" s="205">
        <v>0</v>
      </c>
      <c r="AS206" s="205">
        <v>0</v>
      </c>
      <c r="AT206" s="205">
        <v>0</v>
      </c>
    </row>
    <row r="207" spans="1:46" ht="15.75" hidden="1" customHeight="1" outlineLevel="1">
      <c r="A207" s="8" t="s">
        <v>61</v>
      </c>
      <c r="B207" s="216">
        <v>198</v>
      </c>
      <c r="C207" s="226"/>
      <c r="D207" s="227"/>
      <c r="E207" s="224"/>
      <c r="F207" s="224"/>
      <c r="G207" s="222"/>
      <c r="H207" s="221">
        <v>0.1</v>
      </c>
      <c r="I207" s="222"/>
      <c r="J207" s="223">
        <f t="shared" si="3"/>
        <v>0</v>
      </c>
      <c r="K207" s="224"/>
      <c r="L207" s="224"/>
      <c r="M207" s="215"/>
      <c r="AR207" s="205">
        <v>0</v>
      </c>
      <c r="AS207" s="205">
        <v>0</v>
      </c>
      <c r="AT207" s="205">
        <v>0</v>
      </c>
    </row>
    <row r="208" spans="1:46" ht="15.75" hidden="1" customHeight="1" outlineLevel="1">
      <c r="A208" s="8" t="s">
        <v>61</v>
      </c>
      <c r="B208" s="216">
        <v>199</v>
      </c>
      <c r="C208" s="226"/>
      <c r="D208" s="227"/>
      <c r="E208" s="224"/>
      <c r="F208" s="224"/>
      <c r="G208" s="222"/>
      <c r="H208" s="221">
        <v>0.1</v>
      </c>
      <c r="I208" s="222"/>
      <c r="J208" s="223">
        <f t="shared" si="3"/>
        <v>0</v>
      </c>
      <c r="K208" s="224"/>
      <c r="L208" s="224"/>
      <c r="M208" s="215"/>
      <c r="AR208" s="205">
        <v>0</v>
      </c>
      <c r="AS208" s="205">
        <v>0</v>
      </c>
      <c r="AT208" s="205">
        <v>0</v>
      </c>
    </row>
    <row r="209" spans="1:46" ht="15.75" hidden="1" customHeight="1" outlineLevel="1">
      <c r="A209" s="8" t="s">
        <v>61</v>
      </c>
      <c r="B209" s="216">
        <v>200</v>
      </c>
      <c r="C209" s="226"/>
      <c r="D209" s="227"/>
      <c r="E209" s="224"/>
      <c r="F209" s="224"/>
      <c r="G209" s="222"/>
      <c r="H209" s="221">
        <v>0.1</v>
      </c>
      <c r="I209" s="222"/>
      <c r="J209" s="223">
        <f t="shared" si="3"/>
        <v>0</v>
      </c>
      <c r="K209" s="224"/>
      <c r="L209" s="224"/>
      <c r="M209" s="215"/>
      <c r="AR209" s="205">
        <v>0</v>
      </c>
      <c r="AS209" s="205">
        <v>0</v>
      </c>
      <c r="AT209" s="205">
        <v>0</v>
      </c>
    </row>
    <row r="210" spans="1:46" ht="18.75" customHeight="1" collapsed="1">
      <c r="A210" s="9"/>
      <c r="B210" s="228"/>
      <c r="C210" s="228"/>
      <c r="D210" s="228"/>
      <c r="E210" s="228"/>
      <c r="F210" s="228"/>
      <c r="G210" s="228"/>
      <c r="H210" s="228"/>
      <c r="I210" s="228"/>
      <c r="J210" s="229"/>
      <c r="K210" s="228"/>
      <c r="L210" s="228"/>
      <c r="M210" s="230"/>
      <c r="AR210" s="205">
        <v>0</v>
      </c>
      <c r="AS210" s="205">
        <v>0</v>
      </c>
      <c r="AT210" s="205">
        <v>0</v>
      </c>
    </row>
    <row r="211" spans="1:46" ht="15.75" hidden="1" customHeight="1" outlineLevel="1">
      <c r="A211" s="8" t="s">
        <v>61</v>
      </c>
      <c r="B211" s="216">
        <v>201</v>
      </c>
      <c r="C211" s="226"/>
      <c r="D211" s="227"/>
      <c r="E211" s="224"/>
      <c r="F211" s="224"/>
      <c r="G211" s="222"/>
      <c r="H211" s="221">
        <v>0.1</v>
      </c>
      <c r="I211" s="222"/>
      <c r="J211" s="223">
        <v>0</v>
      </c>
      <c r="K211" s="224"/>
      <c r="L211" s="224"/>
      <c r="M211" s="215"/>
      <c r="AR211" s="205">
        <v>0</v>
      </c>
      <c r="AS211" s="205">
        <v>0</v>
      </c>
      <c r="AT211" s="205">
        <v>0</v>
      </c>
    </row>
    <row r="212" spans="1:46" ht="15.75" hidden="1" customHeight="1" outlineLevel="1">
      <c r="A212" s="8" t="s">
        <v>61</v>
      </c>
      <c r="B212" s="216">
        <v>202</v>
      </c>
      <c r="C212" s="226"/>
      <c r="D212" s="227"/>
      <c r="E212" s="224"/>
      <c r="F212" s="224"/>
      <c r="G212" s="222"/>
      <c r="H212" s="221">
        <v>0.1</v>
      </c>
      <c r="I212" s="222"/>
      <c r="J212" s="223">
        <v>0</v>
      </c>
      <c r="K212" s="224"/>
      <c r="L212" s="224"/>
      <c r="M212" s="215"/>
      <c r="AR212" s="205">
        <v>0</v>
      </c>
      <c r="AS212" s="205">
        <v>0</v>
      </c>
      <c r="AT212" s="205">
        <v>0</v>
      </c>
    </row>
    <row r="213" spans="1:46" ht="15.75" hidden="1" customHeight="1" outlineLevel="1">
      <c r="A213" s="8" t="s">
        <v>61</v>
      </c>
      <c r="B213" s="216">
        <v>203</v>
      </c>
      <c r="C213" s="226"/>
      <c r="D213" s="227"/>
      <c r="E213" s="224"/>
      <c r="F213" s="224"/>
      <c r="G213" s="222"/>
      <c r="H213" s="221">
        <v>0.1</v>
      </c>
      <c r="I213" s="222"/>
      <c r="J213" s="223">
        <v>0</v>
      </c>
      <c r="K213" s="224"/>
      <c r="L213" s="224"/>
      <c r="M213" s="215"/>
      <c r="AR213" s="205">
        <v>0</v>
      </c>
      <c r="AS213" s="205">
        <v>0</v>
      </c>
      <c r="AT213" s="205">
        <v>0</v>
      </c>
    </row>
    <row r="214" spans="1:46" ht="15.75" hidden="1" customHeight="1" outlineLevel="1">
      <c r="A214" s="8" t="s">
        <v>61</v>
      </c>
      <c r="B214" s="216">
        <v>204</v>
      </c>
      <c r="C214" s="226"/>
      <c r="D214" s="227"/>
      <c r="E214" s="224"/>
      <c r="F214" s="224"/>
      <c r="G214" s="222"/>
      <c r="H214" s="221">
        <v>0.1</v>
      </c>
      <c r="I214" s="222"/>
      <c r="J214" s="223">
        <v>0</v>
      </c>
      <c r="K214" s="224"/>
      <c r="L214" s="224"/>
      <c r="M214" s="215"/>
      <c r="AR214" s="205">
        <v>0</v>
      </c>
      <c r="AS214" s="205">
        <v>0</v>
      </c>
      <c r="AT214" s="205">
        <v>0</v>
      </c>
    </row>
    <row r="215" spans="1:46" ht="15.75" hidden="1" customHeight="1" outlineLevel="1">
      <c r="A215" s="8" t="s">
        <v>61</v>
      </c>
      <c r="B215" s="216">
        <v>205</v>
      </c>
      <c r="C215" s="226"/>
      <c r="D215" s="227"/>
      <c r="E215" s="224"/>
      <c r="F215" s="224"/>
      <c r="G215" s="222"/>
      <c r="H215" s="221">
        <v>0.1</v>
      </c>
      <c r="I215" s="222"/>
      <c r="J215" s="223">
        <v>0</v>
      </c>
      <c r="K215" s="224"/>
      <c r="L215" s="224"/>
      <c r="M215" s="215"/>
      <c r="AR215" s="205">
        <v>0</v>
      </c>
      <c r="AS215" s="205">
        <v>0</v>
      </c>
      <c r="AT215" s="205">
        <v>0</v>
      </c>
    </row>
    <row r="216" spans="1:46" ht="15.75" hidden="1" customHeight="1" outlineLevel="1">
      <c r="A216" s="8" t="s">
        <v>61</v>
      </c>
      <c r="B216" s="216">
        <v>206</v>
      </c>
      <c r="C216" s="226"/>
      <c r="D216" s="227"/>
      <c r="E216" s="224"/>
      <c r="F216" s="224"/>
      <c r="G216" s="222"/>
      <c r="H216" s="221">
        <v>0.1</v>
      </c>
      <c r="I216" s="222"/>
      <c r="J216" s="223">
        <v>0</v>
      </c>
      <c r="K216" s="224"/>
      <c r="L216" s="224"/>
      <c r="M216" s="215"/>
      <c r="AR216" s="205">
        <v>0</v>
      </c>
      <c r="AS216" s="205">
        <v>0</v>
      </c>
      <c r="AT216" s="205">
        <v>0</v>
      </c>
    </row>
    <row r="217" spans="1:46" ht="15.75" hidden="1" customHeight="1" outlineLevel="1">
      <c r="A217" s="8" t="s">
        <v>61</v>
      </c>
      <c r="B217" s="216">
        <v>207</v>
      </c>
      <c r="C217" s="226"/>
      <c r="D217" s="227"/>
      <c r="E217" s="224"/>
      <c r="F217" s="224"/>
      <c r="G217" s="222"/>
      <c r="H217" s="221">
        <v>0.1</v>
      </c>
      <c r="I217" s="222"/>
      <c r="J217" s="223">
        <v>0</v>
      </c>
      <c r="K217" s="224"/>
      <c r="L217" s="224"/>
      <c r="M217" s="215"/>
      <c r="AR217" s="205">
        <v>0</v>
      </c>
      <c r="AS217" s="205">
        <v>0</v>
      </c>
      <c r="AT217" s="205">
        <v>0</v>
      </c>
    </row>
    <row r="218" spans="1:46" ht="15.75" hidden="1" customHeight="1" outlineLevel="1">
      <c r="A218" s="8" t="s">
        <v>61</v>
      </c>
      <c r="B218" s="216">
        <v>208</v>
      </c>
      <c r="C218" s="226"/>
      <c r="D218" s="227"/>
      <c r="E218" s="224"/>
      <c r="F218" s="224"/>
      <c r="G218" s="222"/>
      <c r="H218" s="221">
        <v>0.1</v>
      </c>
      <c r="I218" s="222"/>
      <c r="J218" s="223">
        <v>0</v>
      </c>
      <c r="K218" s="224"/>
      <c r="L218" s="224"/>
      <c r="M218" s="215"/>
      <c r="AR218" s="205">
        <v>0</v>
      </c>
      <c r="AS218" s="205">
        <v>0</v>
      </c>
      <c r="AT218" s="205">
        <v>0</v>
      </c>
    </row>
    <row r="219" spans="1:46" ht="15.75" hidden="1" customHeight="1" outlineLevel="1">
      <c r="A219" s="8" t="s">
        <v>61</v>
      </c>
      <c r="B219" s="216">
        <v>209</v>
      </c>
      <c r="C219" s="226"/>
      <c r="D219" s="227"/>
      <c r="E219" s="224"/>
      <c r="F219" s="224"/>
      <c r="G219" s="222"/>
      <c r="H219" s="221">
        <v>0.1</v>
      </c>
      <c r="I219" s="222"/>
      <c r="J219" s="223">
        <v>0</v>
      </c>
      <c r="K219" s="224"/>
      <c r="L219" s="224"/>
      <c r="M219" s="215"/>
      <c r="AR219" s="205">
        <v>0</v>
      </c>
      <c r="AS219" s="205">
        <v>0</v>
      </c>
      <c r="AT219" s="205">
        <v>0</v>
      </c>
    </row>
    <row r="220" spans="1:46" ht="15.75" hidden="1" customHeight="1" outlineLevel="1">
      <c r="A220" s="8" t="s">
        <v>61</v>
      </c>
      <c r="B220" s="216">
        <v>210</v>
      </c>
      <c r="C220" s="226"/>
      <c r="D220" s="227"/>
      <c r="E220" s="224"/>
      <c r="F220" s="224"/>
      <c r="G220" s="222"/>
      <c r="H220" s="221">
        <v>0.1</v>
      </c>
      <c r="I220" s="222"/>
      <c r="J220" s="223">
        <v>0</v>
      </c>
      <c r="K220" s="224"/>
      <c r="L220" s="224"/>
      <c r="M220" s="215"/>
      <c r="AR220" s="205">
        <v>0</v>
      </c>
      <c r="AS220" s="205">
        <v>0</v>
      </c>
      <c r="AT220" s="205">
        <v>0</v>
      </c>
    </row>
    <row r="221" spans="1:46" ht="15.75" hidden="1" customHeight="1" outlineLevel="1">
      <c r="A221" s="8" t="s">
        <v>61</v>
      </c>
      <c r="B221" s="216">
        <v>211</v>
      </c>
      <c r="C221" s="226"/>
      <c r="D221" s="227"/>
      <c r="E221" s="224"/>
      <c r="F221" s="224"/>
      <c r="G221" s="222"/>
      <c r="H221" s="221">
        <v>0.1</v>
      </c>
      <c r="I221" s="222"/>
      <c r="J221" s="223">
        <v>0</v>
      </c>
      <c r="K221" s="224"/>
      <c r="L221" s="224"/>
      <c r="M221" s="215"/>
      <c r="AR221" s="205">
        <v>0</v>
      </c>
      <c r="AS221" s="205">
        <v>0</v>
      </c>
      <c r="AT221" s="205">
        <v>0</v>
      </c>
    </row>
    <row r="222" spans="1:46" ht="15.75" hidden="1" customHeight="1" outlineLevel="1">
      <c r="A222" s="8" t="s">
        <v>61</v>
      </c>
      <c r="B222" s="216">
        <v>212</v>
      </c>
      <c r="C222" s="226"/>
      <c r="D222" s="227"/>
      <c r="E222" s="224"/>
      <c r="F222" s="224"/>
      <c r="G222" s="222"/>
      <c r="H222" s="221">
        <v>0.1</v>
      </c>
      <c r="I222" s="222"/>
      <c r="J222" s="223">
        <v>0</v>
      </c>
      <c r="K222" s="224"/>
      <c r="L222" s="224"/>
      <c r="M222" s="215"/>
      <c r="AR222" s="205">
        <v>0</v>
      </c>
      <c r="AS222" s="205">
        <v>0</v>
      </c>
      <c r="AT222" s="205">
        <v>0</v>
      </c>
    </row>
    <row r="223" spans="1:46" ht="15.75" hidden="1" customHeight="1" outlineLevel="1">
      <c r="A223" s="8" t="s">
        <v>61</v>
      </c>
      <c r="B223" s="216">
        <v>213</v>
      </c>
      <c r="C223" s="226"/>
      <c r="D223" s="227"/>
      <c r="E223" s="224"/>
      <c r="F223" s="224"/>
      <c r="G223" s="222"/>
      <c r="H223" s="221">
        <v>0.1</v>
      </c>
      <c r="I223" s="222"/>
      <c r="J223" s="223">
        <v>0</v>
      </c>
      <c r="K223" s="224"/>
      <c r="L223" s="224"/>
      <c r="M223" s="215"/>
      <c r="AR223" s="205">
        <v>0</v>
      </c>
      <c r="AS223" s="205">
        <v>0</v>
      </c>
      <c r="AT223" s="205">
        <v>0</v>
      </c>
    </row>
    <row r="224" spans="1:46" ht="15.75" hidden="1" customHeight="1" outlineLevel="1">
      <c r="A224" s="8" t="s">
        <v>61</v>
      </c>
      <c r="B224" s="216">
        <v>214</v>
      </c>
      <c r="C224" s="226"/>
      <c r="D224" s="227"/>
      <c r="E224" s="224"/>
      <c r="F224" s="224"/>
      <c r="G224" s="222"/>
      <c r="H224" s="221">
        <v>0.1</v>
      </c>
      <c r="I224" s="222"/>
      <c r="J224" s="223">
        <v>0</v>
      </c>
      <c r="K224" s="224"/>
      <c r="L224" s="224"/>
      <c r="M224" s="215"/>
      <c r="AR224" s="205">
        <v>0</v>
      </c>
      <c r="AS224" s="205">
        <v>0</v>
      </c>
      <c r="AT224" s="205">
        <v>0</v>
      </c>
    </row>
    <row r="225" spans="1:46" ht="15.75" hidden="1" customHeight="1" outlineLevel="1">
      <c r="A225" s="8" t="s">
        <v>61</v>
      </c>
      <c r="B225" s="216">
        <v>215</v>
      </c>
      <c r="C225" s="226"/>
      <c r="D225" s="227"/>
      <c r="E225" s="224"/>
      <c r="F225" s="224"/>
      <c r="G225" s="222"/>
      <c r="H225" s="221">
        <v>0.1</v>
      </c>
      <c r="I225" s="222"/>
      <c r="J225" s="223">
        <v>0</v>
      </c>
      <c r="K225" s="224"/>
      <c r="L225" s="224"/>
      <c r="M225" s="215"/>
      <c r="AR225" s="205">
        <v>0</v>
      </c>
      <c r="AS225" s="205">
        <v>0</v>
      </c>
      <c r="AT225" s="205">
        <v>0</v>
      </c>
    </row>
    <row r="226" spans="1:46" ht="15.75" hidden="1" customHeight="1" outlineLevel="1">
      <c r="A226" s="8" t="s">
        <v>61</v>
      </c>
      <c r="B226" s="216">
        <v>216</v>
      </c>
      <c r="C226" s="226"/>
      <c r="D226" s="227"/>
      <c r="E226" s="224"/>
      <c r="F226" s="224"/>
      <c r="G226" s="222"/>
      <c r="H226" s="221">
        <v>0.1</v>
      </c>
      <c r="I226" s="222"/>
      <c r="J226" s="223">
        <v>0</v>
      </c>
      <c r="K226" s="224"/>
      <c r="L226" s="224"/>
      <c r="M226" s="215"/>
      <c r="AR226" s="205">
        <v>0</v>
      </c>
      <c r="AS226" s="205">
        <v>0</v>
      </c>
      <c r="AT226" s="205">
        <v>0</v>
      </c>
    </row>
    <row r="227" spans="1:46" ht="15.75" hidden="1" customHeight="1" outlineLevel="1">
      <c r="A227" s="8" t="s">
        <v>61</v>
      </c>
      <c r="B227" s="216">
        <v>217</v>
      </c>
      <c r="C227" s="226"/>
      <c r="D227" s="227"/>
      <c r="E227" s="224"/>
      <c r="F227" s="224"/>
      <c r="G227" s="222"/>
      <c r="H227" s="221">
        <v>0.1</v>
      </c>
      <c r="I227" s="222"/>
      <c r="J227" s="223">
        <v>0</v>
      </c>
      <c r="K227" s="224"/>
      <c r="L227" s="224"/>
      <c r="M227" s="215"/>
      <c r="AR227" s="205">
        <v>0</v>
      </c>
      <c r="AS227" s="205">
        <v>0</v>
      </c>
      <c r="AT227" s="205">
        <v>0</v>
      </c>
    </row>
    <row r="228" spans="1:46" ht="15.75" hidden="1" customHeight="1" outlineLevel="1">
      <c r="A228" s="8" t="s">
        <v>61</v>
      </c>
      <c r="B228" s="216">
        <v>218</v>
      </c>
      <c r="C228" s="226"/>
      <c r="D228" s="227"/>
      <c r="E228" s="224"/>
      <c r="F228" s="224"/>
      <c r="G228" s="222"/>
      <c r="H228" s="221">
        <v>0.1</v>
      </c>
      <c r="I228" s="222"/>
      <c r="J228" s="223">
        <v>0</v>
      </c>
      <c r="K228" s="224"/>
      <c r="L228" s="224"/>
      <c r="M228" s="215"/>
      <c r="AR228" s="205">
        <v>0</v>
      </c>
      <c r="AS228" s="205">
        <v>0</v>
      </c>
      <c r="AT228" s="205">
        <v>0</v>
      </c>
    </row>
    <row r="229" spans="1:46" ht="15.75" hidden="1" customHeight="1" outlineLevel="1">
      <c r="A229" s="8" t="s">
        <v>61</v>
      </c>
      <c r="B229" s="216">
        <v>219</v>
      </c>
      <c r="C229" s="226"/>
      <c r="D229" s="227"/>
      <c r="E229" s="224"/>
      <c r="F229" s="224"/>
      <c r="G229" s="222"/>
      <c r="H229" s="221">
        <v>0.1</v>
      </c>
      <c r="I229" s="222"/>
      <c r="J229" s="223">
        <v>0</v>
      </c>
      <c r="K229" s="224"/>
      <c r="L229" s="224"/>
      <c r="M229" s="215"/>
      <c r="AR229" s="205">
        <v>0</v>
      </c>
      <c r="AS229" s="205">
        <v>0</v>
      </c>
      <c r="AT229" s="205">
        <v>0</v>
      </c>
    </row>
    <row r="230" spans="1:46" ht="15.75" hidden="1" customHeight="1" outlineLevel="1">
      <c r="A230" s="8" t="s">
        <v>61</v>
      </c>
      <c r="B230" s="216">
        <v>220</v>
      </c>
      <c r="C230" s="226"/>
      <c r="D230" s="227"/>
      <c r="E230" s="224"/>
      <c r="F230" s="224"/>
      <c r="G230" s="222"/>
      <c r="H230" s="221">
        <v>0.1</v>
      </c>
      <c r="I230" s="222"/>
      <c r="J230" s="223">
        <v>0</v>
      </c>
      <c r="K230" s="224"/>
      <c r="L230" s="224"/>
      <c r="M230" s="215"/>
      <c r="AR230" s="205">
        <v>0</v>
      </c>
      <c r="AS230" s="205">
        <v>0</v>
      </c>
      <c r="AT230" s="205">
        <v>0</v>
      </c>
    </row>
    <row r="231" spans="1:46" ht="15.75" hidden="1" customHeight="1" outlineLevel="1">
      <c r="A231" s="8" t="s">
        <v>61</v>
      </c>
      <c r="B231" s="216">
        <v>221</v>
      </c>
      <c r="C231" s="226"/>
      <c r="D231" s="227"/>
      <c r="E231" s="224"/>
      <c r="F231" s="224"/>
      <c r="G231" s="222"/>
      <c r="H231" s="221">
        <v>0.1</v>
      </c>
      <c r="I231" s="222"/>
      <c r="J231" s="223">
        <v>0</v>
      </c>
      <c r="K231" s="224"/>
      <c r="L231" s="224"/>
      <c r="M231" s="215"/>
      <c r="AR231" s="205">
        <v>0</v>
      </c>
      <c r="AS231" s="205">
        <v>0</v>
      </c>
      <c r="AT231" s="205">
        <v>0</v>
      </c>
    </row>
    <row r="232" spans="1:46" ht="15.75" hidden="1" customHeight="1" outlineLevel="1">
      <c r="A232" s="8" t="s">
        <v>61</v>
      </c>
      <c r="B232" s="216">
        <v>222</v>
      </c>
      <c r="C232" s="226"/>
      <c r="D232" s="227"/>
      <c r="E232" s="224"/>
      <c r="F232" s="224"/>
      <c r="G232" s="222"/>
      <c r="H232" s="221">
        <v>0.1</v>
      </c>
      <c r="I232" s="222"/>
      <c r="J232" s="223">
        <v>0</v>
      </c>
      <c r="K232" s="224"/>
      <c r="L232" s="224"/>
      <c r="M232" s="215"/>
      <c r="AR232" s="205">
        <v>0</v>
      </c>
      <c r="AS232" s="205">
        <v>0</v>
      </c>
      <c r="AT232" s="205">
        <v>0</v>
      </c>
    </row>
    <row r="233" spans="1:46" ht="15.75" hidden="1" customHeight="1" outlineLevel="1">
      <c r="A233" s="8" t="s">
        <v>61</v>
      </c>
      <c r="B233" s="216">
        <v>223</v>
      </c>
      <c r="C233" s="226"/>
      <c r="D233" s="227"/>
      <c r="E233" s="224"/>
      <c r="F233" s="224"/>
      <c r="G233" s="222"/>
      <c r="H233" s="221">
        <v>0.1</v>
      </c>
      <c r="I233" s="222"/>
      <c r="J233" s="223">
        <v>0</v>
      </c>
      <c r="K233" s="224"/>
      <c r="L233" s="224"/>
      <c r="M233" s="215"/>
      <c r="AR233" s="205">
        <v>0</v>
      </c>
      <c r="AS233" s="205">
        <v>0</v>
      </c>
      <c r="AT233" s="205">
        <v>0</v>
      </c>
    </row>
    <row r="234" spans="1:46" ht="15.75" hidden="1" customHeight="1" outlineLevel="1">
      <c r="A234" s="8" t="s">
        <v>61</v>
      </c>
      <c r="B234" s="216">
        <v>224</v>
      </c>
      <c r="C234" s="226"/>
      <c r="D234" s="227"/>
      <c r="E234" s="224"/>
      <c r="F234" s="224"/>
      <c r="G234" s="222"/>
      <c r="H234" s="221">
        <v>0.1</v>
      </c>
      <c r="I234" s="222"/>
      <c r="J234" s="223">
        <v>0</v>
      </c>
      <c r="K234" s="224"/>
      <c r="L234" s="224"/>
      <c r="M234" s="215"/>
      <c r="AR234" s="205">
        <v>0</v>
      </c>
      <c r="AS234" s="205">
        <v>0</v>
      </c>
      <c r="AT234" s="205">
        <v>0</v>
      </c>
    </row>
    <row r="235" spans="1:46" ht="15.75" hidden="1" customHeight="1" outlineLevel="1">
      <c r="A235" s="8" t="s">
        <v>61</v>
      </c>
      <c r="B235" s="216">
        <v>225</v>
      </c>
      <c r="C235" s="226"/>
      <c r="D235" s="227"/>
      <c r="E235" s="224"/>
      <c r="F235" s="224"/>
      <c r="G235" s="222"/>
      <c r="H235" s="221">
        <v>0.1</v>
      </c>
      <c r="I235" s="222"/>
      <c r="J235" s="223">
        <v>0</v>
      </c>
      <c r="K235" s="224"/>
      <c r="L235" s="224"/>
      <c r="M235" s="215"/>
      <c r="AR235" s="205">
        <v>0</v>
      </c>
      <c r="AS235" s="205">
        <v>0</v>
      </c>
      <c r="AT235" s="205">
        <v>0</v>
      </c>
    </row>
    <row r="236" spans="1:46" ht="15.75" hidden="1" customHeight="1" outlineLevel="1">
      <c r="A236" s="8" t="s">
        <v>61</v>
      </c>
      <c r="B236" s="216">
        <v>226</v>
      </c>
      <c r="C236" s="226"/>
      <c r="D236" s="227"/>
      <c r="E236" s="224"/>
      <c r="F236" s="224"/>
      <c r="G236" s="222"/>
      <c r="H236" s="221">
        <v>0.1</v>
      </c>
      <c r="I236" s="222"/>
      <c r="J236" s="223">
        <v>0</v>
      </c>
      <c r="K236" s="224"/>
      <c r="L236" s="224"/>
      <c r="M236" s="215"/>
      <c r="AR236" s="205">
        <v>0</v>
      </c>
      <c r="AS236" s="205">
        <v>0</v>
      </c>
      <c r="AT236" s="205">
        <v>0</v>
      </c>
    </row>
    <row r="237" spans="1:46" ht="15.75" hidden="1" customHeight="1" outlineLevel="1">
      <c r="A237" s="8" t="s">
        <v>61</v>
      </c>
      <c r="B237" s="216">
        <v>227</v>
      </c>
      <c r="C237" s="226"/>
      <c r="D237" s="227"/>
      <c r="E237" s="224"/>
      <c r="F237" s="224"/>
      <c r="G237" s="222"/>
      <c r="H237" s="221">
        <v>0.1</v>
      </c>
      <c r="I237" s="222"/>
      <c r="J237" s="223">
        <v>0</v>
      </c>
      <c r="K237" s="224"/>
      <c r="L237" s="224"/>
      <c r="M237" s="215"/>
      <c r="AR237" s="205">
        <v>0</v>
      </c>
      <c r="AS237" s="205">
        <v>0</v>
      </c>
      <c r="AT237" s="205">
        <v>0</v>
      </c>
    </row>
    <row r="238" spans="1:46" ht="15.75" hidden="1" customHeight="1" outlineLevel="1">
      <c r="A238" s="8" t="s">
        <v>61</v>
      </c>
      <c r="B238" s="216">
        <v>228</v>
      </c>
      <c r="C238" s="226"/>
      <c r="D238" s="227"/>
      <c r="E238" s="224"/>
      <c r="F238" s="224"/>
      <c r="G238" s="222"/>
      <c r="H238" s="221">
        <v>0.1</v>
      </c>
      <c r="I238" s="222"/>
      <c r="J238" s="223">
        <v>0</v>
      </c>
      <c r="K238" s="224"/>
      <c r="L238" s="224"/>
      <c r="M238" s="215"/>
      <c r="AR238" s="205">
        <v>0</v>
      </c>
      <c r="AS238" s="205">
        <v>0</v>
      </c>
      <c r="AT238" s="205">
        <v>0</v>
      </c>
    </row>
    <row r="239" spans="1:46" ht="15.75" hidden="1" customHeight="1" outlineLevel="1">
      <c r="A239" s="8" t="s">
        <v>61</v>
      </c>
      <c r="B239" s="216">
        <v>229</v>
      </c>
      <c r="C239" s="226"/>
      <c r="D239" s="227"/>
      <c r="E239" s="224"/>
      <c r="F239" s="224"/>
      <c r="G239" s="222"/>
      <c r="H239" s="221">
        <v>0.1</v>
      </c>
      <c r="I239" s="222"/>
      <c r="J239" s="223">
        <v>0</v>
      </c>
      <c r="K239" s="224"/>
      <c r="L239" s="224"/>
      <c r="M239" s="215"/>
      <c r="AR239" s="205">
        <v>0</v>
      </c>
      <c r="AS239" s="205">
        <v>0</v>
      </c>
      <c r="AT239" s="205">
        <v>0</v>
      </c>
    </row>
    <row r="240" spans="1:46" ht="15.75" hidden="1" customHeight="1" outlineLevel="1">
      <c r="A240" s="8" t="s">
        <v>61</v>
      </c>
      <c r="B240" s="216">
        <v>230</v>
      </c>
      <c r="C240" s="226"/>
      <c r="D240" s="227"/>
      <c r="E240" s="224"/>
      <c r="F240" s="224"/>
      <c r="G240" s="222"/>
      <c r="H240" s="221">
        <v>0.1</v>
      </c>
      <c r="I240" s="222"/>
      <c r="J240" s="223">
        <v>0</v>
      </c>
      <c r="K240" s="224"/>
      <c r="L240" s="224"/>
      <c r="M240" s="215"/>
      <c r="AR240" s="205">
        <v>0</v>
      </c>
      <c r="AS240" s="205">
        <v>0</v>
      </c>
      <c r="AT240" s="205">
        <v>0</v>
      </c>
    </row>
    <row r="241" spans="1:46" ht="15.75" hidden="1" customHeight="1" outlineLevel="1">
      <c r="A241" s="8" t="s">
        <v>61</v>
      </c>
      <c r="B241" s="216">
        <v>231</v>
      </c>
      <c r="C241" s="226"/>
      <c r="D241" s="227"/>
      <c r="E241" s="224"/>
      <c r="F241" s="224"/>
      <c r="G241" s="222"/>
      <c r="H241" s="221">
        <v>0.1</v>
      </c>
      <c r="I241" s="222"/>
      <c r="J241" s="223">
        <v>0</v>
      </c>
      <c r="K241" s="224"/>
      <c r="L241" s="224"/>
      <c r="M241" s="215"/>
      <c r="AR241" s="205">
        <v>0</v>
      </c>
      <c r="AS241" s="205">
        <v>0</v>
      </c>
      <c r="AT241" s="205">
        <v>0</v>
      </c>
    </row>
    <row r="242" spans="1:46" ht="15.75" hidden="1" customHeight="1" outlineLevel="1">
      <c r="A242" s="8" t="s">
        <v>61</v>
      </c>
      <c r="B242" s="216">
        <v>232</v>
      </c>
      <c r="C242" s="226"/>
      <c r="D242" s="227"/>
      <c r="E242" s="224"/>
      <c r="F242" s="224"/>
      <c r="G242" s="222"/>
      <c r="H242" s="221">
        <v>0.1</v>
      </c>
      <c r="I242" s="222"/>
      <c r="J242" s="223">
        <v>0</v>
      </c>
      <c r="K242" s="224"/>
      <c r="L242" s="224"/>
      <c r="M242" s="215"/>
      <c r="AR242" s="205">
        <v>0</v>
      </c>
      <c r="AS242" s="205">
        <v>0</v>
      </c>
      <c r="AT242" s="205">
        <v>0</v>
      </c>
    </row>
    <row r="243" spans="1:46" ht="15.75" hidden="1" customHeight="1" outlineLevel="1">
      <c r="A243" s="8" t="s">
        <v>61</v>
      </c>
      <c r="B243" s="216">
        <v>233</v>
      </c>
      <c r="C243" s="226"/>
      <c r="D243" s="227"/>
      <c r="E243" s="224"/>
      <c r="F243" s="224"/>
      <c r="G243" s="222"/>
      <c r="H243" s="221">
        <v>0.1</v>
      </c>
      <c r="I243" s="222"/>
      <c r="J243" s="223">
        <v>0</v>
      </c>
      <c r="K243" s="224"/>
      <c r="L243" s="224"/>
      <c r="M243" s="215"/>
      <c r="AR243" s="205">
        <v>0</v>
      </c>
      <c r="AS243" s="205">
        <v>0</v>
      </c>
      <c r="AT243" s="205">
        <v>0</v>
      </c>
    </row>
    <row r="244" spans="1:46" ht="15.75" hidden="1" customHeight="1" outlineLevel="1">
      <c r="A244" s="8" t="s">
        <v>61</v>
      </c>
      <c r="B244" s="216">
        <v>234</v>
      </c>
      <c r="C244" s="226"/>
      <c r="D244" s="227"/>
      <c r="E244" s="224"/>
      <c r="F244" s="224"/>
      <c r="G244" s="222"/>
      <c r="H244" s="221">
        <v>0.1</v>
      </c>
      <c r="I244" s="222"/>
      <c r="J244" s="223">
        <v>0</v>
      </c>
      <c r="K244" s="224"/>
      <c r="L244" s="224"/>
      <c r="M244" s="215"/>
      <c r="AR244" s="205">
        <v>0</v>
      </c>
      <c r="AS244" s="205">
        <v>0</v>
      </c>
      <c r="AT244" s="205">
        <v>0</v>
      </c>
    </row>
    <row r="245" spans="1:46" ht="15.75" hidden="1" customHeight="1" outlineLevel="1">
      <c r="A245" s="8" t="s">
        <v>61</v>
      </c>
      <c r="B245" s="216">
        <v>235</v>
      </c>
      <c r="C245" s="226"/>
      <c r="D245" s="227"/>
      <c r="E245" s="224"/>
      <c r="F245" s="224"/>
      <c r="G245" s="222"/>
      <c r="H245" s="221">
        <v>0.1</v>
      </c>
      <c r="I245" s="222"/>
      <c r="J245" s="223">
        <v>0</v>
      </c>
      <c r="K245" s="224"/>
      <c r="L245" s="224"/>
      <c r="M245" s="215"/>
      <c r="AR245" s="205">
        <v>0</v>
      </c>
      <c r="AS245" s="205">
        <v>0</v>
      </c>
      <c r="AT245" s="205">
        <v>0</v>
      </c>
    </row>
    <row r="246" spans="1:46" ht="15.75" hidden="1" customHeight="1" outlineLevel="1">
      <c r="A246" s="8" t="s">
        <v>61</v>
      </c>
      <c r="B246" s="216">
        <v>236</v>
      </c>
      <c r="C246" s="226"/>
      <c r="D246" s="227"/>
      <c r="E246" s="224"/>
      <c r="F246" s="224"/>
      <c r="G246" s="222"/>
      <c r="H246" s="221">
        <v>0.1</v>
      </c>
      <c r="I246" s="222"/>
      <c r="J246" s="223">
        <v>0</v>
      </c>
      <c r="K246" s="224"/>
      <c r="L246" s="224"/>
      <c r="M246" s="215"/>
      <c r="AR246" s="205">
        <v>0</v>
      </c>
      <c r="AS246" s="205">
        <v>0</v>
      </c>
      <c r="AT246" s="205">
        <v>0</v>
      </c>
    </row>
    <row r="247" spans="1:46" ht="15.75" hidden="1" customHeight="1" outlineLevel="1">
      <c r="A247" s="8" t="s">
        <v>61</v>
      </c>
      <c r="B247" s="216">
        <v>237</v>
      </c>
      <c r="C247" s="226"/>
      <c r="D247" s="227"/>
      <c r="E247" s="224"/>
      <c r="F247" s="224"/>
      <c r="G247" s="222"/>
      <c r="H247" s="221">
        <v>0.1</v>
      </c>
      <c r="I247" s="222"/>
      <c r="J247" s="223">
        <v>0</v>
      </c>
      <c r="K247" s="224"/>
      <c r="L247" s="224"/>
      <c r="M247" s="215"/>
      <c r="AR247" s="205">
        <v>0</v>
      </c>
      <c r="AS247" s="205">
        <v>0</v>
      </c>
      <c r="AT247" s="205">
        <v>0</v>
      </c>
    </row>
    <row r="248" spans="1:46" ht="15.75" hidden="1" customHeight="1" outlineLevel="1">
      <c r="A248" s="8" t="s">
        <v>61</v>
      </c>
      <c r="B248" s="216">
        <v>238</v>
      </c>
      <c r="C248" s="226"/>
      <c r="D248" s="227"/>
      <c r="E248" s="224"/>
      <c r="F248" s="224"/>
      <c r="G248" s="222"/>
      <c r="H248" s="221">
        <v>0.1</v>
      </c>
      <c r="I248" s="222"/>
      <c r="J248" s="223">
        <v>0</v>
      </c>
      <c r="K248" s="224"/>
      <c r="L248" s="224"/>
      <c r="M248" s="215"/>
      <c r="AR248" s="205">
        <v>0</v>
      </c>
      <c r="AS248" s="205">
        <v>0</v>
      </c>
      <c r="AT248" s="205">
        <v>0</v>
      </c>
    </row>
    <row r="249" spans="1:46" ht="15.75" hidden="1" customHeight="1" outlineLevel="1">
      <c r="A249" s="8" t="s">
        <v>61</v>
      </c>
      <c r="B249" s="216">
        <v>239</v>
      </c>
      <c r="C249" s="226"/>
      <c r="D249" s="227"/>
      <c r="E249" s="224"/>
      <c r="F249" s="224"/>
      <c r="G249" s="222"/>
      <c r="H249" s="221">
        <v>0.1</v>
      </c>
      <c r="I249" s="222"/>
      <c r="J249" s="223">
        <v>0</v>
      </c>
      <c r="K249" s="224"/>
      <c r="L249" s="224"/>
      <c r="M249" s="215"/>
      <c r="AR249" s="205">
        <v>0</v>
      </c>
      <c r="AS249" s="205">
        <v>0</v>
      </c>
      <c r="AT249" s="205">
        <v>0</v>
      </c>
    </row>
    <row r="250" spans="1:46" ht="15.75" hidden="1" customHeight="1" outlineLevel="1">
      <c r="A250" s="8" t="s">
        <v>61</v>
      </c>
      <c r="B250" s="216">
        <v>240</v>
      </c>
      <c r="C250" s="226"/>
      <c r="D250" s="227"/>
      <c r="E250" s="224"/>
      <c r="F250" s="224"/>
      <c r="G250" s="222"/>
      <c r="H250" s="221">
        <v>0.1</v>
      </c>
      <c r="I250" s="222"/>
      <c r="J250" s="223">
        <v>0</v>
      </c>
      <c r="K250" s="224"/>
      <c r="L250" s="224"/>
      <c r="M250" s="215"/>
      <c r="AR250" s="205">
        <v>0</v>
      </c>
      <c r="AS250" s="205">
        <v>0</v>
      </c>
      <c r="AT250" s="205">
        <v>0</v>
      </c>
    </row>
    <row r="251" spans="1:46" ht="15.75" hidden="1" customHeight="1" outlineLevel="1">
      <c r="A251" s="8" t="s">
        <v>61</v>
      </c>
      <c r="B251" s="216">
        <v>241</v>
      </c>
      <c r="C251" s="226"/>
      <c r="D251" s="227"/>
      <c r="E251" s="224"/>
      <c r="F251" s="224"/>
      <c r="G251" s="222"/>
      <c r="H251" s="221">
        <v>0.1</v>
      </c>
      <c r="I251" s="222"/>
      <c r="J251" s="223">
        <v>0</v>
      </c>
      <c r="K251" s="224"/>
      <c r="L251" s="224"/>
      <c r="M251" s="215"/>
      <c r="AR251" s="205">
        <v>0</v>
      </c>
      <c r="AS251" s="205">
        <v>0</v>
      </c>
      <c r="AT251" s="205">
        <v>0</v>
      </c>
    </row>
    <row r="252" spans="1:46" ht="15.75" hidden="1" customHeight="1" outlineLevel="1">
      <c r="A252" s="8" t="s">
        <v>61</v>
      </c>
      <c r="B252" s="216">
        <v>242</v>
      </c>
      <c r="C252" s="226"/>
      <c r="D252" s="227"/>
      <c r="E252" s="224"/>
      <c r="F252" s="224"/>
      <c r="G252" s="222"/>
      <c r="H252" s="221">
        <v>0.1</v>
      </c>
      <c r="I252" s="222"/>
      <c r="J252" s="223">
        <v>0</v>
      </c>
      <c r="K252" s="224"/>
      <c r="L252" s="224"/>
      <c r="M252" s="215"/>
      <c r="AR252" s="205">
        <v>0</v>
      </c>
      <c r="AS252" s="205">
        <v>0</v>
      </c>
      <c r="AT252" s="205">
        <v>0</v>
      </c>
    </row>
    <row r="253" spans="1:46" ht="15.75" hidden="1" customHeight="1" outlineLevel="1">
      <c r="A253" s="8" t="s">
        <v>61</v>
      </c>
      <c r="B253" s="216">
        <v>243</v>
      </c>
      <c r="C253" s="226"/>
      <c r="D253" s="227"/>
      <c r="E253" s="224"/>
      <c r="F253" s="224"/>
      <c r="G253" s="222"/>
      <c r="H253" s="221">
        <v>0.1</v>
      </c>
      <c r="I253" s="222"/>
      <c r="J253" s="223">
        <v>0</v>
      </c>
      <c r="K253" s="224"/>
      <c r="L253" s="224"/>
      <c r="M253" s="215"/>
      <c r="AR253" s="205">
        <v>0</v>
      </c>
      <c r="AS253" s="205">
        <v>0</v>
      </c>
      <c r="AT253" s="205">
        <v>0</v>
      </c>
    </row>
    <row r="254" spans="1:46" ht="15.75" hidden="1" customHeight="1" outlineLevel="1">
      <c r="A254" s="8" t="s">
        <v>61</v>
      </c>
      <c r="B254" s="216">
        <v>244</v>
      </c>
      <c r="C254" s="226"/>
      <c r="D254" s="227"/>
      <c r="E254" s="224"/>
      <c r="F254" s="224"/>
      <c r="G254" s="222"/>
      <c r="H254" s="221">
        <v>0.1</v>
      </c>
      <c r="I254" s="222"/>
      <c r="J254" s="223">
        <v>0</v>
      </c>
      <c r="K254" s="224"/>
      <c r="L254" s="224"/>
      <c r="M254" s="215"/>
      <c r="AR254" s="205">
        <v>0</v>
      </c>
      <c r="AS254" s="205">
        <v>0</v>
      </c>
      <c r="AT254" s="205">
        <v>0</v>
      </c>
    </row>
    <row r="255" spans="1:46" ht="15.75" hidden="1" customHeight="1" outlineLevel="1">
      <c r="A255" s="8" t="s">
        <v>61</v>
      </c>
      <c r="B255" s="216">
        <v>245</v>
      </c>
      <c r="C255" s="226"/>
      <c r="D255" s="227"/>
      <c r="E255" s="224"/>
      <c r="F255" s="224"/>
      <c r="G255" s="222"/>
      <c r="H255" s="221">
        <v>0.1</v>
      </c>
      <c r="I255" s="222"/>
      <c r="J255" s="223">
        <v>0</v>
      </c>
      <c r="K255" s="224"/>
      <c r="L255" s="224"/>
      <c r="M255" s="215"/>
      <c r="AR255" s="205">
        <v>0</v>
      </c>
      <c r="AS255" s="205">
        <v>0</v>
      </c>
      <c r="AT255" s="205">
        <v>0</v>
      </c>
    </row>
    <row r="256" spans="1:46" ht="15.75" hidden="1" customHeight="1" outlineLevel="1">
      <c r="A256" s="8" t="s">
        <v>61</v>
      </c>
      <c r="B256" s="216">
        <v>246</v>
      </c>
      <c r="C256" s="226"/>
      <c r="D256" s="227"/>
      <c r="E256" s="224"/>
      <c r="F256" s="224"/>
      <c r="G256" s="222"/>
      <c r="H256" s="221">
        <v>0.1</v>
      </c>
      <c r="I256" s="222"/>
      <c r="J256" s="223">
        <v>0</v>
      </c>
      <c r="K256" s="224"/>
      <c r="L256" s="224"/>
      <c r="M256" s="215"/>
      <c r="AR256" s="205">
        <v>0</v>
      </c>
      <c r="AS256" s="205">
        <v>0</v>
      </c>
      <c r="AT256" s="205">
        <v>0</v>
      </c>
    </row>
    <row r="257" spans="1:46" ht="15.75" hidden="1" customHeight="1" outlineLevel="1">
      <c r="A257" s="8" t="s">
        <v>61</v>
      </c>
      <c r="B257" s="216">
        <v>247</v>
      </c>
      <c r="C257" s="226"/>
      <c r="D257" s="227"/>
      <c r="E257" s="224"/>
      <c r="F257" s="224"/>
      <c r="G257" s="222"/>
      <c r="H257" s="221">
        <v>0.1</v>
      </c>
      <c r="I257" s="222"/>
      <c r="J257" s="223">
        <v>0</v>
      </c>
      <c r="K257" s="224"/>
      <c r="L257" s="224"/>
      <c r="M257" s="215"/>
      <c r="AR257" s="205">
        <v>0</v>
      </c>
      <c r="AS257" s="205">
        <v>0</v>
      </c>
      <c r="AT257" s="205">
        <v>0</v>
      </c>
    </row>
    <row r="258" spans="1:46" ht="15.75" hidden="1" customHeight="1" outlineLevel="1">
      <c r="A258" s="8" t="s">
        <v>61</v>
      </c>
      <c r="B258" s="216">
        <v>248</v>
      </c>
      <c r="C258" s="226"/>
      <c r="D258" s="227"/>
      <c r="E258" s="224"/>
      <c r="F258" s="224"/>
      <c r="G258" s="222"/>
      <c r="H258" s="221">
        <v>0.1</v>
      </c>
      <c r="I258" s="222"/>
      <c r="J258" s="223">
        <v>0</v>
      </c>
      <c r="K258" s="224"/>
      <c r="L258" s="224"/>
      <c r="M258" s="215"/>
      <c r="AR258" s="205">
        <v>0</v>
      </c>
      <c r="AS258" s="205">
        <v>0</v>
      </c>
      <c r="AT258" s="205">
        <v>0</v>
      </c>
    </row>
    <row r="259" spans="1:46" ht="15.75" hidden="1" customHeight="1" outlineLevel="1">
      <c r="A259" s="8" t="s">
        <v>61</v>
      </c>
      <c r="B259" s="216">
        <v>249</v>
      </c>
      <c r="C259" s="226"/>
      <c r="D259" s="227"/>
      <c r="E259" s="224"/>
      <c r="F259" s="224"/>
      <c r="G259" s="222"/>
      <c r="H259" s="221">
        <v>0.1</v>
      </c>
      <c r="I259" s="222"/>
      <c r="J259" s="223">
        <v>0</v>
      </c>
      <c r="K259" s="224"/>
      <c r="L259" s="224"/>
      <c r="M259" s="215"/>
      <c r="AR259" s="205">
        <v>0</v>
      </c>
      <c r="AS259" s="205">
        <v>0</v>
      </c>
      <c r="AT259" s="205">
        <v>0</v>
      </c>
    </row>
    <row r="260" spans="1:46" ht="15.75" hidden="1" customHeight="1" outlineLevel="1">
      <c r="A260" s="8" t="s">
        <v>61</v>
      </c>
      <c r="B260" s="216">
        <v>250</v>
      </c>
      <c r="C260" s="226"/>
      <c r="D260" s="227"/>
      <c r="E260" s="224"/>
      <c r="F260" s="224"/>
      <c r="G260" s="222"/>
      <c r="H260" s="221">
        <v>0.1</v>
      </c>
      <c r="I260" s="222"/>
      <c r="J260" s="223">
        <v>0</v>
      </c>
      <c r="K260" s="224"/>
      <c r="L260" s="224"/>
      <c r="M260" s="215"/>
      <c r="AR260" s="205">
        <v>0</v>
      </c>
      <c r="AS260" s="205">
        <v>0</v>
      </c>
      <c r="AT260" s="205">
        <v>0</v>
      </c>
    </row>
    <row r="261" spans="1:46" ht="15.75" hidden="1" customHeight="1" outlineLevel="1">
      <c r="A261" s="8" t="s">
        <v>61</v>
      </c>
      <c r="B261" s="216">
        <v>251</v>
      </c>
      <c r="C261" s="226"/>
      <c r="D261" s="227"/>
      <c r="E261" s="224"/>
      <c r="F261" s="224"/>
      <c r="G261" s="222"/>
      <c r="H261" s="221">
        <v>0.1</v>
      </c>
      <c r="I261" s="222"/>
      <c r="J261" s="223">
        <v>0</v>
      </c>
      <c r="K261" s="224"/>
      <c r="L261" s="224"/>
      <c r="M261" s="215"/>
      <c r="AR261" s="205">
        <v>0</v>
      </c>
      <c r="AS261" s="205">
        <v>0</v>
      </c>
      <c r="AT261" s="205">
        <v>0</v>
      </c>
    </row>
    <row r="262" spans="1:46" ht="15.75" hidden="1" customHeight="1" outlineLevel="1">
      <c r="A262" s="8" t="s">
        <v>61</v>
      </c>
      <c r="B262" s="216">
        <v>252</v>
      </c>
      <c r="C262" s="226"/>
      <c r="D262" s="227"/>
      <c r="E262" s="224"/>
      <c r="F262" s="224"/>
      <c r="G262" s="222"/>
      <c r="H262" s="221">
        <v>0.1</v>
      </c>
      <c r="I262" s="222"/>
      <c r="J262" s="223">
        <v>0</v>
      </c>
      <c r="K262" s="224"/>
      <c r="L262" s="224"/>
      <c r="M262" s="215"/>
      <c r="AR262" s="205">
        <v>0</v>
      </c>
      <c r="AS262" s="205">
        <v>0</v>
      </c>
      <c r="AT262" s="205">
        <v>0</v>
      </c>
    </row>
    <row r="263" spans="1:46" ht="15.75" hidden="1" customHeight="1" outlineLevel="1">
      <c r="A263" s="8" t="s">
        <v>61</v>
      </c>
      <c r="B263" s="216">
        <v>253</v>
      </c>
      <c r="C263" s="226"/>
      <c r="D263" s="227"/>
      <c r="E263" s="224"/>
      <c r="F263" s="224"/>
      <c r="G263" s="222"/>
      <c r="H263" s="221">
        <v>0.1</v>
      </c>
      <c r="I263" s="222"/>
      <c r="J263" s="223">
        <v>0</v>
      </c>
      <c r="K263" s="224"/>
      <c r="L263" s="224"/>
      <c r="M263" s="215"/>
      <c r="AR263" s="205">
        <v>0</v>
      </c>
      <c r="AS263" s="205">
        <v>0</v>
      </c>
      <c r="AT263" s="205">
        <v>0</v>
      </c>
    </row>
    <row r="264" spans="1:46" ht="15.75" hidden="1" customHeight="1" outlineLevel="1">
      <c r="A264" s="8" t="s">
        <v>61</v>
      </c>
      <c r="B264" s="216">
        <v>254</v>
      </c>
      <c r="C264" s="226"/>
      <c r="D264" s="227"/>
      <c r="E264" s="224"/>
      <c r="F264" s="224"/>
      <c r="G264" s="222"/>
      <c r="H264" s="221">
        <v>0.1</v>
      </c>
      <c r="I264" s="222"/>
      <c r="J264" s="223">
        <v>0</v>
      </c>
      <c r="K264" s="224"/>
      <c r="L264" s="224"/>
      <c r="M264" s="215"/>
      <c r="AR264" s="205">
        <v>0</v>
      </c>
      <c r="AS264" s="205">
        <v>0</v>
      </c>
      <c r="AT264" s="205">
        <v>0</v>
      </c>
    </row>
    <row r="265" spans="1:46" ht="15.75" hidden="1" customHeight="1" outlineLevel="1">
      <c r="A265" s="8" t="s">
        <v>61</v>
      </c>
      <c r="B265" s="216">
        <v>255</v>
      </c>
      <c r="C265" s="226"/>
      <c r="D265" s="227"/>
      <c r="E265" s="224"/>
      <c r="F265" s="224"/>
      <c r="G265" s="222"/>
      <c r="H265" s="221">
        <v>0.1</v>
      </c>
      <c r="I265" s="222"/>
      <c r="J265" s="223">
        <v>0</v>
      </c>
      <c r="K265" s="224"/>
      <c r="L265" s="224"/>
      <c r="M265" s="215"/>
      <c r="AR265" s="205">
        <v>0</v>
      </c>
      <c r="AS265" s="205">
        <v>0</v>
      </c>
      <c r="AT265" s="205">
        <v>0</v>
      </c>
    </row>
    <row r="266" spans="1:46" ht="15.75" hidden="1" customHeight="1" outlineLevel="1">
      <c r="A266" s="8" t="s">
        <v>61</v>
      </c>
      <c r="B266" s="216">
        <v>256</v>
      </c>
      <c r="C266" s="226"/>
      <c r="D266" s="227"/>
      <c r="E266" s="224"/>
      <c r="F266" s="224"/>
      <c r="G266" s="222"/>
      <c r="H266" s="221">
        <v>0.1</v>
      </c>
      <c r="I266" s="222"/>
      <c r="J266" s="223">
        <v>0</v>
      </c>
      <c r="K266" s="224"/>
      <c r="L266" s="224"/>
      <c r="M266" s="215"/>
      <c r="AR266" s="205">
        <v>0</v>
      </c>
      <c r="AS266" s="205">
        <v>0</v>
      </c>
      <c r="AT266" s="205">
        <v>0</v>
      </c>
    </row>
    <row r="267" spans="1:46" ht="15.75" hidden="1" customHeight="1" outlineLevel="1">
      <c r="A267" s="8" t="s">
        <v>61</v>
      </c>
      <c r="B267" s="216">
        <v>257</v>
      </c>
      <c r="C267" s="226"/>
      <c r="D267" s="227"/>
      <c r="E267" s="224"/>
      <c r="F267" s="224"/>
      <c r="G267" s="222"/>
      <c r="H267" s="221">
        <v>0.1</v>
      </c>
      <c r="I267" s="222"/>
      <c r="J267" s="223">
        <v>0</v>
      </c>
      <c r="K267" s="224"/>
      <c r="L267" s="224"/>
      <c r="M267" s="215"/>
      <c r="AR267" s="205">
        <v>0</v>
      </c>
      <c r="AS267" s="205">
        <v>0</v>
      </c>
      <c r="AT267" s="205">
        <v>0</v>
      </c>
    </row>
    <row r="268" spans="1:46" ht="15.75" hidden="1" customHeight="1" outlineLevel="1">
      <c r="A268" s="8" t="s">
        <v>61</v>
      </c>
      <c r="B268" s="216">
        <v>258</v>
      </c>
      <c r="C268" s="226"/>
      <c r="D268" s="227"/>
      <c r="E268" s="224"/>
      <c r="F268" s="224"/>
      <c r="G268" s="222"/>
      <c r="H268" s="221">
        <v>0.1</v>
      </c>
      <c r="I268" s="222"/>
      <c r="J268" s="223">
        <v>0</v>
      </c>
      <c r="K268" s="224"/>
      <c r="L268" s="224"/>
      <c r="M268" s="215"/>
      <c r="AR268" s="205">
        <v>0</v>
      </c>
      <c r="AS268" s="205">
        <v>0</v>
      </c>
      <c r="AT268" s="205">
        <v>0</v>
      </c>
    </row>
    <row r="269" spans="1:46" ht="15.75" hidden="1" customHeight="1" outlineLevel="1">
      <c r="A269" s="8" t="s">
        <v>61</v>
      </c>
      <c r="B269" s="216">
        <v>259</v>
      </c>
      <c r="C269" s="226"/>
      <c r="D269" s="227"/>
      <c r="E269" s="224"/>
      <c r="F269" s="224"/>
      <c r="G269" s="222"/>
      <c r="H269" s="221">
        <v>0.1</v>
      </c>
      <c r="I269" s="222"/>
      <c r="J269" s="223">
        <v>0</v>
      </c>
      <c r="K269" s="224"/>
      <c r="L269" s="224"/>
      <c r="M269" s="215"/>
      <c r="AR269" s="205">
        <v>0</v>
      </c>
      <c r="AS269" s="205">
        <v>0</v>
      </c>
      <c r="AT269" s="205">
        <v>0</v>
      </c>
    </row>
    <row r="270" spans="1:46" ht="15.75" hidden="1" customHeight="1" outlineLevel="1">
      <c r="A270" s="8" t="s">
        <v>61</v>
      </c>
      <c r="B270" s="216">
        <v>260</v>
      </c>
      <c r="C270" s="226"/>
      <c r="D270" s="227"/>
      <c r="E270" s="224"/>
      <c r="F270" s="224"/>
      <c r="G270" s="222"/>
      <c r="H270" s="221">
        <v>0.1</v>
      </c>
      <c r="I270" s="222"/>
      <c r="J270" s="223">
        <v>0</v>
      </c>
      <c r="K270" s="224"/>
      <c r="L270" s="224"/>
      <c r="M270" s="215"/>
      <c r="AR270" s="205">
        <v>0</v>
      </c>
      <c r="AS270" s="205">
        <v>0</v>
      </c>
      <c r="AT270" s="205">
        <v>0</v>
      </c>
    </row>
    <row r="271" spans="1:46" ht="15.75" hidden="1" customHeight="1" outlineLevel="1">
      <c r="A271" s="8" t="s">
        <v>61</v>
      </c>
      <c r="B271" s="216">
        <v>261</v>
      </c>
      <c r="C271" s="226"/>
      <c r="D271" s="227"/>
      <c r="E271" s="224"/>
      <c r="F271" s="224"/>
      <c r="G271" s="222"/>
      <c r="H271" s="221">
        <v>0.1</v>
      </c>
      <c r="I271" s="222"/>
      <c r="J271" s="223">
        <v>0</v>
      </c>
      <c r="K271" s="224"/>
      <c r="L271" s="224"/>
      <c r="M271" s="215"/>
      <c r="AR271" s="205">
        <v>0</v>
      </c>
      <c r="AS271" s="205">
        <v>0</v>
      </c>
      <c r="AT271" s="205">
        <v>0</v>
      </c>
    </row>
    <row r="272" spans="1:46" ht="15.75" hidden="1" customHeight="1" outlineLevel="1">
      <c r="A272" s="8" t="s">
        <v>61</v>
      </c>
      <c r="B272" s="216">
        <v>262</v>
      </c>
      <c r="C272" s="226"/>
      <c r="D272" s="227"/>
      <c r="E272" s="224"/>
      <c r="F272" s="224"/>
      <c r="G272" s="222"/>
      <c r="H272" s="221">
        <v>0.1</v>
      </c>
      <c r="I272" s="222"/>
      <c r="J272" s="223">
        <v>0</v>
      </c>
      <c r="K272" s="224"/>
      <c r="L272" s="224"/>
      <c r="M272" s="215"/>
      <c r="AR272" s="205">
        <v>0</v>
      </c>
      <c r="AS272" s="205">
        <v>0</v>
      </c>
      <c r="AT272" s="205">
        <v>0</v>
      </c>
    </row>
    <row r="273" spans="1:46" ht="15.75" hidden="1" customHeight="1" outlineLevel="1">
      <c r="A273" s="8" t="s">
        <v>61</v>
      </c>
      <c r="B273" s="216">
        <v>263</v>
      </c>
      <c r="C273" s="226"/>
      <c r="D273" s="227"/>
      <c r="E273" s="224"/>
      <c r="F273" s="224"/>
      <c r="G273" s="222"/>
      <c r="H273" s="221">
        <v>0.1</v>
      </c>
      <c r="I273" s="222"/>
      <c r="J273" s="223">
        <v>0</v>
      </c>
      <c r="K273" s="224"/>
      <c r="L273" s="224"/>
      <c r="M273" s="215"/>
      <c r="AR273" s="205">
        <v>0</v>
      </c>
      <c r="AS273" s="205">
        <v>0</v>
      </c>
      <c r="AT273" s="205">
        <v>0</v>
      </c>
    </row>
    <row r="274" spans="1:46" ht="15.75" hidden="1" customHeight="1" outlineLevel="1">
      <c r="A274" s="8" t="s">
        <v>61</v>
      </c>
      <c r="B274" s="216">
        <v>264</v>
      </c>
      <c r="C274" s="226"/>
      <c r="D274" s="227"/>
      <c r="E274" s="224"/>
      <c r="F274" s="224"/>
      <c r="G274" s="222"/>
      <c r="H274" s="221">
        <v>0.1</v>
      </c>
      <c r="I274" s="222"/>
      <c r="J274" s="223">
        <v>0</v>
      </c>
      <c r="K274" s="224"/>
      <c r="L274" s="224"/>
      <c r="M274" s="215"/>
      <c r="AR274" s="205">
        <v>0</v>
      </c>
      <c r="AS274" s="205">
        <v>0</v>
      </c>
      <c r="AT274" s="205">
        <v>0</v>
      </c>
    </row>
    <row r="275" spans="1:46" ht="15.75" hidden="1" customHeight="1" outlineLevel="1">
      <c r="A275" s="8" t="s">
        <v>61</v>
      </c>
      <c r="B275" s="216">
        <v>265</v>
      </c>
      <c r="C275" s="226"/>
      <c r="D275" s="227"/>
      <c r="E275" s="224"/>
      <c r="F275" s="224"/>
      <c r="G275" s="222"/>
      <c r="H275" s="221">
        <v>0.1</v>
      </c>
      <c r="I275" s="222"/>
      <c r="J275" s="223">
        <v>0</v>
      </c>
      <c r="K275" s="224"/>
      <c r="L275" s="224"/>
      <c r="M275" s="215"/>
      <c r="AR275" s="205">
        <v>0</v>
      </c>
      <c r="AS275" s="205">
        <v>0</v>
      </c>
      <c r="AT275" s="205">
        <v>0</v>
      </c>
    </row>
    <row r="276" spans="1:46" ht="15.75" hidden="1" customHeight="1" outlineLevel="1">
      <c r="A276" s="8" t="s">
        <v>61</v>
      </c>
      <c r="B276" s="216">
        <v>266</v>
      </c>
      <c r="C276" s="226"/>
      <c r="D276" s="227"/>
      <c r="E276" s="224"/>
      <c r="F276" s="224"/>
      <c r="G276" s="222"/>
      <c r="H276" s="221">
        <v>0.1</v>
      </c>
      <c r="I276" s="222"/>
      <c r="J276" s="223">
        <v>0</v>
      </c>
      <c r="K276" s="224"/>
      <c r="L276" s="224"/>
      <c r="M276" s="215"/>
      <c r="AR276" s="205">
        <v>0</v>
      </c>
      <c r="AS276" s="205">
        <v>0</v>
      </c>
      <c r="AT276" s="205">
        <v>0</v>
      </c>
    </row>
    <row r="277" spans="1:46" ht="15.75" hidden="1" customHeight="1" outlineLevel="1">
      <c r="A277" s="8" t="s">
        <v>61</v>
      </c>
      <c r="B277" s="216">
        <v>267</v>
      </c>
      <c r="C277" s="226"/>
      <c r="D277" s="227"/>
      <c r="E277" s="224"/>
      <c r="F277" s="224"/>
      <c r="G277" s="222"/>
      <c r="H277" s="221">
        <v>0.1</v>
      </c>
      <c r="I277" s="222"/>
      <c r="J277" s="223">
        <v>0</v>
      </c>
      <c r="K277" s="224"/>
      <c r="L277" s="224"/>
      <c r="M277" s="215"/>
      <c r="AR277" s="205">
        <v>0</v>
      </c>
      <c r="AS277" s="205">
        <v>0</v>
      </c>
      <c r="AT277" s="205">
        <v>0</v>
      </c>
    </row>
    <row r="278" spans="1:46" ht="15.75" hidden="1" customHeight="1" outlineLevel="1">
      <c r="A278" s="8" t="s">
        <v>61</v>
      </c>
      <c r="B278" s="216">
        <v>268</v>
      </c>
      <c r="C278" s="226"/>
      <c r="D278" s="227"/>
      <c r="E278" s="224"/>
      <c r="F278" s="224"/>
      <c r="G278" s="222"/>
      <c r="H278" s="221">
        <v>0.1</v>
      </c>
      <c r="I278" s="222"/>
      <c r="J278" s="223">
        <v>0</v>
      </c>
      <c r="K278" s="224"/>
      <c r="L278" s="224"/>
      <c r="M278" s="215"/>
      <c r="AR278" s="205">
        <v>0</v>
      </c>
      <c r="AS278" s="205">
        <v>0</v>
      </c>
      <c r="AT278" s="205">
        <v>0</v>
      </c>
    </row>
    <row r="279" spans="1:46" ht="15.75" hidden="1" customHeight="1" outlineLevel="1">
      <c r="A279" s="8" t="s">
        <v>61</v>
      </c>
      <c r="B279" s="216">
        <v>269</v>
      </c>
      <c r="C279" s="226"/>
      <c r="D279" s="227"/>
      <c r="E279" s="224"/>
      <c r="F279" s="224"/>
      <c r="G279" s="222"/>
      <c r="H279" s="221">
        <v>0.1</v>
      </c>
      <c r="I279" s="222"/>
      <c r="J279" s="223">
        <v>0</v>
      </c>
      <c r="K279" s="224"/>
      <c r="L279" s="224"/>
      <c r="M279" s="215"/>
      <c r="AR279" s="205">
        <v>0</v>
      </c>
      <c r="AS279" s="205">
        <v>0</v>
      </c>
      <c r="AT279" s="205">
        <v>0</v>
      </c>
    </row>
    <row r="280" spans="1:46" ht="15.75" hidden="1" customHeight="1" outlineLevel="1">
      <c r="A280" s="8" t="s">
        <v>61</v>
      </c>
      <c r="B280" s="216">
        <v>270</v>
      </c>
      <c r="C280" s="226"/>
      <c r="D280" s="227"/>
      <c r="E280" s="224"/>
      <c r="F280" s="224"/>
      <c r="G280" s="222"/>
      <c r="H280" s="221">
        <v>0.1</v>
      </c>
      <c r="I280" s="222"/>
      <c r="J280" s="223">
        <v>0</v>
      </c>
      <c r="K280" s="224"/>
      <c r="L280" s="224"/>
      <c r="M280" s="215"/>
      <c r="AR280" s="205">
        <v>0</v>
      </c>
      <c r="AS280" s="205">
        <v>0</v>
      </c>
      <c r="AT280" s="205">
        <v>0</v>
      </c>
    </row>
    <row r="281" spans="1:46" ht="15.75" hidden="1" customHeight="1" outlineLevel="1">
      <c r="A281" s="8" t="s">
        <v>61</v>
      </c>
      <c r="B281" s="216">
        <v>271</v>
      </c>
      <c r="C281" s="226"/>
      <c r="D281" s="227"/>
      <c r="E281" s="224"/>
      <c r="F281" s="224"/>
      <c r="G281" s="222"/>
      <c r="H281" s="221">
        <v>0.1</v>
      </c>
      <c r="I281" s="222"/>
      <c r="J281" s="223">
        <v>0</v>
      </c>
      <c r="K281" s="224"/>
      <c r="L281" s="224"/>
      <c r="M281" s="215"/>
      <c r="AR281" s="205">
        <v>0</v>
      </c>
      <c r="AS281" s="205">
        <v>0</v>
      </c>
      <c r="AT281" s="205">
        <v>0</v>
      </c>
    </row>
    <row r="282" spans="1:46" ht="15.75" hidden="1" customHeight="1" outlineLevel="1">
      <c r="A282" s="8" t="s">
        <v>61</v>
      </c>
      <c r="B282" s="216">
        <v>272</v>
      </c>
      <c r="C282" s="226"/>
      <c r="D282" s="227"/>
      <c r="E282" s="224"/>
      <c r="F282" s="224"/>
      <c r="G282" s="222"/>
      <c r="H282" s="221">
        <v>0.1</v>
      </c>
      <c r="I282" s="222"/>
      <c r="J282" s="223">
        <v>0</v>
      </c>
      <c r="K282" s="224"/>
      <c r="L282" s="224"/>
      <c r="M282" s="215"/>
      <c r="AR282" s="205">
        <v>0</v>
      </c>
      <c r="AS282" s="205">
        <v>0</v>
      </c>
      <c r="AT282" s="205">
        <v>0</v>
      </c>
    </row>
    <row r="283" spans="1:46" ht="15.75" hidden="1" customHeight="1" outlineLevel="1">
      <c r="A283" s="8" t="s">
        <v>61</v>
      </c>
      <c r="B283" s="216">
        <v>273</v>
      </c>
      <c r="C283" s="226"/>
      <c r="D283" s="227"/>
      <c r="E283" s="224"/>
      <c r="F283" s="224"/>
      <c r="G283" s="222"/>
      <c r="H283" s="221">
        <v>0.1</v>
      </c>
      <c r="I283" s="222"/>
      <c r="J283" s="223">
        <v>0</v>
      </c>
      <c r="K283" s="224"/>
      <c r="L283" s="224"/>
      <c r="M283" s="215"/>
      <c r="AR283" s="205">
        <v>0</v>
      </c>
      <c r="AS283" s="205">
        <v>0</v>
      </c>
      <c r="AT283" s="205">
        <v>0</v>
      </c>
    </row>
    <row r="284" spans="1:46" ht="15.75" hidden="1" customHeight="1" outlineLevel="1">
      <c r="A284" s="8" t="s">
        <v>61</v>
      </c>
      <c r="B284" s="216">
        <v>274</v>
      </c>
      <c r="C284" s="226"/>
      <c r="D284" s="227"/>
      <c r="E284" s="224"/>
      <c r="F284" s="224"/>
      <c r="G284" s="222"/>
      <c r="H284" s="221">
        <v>0.1</v>
      </c>
      <c r="I284" s="222"/>
      <c r="J284" s="223">
        <v>0</v>
      </c>
      <c r="K284" s="224"/>
      <c r="L284" s="224"/>
      <c r="M284" s="215"/>
      <c r="AR284" s="205">
        <v>0</v>
      </c>
      <c r="AS284" s="205">
        <v>0</v>
      </c>
      <c r="AT284" s="205">
        <v>0</v>
      </c>
    </row>
    <row r="285" spans="1:46" ht="15.75" hidden="1" customHeight="1" outlineLevel="1">
      <c r="A285" s="8" t="s">
        <v>61</v>
      </c>
      <c r="B285" s="216">
        <v>275</v>
      </c>
      <c r="C285" s="226"/>
      <c r="D285" s="227"/>
      <c r="E285" s="224"/>
      <c r="F285" s="224"/>
      <c r="G285" s="222"/>
      <c r="H285" s="221">
        <v>0.1</v>
      </c>
      <c r="I285" s="222"/>
      <c r="J285" s="223">
        <v>0</v>
      </c>
      <c r="K285" s="224"/>
      <c r="L285" s="224"/>
      <c r="M285" s="215"/>
      <c r="AR285" s="205">
        <v>0</v>
      </c>
      <c r="AS285" s="205">
        <v>0</v>
      </c>
      <c r="AT285" s="205">
        <v>0</v>
      </c>
    </row>
    <row r="286" spans="1:46" ht="15.75" hidden="1" customHeight="1" outlineLevel="1">
      <c r="A286" s="8" t="s">
        <v>61</v>
      </c>
      <c r="B286" s="216">
        <v>276</v>
      </c>
      <c r="C286" s="226"/>
      <c r="D286" s="227"/>
      <c r="E286" s="224"/>
      <c r="F286" s="224"/>
      <c r="G286" s="222"/>
      <c r="H286" s="221">
        <v>0.1</v>
      </c>
      <c r="I286" s="222"/>
      <c r="J286" s="223">
        <v>0</v>
      </c>
      <c r="K286" s="224"/>
      <c r="L286" s="224"/>
      <c r="M286" s="215"/>
      <c r="AR286" s="205">
        <v>0</v>
      </c>
      <c r="AS286" s="205">
        <v>0</v>
      </c>
      <c r="AT286" s="205">
        <v>0</v>
      </c>
    </row>
    <row r="287" spans="1:46" ht="15.75" hidden="1" customHeight="1" outlineLevel="1">
      <c r="A287" s="8" t="s">
        <v>61</v>
      </c>
      <c r="B287" s="216">
        <v>277</v>
      </c>
      <c r="C287" s="226"/>
      <c r="D287" s="227"/>
      <c r="E287" s="224"/>
      <c r="F287" s="224"/>
      <c r="G287" s="222"/>
      <c r="H287" s="221">
        <v>0.1</v>
      </c>
      <c r="I287" s="222"/>
      <c r="J287" s="223">
        <v>0</v>
      </c>
      <c r="K287" s="224"/>
      <c r="L287" s="224"/>
      <c r="M287" s="215"/>
      <c r="AR287" s="205">
        <v>0</v>
      </c>
      <c r="AS287" s="205">
        <v>0</v>
      </c>
      <c r="AT287" s="205">
        <v>0</v>
      </c>
    </row>
    <row r="288" spans="1:46" ht="15.75" hidden="1" customHeight="1" outlineLevel="1">
      <c r="A288" s="8" t="s">
        <v>61</v>
      </c>
      <c r="B288" s="216">
        <v>278</v>
      </c>
      <c r="C288" s="226"/>
      <c r="D288" s="227"/>
      <c r="E288" s="224"/>
      <c r="F288" s="224"/>
      <c r="G288" s="222"/>
      <c r="H288" s="221">
        <v>0.1</v>
      </c>
      <c r="I288" s="222"/>
      <c r="J288" s="223">
        <v>0</v>
      </c>
      <c r="K288" s="224"/>
      <c r="L288" s="224"/>
      <c r="M288" s="215"/>
      <c r="AR288" s="205">
        <v>0</v>
      </c>
      <c r="AS288" s="205">
        <v>0</v>
      </c>
      <c r="AT288" s="205">
        <v>0</v>
      </c>
    </row>
    <row r="289" spans="1:46" ht="15.75" hidden="1" customHeight="1" outlineLevel="1">
      <c r="A289" s="8" t="s">
        <v>61</v>
      </c>
      <c r="B289" s="216">
        <v>279</v>
      </c>
      <c r="C289" s="226"/>
      <c r="D289" s="227"/>
      <c r="E289" s="224"/>
      <c r="F289" s="224"/>
      <c r="G289" s="222"/>
      <c r="H289" s="221">
        <v>0.1</v>
      </c>
      <c r="I289" s="222"/>
      <c r="J289" s="223">
        <v>0</v>
      </c>
      <c r="K289" s="224"/>
      <c r="L289" s="224"/>
      <c r="M289" s="215"/>
      <c r="AR289" s="205">
        <v>0</v>
      </c>
      <c r="AS289" s="205">
        <v>0</v>
      </c>
      <c r="AT289" s="205">
        <v>0</v>
      </c>
    </row>
    <row r="290" spans="1:46" ht="15.75" hidden="1" customHeight="1" outlineLevel="1">
      <c r="A290" s="8" t="s">
        <v>61</v>
      </c>
      <c r="B290" s="216">
        <v>280</v>
      </c>
      <c r="C290" s="226"/>
      <c r="D290" s="227"/>
      <c r="E290" s="224"/>
      <c r="F290" s="224"/>
      <c r="G290" s="222"/>
      <c r="H290" s="221">
        <v>0.1</v>
      </c>
      <c r="I290" s="222"/>
      <c r="J290" s="223">
        <v>0</v>
      </c>
      <c r="K290" s="224"/>
      <c r="L290" s="224"/>
      <c r="M290" s="215"/>
      <c r="AR290" s="205">
        <v>0</v>
      </c>
      <c r="AS290" s="205">
        <v>0</v>
      </c>
      <c r="AT290" s="205">
        <v>0</v>
      </c>
    </row>
    <row r="291" spans="1:46" ht="15.75" hidden="1" customHeight="1" outlineLevel="1">
      <c r="A291" s="8" t="s">
        <v>61</v>
      </c>
      <c r="B291" s="216">
        <v>281</v>
      </c>
      <c r="C291" s="226"/>
      <c r="D291" s="227"/>
      <c r="E291" s="224"/>
      <c r="F291" s="224"/>
      <c r="G291" s="222"/>
      <c r="H291" s="221">
        <v>0.1</v>
      </c>
      <c r="I291" s="222"/>
      <c r="J291" s="223">
        <v>0</v>
      </c>
      <c r="K291" s="224"/>
      <c r="L291" s="224"/>
      <c r="M291" s="215"/>
      <c r="AR291" s="205">
        <v>0</v>
      </c>
      <c r="AS291" s="205">
        <v>0</v>
      </c>
      <c r="AT291" s="205">
        <v>0</v>
      </c>
    </row>
    <row r="292" spans="1:46" ht="15.75" hidden="1" customHeight="1" outlineLevel="1">
      <c r="A292" s="8" t="s">
        <v>61</v>
      </c>
      <c r="B292" s="216">
        <v>282</v>
      </c>
      <c r="C292" s="226"/>
      <c r="D292" s="227"/>
      <c r="E292" s="224"/>
      <c r="F292" s="224"/>
      <c r="G292" s="222"/>
      <c r="H292" s="221">
        <v>0.1</v>
      </c>
      <c r="I292" s="222"/>
      <c r="J292" s="223">
        <v>0</v>
      </c>
      <c r="K292" s="224"/>
      <c r="L292" s="224"/>
      <c r="M292" s="215"/>
      <c r="AR292" s="205">
        <v>0</v>
      </c>
      <c r="AS292" s="205">
        <v>0</v>
      </c>
      <c r="AT292" s="205">
        <v>0</v>
      </c>
    </row>
    <row r="293" spans="1:46" ht="15.75" hidden="1" customHeight="1" outlineLevel="1">
      <c r="A293" s="8" t="s">
        <v>61</v>
      </c>
      <c r="B293" s="216">
        <v>283</v>
      </c>
      <c r="C293" s="226"/>
      <c r="D293" s="227"/>
      <c r="E293" s="224"/>
      <c r="F293" s="224"/>
      <c r="G293" s="222"/>
      <c r="H293" s="221">
        <v>0.1</v>
      </c>
      <c r="I293" s="222"/>
      <c r="J293" s="223">
        <v>0</v>
      </c>
      <c r="K293" s="224"/>
      <c r="L293" s="224"/>
      <c r="M293" s="215"/>
      <c r="AR293" s="205">
        <v>0</v>
      </c>
      <c r="AS293" s="205">
        <v>0</v>
      </c>
      <c r="AT293" s="205">
        <v>0</v>
      </c>
    </row>
    <row r="294" spans="1:46" ht="15.75" hidden="1" customHeight="1" outlineLevel="1">
      <c r="A294" s="8" t="s">
        <v>61</v>
      </c>
      <c r="B294" s="216">
        <v>284</v>
      </c>
      <c r="C294" s="226"/>
      <c r="D294" s="227"/>
      <c r="E294" s="224"/>
      <c r="F294" s="224"/>
      <c r="G294" s="222"/>
      <c r="H294" s="221">
        <v>0.1</v>
      </c>
      <c r="I294" s="222"/>
      <c r="J294" s="223">
        <v>0</v>
      </c>
      <c r="K294" s="224"/>
      <c r="L294" s="224"/>
      <c r="M294" s="215"/>
      <c r="AR294" s="205">
        <v>0</v>
      </c>
      <c r="AS294" s="205">
        <v>0</v>
      </c>
      <c r="AT294" s="205">
        <v>0</v>
      </c>
    </row>
    <row r="295" spans="1:46" ht="15.75" hidden="1" customHeight="1" outlineLevel="1">
      <c r="A295" s="8" t="s">
        <v>61</v>
      </c>
      <c r="B295" s="216">
        <v>285</v>
      </c>
      <c r="C295" s="226"/>
      <c r="D295" s="227"/>
      <c r="E295" s="224"/>
      <c r="F295" s="224"/>
      <c r="G295" s="222"/>
      <c r="H295" s="221">
        <v>0.1</v>
      </c>
      <c r="I295" s="222"/>
      <c r="J295" s="223">
        <v>0</v>
      </c>
      <c r="K295" s="224"/>
      <c r="L295" s="224"/>
      <c r="M295" s="215"/>
      <c r="AR295" s="205">
        <v>0</v>
      </c>
      <c r="AS295" s="205">
        <v>0</v>
      </c>
      <c r="AT295" s="205">
        <v>0</v>
      </c>
    </row>
    <row r="296" spans="1:46" ht="15.75" hidden="1" customHeight="1" outlineLevel="1">
      <c r="A296" s="8" t="s">
        <v>61</v>
      </c>
      <c r="B296" s="216">
        <v>286</v>
      </c>
      <c r="C296" s="226"/>
      <c r="D296" s="227"/>
      <c r="E296" s="224"/>
      <c r="F296" s="224"/>
      <c r="G296" s="222"/>
      <c r="H296" s="221">
        <v>0.1</v>
      </c>
      <c r="I296" s="222"/>
      <c r="J296" s="223">
        <v>0</v>
      </c>
      <c r="K296" s="224"/>
      <c r="L296" s="224"/>
      <c r="M296" s="215"/>
      <c r="AR296" s="205">
        <v>0</v>
      </c>
      <c r="AS296" s="205">
        <v>0</v>
      </c>
      <c r="AT296" s="205">
        <v>0</v>
      </c>
    </row>
    <row r="297" spans="1:46" ht="15.75" hidden="1" customHeight="1" outlineLevel="1">
      <c r="A297" s="8" t="s">
        <v>61</v>
      </c>
      <c r="B297" s="216">
        <v>287</v>
      </c>
      <c r="C297" s="226"/>
      <c r="D297" s="227"/>
      <c r="E297" s="224"/>
      <c r="F297" s="224"/>
      <c r="G297" s="222"/>
      <c r="H297" s="221">
        <v>0.1</v>
      </c>
      <c r="I297" s="222"/>
      <c r="J297" s="223">
        <v>0</v>
      </c>
      <c r="K297" s="224"/>
      <c r="L297" s="224"/>
      <c r="M297" s="215"/>
      <c r="AR297" s="205">
        <v>0</v>
      </c>
      <c r="AS297" s="205">
        <v>0</v>
      </c>
      <c r="AT297" s="205">
        <v>0</v>
      </c>
    </row>
    <row r="298" spans="1:46" ht="15.75" hidden="1" customHeight="1" outlineLevel="1">
      <c r="A298" s="8" t="s">
        <v>61</v>
      </c>
      <c r="B298" s="216">
        <v>288</v>
      </c>
      <c r="C298" s="226"/>
      <c r="D298" s="227"/>
      <c r="E298" s="224"/>
      <c r="F298" s="224"/>
      <c r="G298" s="222"/>
      <c r="H298" s="221">
        <v>0.1</v>
      </c>
      <c r="I298" s="222"/>
      <c r="J298" s="223">
        <v>0</v>
      </c>
      <c r="K298" s="224"/>
      <c r="L298" s="224"/>
      <c r="M298" s="215"/>
      <c r="AR298" s="205">
        <v>0</v>
      </c>
      <c r="AS298" s="205">
        <v>0</v>
      </c>
      <c r="AT298" s="205">
        <v>0</v>
      </c>
    </row>
    <row r="299" spans="1:46" ht="15.75" hidden="1" customHeight="1" outlineLevel="1">
      <c r="A299" s="8" t="s">
        <v>61</v>
      </c>
      <c r="B299" s="216">
        <v>289</v>
      </c>
      <c r="C299" s="226"/>
      <c r="D299" s="227"/>
      <c r="E299" s="224"/>
      <c r="F299" s="224"/>
      <c r="G299" s="222"/>
      <c r="H299" s="221">
        <v>0.1</v>
      </c>
      <c r="I299" s="222"/>
      <c r="J299" s="223">
        <v>0</v>
      </c>
      <c r="K299" s="224"/>
      <c r="L299" s="224"/>
      <c r="M299" s="215"/>
      <c r="AR299" s="205">
        <v>0</v>
      </c>
      <c r="AS299" s="205">
        <v>0</v>
      </c>
      <c r="AT299" s="205">
        <v>0</v>
      </c>
    </row>
    <row r="300" spans="1:46" ht="15.75" hidden="1" customHeight="1" outlineLevel="1">
      <c r="A300" s="8" t="s">
        <v>61</v>
      </c>
      <c r="B300" s="216">
        <v>290</v>
      </c>
      <c r="C300" s="226"/>
      <c r="D300" s="227"/>
      <c r="E300" s="224"/>
      <c r="F300" s="224"/>
      <c r="G300" s="222"/>
      <c r="H300" s="221">
        <v>0.1</v>
      </c>
      <c r="I300" s="222"/>
      <c r="J300" s="223">
        <v>0</v>
      </c>
      <c r="K300" s="224"/>
      <c r="L300" s="224"/>
      <c r="M300" s="215"/>
      <c r="AR300" s="205">
        <v>0</v>
      </c>
      <c r="AS300" s="205">
        <v>0</v>
      </c>
      <c r="AT300" s="205">
        <v>0</v>
      </c>
    </row>
    <row r="301" spans="1:46" ht="15.75" hidden="1" customHeight="1" outlineLevel="1">
      <c r="A301" s="8" t="s">
        <v>61</v>
      </c>
      <c r="B301" s="216">
        <v>291</v>
      </c>
      <c r="C301" s="226"/>
      <c r="D301" s="227"/>
      <c r="E301" s="224"/>
      <c r="F301" s="224"/>
      <c r="G301" s="222"/>
      <c r="H301" s="221">
        <v>0.1</v>
      </c>
      <c r="I301" s="222"/>
      <c r="J301" s="223">
        <v>0</v>
      </c>
      <c r="K301" s="224"/>
      <c r="L301" s="224"/>
      <c r="M301" s="215"/>
      <c r="AR301" s="205">
        <v>0</v>
      </c>
      <c r="AS301" s="205">
        <v>0</v>
      </c>
      <c r="AT301" s="205">
        <v>0</v>
      </c>
    </row>
    <row r="302" spans="1:46" ht="15.75" hidden="1" customHeight="1" outlineLevel="1">
      <c r="A302" s="8" t="s">
        <v>61</v>
      </c>
      <c r="B302" s="216">
        <v>292</v>
      </c>
      <c r="C302" s="226"/>
      <c r="D302" s="227"/>
      <c r="E302" s="224"/>
      <c r="F302" s="224"/>
      <c r="G302" s="222"/>
      <c r="H302" s="221">
        <v>0.1</v>
      </c>
      <c r="I302" s="222"/>
      <c r="J302" s="223">
        <v>0</v>
      </c>
      <c r="K302" s="224"/>
      <c r="L302" s="224"/>
      <c r="M302" s="215"/>
      <c r="AR302" s="205">
        <v>0</v>
      </c>
      <c r="AS302" s="205">
        <v>0</v>
      </c>
      <c r="AT302" s="205">
        <v>0</v>
      </c>
    </row>
    <row r="303" spans="1:46" ht="15.75" hidden="1" customHeight="1" outlineLevel="1">
      <c r="A303" s="8" t="s">
        <v>61</v>
      </c>
      <c r="B303" s="216">
        <v>293</v>
      </c>
      <c r="C303" s="226"/>
      <c r="D303" s="227"/>
      <c r="E303" s="224"/>
      <c r="F303" s="224"/>
      <c r="G303" s="222"/>
      <c r="H303" s="221">
        <v>0.1</v>
      </c>
      <c r="I303" s="222"/>
      <c r="J303" s="223">
        <v>0</v>
      </c>
      <c r="K303" s="224"/>
      <c r="L303" s="224"/>
      <c r="M303" s="215"/>
      <c r="AR303" s="205">
        <v>0</v>
      </c>
      <c r="AS303" s="205">
        <v>0</v>
      </c>
      <c r="AT303" s="205">
        <v>0</v>
      </c>
    </row>
    <row r="304" spans="1:46" ht="15.75" hidden="1" customHeight="1" outlineLevel="1">
      <c r="A304" s="8" t="s">
        <v>61</v>
      </c>
      <c r="B304" s="216">
        <v>294</v>
      </c>
      <c r="C304" s="226"/>
      <c r="D304" s="227"/>
      <c r="E304" s="224"/>
      <c r="F304" s="224"/>
      <c r="G304" s="222"/>
      <c r="H304" s="221">
        <v>0.1</v>
      </c>
      <c r="I304" s="222"/>
      <c r="J304" s="223">
        <v>0</v>
      </c>
      <c r="K304" s="224"/>
      <c r="L304" s="224"/>
      <c r="M304" s="215"/>
      <c r="AR304" s="205">
        <v>0</v>
      </c>
      <c r="AS304" s="205">
        <v>0</v>
      </c>
      <c r="AT304" s="205">
        <v>0</v>
      </c>
    </row>
    <row r="305" spans="1:46" ht="15.75" hidden="1" customHeight="1" outlineLevel="1">
      <c r="A305" s="8" t="s">
        <v>61</v>
      </c>
      <c r="B305" s="216">
        <v>295</v>
      </c>
      <c r="C305" s="226"/>
      <c r="D305" s="227"/>
      <c r="E305" s="224"/>
      <c r="F305" s="224"/>
      <c r="G305" s="222"/>
      <c r="H305" s="221">
        <v>0.1</v>
      </c>
      <c r="I305" s="222"/>
      <c r="J305" s="223">
        <v>0</v>
      </c>
      <c r="K305" s="224"/>
      <c r="L305" s="224"/>
      <c r="M305" s="215"/>
      <c r="AR305" s="205">
        <v>0</v>
      </c>
      <c r="AS305" s="205">
        <v>0</v>
      </c>
      <c r="AT305" s="205">
        <v>0</v>
      </c>
    </row>
    <row r="306" spans="1:46" ht="15.75" hidden="1" customHeight="1" outlineLevel="1">
      <c r="A306" s="8" t="s">
        <v>61</v>
      </c>
      <c r="B306" s="216">
        <v>296</v>
      </c>
      <c r="C306" s="226"/>
      <c r="D306" s="227"/>
      <c r="E306" s="224"/>
      <c r="F306" s="224"/>
      <c r="G306" s="222"/>
      <c r="H306" s="221">
        <v>0.1</v>
      </c>
      <c r="I306" s="222"/>
      <c r="J306" s="223">
        <v>0</v>
      </c>
      <c r="K306" s="224"/>
      <c r="L306" s="224"/>
      <c r="M306" s="215"/>
      <c r="AR306" s="205">
        <v>0</v>
      </c>
      <c r="AS306" s="205">
        <v>0</v>
      </c>
      <c r="AT306" s="205">
        <v>0</v>
      </c>
    </row>
    <row r="307" spans="1:46" ht="15.75" hidden="1" customHeight="1" outlineLevel="1">
      <c r="A307" s="8" t="s">
        <v>61</v>
      </c>
      <c r="B307" s="216">
        <v>297</v>
      </c>
      <c r="C307" s="226"/>
      <c r="D307" s="227"/>
      <c r="E307" s="224"/>
      <c r="F307" s="224"/>
      <c r="G307" s="222"/>
      <c r="H307" s="221">
        <v>0.1</v>
      </c>
      <c r="I307" s="222"/>
      <c r="J307" s="223">
        <v>0</v>
      </c>
      <c r="K307" s="224"/>
      <c r="L307" s="224"/>
      <c r="M307" s="215"/>
      <c r="AR307" s="205">
        <v>0</v>
      </c>
      <c r="AS307" s="205">
        <v>0</v>
      </c>
      <c r="AT307" s="205">
        <v>0</v>
      </c>
    </row>
    <row r="308" spans="1:46" ht="15.75" hidden="1" customHeight="1" outlineLevel="1">
      <c r="A308" s="8" t="s">
        <v>61</v>
      </c>
      <c r="B308" s="216">
        <v>298</v>
      </c>
      <c r="C308" s="226"/>
      <c r="D308" s="227"/>
      <c r="E308" s="224"/>
      <c r="F308" s="224"/>
      <c r="G308" s="222"/>
      <c r="H308" s="221">
        <v>0.1</v>
      </c>
      <c r="I308" s="222"/>
      <c r="J308" s="223">
        <v>0</v>
      </c>
      <c r="K308" s="224"/>
      <c r="L308" s="224"/>
      <c r="M308" s="215"/>
      <c r="AR308" s="205">
        <v>0</v>
      </c>
      <c r="AS308" s="205">
        <v>0</v>
      </c>
      <c r="AT308" s="205">
        <v>0</v>
      </c>
    </row>
    <row r="309" spans="1:46" ht="15.75" hidden="1" customHeight="1" outlineLevel="1">
      <c r="A309" s="8" t="s">
        <v>61</v>
      </c>
      <c r="B309" s="216">
        <v>299</v>
      </c>
      <c r="C309" s="226"/>
      <c r="D309" s="227"/>
      <c r="E309" s="224"/>
      <c r="F309" s="224"/>
      <c r="G309" s="222"/>
      <c r="H309" s="221">
        <v>0.1</v>
      </c>
      <c r="I309" s="222"/>
      <c r="J309" s="223">
        <v>0</v>
      </c>
      <c r="K309" s="224"/>
      <c r="L309" s="224"/>
      <c r="M309" s="215"/>
      <c r="AR309" s="205">
        <v>0</v>
      </c>
      <c r="AS309" s="205">
        <v>0</v>
      </c>
      <c r="AT309" s="205">
        <v>0</v>
      </c>
    </row>
    <row r="310" spans="1:46" ht="15.75" hidden="1" customHeight="1" outlineLevel="1">
      <c r="A310" s="8" t="s">
        <v>61</v>
      </c>
      <c r="B310" s="216">
        <v>300</v>
      </c>
      <c r="C310" s="226"/>
      <c r="D310" s="227"/>
      <c r="E310" s="224"/>
      <c r="F310" s="224"/>
      <c r="G310" s="222"/>
      <c r="H310" s="221">
        <v>0.1</v>
      </c>
      <c r="I310" s="222"/>
      <c r="J310" s="223">
        <v>0</v>
      </c>
      <c r="K310" s="224"/>
      <c r="L310" s="224"/>
      <c r="M310" s="215"/>
      <c r="AR310" s="205">
        <v>0</v>
      </c>
      <c r="AS310" s="205">
        <v>0</v>
      </c>
      <c r="AT310" s="205">
        <v>0</v>
      </c>
    </row>
    <row r="311" spans="1:46" ht="15.75" hidden="1" customHeight="1" outlineLevel="1">
      <c r="A311" s="8" t="s">
        <v>61</v>
      </c>
      <c r="B311" s="216">
        <v>301</v>
      </c>
      <c r="C311" s="226"/>
      <c r="D311" s="227"/>
      <c r="E311" s="224"/>
      <c r="F311" s="224"/>
      <c r="G311" s="222"/>
      <c r="H311" s="221">
        <v>0.1</v>
      </c>
      <c r="I311" s="222"/>
      <c r="J311" s="223">
        <v>0</v>
      </c>
      <c r="K311" s="224"/>
      <c r="L311" s="224"/>
      <c r="M311" s="215"/>
      <c r="AR311" s="205">
        <v>0</v>
      </c>
      <c r="AS311" s="205">
        <v>0</v>
      </c>
      <c r="AT311" s="205">
        <v>0</v>
      </c>
    </row>
    <row r="312" spans="1:46" ht="15.75" hidden="1" customHeight="1" outlineLevel="1">
      <c r="A312" s="8" t="s">
        <v>61</v>
      </c>
      <c r="B312" s="216">
        <v>302</v>
      </c>
      <c r="C312" s="226"/>
      <c r="D312" s="227"/>
      <c r="E312" s="224"/>
      <c r="F312" s="224"/>
      <c r="G312" s="222"/>
      <c r="H312" s="221">
        <v>0.1</v>
      </c>
      <c r="I312" s="222"/>
      <c r="J312" s="223">
        <v>0</v>
      </c>
      <c r="K312" s="224"/>
      <c r="L312" s="224"/>
      <c r="M312" s="215"/>
      <c r="AR312" s="205">
        <v>0</v>
      </c>
      <c r="AS312" s="205">
        <v>0</v>
      </c>
      <c r="AT312" s="205">
        <v>0</v>
      </c>
    </row>
    <row r="313" spans="1:46" ht="15.75" hidden="1" customHeight="1" outlineLevel="1">
      <c r="A313" s="8" t="s">
        <v>61</v>
      </c>
      <c r="B313" s="216">
        <v>303</v>
      </c>
      <c r="C313" s="226"/>
      <c r="D313" s="227"/>
      <c r="E313" s="224"/>
      <c r="F313" s="224"/>
      <c r="G313" s="222"/>
      <c r="H313" s="221">
        <v>0.1</v>
      </c>
      <c r="I313" s="222"/>
      <c r="J313" s="223">
        <v>0</v>
      </c>
      <c r="K313" s="224"/>
      <c r="L313" s="224"/>
      <c r="M313" s="215"/>
      <c r="AR313" s="205">
        <v>0</v>
      </c>
      <c r="AS313" s="205">
        <v>0</v>
      </c>
      <c r="AT313" s="205">
        <v>0</v>
      </c>
    </row>
    <row r="314" spans="1:46" ht="15.75" hidden="1" customHeight="1" outlineLevel="1">
      <c r="A314" s="8" t="s">
        <v>61</v>
      </c>
      <c r="B314" s="216">
        <v>304</v>
      </c>
      <c r="C314" s="226"/>
      <c r="D314" s="227"/>
      <c r="E314" s="224"/>
      <c r="F314" s="224"/>
      <c r="G314" s="222"/>
      <c r="H314" s="221">
        <v>0.1</v>
      </c>
      <c r="I314" s="222"/>
      <c r="J314" s="223">
        <v>0</v>
      </c>
      <c r="K314" s="224"/>
      <c r="L314" s="224"/>
      <c r="M314" s="215"/>
      <c r="AR314" s="205">
        <v>0</v>
      </c>
      <c r="AS314" s="205">
        <v>0</v>
      </c>
      <c r="AT314" s="205">
        <v>0</v>
      </c>
    </row>
    <row r="315" spans="1:46" ht="15.75" hidden="1" customHeight="1" outlineLevel="1">
      <c r="A315" s="8" t="s">
        <v>61</v>
      </c>
      <c r="B315" s="216">
        <v>305</v>
      </c>
      <c r="C315" s="226"/>
      <c r="D315" s="227"/>
      <c r="E315" s="224"/>
      <c r="F315" s="224"/>
      <c r="G315" s="222"/>
      <c r="H315" s="221">
        <v>0.1</v>
      </c>
      <c r="I315" s="222"/>
      <c r="J315" s="223">
        <v>0</v>
      </c>
      <c r="K315" s="224"/>
      <c r="L315" s="224"/>
      <c r="M315" s="215"/>
      <c r="AR315" s="205">
        <v>0</v>
      </c>
      <c r="AS315" s="205">
        <v>0</v>
      </c>
      <c r="AT315" s="205">
        <v>0</v>
      </c>
    </row>
    <row r="316" spans="1:46" ht="15.75" hidden="1" customHeight="1" outlineLevel="1">
      <c r="A316" s="8" t="s">
        <v>61</v>
      </c>
      <c r="B316" s="216">
        <v>306</v>
      </c>
      <c r="C316" s="226"/>
      <c r="D316" s="227"/>
      <c r="E316" s="224"/>
      <c r="F316" s="224"/>
      <c r="G316" s="222"/>
      <c r="H316" s="221">
        <v>0.1</v>
      </c>
      <c r="I316" s="222"/>
      <c r="J316" s="223">
        <v>0</v>
      </c>
      <c r="K316" s="224"/>
      <c r="L316" s="224"/>
      <c r="M316" s="215"/>
      <c r="AR316" s="205">
        <v>0</v>
      </c>
      <c r="AS316" s="205">
        <v>0</v>
      </c>
      <c r="AT316" s="205">
        <v>0</v>
      </c>
    </row>
    <row r="317" spans="1:46" ht="15.75" hidden="1" customHeight="1" outlineLevel="1">
      <c r="A317" s="8" t="s">
        <v>61</v>
      </c>
      <c r="B317" s="216">
        <v>307</v>
      </c>
      <c r="C317" s="226"/>
      <c r="D317" s="227"/>
      <c r="E317" s="224"/>
      <c r="F317" s="224"/>
      <c r="G317" s="222"/>
      <c r="H317" s="221">
        <v>0.1</v>
      </c>
      <c r="I317" s="222"/>
      <c r="J317" s="223">
        <v>0</v>
      </c>
      <c r="K317" s="224"/>
      <c r="L317" s="224"/>
      <c r="M317" s="215"/>
      <c r="AR317" s="205">
        <v>0</v>
      </c>
      <c r="AS317" s="205">
        <v>0</v>
      </c>
      <c r="AT317" s="205">
        <v>0</v>
      </c>
    </row>
    <row r="318" spans="1:46" ht="15.75" hidden="1" customHeight="1" outlineLevel="1">
      <c r="A318" s="8" t="s">
        <v>61</v>
      </c>
      <c r="B318" s="216">
        <v>308</v>
      </c>
      <c r="C318" s="226"/>
      <c r="D318" s="227"/>
      <c r="E318" s="224"/>
      <c r="F318" s="224"/>
      <c r="G318" s="222"/>
      <c r="H318" s="221">
        <v>0.1</v>
      </c>
      <c r="I318" s="222"/>
      <c r="J318" s="223">
        <v>0</v>
      </c>
      <c r="K318" s="224"/>
      <c r="L318" s="224"/>
      <c r="M318" s="215"/>
      <c r="AR318" s="205">
        <v>0</v>
      </c>
      <c r="AS318" s="205">
        <v>0</v>
      </c>
      <c r="AT318" s="205">
        <v>0</v>
      </c>
    </row>
    <row r="319" spans="1:46" ht="15.75" hidden="1" customHeight="1" outlineLevel="1">
      <c r="A319" s="8" t="s">
        <v>61</v>
      </c>
      <c r="B319" s="216">
        <v>309</v>
      </c>
      <c r="C319" s="226"/>
      <c r="D319" s="227"/>
      <c r="E319" s="224"/>
      <c r="F319" s="224"/>
      <c r="G319" s="222"/>
      <c r="H319" s="221">
        <v>0.1</v>
      </c>
      <c r="I319" s="222"/>
      <c r="J319" s="223">
        <v>0</v>
      </c>
      <c r="K319" s="224"/>
      <c r="L319" s="224"/>
      <c r="M319" s="215"/>
      <c r="AR319" s="205">
        <v>0</v>
      </c>
      <c r="AS319" s="205">
        <v>0</v>
      </c>
      <c r="AT319" s="205">
        <v>0</v>
      </c>
    </row>
    <row r="320" spans="1:46" ht="15.75" hidden="1" customHeight="1" outlineLevel="1">
      <c r="A320" s="8" t="s">
        <v>61</v>
      </c>
      <c r="B320" s="216">
        <v>310</v>
      </c>
      <c r="C320" s="226"/>
      <c r="D320" s="227"/>
      <c r="E320" s="224"/>
      <c r="F320" s="224"/>
      <c r="G320" s="222"/>
      <c r="H320" s="221">
        <v>0.1</v>
      </c>
      <c r="I320" s="222"/>
      <c r="J320" s="223">
        <v>0</v>
      </c>
      <c r="K320" s="224"/>
      <c r="L320" s="224"/>
      <c r="M320" s="215"/>
      <c r="AR320" s="205">
        <v>0</v>
      </c>
      <c r="AS320" s="205">
        <v>0</v>
      </c>
      <c r="AT320" s="205">
        <v>0</v>
      </c>
    </row>
    <row r="321" spans="1:46" ht="15.75" hidden="1" customHeight="1" outlineLevel="1">
      <c r="A321" s="8" t="s">
        <v>61</v>
      </c>
      <c r="B321" s="216">
        <v>311</v>
      </c>
      <c r="C321" s="226"/>
      <c r="D321" s="227"/>
      <c r="E321" s="224"/>
      <c r="F321" s="224"/>
      <c r="G321" s="222"/>
      <c r="H321" s="221">
        <v>0.1</v>
      </c>
      <c r="I321" s="222"/>
      <c r="J321" s="223">
        <v>0</v>
      </c>
      <c r="K321" s="224"/>
      <c r="L321" s="224"/>
      <c r="M321" s="215"/>
      <c r="AR321" s="205">
        <v>0</v>
      </c>
      <c r="AS321" s="205">
        <v>0</v>
      </c>
      <c r="AT321" s="205">
        <v>0</v>
      </c>
    </row>
    <row r="322" spans="1:46" ht="15.75" hidden="1" customHeight="1" outlineLevel="1">
      <c r="A322" s="8" t="s">
        <v>61</v>
      </c>
      <c r="B322" s="216">
        <v>312</v>
      </c>
      <c r="C322" s="226"/>
      <c r="D322" s="227"/>
      <c r="E322" s="224"/>
      <c r="F322" s="224"/>
      <c r="G322" s="222"/>
      <c r="H322" s="221">
        <v>0.1</v>
      </c>
      <c r="I322" s="222"/>
      <c r="J322" s="223">
        <v>0</v>
      </c>
      <c r="K322" s="224"/>
      <c r="L322" s="224"/>
      <c r="M322" s="215"/>
      <c r="AR322" s="205">
        <v>0</v>
      </c>
      <c r="AS322" s="205">
        <v>0</v>
      </c>
      <c r="AT322" s="205">
        <v>0</v>
      </c>
    </row>
    <row r="323" spans="1:46" ht="15.75" hidden="1" customHeight="1" outlineLevel="1">
      <c r="A323" s="8" t="s">
        <v>61</v>
      </c>
      <c r="B323" s="216">
        <v>313</v>
      </c>
      <c r="C323" s="226"/>
      <c r="D323" s="227"/>
      <c r="E323" s="224"/>
      <c r="F323" s="224"/>
      <c r="G323" s="222"/>
      <c r="H323" s="221">
        <v>0.1</v>
      </c>
      <c r="I323" s="222"/>
      <c r="J323" s="223">
        <v>0</v>
      </c>
      <c r="K323" s="224"/>
      <c r="L323" s="224"/>
      <c r="M323" s="215"/>
      <c r="AR323" s="205">
        <v>0</v>
      </c>
      <c r="AS323" s="205">
        <v>0</v>
      </c>
      <c r="AT323" s="205">
        <v>0</v>
      </c>
    </row>
    <row r="324" spans="1:46" ht="15.75" hidden="1" customHeight="1" outlineLevel="1">
      <c r="A324" s="8" t="s">
        <v>61</v>
      </c>
      <c r="B324" s="216">
        <v>314</v>
      </c>
      <c r="C324" s="226"/>
      <c r="D324" s="227"/>
      <c r="E324" s="224"/>
      <c r="F324" s="224"/>
      <c r="G324" s="222"/>
      <c r="H324" s="221">
        <v>0.1</v>
      </c>
      <c r="I324" s="222"/>
      <c r="J324" s="223">
        <v>0</v>
      </c>
      <c r="K324" s="224"/>
      <c r="L324" s="224"/>
      <c r="M324" s="215"/>
      <c r="AR324" s="205">
        <v>0</v>
      </c>
      <c r="AS324" s="205">
        <v>0</v>
      </c>
      <c r="AT324" s="205">
        <v>0</v>
      </c>
    </row>
    <row r="325" spans="1:46" ht="15.75" hidden="1" customHeight="1" outlineLevel="1">
      <c r="A325" s="8" t="s">
        <v>61</v>
      </c>
      <c r="B325" s="216">
        <v>315</v>
      </c>
      <c r="C325" s="226"/>
      <c r="D325" s="227"/>
      <c r="E325" s="224"/>
      <c r="F325" s="224"/>
      <c r="G325" s="222"/>
      <c r="H325" s="221">
        <v>0.1</v>
      </c>
      <c r="I325" s="222"/>
      <c r="J325" s="223">
        <v>0</v>
      </c>
      <c r="K325" s="224"/>
      <c r="L325" s="224"/>
      <c r="M325" s="215"/>
      <c r="AR325" s="205">
        <v>0</v>
      </c>
      <c r="AS325" s="205">
        <v>0</v>
      </c>
      <c r="AT325" s="205">
        <v>0</v>
      </c>
    </row>
    <row r="326" spans="1:46" ht="15.75" hidden="1" customHeight="1" outlineLevel="1">
      <c r="A326" s="8" t="s">
        <v>61</v>
      </c>
      <c r="B326" s="216">
        <v>316</v>
      </c>
      <c r="C326" s="226"/>
      <c r="D326" s="227"/>
      <c r="E326" s="224"/>
      <c r="F326" s="224"/>
      <c r="G326" s="222"/>
      <c r="H326" s="221">
        <v>0.1</v>
      </c>
      <c r="I326" s="222"/>
      <c r="J326" s="223">
        <v>0</v>
      </c>
      <c r="K326" s="224"/>
      <c r="L326" s="224"/>
      <c r="M326" s="215"/>
      <c r="AR326" s="205">
        <v>0</v>
      </c>
      <c r="AS326" s="205">
        <v>0</v>
      </c>
      <c r="AT326" s="205">
        <v>0</v>
      </c>
    </row>
    <row r="327" spans="1:46" ht="15.75" hidden="1" customHeight="1" outlineLevel="1">
      <c r="A327" s="8" t="s">
        <v>61</v>
      </c>
      <c r="B327" s="216">
        <v>317</v>
      </c>
      <c r="C327" s="226"/>
      <c r="D327" s="227"/>
      <c r="E327" s="224"/>
      <c r="F327" s="224"/>
      <c r="G327" s="222"/>
      <c r="H327" s="221">
        <v>0.1</v>
      </c>
      <c r="I327" s="222"/>
      <c r="J327" s="223">
        <v>0</v>
      </c>
      <c r="K327" s="224"/>
      <c r="L327" s="224"/>
      <c r="M327" s="215"/>
      <c r="AR327" s="205">
        <v>0</v>
      </c>
      <c r="AS327" s="205">
        <v>0</v>
      </c>
      <c r="AT327" s="205">
        <v>0</v>
      </c>
    </row>
    <row r="328" spans="1:46" ht="15.75" hidden="1" customHeight="1" outlineLevel="1">
      <c r="A328" s="8" t="s">
        <v>61</v>
      </c>
      <c r="B328" s="216">
        <v>318</v>
      </c>
      <c r="C328" s="226"/>
      <c r="D328" s="227"/>
      <c r="E328" s="224"/>
      <c r="F328" s="224"/>
      <c r="G328" s="222"/>
      <c r="H328" s="221">
        <v>0.1</v>
      </c>
      <c r="I328" s="222"/>
      <c r="J328" s="223">
        <v>0</v>
      </c>
      <c r="K328" s="224"/>
      <c r="L328" s="224"/>
      <c r="M328" s="215"/>
      <c r="AR328" s="205">
        <v>0</v>
      </c>
      <c r="AS328" s="205">
        <v>0</v>
      </c>
      <c r="AT328" s="205">
        <v>0</v>
      </c>
    </row>
    <row r="329" spans="1:46" ht="15.75" hidden="1" customHeight="1" outlineLevel="1">
      <c r="A329" s="8" t="s">
        <v>61</v>
      </c>
      <c r="B329" s="216">
        <v>319</v>
      </c>
      <c r="C329" s="226"/>
      <c r="D329" s="227"/>
      <c r="E329" s="224"/>
      <c r="F329" s="224"/>
      <c r="G329" s="222"/>
      <c r="H329" s="221">
        <v>0.1</v>
      </c>
      <c r="I329" s="222"/>
      <c r="J329" s="223">
        <v>0</v>
      </c>
      <c r="K329" s="224"/>
      <c r="L329" s="224"/>
      <c r="M329" s="215"/>
      <c r="AR329" s="205">
        <v>0</v>
      </c>
      <c r="AS329" s="205">
        <v>0</v>
      </c>
      <c r="AT329" s="205">
        <v>0</v>
      </c>
    </row>
    <row r="330" spans="1:46" ht="15.75" hidden="1" customHeight="1" outlineLevel="1">
      <c r="A330" s="8" t="s">
        <v>61</v>
      </c>
      <c r="B330" s="216">
        <v>320</v>
      </c>
      <c r="C330" s="226"/>
      <c r="D330" s="227"/>
      <c r="E330" s="224"/>
      <c r="F330" s="224"/>
      <c r="G330" s="222"/>
      <c r="H330" s="221">
        <v>0.1</v>
      </c>
      <c r="I330" s="222"/>
      <c r="J330" s="223">
        <v>0</v>
      </c>
      <c r="K330" s="224"/>
      <c r="L330" s="224"/>
      <c r="M330" s="215"/>
      <c r="AR330" s="205">
        <v>0</v>
      </c>
      <c r="AS330" s="205">
        <v>0</v>
      </c>
      <c r="AT330" s="205">
        <v>0</v>
      </c>
    </row>
    <row r="331" spans="1:46" ht="15.75" hidden="1" customHeight="1" outlineLevel="1">
      <c r="A331" s="8" t="s">
        <v>61</v>
      </c>
      <c r="B331" s="216">
        <v>321</v>
      </c>
      <c r="C331" s="226"/>
      <c r="D331" s="227"/>
      <c r="E331" s="224"/>
      <c r="F331" s="224"/>
      <c r="G331" s="222"/>
      <c r="H331" s="221">
        <v>0.1</v>
      </c>
      <c r="I331" s="222"/>
      <c r="J331" s="223">
        <v>0</v>
      </c>
      <c r="K331" s="224"/>
      <c r="L331" s="224"/>
      <c r="M331" s="215"/>
      <c r="AR331" s="205">
        <v>0</v>
      </c>
      <c r="AS331" s="205">
        <v>0</v>
      </c>
      <c r="AT331" s="205">
        <v>0</v>
      </c>
    </row>
    <row r="332" spans="1:46" ht="15.75" hidden="1" customHeight="1" outlineLevel="1">
      <c r="A332" s="8" t="s">
        <v>61</v>
      </c>
      <c r="B332" s="216">
        <v>322</v>
      </c>
      <c r="C332" s="226"/>
      <c r="D332" s="227"/>
      <c r="E332" s="224"/>
      <c r="F332" s="224"/>
      <c r="G332" s="222"/>
      <c r="H332" s="221">
        <v>0.1</v>
      </c>
      <c r="I332" s="222"/>
      <c r="J332" s="223">
        <v>0</v>
      </c>
      <c r="K332" s="224"/>
      <c r="L332" s="224"/>
      <c r="M332" s="215"/>
      <c r="AR332" s="205">
        <v>0</v>
      </c>
      <c r="AS332" s="205">
        <v>0</v>
      </c>
      <c r="AT332" s="205">
        <v>0</v>
      </c>
    </row>
    <row r="333" spans="1:46" ht="15.75" hidden="1" customHeight="1" outlineLevel="1">
      <c r="A333" s="8" t="s">
        <v>61</v>
      </c>
      <c r="B333" s="216">
        <v>323</v>
      </c>
      <c r="C333" s="226"/>
      <c r="D333" s="227"/>
      <c r="E333" s="224"/>
      <c r="F333" s="224"/>
      <c r="G333" s="222"/>
      <c r="H333" s="221">
        <v>0.1</v>
      </c>
      <c r="I333" s="222"/>
      <c r="J333" s="223">
        <v>0</v>
      </c>
      <c r="K333" s="224"/>
      <c r="L333" s="224"/>
      <c r="M333" s="215"/>
      <c r="AR333" s="205">
        <v>0</v>
      </c>
      <c r="AS333" s="205">
        <v>0</v>
      </c>
      <c r="AT333" s="205">
        <v>0</v>
      </c>
    </row>
    <row r="334" spans="1:46" ht="15.75" hidden="1" customHeight="1" outlineLevel="1">
      <c r="A334" s="8" t="s">
        <v>61</v>
      </c>
      <c r="B334" s="216">
        <v>324</v>
      </c>
      <c r="C334" s="226"/>
      <c r="D334" s="227"/>
      <c r="E334" s="224"/>
      <c r="F334" s="224"/>
      <c r="G334" s="222"/>
      <c r="H334" s="221">
        <v>0.1</v>
      </c>
      <c r="I334" s="222"/>
      <c r="J334" s="223">
        <v>0</v>
      </c>
      <c r="K334" s="224"/>
      <c r="L334" s="224"/>
      <c r="M334" s="215"/>
      <c r="AR334" s="205">
        <v>0</v>
      </c>
      <c r="AS334" s="205">
        <v>0</v>
      </c>
      <c r="AT334" s="205">
        <v>0</v>
      </c>
    </row>
    <row r="335" spans="1:46" ht="15.75" hidden="1" customHeight="1" outlineLevel="1">
      <c r="A335" s="8" t="s">
        <v>61</v>
      </c>
      <c r="B335" s="216">
        <v>325</v>
      </c>
      <c r="C335" s="226"/>
      <c r="D335" s="227"/>
      <c r="E335" s="224"/>
      <c r="F335" s="224"/>
      <c r="G335" s="222"/>
      <c r="H335" s="221">
        <v>0.1</v>
      </c>
      <c r="I335" s="222"/>
      <c r="J335" s="223">
        <v>0</v>
      </c>
      <c r="K335" s="224"/>
      <c r="L335" s="224"/>
      <c r="M335" s="215"/>
      <c r="AR335" s="205">
        <v>0</v>
      </c>
      <c r="AS335" s="205">
        <v>0</v>
      </c>
      <c r="AT335" s="205">
        <v>0</v>
      </c>
    </row>
    <row r="336" spans="1:46" ht="15.75" hidden="1" customHeight="1" outlineLevel="1">
      <c r="A336" s="8" t="s">
        <v>61</v>
      </c>
      <c r="B336" s="216">
        <v>326</v>
      </c>
      <c r="C336" s="226"/>
      <c r="D336" s="227"/>
      <c r="E336" s="224"/>
      <c r="F336" s="224"/>
      <c r="G336" s="222"/>
      <c r="H336" s="221">
        <v>0.1</v>
      </c>
      <c r="I336" s="222"/>
      <c r="J336" s="223">
        <v>0</v>
      </c>
      <c r="K336" s="224"/>
      <c r="L336" s="224"/>
      <c r="M336" s="215"/>
      <c r="AR336" s="205">
        <v>0</v>
      </c>
      <c r="AS336" s="205">
        <v>0</v>
      </c>
      <c r="AT336" s="205">
        <v>0</v>
      </c>
    </row>
    <row r="337" spans="1:46" ht="15.75" hidden="1" customHeight="1" outlineLevel="1">
      <c r="A337" s="8" t="s">
        <v>61</v>
      </c>
      <c r="B337" s="216">
        <v>327</v>
      </c>
      <c r="C337" s="226"/>
      <c r="D337" s="227"/>
      <c r="E337" s="224"/>
      <c r="F337" s="224"/>
      <c r="G337" s="222"/>
      <c r="H337" s="221">
        <v>0.1</v>
      </c>
      <c r="I337" s="222"/>
      <c r="J337" s="223">
        <v>0</v>
      </c>
      <c r="K337" s="224"/>
      <c r="L337" s="224"/>
      <c r="M337" s="215"/>
      <c r="AR337" s="205">
        <v>0</v>
      </c>
      <c r="AS337" s="205">
        <v>0</v>
      </c>
      <c r="AT337" s="205">
        <v>0</v>
      </c>
    </row>
    <row r="338" spans="1:46" ht="15.75" hidden="1" customHeight="1" outlineLevel="1">
      <c r="A338" s="8" t="s">
        <v>61</v>
      </c>
      <c r="B338" s="216">
        <v>328</v>
      </c>
      <c r="C338" s="226"/>
      <c r="D338" s="227"/>
      <c r="E338" s="224"/>
      <c r="F338" s="224"/>
      <c r="G338" s="222"/>
      <c r="H338" s="221">
        <v>0.1</v>
      </c>
      <c r="I338" s="222"/>
      <c r="J338" s="223">
        <v>0</v>
      </c>
      <c r="K338" s="224"/>
      <c r="L338" s="224"/>
      <c r="M338" s="215"/>
      <c r="AR338" s="205">
        <v>0</v>
      </c>
      <c r="AS338" s="205">
        <v>0</v>
      </c>
      <c r="AT338" s="205">
        <v>0</v>
      </c>
    </row>
    <row r="339" spans="1:46" ht="15.75" hidden="1" customHeight="1" outlineLevel="1">
      <c r="A339" s="8" t="s">
        <v>61</v>
      </c>
      <c r="B339" s="216">
        <v>329</v>
      </c>
      <c r="C339" s="226"/>
      <c r="D339" s="227"/>
      <c r="E339" s="224"/>
      <c r="F339" s="224"/>
      <c r="G339" s="222"/>
      <c r="H339" s="221">
        <v>0.1</v>
      </c>
      <c r="I339" s="222"/>
      <c r="J339" s="223">
        <v>0</v>
      </c>
      <c r="K339" s="224"/>
      <c r="L339" s="224"/>
      <c r="M339" s="215"/>
      <c r="AR339" s="205">
        <v>0</v>
      </c>
      <c r="AS339" s="205">
        <v>0</v>
      </c>
      <c r="AT339" s="205">
        <v>0</v>
      </c>
    </row>
    <row r="340" spans="1:46" ht="15.75" hidden="1" customHeight="1" outlineLevel="1">
      <c r="A340" s="8" t="s">
        <v>61</v>
      </c>
      <c r="B340" s="216">
        <v>330</v>
      </c>
      <c r="C340" s="226"/>
      <c r="D340" s="227"/>
      <c r="E340" s="224"/>
      <c r="F340" s="224"/>
      <c r="G340" s="222"/>
      <c r="H340" s="221">
        <v>0.1</v>
      </c>
      <c r="I340" s="222"/>
      <c r="J340" s="223">
        <v>0</v>
      </c>
      <c r="K340" s="224"/>
      <c r="L340" s="224"/>
      <c r="M340" s="215"/>
      <c r="AR340" s="205">
        <v>0</v>
      </c>
      <c r="AS340" s="205">
        <v>0</v>
      </c>
      <c r="AT340" s="205">
        <v>0</v>
      </c>
    </row>
    <row r="341" spans="1:46" ht="15.75" hidden="1" customHeight="1" outlineLevel="1">
      <c r="A341" s="8" t="s">
        <v>61</v>
      </c>
      <c r="B341" s="216">
        <v>331</v>
      </c>
      <c r="C341" s="226"/>
      <c r="D341" s="227"/>
      <c r="E341" s="224"/>
      <c r="F341" s="224"/>
      <c r="G341" s="222"/>
      <c r="H341" s="221">
        <v>0.1</v>
      </c>
      <c r="I341" s="222"/>
      <c r="J341" s="223">
        <v>0</v>
      </c>
      <c r="K341" s="224"/>
      <c r="L341" s="224"/>
      <c r="M341" s="215"/>
      <c r="AR341" s="205">
        <v>0</v>
      </c>
      <c r="AS341" s="205">
        <v>0</v>
      </c>
      <c r="AT341" s="205">
        <v>0</v>
      </c>
    </row>
    <row r="342" spans="1:46" ht="15.75" hidden="1" customHeight="1" outlineLevel="1">
      <c r="A342" s="8" t="s">
        <v>61</v>
      </c>
      <c r="B342" s="216">
        <v>332</v>
      </c>
      <c r="C342" s="226"/>
      <c r="D342" s="227"/>
      <c r="E342" s="224"/>
      <c r="F342" s="224"/>
      <c r="G342" s="222"/>
      <c r="H342" s="221">
        <v>0.1</v>
      </c>
      <c r="I342" s="222"/>
      <c r="J342" s="223">
        <v>0</v>
      </c>
      <c r="K342" s="224"/>
      <c r="L342" s="224"/>
      <c r="M342" s="215"/>
      <c r="AR342" s="205">
        <v>0</v>
      </c>
      <c r="AS342" s="205">
        <v>0</v>
      </c>
      <c r="AT342" s="205">
        <v>0</v>
      </c>
    </row>
    <row r="343" spans="1:46" ht="15.75" hidden="1" customHeight="1" outlineLevel="1">
      <c r="A343" s="8" t="s">
        <v>61</v>
      </c>
      <c r="B343" s="216">
        <v>333</v>
      </c>
      <c r="C343" s="226"/>
      <c r="D343" s="227"/>
      <c r="E343" s="224"/>
      <c r="F343" s="224"/>
      <c r="G343" s="222"/>
      <c r="H343" s="221">
        <v>0.1</v>
      </c>
      <c r="I343" s="222"/>
      <c r="J343" s="223">
        <v>0</v>
      </c>
      <c r="K343" s="224"/>
      <c r="L343" s="224"/>
      <c r="M343" s="215"/>
      <c r="AR343" s="205">
        <v>0</v>
      </c>
      <c r="AS343" s="205">
        <v>0</v>
      </c>
      <c r="AT343" s="205">
        <v>0</v>
      </c>
    </row>
    <row r="344" spans="1:46" ht="15.75" hidden="1" customHeight="1" outlineLevel="1">
      <c r="A344" s="8" t="s">
        <v>61</v>
      </c>
      <c r="B344" s="216">
        <v>334</v>
      </c>
      <c r="C344" s="226"/>
      <c r="D344" s="227"/>
      <c r="E344" s="224"/>
      <c r="F344" s="224"/>
      <c r="G344" s="222"/>
      <c r="H344" s="221">
        <v>0.1</v>
      </c>
      <c r="I344" s="222"/>
      <c r="J344" s="223">
        <v>0</v>
      </c>
      <c r="K344" s="224"/>
      <c r="L344" s="224"/>
      <c r="M344" s="215"/>
      <c r="AR344" s="205">
        <v>0</v>
      </c>
      <c r="AS344" s="205">
        <v>0</v>
      </c>
      <c r="AT344" s="205">
        <v>0</v>
      </c>
    </row>
    <row r="345" spans="1:46" ht="15.75" hidden="1" customHeight="1" outlineLevel="1">
      <c r="A345" s="8" t="s">
        <v>61</v>
      </c>
      <c r="B345" s="216">
        <v>335</v>
      </c>
      <c r="C345" s="226"/>
      <c r="D345" s="227"/>
      <c r="E345" s="224"/>
      <c r="F345" s="224"/>
      <c r="G345" s="222"/>
      <c r="H345" s="221">
        <v>0.1</v>
      </c>
      <c r="I345" s="222"/>
      <c r="J345" s="223">
        <v>0</v>
      </c>
      <c r="K345" s="224"/>
      <c r="L345" s="224"/>
      <c r="M345" s="215"/>
      <c r="AR345" s="205">
        <v>0</v>
      </c>
      <c r="AS345" s="205">
        <v>0</v>
      </c>
      <c r="AT345" s="205">
        <v>0</v>
      </c>
    </row>
    <row r="346" spans="1:46" ht="15.75" hidden="1" customHeight="1" outlineLevel="1">
      <c r="A346" s="8" t="s">
        <v>61</v>
      </c>
      <c r="B346" s="216">
        <v>336</v>
      </c>
      <c r="C346" s="226"/>
      <c r="D346" s="227"/>
      <c r="E346" s="224"/>
      <c r="F346" s="224"/>
      <c r="G346" s="222"/>
      <c r="H346" s="221">
        <v>0.1</v>
      </c>
      <c r="I346" s="222"/>
      <c r="J346" s="223">
        <v>0</v>
      </c>
      <c r="K346" s="224"/>
      <c r="L346" s="224"/>
      <c r="M346" s="215"/>
      <c r="AR346" s="205">
        <v>0</v>
      </c>
      <c r="AS346" s="205">
        <v>0</v>
      </c>
      <c r="AT346" s="205">
        <v>0</v>
      </c>
    </row>
    <row r="347" spans="1:46" ht="15.75" hidden="1" customHeight="1" outlineLevel="1">
      <c r="A347" s="8" t="s">
        <v>61</v>
      </c>
      <c r="B347" s="216">
        <v>337</v>
      </c>
      <c r="C347" s="226"/>
      <c r="D347" s="227"/>
      <c r="E347" s="224"/>
      <c r="F347" s="224"/>
      <c r="G347" s="222"/>
      <c r="H347" s="221">
        <v>0.1</v>
      </c>
      <c r="I347" s="222"/>
      <c r="J347" s="223">
        <v>0</v>
      </c>
      <c r="K347" s="224"/>
      <c r="L347" s="224"/>
      <c r="M347" s="215"/>
      <c r="AR347" s="205">
        <v>0</v>
      </c>
      <c r="AS347" s="205">
        <v>0</v>
      </c>
      <c r="AT347" s="205">
        <v>0</v>
      </c>
    </row>
    <row r="348" spans="1:46" ht="15.75" hidden="1" customHeight="1" outlineLevel="1">
      <c r="A348" s="8" t="s">
        <v>61</v>
      </c>
      <c r="B348" s="216">
        <v>338</v>
      </c>
      <c r="C348" s="226"/>
      <c r="D348" s="227"/>
      <c r="E348" s="224"/>
      <c r="F348" s="224"/>
      <c r="G348" s="222"/>
      <c r="H348" s="221">
        <v>0.1</v>
      </c>
      <c r="I348" s="222"/>
      <c r="J348" s="223">
        <v>0</v>
      </c>
      <c r="K348" s="224"/>
      <c r="L348" s="224"/>
      <c r="M348" s="215"/>
      <c r="AR348" s="205">
        <v>0</v>
      </c>
      <c r="AS348" s="205">
        <v>0</v>
      </c>
      <c r="AT348" s="205">
        <v>0</v>
      </c>
    </row>
    <row r="349" spans="1:46" ht="15.75" hidden="1" customHeight="1" outlineLevel="1">
      <c r="A349" s="8" t="s">
        <v>61</v>
      </c>
      <c r="B349" s="216">
        <v>339</v>
      </c>
      <c r="C349" s="226"/>
      <c r="D349" s="227"/>
      <c r="E349" s="224"/>
      <c r="F349" s="224"/>
      <c r="G349" s="222"/>
      <c r="H349" s="221">
        <v>0.1</v>
      </c>
      <c r="I349" s="222"/>
      <c r="J349" s="223">
        <v>0</v>
      </c>
      <c r="K349" s="224"/>
      <c r="L349" s="224"/>
      <c r="M349" s="215"/>
      <c r="AR349" s="205">
        <v>0</v>
      </c>
      <c r="AS349" s="205">
        <v>0</v>
      </c>
      <c r="AT349" s="205">
        <v>0</v>
      </c>
    </row>
    <row r="350" spans="1:46" ht="15.75" hidden="1" customHeight="1" outlineLevel="1">
      <c r="A350" s="8" t="s">
        <v>61</v>
      </c>
      <c r="B350" s="216">
        <v>340</v>
      </c>
      <c r="C350" s="226"/>
      <c r="D350" s="227"/>
      <c r="E350" s="224"/>
      <c r="F350" s="224"/>
      <c r="G350" s="222"/>
      <c r="H350" s="221">
        <v>0.1</v>
      </c>
      <c r="I350" s="222"/>
      <c r="J350" s="223">
        <v>0</v>
      </c>
      <c r="K350" s="224"/>
      <c r="L350" s="224"/>
      <c r="M350" s="215"/>
      <c r="AR350" s="205">
        <v>0</v>
      </c>
      <c r="AS350" s="205">
        <v>0</v>
      </c>
      <c r="AT350" s="205">
        <v>0</v>
      </c>
    </row>
    <row r="351" spans="1:46" ht="15.75" hidden="1" customHeight="1" outlineLevel="1">
      <c r="A351" s="8" t="s">
        <v>61</v>
      </c>
      <c r="B351" s="216">
        <v>341</v>
      </c>
      <c r="C351" s="226"/>
      <c r="D351" s="227"/>
      <c r="E351" s="224"/>
      <c r="F351" s="224"/>
      <c r="G351" s="222"/>
      <c r="H351" s="221">
        <v>0.1</v>
      </c>
      <c r="I351" s="222"/>
      <c r="J351" s="223">
        <v>0</v>
      </c>
      <c r="K351" s="224"/>
      <c r="L351" s="224"/>
      <c r="M351" s="215"/>
      <c r="AR351" s="205">
        <v>0</v>
      </c>
      <c r="AS351" s="205">
        <v>0</v>
      </c>
      <c r="AT351" s="205">
        <v>0</v>
      </c>
    </row>
    <row r="352" spans="1:46" ht="15.75" hidden="1" customHeight="1" outlineLevel="1">
      <c r="A352" s="8" t="s">
        <v>61</v>
      </c>
      <c r="B352" s="216">
        <v>342</v>
      </c>
      <c r="C352" s="226"/>
      <c r="D352" s="227"/>
      <c r="E352" s="224"/>
      <c r="F352" s="224"/>
      <c r="G352" s="222"/>
      <c r="H352" s="221">
        <v>0.1</v>
      </c>
      <c r="I352" s="222"/>
      <c r="J352" s="223">
        <v>0</v>
      </c>
      <c r="K352" s="224"/>
      <c r="L352" s="224"/>
      <c r="M352" s="215"/>
      <c r="AR352" s="205">
        <v>0</v>
      </c>
      <c r="AS352" s="205">
        <v>0</v>
      </c>
      <c r="AT352" s="205">
        <v>0</v>
      </c>
    </row>
    <row r="353" spans="1:46" ht="15.75" hidden="1" customHeight="1" outlineLevel="1">
      <c r="A353" s="8" t="s">
        <v>61</v>
      </c>
      <c r="B353" s="216">
        <v>343</v>
      </c>
      <c r="C353" s="226"/>
      <c r="D353" s="227"/>
      <c r="E353" s="224"/>
      <c r="F353" s="224"/>
      <c r="G353" s="222"/>
      <c r="H353" s="221">
        <v>0.1</v>
      </c>
      <c r="I353" s="222"/>
      <c r="J353" s="223">
        <v>0</v>
      </c>
      <c r="K353" s="224"/>
      <c r="L353" s="224"/>
      <c r="M353" s="215"/>
      <c r="AR353" s="205">
        <v>0</v>
      </c>
      <c r="AS353" s="205">
        <v>0</v>
      </c>
      <c r="AT353" s="205">
        <v>0</v>
      </c>
    </row>
    <row r="354" spans="1:46" ht="15.75" hidden="1" customHeight="1" outlineLevel="1">
      <c r="A354" s="8" t="s">
        <v>61</v>
      </c>
      <c r="B354" s="216">
        <v>344</v>
      </c>
      <c r="C354" s="226"/>
      <c r="D354" s="227"/>
      <c r="E354" s="224"/>
      <c r="F354" s="224"/>
      <c r="G354" s="222"/>
      <c r="H354" s="221">
        <v>0.1</v>
      </c>
      <c r="I354" s="222"/>
      <c r="J354" s="223">
        <v>0</v>
      </c>
      <c r="K354" s="224"/>
      <c r="L354" s="224"/>
      <c r="M354" s="215"/>
      <c r="AR354" s="205">
        <v>0</v>
      </c>
      <c r="AS354" s="205">
        <v>0</v>
      </c>
      <c r="AT354" s="205">
        <v>0</v>
      </c>
    </row>
    <row r="355" spans="1:46" ht="15.75" hidden="1" customHeight="1" outlineLevel="1">
      <c r="A355" s="8" t="s">
        <v>61</v>
      </c>
      <c r="B355" s="216">
        <v>345</v>
      </c>
      <c r="C355" s="226"/>
      <c r="D355" s="227"/>
      <c r="E355" s="224"/>
      <c r="F355" s="224"/>
      <c r="G355" s="222"/>
      <c r="H355" s="221">
        <v>0.1</v>
      </c>
      <c r="I355" s="222"/>
      <c r="J355" s="223">
        <v>0</v>
      </c>
      <c r="K355" s="224"/>
      <c r="L355" s="224"/>
      <c r="M355" s="215"/>
      <c r="AR355" s="205">
        <v>0</v>
      </c>
      <c r="AS355" s="205">
        <v>0</v>
      </c>
      <c r="AT355" s="205">
        <v>0</v>
      </c>
    </row>
    <row r="356" spans="1:46" ht="15.75" hidden="1" customHeight="1" outlineLevel="1">
      <c r="A356" s="8" t="s">
        <v>61</v>
      </c>
      <c r="B356" s="216">
        <v>346</v>
      </c>
      <c r="C356" s="226"/>
      <c r="D356" s="227"/>
      <c r="E356" s="224"/>
      <c r="F356" s="224"/>
      <c r="G356" s="222"/>
      <c r="H356" s="221">
        <v>0.1</v>
      </c>
      <c r="I356" s="222"/>
      <c r="J356" s="223">
        <v>0</v>
      </c>
      <c r="K356" s="224"/>
      <c r="L356" s="224"/>
      <c r="M356" s="215"/>
      <c r="AR356" s="205">
        <v>0</v>
      </c>
      <c r="AS356" s="205">
        <v>0</v>
      </c>
      <c r="AT356" s="205">
        <v>0</v>
      </c>
    </row>
    <row r="357" spans="1:46" ht="15.75" hidden="1" customHeight="1" outlineLevel="1">
      <c r="A357" s="8" t="s">
        <v>61</v>
      </c>
      <c r="B357" s="216">
        <v>347</v>
      </c>
      <c r="C357" s="226"/>
      <c r="D357" s="227"/>
      <c r="E357" s="224"/>
      <c r="F357" s="224"/>
      <c r="G357" s="222"/>
      <c r="H357" s="221">
        <v>0.1</v>
      </c>
      <c r="I357" s="222"/>
      <c r="J357" s="223">
        <v>0</v>
      </c>
      <c r="K357" s="224"/>
      <c r="L357" s="224"/>
      <c r="M357" s="215"/>
      <c r="AR357" s="205">
        <v>0</v>
      </c>
      <c r="AS357" s="205">
        <v>0</v>
      </c>
      <c r="AT357" s="205">
        <v>0</v>
      </c>
    </row>
    <row r="358" spans="1:46" ht="15.75" hidden="1" customHeight="1" outlineLevel="1">
      <c r="A358" s="8" t="s">
        <v>61</v>
      </c>
      <c r="B358" s="216">
        <v>348</v>
      </c>
      <c r="C358" s="226"/>
      <c r="D358" s="227"/>
      <c r="E358" s="224"/>
      <c r="F358" s="224"/>
      <c r="G358" s="222"/>
      <c r="H358" s="221">
        <v>0.1</v>
      </c>
      <c r="I358" s="222"/>
      <c r="J358" s="223">
        <v>0</v>
      </c>
      <c r="K358" s="224"/>
      <c r="L358" s="224"/>
      <c r="M358" s="215"/>
      <c r="AR358" s="205">
        <v>0</v>
      </c>
      <c r="AS358" s="205">
        <v>0</v>
      </c>
      <c r="AT358" s="205">
        <v>0</v>
      </c>
    </row>
    <row r="359" spans="1:46" ht="15.75" hidden="1" customHeight="1" outlineLevel="1">
      <c r="A359" s="8" t="s">
        <v>61</v>
      </c>
      <c r="B359" s="216">
        <v>349</v>
      </c>
      <c r="C359" s="226"/>
      <c r="D359" s="227"/>
      <c r="E359" s="224"/>
      <c r="F359" s="224"/>
      <c r="G359" s="222"/>
      <c r="H359" s="221">
        <v>0.1</v>
      </c>
      <c r="I359" s="222"/>
      <c r="J359" s="223">
        <v>0</v>
      </c>
      <c r="K359" s="224"/>
      <c r="L359" s="224"/>
      <c r="M359" s="215"/>
      <c r="AR359" s="205">
        <v>0</v>
      </c>
      <c r="AS359" s="205">
        <v>0</v>
      </c>
      <c r="AT359" s="205">
        <v>0</v>
      </c>
    </row>
    <row r="360" spans="1:46" ht="15.75" hidden="1" customHeight="1" outlineLevel="1">
      <c r="A360" s="8" t="s">
        <v>61</v>
      </c>
      <c r="B360" s="216">
        <v>350</v>
      </c>
      <c r="C360" s="226"/>
      <c r="D360" s="227"/>
      <c r="E360" s="224"/>
      <c r="F360" s="224"/>
      <c r="G360" s="222"/>
      <c r="H360" s="221">
        <v>0.1</v>
      </c>
      <c r="I360" s="222"/>
      <c r="J360" s="223">
        <v>0</v>
      </c>
      <c r="K360" s="224"/>
      <c r="L360" s="224"/>
      <c r="M360" s="215"/>
      <c r="AR360" s="205">
        <v>0</v>
      </c>
      <c r="AS360" s="205">
        <v>0</v>
      </c>
      <c r="AT360" s="205">
        <v>0</v>
      </c>
    </row>
    <row r="361" spans="1:46" ht="15.75" hidden="1" customHeight="1" outlineLevel="1">
      <c r="A361" s="8" t="s">
        <v>61</v>
      </c>
      <c r="B361" s="216">
        <v>351</v>
      </c>
      <c r="C361" s="226"/>
      <c r="D361" s="227"/>
      <c r="E361" s="224"/>
      <c r="F361" s="224"/>
      <c r="G361" s="222"/>
      <c r="H361" s="221">
        <v>0.1</v>
      </c>
      <c r="I361" s="222"/>
      <c r="J361" s="223">
        <v>0</v>
      </c>
      <c r="K361" s="224"/>
      <c r="L361" s="224"/>
      <c r="M361" s="215"/>
      <c r="AR361" s="205">
        <v>0</v>
      </c>
      <c r="AS361" s="205">
        <v>0</v>
      </c>
      <c r="AT361" s="205">
        <v>0</v>
      </c>
    </row>
    <row r="362" spans="1:46" ht="15.75" hidden="1" customHeight="1" outlineLevel="1">
      <c r="A362" s="8" t="s">
        <v>61</v>
      </c>
      <c r="B362" s="216">
        <v>352</v>
      </c>
      <c r="C362" s="226"/>
      <c r="D362" s="227"/>
      <c r="E362" s="224"/>
      <c r="F362" s="224"/>
      <c r="G362" s="222"/>
      <c r="H362" s="221">
        <v>0.1</v>
      </c>
      <c r="I362" s="222"/>
      <c r="J362" s="223">
        <v>0</v>
      </c>
      <c r="K362" s="224"/>
      <c r="L362" s="224"/>
      <c r="M362" s="215"/>
      <c r="AR362" s="205">
        <v>0</v>
      </c>
      <c r="AS362" s="205">
        <v>0</v>
      </c>
      <c r="AT362" s="205">
        <v>0</v>
      </c>
    </row>
    <row r="363" spans="1:46" ht="15.75" hidden="1" customHeight="1" outlineLevel="1">
      <c r="A363" s="8" t="s">
        <v>61</v>
      </c>
      <c r="B363" s="216">
        <v>353</v>
      </c>
      <c r="C363" s="226"/>
      <c r="D363" s="227"/>
      <c r="E363" s="224"/>
      <c r="F363" s="224"/>
      <c r="G363" s="222"/>
      <c r="H363" s="221">
        <v>0.1</v>
      </c>
      <c r="I363" s="222"/>
      <c r="J363" s="223">
        <v>0</v>
      </c>
      <c r="K363" s="224"/>
      <c r="L363" s="224"/>
      <c r="M363" s="215"/>
      <c r="AR363" s="205">
        <v>0</v>
      </c>
      <c r="AS363" s="205">
        <v>0</v>
      </c>
      <c r="AT363" s="205">
        <v>0</v>
      </c>
    </row>
    <row r="364" spans="1:46" ht="15.75" hidden="1" customHeight="1" outlineLevel="1">
      <c r="A364" s="8" t="s">
        <v>61</v>
      </c>
      <c r="B364" s="216">
        <v>354</v>
      </c>
      <c r="C364" s="226"/>
      <c r="D364" s="227"/>
      <c r="E364" s="224"/>
      <c r="F364" s="224"/>
      <c r="G364" s="222"/>
      <c r="H364" s="221">
        <v>0.1</v>
      </c>
      <c r="I364" s="222"/>
      <c r="J364" s="223">
        <v>0</v>
      </c>
      <c r="K364" s="224"/>
      <c r="L364" s="224"/>
      <c r="M364" s="215"/>
      <c r="AR364" s="205">
        <v>0</v>
      </c>
      <c r="AS364" s="205">
        <v>0</v>
      </c>
      <c r="AT364" s="205">
        <v>0</v>
      </c>
    </row>
    <row r="365" spans="1:46" ht="15.75" hidden="1" customHeight="1" outlineLevel="1">
      <c r="A365" s="8" t="s">
        <v>61</v>
      </c>
      <c r="B365" s="216">
        <v>355</v>
      </c>
      <c r="C365" s="226"/>
      <c r="D365" s="227"/>
      <c r="E365" s="224"/>
      <c r="F365" s="224"/>
      <c r="G365" s="222"/>
      <c r="H365" s="221">
        <v>0.1</v>
      </c>
      <c r="I365" s="222"/>
      <c r="J365" s="223">
        <v>0</v>
      </c>
      <c r="K365" s="224"/>
      <c r="L365" s="224"/>
      <c r="M365" s="215"/>
      <c r="AR365" s="205">
        <v>0</v>
      </c>
      <c r="AS365" s="205">
        <v>0</v>
      </c>
      <c r="AT365" s="205">
        <v>0</v>
      </c>
    </row>
    <row r="366" spans="1:46" ht="15.75" hidden="1" customHeight="1" outlineLevel="1">
      <c r="A366" s="8" t="s">
        <v>61</v>
      </c>
      <c r="B366" s="216">
        <v>356</v>
      </c>
      <c r="C366" s="226"/>
      <c r="D366" s="227"/>
      <c r="E366" s="224"/>
      <c r="F366" s="224"/>
      <c r="G366" s="222"/>
      <c r="H366" s="221">
        <v>0.1</v>
      </c>
      <c r="I366" s="222"/>
      <c r="J366" s="223">
        <v>0</v>
      </c>
      <c r="K366" s="224"/>
      <c r="L366" s="224"/>
      <c r="M366" s="215"/>
      <c r="AR366" s="205">
        <v>0</v>
      </c>
      <c r="AS366" s="205">
        <v>0</v>
      </c>
      <c r="AT366" s="205">
        <v>0</v>
      </c>
    </row>
    <row r="367" spans="1:46" ht="15.75" hidden="1" customHeight="1" outlineLevel="1">
      <c r="A367" s="8" t="s">
        <v>61</v>
      </c>
      <c r="B367" s="216">
        <v>357</v>
      </c>
      <c r="C367" s="226"/>
      <c r="D367" s="227"/>
      <c r="E367" s="224"/>
      <c r="F367" s="224"/>
      <c r="G367" s="222"/>
      <c r="H367" s="221">
        <v>0.1</v>
      </c>
      <c r="I367" s="222"/>
      <c r="J367" s="223">
        <v>0</v>
      </c>
      <c r="K367" s="224"/>
      <c r="L367" s="224"/>
      <c r="M367" s="215"/>
      <c r="AR367" s="205">
        <v>0</v>
      </c>
      <c r="AS367" s="205">
        <v>0</v>
      </c>
      <c r="AT367" s="205">
        <v>0</v>
      </c>
    </row>
    <row r="368" spans="1:46" ht="15.75" hidden="1" customHeight="1" outlineLevel="1">
      <c r="A368" s="8" t="s">
        <v>61</v>
      </c>
      <c r="B368" s="216">
        <v>358</v>
      </c>
      <c r="C368" s="226"/>
      <c r="D368" s="227"/>
      <c r="E368" s="224"/>
      <c r="F368" s="224"/>
      <c r="G368" s="222"/>
      <c r="H368" s="221">
        <v>0.1</v>
      </c>
      <c r="I368" s="222"/>
      <c r="J368" s="223">
        <v>0</v>
      </c>
      <c r="K368" s="224"/>
      <c r="L368" s="224"/>
      <c r="M368" s="215"/>
      <c r="AR368" s="205">
        <v>0</v>
      </c>
      <c r="AS368" s="205">
        <v>0</v>
      </c>
      <c r="AT368" s="205">
        <v>0</v>
      </c>
    </row>
    <row r="369" spans="1:46" ht="15.75" hidden="1" customHeight="1" outlineLevel="1">
      <c r="A369" s="8" t="s">
        <v>61</v>
      </c>
      <c r="B369" s="216">
        <v>359</v>
      </c>
      <c r="C369" s="226"/>
      <c r="D369" s="227"/>
      <c r="E369" s="224"/>
      <c r="F369" s="224"/>
      <c r="G369" s="222"/>
      <c r="H369" s="221">
        <v>0.1</v>
      </c>
      <c r="I369" s="222"/>
      <c r="J369" s="223">
        <v>0</v>
      </c>
      <c r="K369" s="224"/>
      <c r="L369" s="224"/>
      <c r="M369" s="215"/>
      <c r="AR369" s="205">
        <v>0</v>
      </c>
      <c r="AS369" s="205">
        <v>0</v>
      </c>
      <c r="AT369" s="205">
        <v>0</v>
      </c>
    </row>
    <row r="370" spans="1:46" ht="15.75" hidden="1" customHeight="1" outlineLevel="1">
      <c r="A370" s="8" t="s">
        <v>61</v>
      </c>
      <c r="B370" s="216">
        <v>360</v>
      </c>
      <c r="C370" s="226"/>
      <c r="D370" s="227"/>
      <c r="E370" s="224"/>
      <c r="F370" s="224"/>
      <c r="G370" s="222"/>
      <c r="H370" s="221">
        <v>0.1</v>
      </c>
      <c r="I370" s="222"/>
      <c r="J370" s="223">
        <v>0</v>
      </c>
      <c r="K370" s="224"/>
      <c r="L370" s="224"/>
      <c r="M370" s="215"/>
      <c r="AR370" s="205">
        <v>0</v>
      </c>
      <c r="AS370" s="205">
        <v>0</v>
      </c>
      <c r="AT370" s="205">
        <v>0</v>
      </c>
    </row>
    <row r="371" spans="1:46" ht="15.75" hidden="1" customHeight="1" outlineLevel="1">
      <c r="A371" s="8" t="s">
        <v>61</v>
      </c>
      <c r="B371" s="216">
        <v>361</v>
      </c>
      <c r="C371" s="226"/>
      <c r="D371" s="227"/>
      <c r="E371" s="224"/>
      <c r="F371" s="224"/>
      <c r="G371" s="222"/>
      <c r="H371" s="221">
        <v>0.1</v>
      </c>
      <c r="I371" s="222"/>
      <c r="J371" s="223">
        <v>0</v>
      </c>
      <c r="K371" s="224"/>
      <c r="L371" s="224"/>
      <c r="M371" s="215"/>
      <c r="AR371" s="205">
        <v>0</v>
      </c>
      <c r="AS371" s="205">
        <v>0</v>
      </c>
      <c r="AT371" s="205">
        <v>0</v>
      </c>
    </row>
    <row r="372" spans="1:46" ht="15.75" hidden="1" customHeight="1" outlineLevel="1">
      <c r="A372" s="8" t="s">
        <v>61</v>
      </c>
      <c r="B372" s="216">
        <v>362</v>
      </c>
      <c r="C372" s="226"/>
      <c r="D372" s="227"/>
      <c r="E372" s="224"/>
      <c r="F372" s="224"/>
      <c r="G372" s="222"/>
      <c r="H372" s="221">
        <v>0.1</v>
      </c>
      <c r="I372" s="222"/>
      <c r="J372" s="223">
        <v>0</v>
      </c>
      <c r="K372" s="224"/>
      <c r="L372" s="224"/>
      <c r="M372" s="215"/>
      <c r="AR372" s="205">
        <v>0</v>
      </c>
      <c r="AS372" s="205">
        <v>0</v>
      </c>
      <c r="AT372" s="205">
        <v>0</v>
      </c>
    </row>
    <row r="373" spans="1:46" ht="15.75" hidden="1" customHeight="1" outlineLevel="1">
      <c r="A373" s="8" t="s">
        <v>61</v>
      </c>
      <c r="B373" s="216">
        <v>363</v>
      </c>
      <c r="C373" s="226"/>
      <c r="D373" s="227"/>
      <c r="E373" s="224"/>
      <c r="F373" s="224"/>
      <c r="G373" s="222"/>
      <c r="H373" s="221">
        <v>0.1</v>
      </c>
      <c r="I373" s="222"/>
      <c r="J373" s="223">
        <v>0</v>
      </c>
      <c r="K373" s="224"/>
      <c r="L373" s="224"/>
      <c r="M373" s="215"/>
      <c r="AR373" s="205">
        <v>0</v>
      </c>
      <c r="AS373" s="205">
        <v>0</v>
      </c>
      <c r="AT373" s="205">
        <v>0</v>
      </c>
    </row>
    <row r="374" spans="1:46" ht="15.75" hidden="1" customHeight="1" outlineLevel="1">
      <c r="A374" s="8" t="s">
        <v>61</v>
      </c>
      <c r="B374" s="216">
        <v>364</v>
      </c>
      <c r="C374" s="226"/>
      <c r="D374" s="227"/>
      <c r="E374" s="224"/>
      <c r="F374" s="224"/>
      <c r="G374" s="222"/>
      <c r="H374" s="221">
        <v>0.1</v>
      </c>
      <c r="I374" s="222"/>
      <c r="J374" s="223">
        <v>0</v>
      </c>
      <c r="K374" s="224"/>
      <c r="L374" s="224"/>
      <c r="M374" s="215"/>
      <c r="AR374" s="205">
        <v>0</v>
      </c>
      <c r="AS374" s="205">
        <v>0</v>
      </c>
      <c r="AT374" s="205">
        <v>0</v>
      </c>
    </row>
    <row r="375" spans="1:46" ht="15.75" hidden="1" customHeight="1" outlineLevel="1">
      <c r="A375" s="8" t="s">
        <v>61</v>
      </c>
      <c r="B375" s="216">
        <v>365</v>
      </c>
      <c r="C375" s="226"/>
      <c r="D375" s="227"/>
      <c r="E375" s="224"/>
      <c r="F375" s="224"/>
      <c r="G375" s="222"/>
      <c r="H375" s="221">
        <v>0.1</v>
      </c>
      <c r="I375" s="222"/>
      <c r="J375" s="223">
        <v>0</v>
      </c>
      <c r="K375" s="224"/>
      <c r="L375" s="224"/>
      <c r="M375" s="215"/>
      <c r="AR375" s="205">
        <v>0</v>
      </c>
      <c r="AS375" s="205">
        <v>0</v>
      </c>
      <c r="AT375" s="205">
        <v>0</v>
      </c>
    </row>
    <row r="376" spans="1:46" ht="15.75" hidden="1" customHeight="1" outlineLevel="1">
      <c r="A376" s="8" t="s">
        <v>61</v>
      </c>
      <c r="B376" s="216">
        <v>366</v>
      </c>
      <c r="C376" s="226"/>
      <c r="D376" s="227"/>
      <c r="E376" s="224"/>
      <c r="F376" s="224"/>
      <c r="G376" s="222"/>
      <c r="H376" s="221">
        <v>0.1</v>
      </c>
      <c r="I376" s="222"/>
      <c r="J376" s="223">
        <v>0</v>
      </c>
      <c r="K376" s="224"/>
      <c r="L376" s="224"/>
      <c r="M376" s="215"/>
      <c r="AR376" s="205">
        <v>0</v>
      </c>
      <c r="AS376" s="205">
        <v>0</v>
      </c>
      <c r="AT376" s="205">
        <v>0</v>
      </c>
    </row>
    <row r="377" spans="1:46" ht="15.75" hidden="1" customHeight="1" outlineLevel="1">
      <c r="A377" s="8" t="s">
        <v>61</v>
      </c>
      <c r="B377" s="216">
        <v>367</v>
      </c>
      <c r="C377" s="226"/>
      <c r="D377" s="227"/>
      <c r="E377" s="224"/>
      <c r="F377" s="224"/>
      <c r="G377" s="222"/>
      <c r="H377" s="221">
        <v>0.1</v>
      </c>
      <c r="I377" s="222"/>
      <c r="J377" s="223">
        <v>0</v>
      </c>
      <c r="K377" s="224"/>
      <c r="L377" s="224"/>
      <c r="M377" s="215"/>
      <c r="AR377" s="205">
        <v>0</v>
      </c>
      <c r="AS377" s="205">
        <v>0</v>
      </c>
      <c r="AT377" s="205">
        <v>0</v>
      </c>
    </row>
    <row r="378" spans="1:46" ht="15.75" hidden="1" customHeight="1" outlineLevel="1">
      <c r="A378" s="8" t="s">
        <v>61</v>
      </c>
      <c r="B378" s="216">
        <v>368</v>
      </c>
      <c r="C378" s="226"/>
      <c r="D378" s="227"/>
      <c r="E378" s="224"/>
      <c r="F378" s="224"/>
      <c r="G378" s="222"/>
      <c r="H378" s="221">
        <v>0.1</v>
      </c>
      <c r="I378" s="222"/>
      <c r="J378" s="223">
        <v>0</v>
      </c>
      <c r="K378" s="224"/>
      <c r="L378" s="224"/>
      <c r="M378" s="215"/>
      <c r="AR378" s="205">
        <v>0</v>
      </c>
      <c r="AS378" s="205">
        <v>0</v>
      </c>
      <c r="AT378" s="205">
        <v>0</v>
      </c>
    </row>
    <row r="379" spans="1:46" ht="15.75" hidden="1" customHeight="1" outlineLevel="1">
      <c r="A379" s="8" t="s">
        <v>61</v>
      </c>
      <c r="B379" s="216">
        <v>369</v>
      </c>
      <c r="C379" s="226"/>
      <c r="D379" s="227"/>
      <c r="E379" s="224"/>
      <c r="F379" s="224"/>
      <c r="G379" s="222"/>
      <c r="H379" s="221">
        <v>0.1</v>
      </c>
      <c r="I379" s="222"/>
      <c r="J379" s="223">
        <v>0</v>
      </c>
      <c r="K379" s="224"/>
      <c r="L379" s="224"/>
      <c r="M379" s="215"/>
      <c r="AR379" s="205">
        <v>0</v>
      </c>
      <c r="AS379" s="205">
        <v>0</v>
      </c>
      <c r="AT379" s="205">
        <v>0</v>
      </c>
    </row>
    <row r="380" spans="1:46" ht="15.75" hidden="1" customHeight="1" outlineLevel="1">
      <c r="A380" s="8" t="s">
        <v>61</v>
      </c>
      <c r="B380" s="216">
        <v>370</v>
      </c>
      <c r="C380" s="226"/>
      <c r="D380" s="227"/>
      <c r="E380" s="224"/>
      <c r="F380" s="224"/>
      <c r="G380" s="222"/>
      <c r="H380" s="221">
        <v>0.1</v>
      </c>
      <c r="I380" s="222"/>
      <c r="J380" s="223">
        <v>0</v>
      </c>
      <c r="K380" s="224"/>
      <c r="L380" s="224"/>
      <c r="M380" s="215"/>
      <c r="AR380" s="205">
        <v>0</v>
      </c>
      <c r="AS380" s="205">
        <v>0</v>
      </c>
      <c r="AT380" s="205">
        <v>0</v>
      </c>
    </row>
    <row r="381" spans="1:46" ht="15.75" hidden="1" customHeight="1" outlineLevel="1">
      <c r="A381" s="8" t="s">
        <v>61</v>
      </c>
      <c r="B381" s="216">
        <v>371</v>
      </c>
      <c r="C381" s="226"/>
      <c r="D381" s="227"/>
      <c r="E381" s="224"/>
      <c r="F381" s="224"/>
      <c r="G381" s="222"/>
      <c r="H381" s="221">
        <v>0.1</v>
      </c>
      <c r="I381" s="222"/>
      <c r="J381" s="223">
        <v>0</v>
      </c>
      <c r="K381" s="224"/>
      <c r="L381" s="224"/>
      <c r="M381" s="215"/>
      <c r="AR381" s="205">
        <v>0</v>
      </c>
      <c r="AS381" s="205">
        <v>0</v>
      </c>
      <c r="AT381" s="205">
        <v>0</v>
      </c>
    </row>
    <row r="382" spans="1:46" ht="15.75" hidden="1" customHeight="1" outlineLevel="1">
      <c r="A382" s="8" t="s">
        <v>61</v>
      </c>
      <c r="B382" s="216">
        <v>372</v>
      </c>
      <c r="C382" s="226"/>
      <c r="D382" s="227"/>
      <c r="E382" s="224"/>
      <c r="F382" s="224"/>
      <c r="G382" s="222"/>
      <c r="H382" s="221">
        <v>0.1</v>
      </c>
      <c r="I382" s="222"/>
      <c r="J382" s="223">
        <v>0</v>
      </c>
      <c r="K382" s="224"/>
      <c r="L382" s="224"/>
      <c r="M382" s="215"/>
      <c r="AR382" s="205">
        <v>0</v>
      </c>
      <c r="AS382" s="205">
        <v>0</v>
      </c>
      <c r="AT382" s="205">
        <v>0</v>
      </c>
    </row>
    <row r="383" spans="1:46" ht="15.75" hidden="1" customHeight="1" outlineLevel="1">
      <c r="A383" s="8" t="s">
        <v>61</v>
      </c>
      <c r="B383" s="216">
        <v>373</v>
      </c>
      <c r="C383" s="226"/>
      <c r="D383" s="227"/>
      <c r="E383" s="224"/>
      <c r="F383" s="224"/>
      <c r="G383" s="222"/>
      <c r="H383" s="221">
        <v>0.1</v>
      </c>
      <c r="I383" s="222"/>
      <c r="J383" s="223">
        <v>0</v>
      </c>
      <c r="K383" s="224"/>
      <c r="L383" s="224"/>
      <c r="M383" s="215"/>
      <c r="AR383" s="205">
        <v>0</v>
      </c>
      <c r="AS383" s="205">
        <v>0</v>
      </c>
      <c r="AT383" s="205">
        <v>0</v>
      </c>
    </row>
    <row r="384" spans="1:46" ht="15.75" hidden="1" customHeight="1" outlineLevel="1">
      <c r="A384" s="8" t="s">
        <v>61</v>
      </c>
      <c r="B384" s="216">
        <v>374</v>
      </c>
      <c r="C384" s="226"/>
      <c r="D384" s="227"/>
      <c r="E384" s="224"/>
      <c r="F384" s="224"/>
      <c r="G384" s="222"/>
      <c r="H384" s="221">
        <v>0.1</v>
      </c>
      <c r="I384" s="222"/>
      <c r="J384" s="223">
        <v>0</v>
      </c>
      <c r="K384" s="224"/>
      <c r="L384" s="224"/>
      <c r="M384" s="215"/>
      <c r="AR384" s="205">
        <v>0</v>
      </c>
      <c r="AS384" s="205">
        <v>0</v>
      </c>
      <c r="AT384" s="205">
        <v>0</v>
      </c>
    </row>
    <row r="385" spans="1:46" ht="15.75" hidden="1" customHeight="1" outlineLevel="1">
      <c r="A385" s="8" t="s">
        <v>61</v>
      </c>
      <c r="B385" s="216">
        <v>375</v>
      </c>
      <c r="C385" s="226"/>
      <c r="D385" s="227"/>
      <c r="E385" s="224"/>
      <c r="F385" s="224"/>
      <c r="G385" s="222"/>
      <c r="H385" s="221">
        <v>0.1</v>
      </c>
      <c r="I385" s="222"/>
      <c r="J385" s="223">
        <v>0</v>
      </c>
      <c r="K385" s="224"/>
      <c r="L385" s="224"/>
      <c r="M385" s="215"/>
      <c r="AR385" s="205">
        <v>0</v>
      </c>
      <c r="AS385" s="205">
        <v>0</v>
      </c>
      <c r="AT385" s="205">
        <v>0</v>
      </c>
    </row>
    <row r="386" spans="1:46" ht="15.75" hidden="1" customHeight="1" outlineLevel="1">
      <c r="A386" s="8" t="s">
        <v>61</v>
      </c>
      <c r="B386" s="216">
        <v>376</v>
      </c>
      <c r="C386" s="226"/>
      <c r="D386" s="227"/>
      <c r="E386" s="224"/>
      <c r="F386" s="224"/>
      <c r="G386" s="222"/>
      <c r="H386" s="221">
        <v>0.1</v>
      </c>
      <c r="I386" s="222"/>
      <c r="J386" s="223">
        <v>0</v>
      </c>
      <c r="K386" s="224"/>
      <c r="L386" s="224"/>
      <c r="M386" s="215"/>
      <c r="AR386" s="205">
        <v>0</v>
      </c>
      <c r="AS386" s="205">
        <v>0</v>
      </c>
      <c r="AT386" s="205">
        <v>0</v>
      </c>
    </row>
    <row r="387" spans="1:46" ht="15.75" hidden="1" customHeight="1" outlineLevel="1">
      <c r="A387" s="8" t="s">
        <v>61</v>
      </c>
      <c r="B387" s="216">
        <v>377</v>
      </c>
      <c r="C387" s="226"/>
      <c r="D387" s="227"/>
      <c r="E387" s="224"/>
      <c r="F387" s="224"/>
      <c r="G387" s="222"/>
      <c r="H387" s="221">
        <v>0.1</v>
      </c>
      <c r="I387" s="222"/>
      <c r="J387" s="223">
        <v>0</v>
      </c>
      <c r="K387" s="224"/>
      <c r="L387" s="224"/>
      <c r="M387" s="215"/>
      <c r="AR387" s="205">
        <v>0</v>
      </c>
      <c r="AS387" s="205">
        <v>0</v>
      </c>
      <c r="AT387" s="205">
        <v>0</v>
      </c>
    </row>
    <row r="388" spans="1:46" ht="15.75" hidden="1" customHeight="1" outlineLevel="1">
      <c r="A388" s="8" t="s">
        <v>61</v>
      </c>
      <c r="B388" s="216">
        <v>378</v>
      </c>
      <c r="C388" s="226"/>
      <c r="D388" s="227"/>
      <c r="E388" s="224"/>
      <c r="F388" s="224"/>
      <c r="G388" s="222"/>
      <c r="H388" s="221">
        <v>0.1</v>
      </c>
      <c r="I388" s="222"/>
      <c r="J388" s="223">
        <v>0</v>
      </c>
      <c r="K388" s="224"/>
      <c r="L388" s="224"/>
      <c r="M388" s="215"/>
      <c r="AR388" s="205">
        <v>0</v>
      </c>
      <c r="AS388" s="205">
        <v>0</v>
      </c>
      <c r="AT388" s="205">
        <v>0</v>
      </c>
    </row>
    <row r="389" spans="1:46" ht="15.75" hidden="1" customHeight="1" outlineLevel="1">
      <c r="A389" s="8" t="s">
        <v>61</v>
      </c>
      <c r="B389" s="216">
        <v>379</v>
      </c>
      <c r="C389" s="226"/>
      <c r="D389" s="227"/>
      <c r="E389" s="224"/>
      <c r="F389" s="224"/>
      <c r="G389" s="222"/>
      <c r="H389" s="221">
        <v>0.1</v>
      </c>
      <c r="I389" s="222"/>
      <c r="J389" s="223">
        <v>0</v>
      </c>
      <c r="K389" s="224"/>
      <c r="L389" s="224"/>
      <c r="M389" s="215"/>
      <c r="AR389" s="205">
        <v>0</v>
      </c>
      <c r="AS389" s="205">
        <v>0</v>
      </c>
      <c r="AT389" s="205">
        <v>0</v>
      </c>
    </row>
    <row r="390" spans="1:46" ht="15.75" hidden="1" customHeight="1" outlineLevel="1">
      <c r="A390" s="8" t="s">
        <v>61</v>
      </c>
      <c r="B390" s="216">
        <v>380</v>
      </c>
      <c r="C390" s="226"/>
      <c r="D390" s="227"/>
      <c r="E390" s="224"/>
      <c r="F390" s="224"/>
      <c r="G390" s="222"/>
      <c r="H390" s="221">
        <v>0.1</v>
      </c>
      <c r="I390" s="222"/>
      <c r="J390" s="223">
        <v>0</v>
      </c>
      <c r="K390" s="224"/>
      <c r="L390" s="224"/>
      <c r="M390" s="215"/>
      <c r="AR390" s="205">
        <v>0</v>
      </c>
      <c r="AS390" s="205">
        <v>0</v>
      </c>
      <c r="AT390" s="205">
        <v>0</v>
      </c>
    </row>
    <row r="391" spans="1:46" ht="15.75" hidden="1" customHeight="1" outlineLevel="1">
      <c r="A391" s="8" t="s">
        <v>61</v>
      </c>
      <c r="B391" s="216">
        <v>381</v>
      </c>
      <c r="C391" s="226"/>
      <c r="D391" s="227"/>
      <c r="E391" s="224"/>
      <c r="F391" s="224"/>
      <c r="G391" s="222"/>
      <c r="H391" s="221">
        <v>0.1</v>
      </c>
      <c r="I391" s="222"/>
      <c r="J391" s="223">
        <v>0</v>
      </c>
      <c r="K391" s="224"/>
      <c r="L391" s="224"/>
      <c r="M391" s="215"/>
      <c r="AR391" s="205">
        <v>0</v>
      </c>
      <c r="AS391" s="205">
        <v>0</v>
      </c>
      <c r="AT391" s="205">
        <v>0</v>
      </c>
    </row>
    <row r="392" spans="1:46" ht="15.75" hidden="1" customHeight="1" outlineLevel="1">
      <c r="A392" s="8" t="s">
        <v>61</v>
      </c>
      <c r="B392" s="216">
        <v>382</v>
      </c>
      <c r="C392" s="226"/>
      <c r="D392" s="227"/>
      <c r="E392" s="224"/>
      <c r="F392" s="224"/>
      <c r="G392" s="222"/>
      <c r="H392" s="221">
        <v>0.1</v>
      </c>
      <c r="I392" s="222"/>
      <c r="J392" s="223">
        <v>0</v>
      </c>
      <c r="K392" s="224"/>
      <c r="L392" s="224"/>
      <c r="M392" s="215"/>
      <c r="AR392" s="205">
        <v>0</v>
      </c>
      <c r="AS392" s="205">
        <v>0</v>
      </c>
      <c r="AT392" s="205">
        <v>0</v>
      </c>
    </row>
    <row r="393" spans="1:46" ht="15.75" hidden="1" customHeight="1" outlineLevel="1">
      <c r="A393" s="8" t="s">
        <v>61</v>
      </c>
      <c r="B393" s="216">
        <v>383</v>
      </c>
      <c r="C393" s="226"/>
      <c r="D393" s="227"/>
      <c r="E393" s="224"/>
      <c r="F393" s="224"/>
      <c r="G393" s="222"/>
      <c r="H393" s="221">
        <v>0.1</v>
      </c>
      <c r="I393" s="222"/>
      <c r="J393" s="223">
        <v>0</v>
      </c>
      <c r="K393" s="224"/>
      <c r="L393" s="224"/>
      <c r="M393" s="215"/>
      <c r="AR393" s="205">
        <v>0</v>
      </c>
      <c r="AS393" s="205">
        <v>0</v>
      </c>
      <c r="AT393" s="205">
        <v>0</v>
      </c>
    </row>
    <row r="394" spans="1:46" ht="15.75" hidden="1" customHeight="1" outlineLevel="1">
      <c r="A394" s="8" t="s">
        <v>61</v>
      </c>
      <c r="B394" s="216">
        <v>384</v>
      </c>
      <c r="C394" s="226"/>
      <c r="D394" s="227"/>
      <c r="E394" s="224"/>
      <c r="F394" s="224"/>
      <c r="G394" s="222"/>
      <c r="H394" s="221">
        <v>0.1</v>
      </c>
      <c r="I394" s="222"/>
      <c r="J394" s="223">
        <v>0</v>
      </c>
      <c r="K394" s="224"/>
      <c r="L394" s="224"/>
      <c r="M394" s="215"/>
      <c r="AR394" s="205">
        <v>0</v>
      </c>
      <c r="AS394" s="205">
        <v>0</v>
      </c>
      <c r="AT394" s="205">
        <v>0</v>
      </c>
    </row>
    <row r="395" spans="1:46" ht="15.75" hidden="1" customHeight="1" outlineLevel="1">
      <c r="A395" s="8" t="s">
        <v>61</v>
      </c>
      <c r="B395" s="216">
        <v>385</v>
      </c>
      <c r="C395" s="226"/>
      <c r="D395" s="227"/>
      <c r="E395" s="224"/>
      <c r="F395" s="224"/>
      <c r="G395" s="222"/>
      <c r="H395" s="221">
        <v>0.1</v>
      </c>
      <c r="I395" s="222"/>
      <c r="J395" s="223">
        <v>0</v>
      </c>
      <c r="K395" s="224"/>
      <c r="L395" s="224"/>
      <c r="M395" s="215"/>
      <c r="AR395" s="205">
        <v>0</v>
      </c>
      <c r="AS395" s="205">
        <v>0</v>
      </c>
      <c r="AT395" s="205">
        <v>0</v>
      </c>
    </row>
    <row r="396" spans="1:46" ht="15.75" hidden="1" customHeight="1" outlineLevel="1">
      <c r="A396" s="8" t="s">
        <v>61</v>
      </c>
      <c r="B396" s="216">
        <v>386</v>
      </c>
      <c r="C396" s="226"/>
      <c r="D396" s="227"/>
      <c r="E396" s="224"/>
      <c r="F396" s="224"/>
      <c r="G396" s="222"/>
      <c r="H396" s="221">
        <v>0.1</v>
      </c>
      <c r="I396" s="222"/>
      <c r="J396" s="223">
        <v>0</v>
      </c>
      <c r="K396" s="224"/>
      <c r="L396" s="224"/>
      <c r="M396" s="215"/>
      <c r="AR396" s="205">
        <v>0</v>
      </c>
      <c r="AS396" s="205">
        <v>0</v>
      </c>
      <c r="AT396" s="205">
        <v>0</v>
      </c>
    </row>
    <row r="397" spans="1:46" ht="15.75" hidden="1" customHeight="1" outlineLevel="1">
      <c r="A397" s="8" t="s">
        <v>61</v>
      </c>
      <c r="B397" s="216">
        <v>387</v>
      </c>
      <c r="C397" s="226"/>
      <c r="D397" s="227"/>
      <c r="E397" s="224"/>
      <c r="F397" s="224"/>
      <c r="G397" s="222"/>
      <c r="H397" s="221">
        <v>0.1</v>
      </c>
      <c r="I397" s="222"/>
      <c r="J397" s="223">
        <v>0</v>
      </c>
      <c r="K397" s="224"/>
      <c r="L397" s="224"/>
      <c r="M397" s="215"/>
      <c r="AR397" s="205">
        <v>0</v>
      </c>
      <c r="AS397" s="205">
        <v>0</v>
      </c>
      <c r="AT397" s="205">
        <v>0</v>
      </c>
    </row>
    <row r="398" spans="1:46" ht="15.75" hidden="1" customHeight="1" outlineLevel="1">
      <c r="A398" s="8" t="s">
        <v>61</v>
      </c>
      <c r="B398" s="216">
        <v>388</v>
      </c>
      <c r="C398" s="226"/>
      <c r="D398" s="227"/>
      <c r="E398" s="224"/>
      <c r="F398" s="224"/>
      <c r="G398" s="222"/>
      <c r="H398" s="221">
        <v>0.1</v>
      </c>
      <c r="I398" s="222"/>
      <c r="J398" s="223">
        <v>0</v>
      </c>
      <c r="K398" s="224"/>
      <c r="L398" s="224"/>
      <c r="M398" s="215"/>
      <c r="AR398" s="205">
        <v>0</v>
      </c>
      <c r="AS398" s="205">
        <v>0</v>
      </c>
      <c r="AT398" s="205">
        <v>0</v>
      </c>
    </row>
    <row r="399" spans="1:46" ht="15.75" hidden="1" customHeight="1" outlineLevel="1">
      <c r="A399" s="8" t="s">
        <v>61</v>
      </c>
      <c r="B399" s="216">
        <v>389</v>
      </c>
      <c r="C399" s="226"/>
      <c r="D399" s="227"/>
      <c r="E399" s="224"/>
      <c r="F399" s="224"/>
      <c r="G399" s="222"/>
      <c r="H399" s="221">
        <v>0.1</v>
      </c>
      <c r="I399" s="222"/>
      <c r="J399" s="223">
        <v>0</v>
      </c>
      <c r="K399" s="224"/>
      <c r="L399" s="224"/>
      <c r="M399" s="215"/>
      <c r="AR399" s="205">
        <v>0</v>
      </c>
      <c r="AS399" s="205">
        <v>0</v>
      </c>
      <c r="AT399" s="205">
        <v>0</v>
      </c>
    </row>
    <row r="400" spans="1:46" ht="15.75" hidden="1" customHeight="1" outlineLevel="1">
      <c r="A400" s="8" t="s">
        <v>61</v>
      </c>
      <c r="B400" s="216">
        <v>390</v>
      </c>
      <c r="C400" s="226"/>
      <c r="D400" s="227"/>
      <c r="E400" s="224"/>
      <c r="F400" s="224"/>
      <c r="G400" s="222"/>
      <c r="H400" s="221">
        <v>0.1</v>
      </c>
      <c r="I400" s="222"/>
      <c r="J400" s="223">
        <v>0</v>
      </c>
      <c r="K400" s="224"/>
      <c r="L400" s="224"/>
      <c r="M400" s="215"/>
      <c r="AR400" s="205">
        <v>0</v>
      </c>
      <c r="AS400" s="205">
        <v>0</v>
      </c>
      <c r="AT400" s="205">
        <v>0</v>
      </c>
    </row>
    <row r="401" spans="1:46" ht="15.75" hidden="1" customHeight="1" outlineLevel="1">
      <c r="A401" s="8" t="s">
        <v>61</v>
      </c>
      <c r="B401" s="216">
        <v>391</v>
      </c>
      <c r="C401" s="226"/>
      <c r="D401" s="227"/>
      <c r="E401" s="224"/>
      <c r="F401" s="224"/>
      <c r="G401" s="222"/>
      <c r="H401" s="221">
        <v>0.1</v>
      </c>
      <c r="I401" s="222"/>
      <c r="J401" s="223">
        <v>0</v>
      </c>
      <c r="K401" s="224"/>
      <c r="L401" s="224"/>
      <c r="M401" s="215"/>
      <c r="AR401" s="205">
        <v>0</v>
      </c>
      <c r="AS401" s="205">
        <v>0</v>
      </c>
      <c r="AT401" s="205">
        <v>0</v>
      </c>
    </row>
    <row r="402" spans="1:46" ht="15.75" hidden="1" customHeight="1" outlineLevel="1">
      <c r="A402" s="8" t="s">
        <v>61</v>
      </c>
      <c r="B402" s="216">
        <v>392</v>
      </c>
      <c r="C402" s="226"/>
      <c r="D402" s="227"/>
      <c r="E402" s="224"/>
      <c r="F402" s="224"/>
      <c r="G402" s="222"/>
      <c r="H402" s="221">
        <v>0.1</v>
      </c>
      <c r="I402" s="222"/>
      <c r="J402" s="223">
        <v>0</v>
      </c>
      <c r="K402" s="224"/>
      <c r="L402" s="224"/>
      <c r="M402" s="215"/>
      <c r="AR402" s="205">
        <v>0</v>
      </c>
      <c r="AS402" s="205">
        <v>0</v>
      </c>
      <c r="AT402" s="205">
        <v>0</v>
      </c>
    </row>
    <row r="403" spans="1:46" ht="15.75" hidden="1" customHeight="1" outlineLevel="1">
      <c r="A403" s="8" t="s">
        <v>61</v>
      </c>
      <c r="B403" s="216">
        <v>393</v>
      </c>
      <c r="C403" s="226"/>
      <c r="D403" s="227"/>
      <c r="E403" s="224"/>
      <c r="F403" s="224"/>
      <c r="G403" s="222"/>
      <c r="H403" s="221">
        <v>0.1</v>
      </c>
      <c r="I403" s="222"/>
      <c r="J403" s="223">
        <v>0</v>
      </c>
      <c r="K403" s="224"/>
      <c r="L403" s="224"/>
      <c r="M403" s="215"/>
      <c r="AR403" s="205">
        <v>0</v>
      </c>
      <c r="AS403" s="205">
        <v>0</v>
      </c>
      <c r="AT403" s="205">
        <v>0</v>
      </c>
    </row>
    <row r="404" spans="1:46" ht="15.75" hidden="1" customHeight="1" outlineLevel="1">
      <c r="A404" s="8" t="s">
        <v>61</v>
      </c>
      <c r="B404" s="216">
        <v>394</v>
      </c>
      <c r="C404" s="226"/>
      <c r="D404" s="227"/>
      <c r="E404" s="224"/>
      <c r="F404" s="224"/>
      <c r="G404" s="222"/>
      <c r="H404" s="221">
        <v>0.1</v>
      </c>
      <c r="I404" s="222"/>
      <c r="J404" s="223">
        <v>0</v>
      </c>
      <c r="K404" s="224"/>
      <c r="L404" s="224"/>
      <c r="M404" s="215"/>
      <c r="AR404" s="205">
        <v>0</v>
      </c>
      <c r="AS404" s="205">
        <v>0</v>
      </c>
      <c r="AT404" s="205">
        <v>0</v>
      </c>
    </row>
    <row r="405" spans="1:46" ht="15.75" hidden="1" customHeight="1" outlineLevel="1">
      <c r="A405" s="8" t="s">
        <v>61</v>
      </c>
      <c r="B405" s="216">
        <v>395</v>
      </c>
      <c r="C405" s="226"/>
      <c r="D405" s="227"/>
      <c r="E405" s="224"/>
      <c r="F405" s="224"/>
      <c r="G405" s="222"/>
      <c r="H405" s="221">
        <v>0.1</v>
      </c>
      <c r="I405" s="222"/>
      <c r="J405" s="223">
        <v>0</v>
      </c>
      <c r="K405" s="224"/>
      <c r="L405" s="224"/>
      <c r="M405" s="215"/>
      <c r="AR405" s="205">
        <v>0</v>
      </c>
      <c r="AS405" s="205">
        <v>0</v>
      </c>
      <c r="AT405" s="205">
        <v>0</v>
      </c>
    </row>
    <row r="406" spans="1:46" ht="15.75" hidden="1" customHeight="1" outlineLevel="1">
      <c r="A406" s="8" t="s">
        <v>61</v>
      </c>
      <c r="B406" s="216">
        <v>396</v>
      </c>
      <c r="C406" s="226"/>
      <c r="D406" s="227"/>
      <c r="E406" s="224"/>
      <c r="F406" s="224"/>
      <c r="G406" s="222"/>
      <c r="H406" s="221">
        <v>0.1</v>
      </c>
      <c r="I406" s="222"/>
      <c r="J406" s="223">
        <v>0</v>
      </c>
      <c r="K406" s="224"/>
      <c r="L406" s="224"/>
      <c r="M406" s="215"/>
      <c r="AR406" s="205">
        <v>0</v>
      </c>
      <c r="AS406" s="205">
        <v>0</v>
      </c>
      <c r="AT406" s="205">
        <v>0</v>
      </c>
    </row>
    <row r="407" spans="1:46" ht="15.75" hidden="1" customHeight="1" outlineLevel="1">
      <c r="A407" s="8" t="s">
        <v>61</v>
      </c>
      <c r="B407" s="216">
        <v>397</v>
      </c>
      <c r="C407" s="226"/>
      <c r="D407" s="227"/>
      <c r="E407" s="224"/>
      <c r="F407" s="224"/>
      <c r="G407" s="222"/>
      <c r="H407" s="221">
        <v>0.1</v>
      </c>
      <c r="I407" s="222"/>
      <c r="J407" s="223">
        <v>0</v>
      </c>
      <c r="K407" s="224"/>
      <c r="L407" s="224"/>
      <c r="M407" s="215"/>
      <c r="AR407" s="205">
        <v>0</v>
      </c>
      <c r="AS407" s="205">
        <v>0</v>
      </c>
      <c r="AT407" s="205">
        <v>0</v>
      </c>
    </row>
    <row r="408" spans="1:46" ht="15.75" hidden="1" customHeight="1" outlineLevel="1">
      <c r="A408" s="8" t="s">
        <v>61</v>
      </c>
      <c r="B408" s="216">
        <v>398</v>
      </c>
      <c r="C408" s="226"/>
      <c r="D408" s="227"/>
      <c r="E408" s="224"/>
      <c r="F408" s="224"/>
      <c r="G408" s="222"/>
      <c r="H408" s="221">
        <v>0.1</v>
      </c>
      <c r="I408" s="222"/>
      <c r="J408" s="223">
        <v>0</v>
      </c>
      <c r="K408" s="224"/>
      <c r="L408" s="224"/>
      <c r="M408" s="215"/>
      <c r="AR408" s="205">
        <v>0</v>
      </c>
      <c r="AS408" s="205">
        <v>0</v>
      </c>
      <c r="AT408" s="205">
        <v>0</v>
      </c>
    </row>
    <row r="409" spans="1:46" ht="15.75" hidden="1" customHeight="1" outlineLevel="1">
      <c r="A409" s="8" t="s">
        <v>61</v>
      </c>
      <c r="B409" s="216">
        <v>399</v>
      </c>
      <c r="C409" s="226"/>
      <c r="D409" s="227"/>
      <c r="E409" s="224"/>
      <c r="F409" s="224"/>
      <c r="G409" s="222"/>
      <c r="H409" s="221">
        <v>0.1</v>
      </c>
      <c r="I409" s="222"/>
      <c r="J409" s="223">
        <v>0</v>
      </c>
      <c r="K409" s="224"/>
      <c r="L409" s="224"/>
      <c r="M409" s="215"/>
      <c r="AR409" s="205">
        <v>0</v>
      </c>
      <c r="AS409" s="205">
        <v>0</v>
      </c>
      <c r="AT409" s="205">
        <v>0</v>
      </c>
    </row>
    <row r="410" spans="1:46" ht="15.75" hidden="1" customHeight="1" outlineLevel="1">
      <c r="A410" s="8" t="s">
        <v>61</v>
      </c>
      <c r="B410" s="216">
        <v>400</v>
      </c>
      <c r="C410" s="226"/>
      <c r="D410" s="227"/>
      <c r="E410" s="224"/>
      <c r="F410" s="224"/>
      <c r="G410" s="222"/>
      <c r="H410" s="221">
        <v>0.1</v>
      </c>
      <c r="I410" s="222"/>
      <c r="J410" s="223">
        <v>0</v>
      </c>
      <c r="K410" s="224"/>
      <c r="L410" s="224"/>
      <c r="M410" s="215"/>
      <c r="AR410" s="205">
        <v>0</v>
      </c>
      <c r="AS410" s="205">
        <v>0</v>
      </c>
      <c r="AT410" s="205">
        <v>0</v>
      </c>
    </row>
    <row r="411" spans="1:46" ht="15.75" hidden="1" customHeight="1" outlineLevel="1">
      <c r="A411" s="8" t="s">
        <v>61</v>
      </c>
      <c r="B411" s="216">
        <v>401</v>
      </c>
      <c r="C411" s="226"/>
      <c r="D411" s="227"/>
      <c r="E411" s="224"/>
      <c r="F411" s="224"/>
      <c r="G411" s="222"/>
      <c r="H411" s="221">
        <v>0.1</v>
      </c>
      <c r="I411" s="222"/>
      <c r="J411" s="223">
        <v>0</v>
      </c>
      <c r="K411" s="224"/>
      <c r="L411" s="224"/>
      <c r="M411" s="215"/>
      <c r="AR411" s="205">
        <v>0</v>
      </c>
      <c r="AS411" s="205">
        <v>0</v>
      </c>
      <c r="AT411" s="205">
        <v>0</v>
      </c>
    </row>
    <row r="412" spans="1:46" ht="15.75" hidden="1" customHeight="1" outlineLevel="1">
      <c r="A412" s="8" t="s">
        <v>61</v>
      </c>
      <c r="B412" s="216">
        <v>402</v>
      </c>
      <c r="C412" s="226"/>
      <c r="D412" s="227"/>
      <c r="E412" s="224"/>
      <c r="F412" s="224"/>
      <c r="G412" s="222"/>
      <c r="H412" s="221">
        <v>0.1</v>
      </c>
      <c r="I412" s="222"/>
      <c r="J412" s="223">
        <v>0</v>
      </c>
      <c r="K412" s="224"/>
      <c r="L412" s="224"/>
      <c r="M412" s="215"/>
      <c r="AR412" s="205">
        <v>0</v>
      </c>
      <c r="AS412" s="205">
        <v>0</v>
      </c>
      <c r="AT412" s="205">
        <v>0</v>
      </c>
    </row>
    <row r="413" spans="1:46" ht="15.75" hidden="1" customHeight="1" outlineLevel="1">
      <c r="A413" s="8" t="s">
        <v>61</v>
      </c>
      <c r="B413" s="216">
        <v>403</v>
      </c>
      <c r="C413" s="226"/>
      <c r="D413" s="227"/>
      <c r="E413" s="224"/>
      <c r="F413" s="224"/>
      <c r="G413" s="222"/>
      <c r="H413" s="221">
        <v>0.1</v>
      </c>
      <c r="I413" s="222"/>
      <c r="J413" s="223">
        <v>0</v>
      </c>
      <c r="K413" s="224"/>
      <c r="L413" s="224"/>
      <c r="M413" s="215"/>
      <c r="AR413" s="205">
        <v>0</v>
      </c>
      <c r="AS413" s="205">
        <v>0</v>
      </c>
      <c r="AT413" s="205">
        <v>0</v>
      </c>
    </row>
    <row r="414" spans="1:46" ht="15.75" hidden="1" customHeight="1" outlineLevel="1">
      <c r="A414" s="8" t="s">
        <v>61</v>
      </c>
      <c r="B414" s="216">
        <v>404</v>
      </c>
      <c r="C414" s="226"/>
      <c r="D414" s="227"/>
      <c r="E414" s="224"/>
      <c r="F414" s="224"/>
      <c r="G414" s="222"/>
      <c r="H414" s="221">
        <v>0.1</v>
      </c>
      <c r="I414" s="222"/>
      <c r="J414" s="223">
        <v>0</v>
      </c>
      <c r="K414" s="224"/>
      <c r="L414" s="224"/>
      <c r="M414" s="215"/>
      <c r="AR414" s="205">
        <v>0</v>
      </c>
      <c r="AS414" s="205">
        <v>0</v>
      </c>
      <c r="AT414" s="205">
        <v>0</v>
      </c>
    </row>
    <row r="415" spans="1:46" ht="15.75" hidden="1" customHeight="1" outlineLevel="1">
      <c r="A415" s="8" t="s">
        <v>61</v>
      </c>
      <c r="B415" s="216">
        <v>405</v>
      </c>
      <c r="C415" s="226"/>
      <c r="D415" s="227"/>
      <c r="E415" s="224"/>
      <c r="F415" s="224"/>
      <c r="G415" s="222"/>
      <c r="H415" s="221">
        <v>0.1</v>
      </c>
      <c r="I415" s="222"/>
      <c r="J415" s="223">
        <v>0</v>
      </c>
      <c r="K415" s="224"/>
      <c r="L415" s="224"/>
      <c r="M415" s="215"/>
      <c r="AR415" s="205">
        <v>0</v>
      </c>
      <c r="AS415" s="205">
        <v>0</v>
      </c>
      <c r="AT415" s="205">
        <v>0</v>
      </c>
    </row>
    <row r="416" spans="1:46" ht="15.75" hidden="1" customHeight="1" outlineLevel="1">
      <c r="A416" s="8" t="s">
        <v>61</v>
      </c>
      <c r="B416" s="216">
        <v>406</v>
      </c>
      <c r="C416" s="226"/>
      <c r="D416" s="227"/>
      <c r="E416" s="224"/>
      <c r="F416" s="224"/>
      <c r="G416" s="222"/>
      <c r="H416" s="221">
        <v>0.1</v>
      </c>
      <c r="I416" s="222"/>
      <c r="J416" s="223">
        <v>0</v>
      </c>
      <c r="K416" s="224"/>
      <c r="L416" s="224"/>
      <c r="M416" s="215"/>
      <c r="AR416" s="205">
        <v>0</v>
      </c>
      <c r="AS416" s="205">
        <v>0</v>
      </c>
      <c r="AT416" s="205">
        <v>0</v>
      </c>
    </row>
    <row r="417" spans="1:46" ht="15.75" hidden="1" customHeight="1" outlineLevel="1">
      <c r="A417" s="8" t="s">
        <v>61</v>
      </c>
      <c r="B417" s="216">
        <v>407</v>
      </c>
      <c r="C417" s="226"/>
      <c r="D417" s="227"/>
      <c r="E417" s="224"/>
      <c r="F417" s="224"/>
      <c r="G417" s="222"/>
      <c r="H417" s="221">
        <v>0.1</v>
      </c>
      <c r="I417" s="222"/>
      <c r="J417" s="223">
        <v>0</v>
      </c>
      <c r="K417" s="224"/>
      <c r="L417" s="224"/>
      <c r="M417" s="215"/>
      <c r="AR417" s="205">
        <v>0</v>
      </c>
      <c r="AS417" s="205">
        <v>0</v>
      </c>
      <c r="AT417" s="205">
        <v>0</v>
      </c>
    </row>
    <row r="418" spans="1:46" ht="15.75" hidden="1" customHeight="1" outlineLevel="1">
      <c r="A418" s="8" t="s">
        <v>61</v>
      </c>
      <c r="B418" s="216">
        <v>408</v>
      </c>
      <c r="C418" s="226"/>
      <c r="D418" s="227"/>
      <c r="E418" s="224"/>
      <c r="F418" s="224"/>
      <c r="G418" s="222"/>
      <c r="H418" s="221">
        <v>0.1</v>
      </c>
      <c r="I418" s="222"/>
      <c r="J418" s="223">
        <v>0</v>
      </c>
      <c r="K418" s="224"/>
      <c r="L418" s="224"/>
      <c r="M418" s="215"/>
      <c r="AR418" s="205">
        <v>0</v>
      </c>
      <c r="AS418" s="205">
        <v>0</v>
      </c>
      <c r="AT418" s="205">
        <v>0</v>
      </c>
    </row>
    <row r="419" spans="1:46" ht="15.75" hidden="1" customHeight="1" outlineLevel="1">
      <c r="A419" s="8" t="s">
        <v>61</v>
      </c>
      <c r="B419" s="216">
        <v>409</v>
      </c>
      <c r="C419" s="226"/>
      <c r="D419" s="227"/>
      <c r="E419" s="224"/>
      <c r="F419" s="224"/>
      <c r="G419" s="222"/>
      <c r="H419" s="221">
        <v>0.1</v>
      </c>
      <c r="I419" s="222"/>
      <c r="J419" s="223">
        <v>0</v>
      </c>
      <c r="K419" s="224"/>
      <c r="L419" s="224"/>
      <c r="M419" s="215"/>
      <c r="AR419" s="205">
        <v>0</v>
      </c>
      <c r="AS419" s="205">
        <v>0</v>
      </c>
      <c r="AT419" s="205">
        <v>0</v>
      </c>
    </row>
    <row r="420" spans="1:46" ht="15.75" hidden="1" customHeight="1" outlineLevel="1">
      <c r="A420" s="8" t="s">
        <v>61</v>
      </c>
      <c r="B420" s="216">
        <v>410</v>
      </c>
      <c r="C420" s="226"/>
      <c r="D420" s="227"/>
      <c r="E420" s="224"/>
      <c r="F420" s="224"/>
      <c r="G420" s="222"/>
      <c r="H420" s="221">
        <v>0.1</v>
      </c>
      <c r="I420" s="222"/>
      <c r="J420" s="223">
        <v>0</v>
      </c>
      <c r="K420" s="224"/>
      <c r="L420" s="224"/>
      <c r="M420" s="215"/>
      <c r="AR420" s="205">
        <v>0</v>
      </c>
      <c r="AS420" s="205">
        <v>0</v>
      </c>
      <c r="AT420" s="205">
        <v>0</v>
      </c>
    </row>
    <row r="421" spans="1:46" ht="15.75" hidden="1" customHeight="1" outlineLevel="1">
      <c r="A421" s="8" t="s">
        <v>61</v>
      </c>
      <c r="B421" s="216">
        <v>411</v>
      </c>
      <c r="C421" s="226"/>
      <c r="D421" s="227"/>
      <c r="E421" s="224"/>
      <c r="F421" s="224"/>
      <c r="G421" s="222"/>
      <c r="H421" s="221">
        <v>0.1</v>
      </c>
      <c r="I421" s="222"/>
      <c r="J421" s="223">
        <v>0</v>
      </c>
      <c r="K421" s="224"/>
      <c r="L421" s="224"/>
      <c r="M421" s="215"/>
      <c r="AR421" s="205">
        <v>0</v>
      </c>
      <c r="AS421" s="205">
        <v>0</v>
      </c>
      <c r="AT421" s="205">
        <v>0</v>
      </c>
    </row>
    <row r="422" spans="1:46" ht="15.75" hidden="1" customHeight="1" outlineLevel="1">
      <c r="A422" s="8" t="s">
        <v>61</v>
      </c>
      <c r="B422" s="216">
        <v>412</v>
      </c>
      <c r="C422" s="226"/>
      <c r="D422" s="227"/>
      <c r="E422" s="224"/>
      <c r="F422" s="224"/>
      <c r="G422" s="222"/>
      <c r="H422" s="221">
        <v>0.1</v>
      </c>
      <c r="I422" s="222"/>
      <c r="J422" s="223">
        <v>0</v>
      </c>
      <c r="K422" s="224"/>
      <c r="L422" s="224"/>
      <c r="M422" s="215"/>
      <c r="AR422" s="205">
        <v>0</v>
      </c>
      <c r="AS422" s="205">
        <v>0</v>
      </c>
      <c r="AT422" s="205">
        <v>0</v>
      </c>
    </row>
    <row r="423" spans="1:46" ht="15.75" hidden="1" customHeight="1" outlineLevel="1">
      <c r="A423" s="8" t="s">
        <v>61</v>
      </c>
      <c r="B423" s="216">
        <v>413</v>
      </c>
      <c r="C423" s="226"/>
      <c r="D423" s="227"/>
      <c r="E423" s="224"/>
      <c r="F423" s="224"/>
      <c r="G423" s="222"/>
      <c r="H423" s="221">
        <v>0.1</v>
      </c>
      <c r="I423" s="222"/>
      <c r="J423" s="223">
        <v>0</v>
      </c>
      <c r="K423" s="224"/>
      <c r="L423" s="224"/>
      <c r="M423" s="215"/>
      <c r="AR423" s="205">
        <v>0</v>
      </c>
      <c r="AS423" s="205">
        <v>0</v>
      </c>
      <c r="AT423" s="205">
        <v>0</v>
      </c>
    </row>
    <row r="424" spans="1:46" ht="15.75" hidden="1" customHeight="1" outlineLevel="1">
      <c r="A424" s="8" t="s">
        <v>61</v>
      </c>
      <c r="B424" s="216">
        <v>414</v>
      </c>
      <c r="C424" s="226"/>
      <c r="D424" s="227"/>
      <c r="E424" s="224"/>
      <c r="F424" s="224"/>
      <c r="G424" s="222"/>
      <c r="H424" s="221">
        <v>0.1</v>
      </c>
      <c r="I424" s="222"/>
      <c r="J424" s="223">
        <v>0</v>
      </c>
      <c r="K424" s="224"/>
      <c r="L424" s="224"/>
      <c r="M424" s="215"/>
      <c r="AR424" s="205">
        <v>0</v>
      </c>
      <c r="AS424" s="205">
        <v>0</v>
      </c>
      <c r="AT424" s="205">
        <v>0</v>
      </c>
    </row>
    <row r="425" spans="1:46" ht="15.75" hidden="1" customHeight="1" outlineLevel="1">
      <c r="A425" s="8" t="s">
        <v>61</v>
      </c>
      <c r="B425" s="216">
        <v>415</v>
      </c>
      <c r="C425" s="226"/>
      <c r="D425" s="227"/>
      <c r="E425" s="224"/>
      <c r="F425" s="224"/>
      <c r="G425" s="222"/>
      <c r="H425" s="221">
        <v>0.1</v>
      </c>
      <c r="I425" s="222"/>
      <c r="J425" s="223">
        <v>0</v>
      </c>
      <c r="K425" s="224"/>
      <c r="L425" s="224"/>
      <c r="M425" s="215"/>
      <c r="AR425" s="205">
        <v>0</v>
      </c>
      <c r="AS425" s="205">
        <v>0</v>
      </c>
      <c r="AT425" s="205">
        <v>0</v>
      </c>
    </row>
    <row r="426" spans="1:46" ht="15.75" hidden="1" customHeight="1" outlineLevel="1">
      <c r="A426" s="8" t="s">
        <v>61</v>
      </c>
      <c r="B426" s="216">
        <v>416</v>
      </c>
      <c r="C426" s="226"/>
      <c r="D426" s="227"/>
      <c r="E426" s="224"/>
      <c r="F426" s="224"/>
      <c r="G426" s="222"/>
      <c r="H426" s="221">
        <v>0.1</v>
      </c>
      <c r="I426" s="222"/>
      <c r="J426" s="223">
        <v>0</v>
      </c>
      <c r="K426" s="224"/>
      <c r="L426" s="224"/>
      <c r="M426" s="215"/>
      <c r="AR426" s="205">
        <v>0</v>
      </c>
      <c r="AS426" s="205">
        <v>0</v>
      </c>
      <c r="AT426" s="205">
        <v>0</v>
      </c>
    </row>
    <row r="427" spans="1:46" ht="15.75" hidden="1" customHeight="1" outlineLevel="1">
      <c r="A427" s="8" t="s">
        <v>61</v>
      </c>
      <c r="B427" s="216">
        <v>417</v>
      </c>
      <c r="C427" s="226"/>
      <c r="D427" s="227"/>
      <c r="E427" s="224"/>
      <c r="F427" s="224"/>
      <c r="G427" s="222"/>
      <c r="H427" s="221">
        <v>0.1</v>
      </c>
      <c r="I427" s="222"/>
      <c r="J427" s="223">
        <v>0</v>
      </c>
      <c r="K427" s="224"/>
      <c r="L427" s="224"/>
      <c r="M427" s="215"/>
      <c r="AR427" s="205">
        <v>0</v>
      </c>
      <c r="AS427" s="205">
        <v>0</v>
      </c>
      <c r="AT427" s="205">
        <v>0</v>
      </c>
    </row>
    <row r="428" spans="1:46" ht="15.75" hidden="1" customHeight="1" outlineLevel="1">
      <c r="A428" s="8" t="s">
        <v>61</v>
      </c>
      <c r="B428" s="216">
        <v>418</v>
      </c>
      <c r="C428" s="226"/>
      <c r="D428" s="227"/>
      <c r="E428" s="224"/>
      <c r="F428" s="224"/>
      <c r="G428" s="222"/>
      <c r="H428" s="221">
        <v>0.1</v>
      </c>
      <c r="I428" s="222"/>
      <c r="J428" s="223">
        <v>0</v>
      </c>
      <c r="K428" s="224"/>
      <c r="L428" s="224"/>
      <c r="M428" s="215"/>
      <c r="AR428" s="205">
        <v>0</v>
      </c>
      <c r="AS428" s="205">
        <v>0</v>
      </c>
      <c r="AT428" s="205">
        <v>0</v>
      </c>
    </row>
    <row r="429" spans="1:46" ht="15.75" hidden="1" customHeight="1" outlineLevel="1">
      <c r="A429" s="8" t="s">
        <v>61</v>
      </c>
      <c r="B429" s="216">
        <v>419</v>
      </c>
      <c r="C429" s="226"/>
      <c r="D429" s="227"/>
      <c r="E429" s="224"/>
      <c r="F429" s="224"/>
      <c r="G429" s="222"/>
      <c r="H429" s="221">
        <v>0.1</v>
      </c>
      <c r="I429" s="222"/>
      <c r="J429" s="223">
        <v>0</v>
      </c>
      <c r="K429" s="224"/>
      <c r="L429" s="224"/>
      <c r="M429" s="215"/>
      <c r="AR429" s="205">
        <v>0</v>
      </c>
      <c r="AS429" s="205">
        <v>0</v>
      </c>
      <c r="AT429" s="205">
        <v>0</v>
      </c>
    </row>
    <row r="430" spans="1:46" ht="15.75" hidden="1" customHeight="1" outlineLevel="1">
      <c r="A430" s="8" t="s">
        <v>61</v>
      </c>
      <c r="B430" s="216">
        <v>420</v>
      </c>
      <c r="C430" s="226"/>
      <c r="D430" s="227"/>
      <c r="E430" s="224"/>
      <c r="F430" s="224"/>
      <c r="G430" s="222"/>
      <c r="H430" s="221">
        <v>0.1</v>
      </c>
      <c r="I430" s="222"/>
      <c r="J430" s="223">
        <v>0</v>
      </c>
      <c r="K430" s="224"/>
      <c r="L430" s="224"/>
      <c r="M430" s="215"/>
      <c r="AR430" s="205">
        <v>0</v>
      </c>
      <c r="AS430" s="205">
        <v>0</v>
      </c>
      <c r="AT430" s="205">
        <v>0</v>
      </c>
    </row>
    <row r="431" spans="1:46" ht="15.75" hidden="1" customHeight="1" outlineLevel="1">
      <c r="A431" s="8" t="s">
        <v>61</v>
      </c>
      <c r="B431" s="216">
        <v>421</v>
      </c>
      <c r="C431" s="226"/>
      <c r="D431" s="227"/>
      <c r="E431" s="224"/>
      <c r="F431" s="224"/>
      <c r="G431" s="222"/>
      <c r="H431" s="221">
        <v>0.1</v>
      </c>
      <c r="I431" s="222"/>
      <c r="J431" s="223">
        <v>0</v>
      </c>
      <c r="K431" s="224"/>
      <c r="L431" s="224"/>
      <c r="M431" s="215"/>
      <c r="AR431" s="205">
        <v>0</v>
      </c>
      <c r="AS431" s="205">
        <v>0</v>
      </c>
      <c r="AT431" s="205">
        <v>0</v>
      </c>
    </row>
    <row r="432" spans="1:46" ht="15.75" hidden="1" customHeight="1" outlineLevel="1">
      <c r="A432" s="8" t="s">
        <v>61</v>
      </c>
      <c r="B432" s="216">
        <v>422</v>
      </c>
      <c r="C432" s="226"/>
      <c r="D432" s="227"/>
      <c r="E432" s="224"/>
      <c r="F432" s="224"/>
      <c r="G432" s="222"/>
      <c r="H432" s="221">
        <v>0.1</v>
      </c>
      <c r="I432" s="222"/>
      <c r="J432" s="223">
        <v>0</v>
      </c>
      <c r="K432" s="224"/>
      <c r="L432" s="224"/>
      <c r="M432" s="215"/>
      <c r="AR432" s="205">
        <v>0</v>
      </c>
      <c r="AS432" s="205">
        <v>0</v>
      </c>
      <c r="AT432" s="205">
        <v>0</v>
      </c>
    </row>
    <row r="433" spans="1:46" ht="15.75" hidden="1" customHeight="1" outlineLevel="1">
      <c r="A433" s="8" t="s">
        <v>61</v>
      </c>
      <c r="B433" s="216">
        <v>423</v>
      </c>
      <c r="C433" s="226"/>
      <c r="D433" s="227"/>
      <c r="E433" s="224"/>
      <c r="F433" s="224"/>
      <c r="G433" s="222"/>
      <c r="H433" s="221">
        <v>0.1</v>
      </c>
      <c r="I433" s="222"/>
      <c r="J433" s="223">
        <v>0</v>
      </c>
      <c r="K433" s="224"/>
      <c r="L433" s="224"/>
      <c r="M433" s="215"/>
      <c r="AR433" s="205">
        <v>0</v>
      </c>
      <c r="AS433" s="205">
        <v>0</v>
      </c>
      <c r="AT433" s="205">
        <v>0</v>
      </c>
    </row>
    <row r="434" spans="1:46" ht="15.75" hidden="1" customHeight="1" outlineLevel="1">
      <c r="A434" s="8" t="s">
        <v>61</v>
      </c>
      <c r="B434" s="216">
        <v>424</v>
      </c>
      <c r="C434" s="226"/>
      <c r="D434" s="227"/>
      <c r="E434" s="224"/>
      <c r="F434" s="224"/>
      <c r="G434" s="222"/>
      <c r="H434" s="221">
        <v>0.1</v>
      </c>
      <c r="I434" s="222"/>
      <c r="J434" s="223">
        <v>0</v>
      </c>
      <c r="K434" s="224"/>
      <c r="L434" s="224"/>
      <c r="M434" s="215"/>
      <c r="AR434" s="205">
        <v>0</v>
      </c>
      <c r="AS434" s="205">
        <v>0</v>
      </c>
      <c r="AT434" s="205">
        <v>0</v>
      </c>
    </row>
    <row r="435" spans="1:46" ht="15.75" hidden="1" customHeight="1" outlineLevel="1">
      <c r="A435" s="8" t="s">
        <v>61</v>
      </c>
      <c r="B435" s="216">
        <v>425</v>
      </c>
      <c r="C435" s="226"/>
      <c r="D435" s="227"/>
      <c r="E435" s="224"/>
      <c r="F435" s="224"/>
      <c r="G435" s="222"/>
      <c r="H435" s="221">
        <v>0.1</v>
      </c>
      <c r="I435" s="222"/>
      <c r="J435" s="223">
        <v>0</v>
      </c>
      <c r="K435" s="224"/>
      <c r="L435" s="224"/>
      <c r="M435" s="215"/>
      <c r="AR435" s="205">
        <v>0</v>
      </c>
      <c r="AS435" s="205">
        <v>0</v>
      </c>
      <c r="AT435" s="205">
        <v>0</v>
      </c>
    </row>
    <row r="436" spans="1:46" ht="15.75" hidden="1" customHeight="1" outlineLevel="1">
      <c r="A436" s="8" t="s">
        <v>61</v>
      </c>
      <c r="B436" s="216">
        <v>426</v>
      </c>
      <c r="C436" s="226"/>
      <c r="D436" s="227"/>
      <c r="E436" s="224"/>
      <c r="F436" s="224"/>
      <c r="G436" s="222"/>
      <c r="H436" s="221">
        <v>0.1</v>
      </c>
      <c r="I436" s="222"/>
      <c r="J436" s="223">
        <v>0</v>
      </c>
      <c r="K436" s="224"/>
      <c r="L436" s="224"/>
      <c r="M436" s="215"/>
      <c r="AR436" s="205">
        <v>0</v>
      </c>
      <c r="AS436" s="205">
        <v>0</v>
      </c>
      <c r="AT436" s="205">
        <v>0</v>
      </c>
    </row>
    <row r="437" spans="1:46" ht="15.75" hidden="1" customHeight="1" outlineLevel="1">
      <c r="A437" s="8" t="s">
        <v>61</v>
      </c>
      <c r="B437" s="216">
        <v>427</v>
      </c>
      <c r="C437" s="226"/>
      <c r="D437" s="227"/>
      <c r="E437" s="224"/>
      <c r="F437" s="224"/>
      <c r="G437" s="222"/>
      <c r="H437" s="221">
        <v>0.1</v>
      </c>
      <c r="I437" s="222"/>
      <c r="J437" s="223">
        <v>0</v>
      </c>
      <c r="K437" s="224"/>
      <c r="L437" s="224"/>
      <c r="M437" s="215"/>
      <c r="AR437" s="205">
        <v>0</v>
      </c>
      <c r="AS437" s="205">
        <v>0</v>
      </c>
      <c r="AT437" s="205">
        <v>0</v>
      </c>
    </row>
    <row r="438" spans="1:46" ht="15.75" hidden="1" customHeight="1" outlineLevel="1">
      <c r="A438" s="8" t="s">
        <v>61</v>
      </c>
      <c r="B438" s="216">
        <v>428</v>
      </c>
      <c r="C438" s="226"/>
      <c r="D438" s="227"/>
      <c r="E438" s="224"/>
      <c r="F438" s="224"/>
      <c r="G438" s="222"/>
      <c r="H438" s="221">
        <v>0.1</v>
      </c>
      <c r="I438" s="222"/>
      <c r="J438" s="223">
        <v>0</v>
      </c>
      <c r="K438" s="224"/>
      <c r="L438" s="224"/>
      <c r="M438" s="215"/>
      <c r="AR438" s="205">
        <v>0</v>
      </c>
      <c r="AS438" s="205">
        <v>0</v>
      </c>
      <c r="AT438" s="205">
        <v>0</v>
      </c>
    </row>
    <row r="439" spans="1:46" ht="15.75" hidden="1" customHeight="1" outlineLevel="1">
      <c r="A439" s="8" t="s">
        <v>61</v>
      </c>
      <c r="B439" s="216">
        <v>429</v>
      </c>
      <c r="C439" s="226"/>
      <c r="D439" s="227"/>
      <c r="E439" s="224"/>
      <c r="F439" s="224"/>
      <c r="G439" s="222"/>
      <c r="H439" s="221">
        <v>0.1</v>
      </c>
      <c r="I439" s="222"/>
      <c r="J439" s="223">
        <v>0</v>
      </c>
      <c r="K439" s="224"/>
      <c r="L439" s="224"/>
      <c r="M439" s="215"/>
      <c r="AR439" s="205">
        <v>0</v>
      </c>
      <c r="AS439" s="205">
        <v>0</v>
      </c>
      <c r="AT439" s="205">
        <v>0</v>
      </c>
    </row>
    <row r="440" spans="1:46" ht="15.75" hidden="1" customHeight="1" outlineLevel="1">
      <c r="A440" s="8" t="s">
        <v>61</v>
      </c>
      <c r="B440" s="216">
        <v>430</v>
      </c>
      <c r="C440" s="226"/>
      <c r="D440" s="227"/>
      <c r="E440" s="224"/>
      <c r="F440" s="224"/>
      <c r="G440" s="222"/>
      <c r="H440" s="221">
        <v>0.1</v>
      </c>
      <c r="I440" s="222"/>
      <c r="J440" s="223">
        <v>0</v>
      </c>
      <c r="K440" s="224"/>
      <c r="L440" s="224"/>
      <c r="M440" s="215"/>
      <c r="AR440" s="205">
        <v>0</v>
      </c>
      <c r="AS440" s="205">
        <v>0</v>
      </c>
      <c r="AT440" s="205">
        <v>0</v>
      </c>
    </row>
    <row r="441" spans="1:46" ht="15.75" hidden="1" customHeight="1" outlineLevel="1">
      <c r="A441" s="8" t="s">
        <v>61</v>
      </c>
      <c r="B441" s="216">
        <v>431</v>
      </c>
      <c r="C441" s="226"/>
      <c r="D441" s="227"/>
      <c r="E441" s="224"/>
      <c r="F441" s="224"/>
      <c r="G441" s="222"/>
      <c r="H441" s="221">
        <v>0.1</v>
      </c>
      <c r="I441" s="222"/>
      <c r="J441" s="223">
        <v>0</v>
      </c>
      <c r="K441" s="224"/>
      <c r="L441" s="224"/>
      <c r="M441" s="215"/>
      <c r="AR441" s="205">
        <v>0</v>
      </c>
      <c r="AS441" s="205">
        <v>0</v>
      </c>
      <c r="AT441" s="205">
        <v>0</v>
      </c>
    </row>
    <row r="442" spans="1:46" ht="15.75" hidden="1" customHeight="1" outlineLevel="1">
      <c r="A442" s="8" t="s">
        <v>61</v>
      </c>
      <c r="B442" s="216">
        <v>432</v>
      </c>
      <c r="C442" s="226"/>
      <c r="D442" s="227"/>
      <c r="E442" s="224"/>
      <c r="F442" s="224"/>
      <c r="G442" s="222"/>
      <c r="H442" s="221">
        <v>0.1</v>
      </c>
      <c r="I442" s="222"/>
      <c r="J442" s="223">
        <v>0</v>
      </c>
      <c r="K442" s="224"/>
      <c r="L442" s="224"/>
      <c r="M442" s="215"/>
      <c r="AR442" s="205">
        <v>0</v>
      </c>
      <c r="AS442" s="205">
        <v>0</v>
      </c>
      <c r="AT442" s="205">
        <v>0</v>
      </c>
    </row>
    <row r="443" spans="1:46" ht="15.75" hidden="1" customHeight="1" outlineLevel="1">
      <c r="A443" s="8" t="s">
        <v>61</v>
      </c>
      <c r="B443" s="216">
        <v>433</v>
      </c>
      <c r="C443" s="226"/>
      <c r="D443" s="227"/>
      <c r="E443" s="224"/>
      <c r="F443" s="224"/>
      <c r="G443" s="222"/>
      <c r="H443" s="221">
        <v>0.1</v>
      </c>
      <c r="I443" s="222"/>
      <c r="J443" s="223">
        <v>0</v>
      </c>
      <c r="K443" s="224"/>
      <c r="L443" s="224"/>
      <c r="M443" s="215"/>
      <c r="AR443" s="205">
        <v>0</v>
      </c>
      <c r="AS443" s="205">
        <v>0</v>
      </c>
      <c r="AT443" s="205">
        <v>0</v>
      </c>
    </row>
    <row r="444" spans="1:46" ht="15.75" hidden="1" customHeight="1" outlineLevel="1">
      <c r="A444" s="8" t="s">
        <v>61</v>
      </c>
      <c r="B444" s="216">
        <v>434</v>
      </c>
      <c r="C444" s="226"/>
      <c r="D444" s="227"/>
      <c r="E444" s="224"/>
      <c r="F444" s="224"/>
      <c r="G444" s="222"/>
      <c r="H444" s="221">
        <v>0.1</v>
      </c>
      <c r="I444" s="222"/>
      <c r="J444" s="223">
        <v>0</v>
      </c>
      <c r="K444" s="224"/>
      <c r="L444" s="224"/>
      <c r="M444" s="215"/>
      <c r="AR444" s="205">
        <v>0</v>
      </c>
      <c r="AS444" s="205">
        <v>0</v>
      </c>
      <c r="AT444" s="205">
        <v>0</v>
      </c>
    </row>
    <row r="445" spans="1:46" ht="15.75" hidden="1" customHeight="1" outlineLevel="1">
      <c r="A445" s="8" t="s">
        <v>61</v>
      </c>
      <c r="B445" s="216">
        <v>435</v>
      </c>
      <c r="C445" s="226"/>
      <c r="D445" s="227"/>
      <c r="E445" s="224"/>
      <c r="F445" s="224"/>
      <c r="G445" s="222"/>
      <c r="H445" s="221">
        <v>0.1</v>
      </c>
      <c r="I445" s="222"/>
      <c r="J445" s="223">
        <v>0</v>
      </c>
      <c r="K445" s="224"/>
      <c r="L445" s="224"/>
      <c r="M445" s="215"/>
      <c r="AR445" s="205">
        <v>0</v>
      </c>
      <c r="AS445" s="205">
        <v>0</v>
      </c>
      <c r="AT445" s="205">
        <v>0</v>
      </c>
    </row>
    <row r="446" spans="1:46" ht="15.75" hidden="1" customHeight="1" outlineLevel="1">
      <c r="A446" s="8" t="s">
        <v>61</v>
      </c>
      <c r="B446" s="216">
        <v>436</v>
      </c>
      <c r="C446" s="226"/>
      <c r="D446" s="227"/>
      <c r="E446" s="224"/>
      <c r="F446" s="224"/>
      <c r="G446" s="222"/>
      <c r="H446" s="221">
        <v>0.1</v>
      </c>
      <c r="I446" s="222"/>
      <c r="J446" s="223">
        <v>0</v>
      </c>
      <c r="K446" s="224"/>
      <c r="L446" s="224"/>
      <c r="M446" s="215"/>
      <c r="AR446" s="205">
        <v>0</v>
      </c>
      <c r="AS446" s="205">
        <v>0</v>
      </c>
      <c r="AT446" s="205">
        <v>0</v>
      </c>
    </row>
    <row r="447" spans="1:46" ht="15.75" hidden="1" customHeight="1" outlineLevel="1">
      <c r="A447" s="8" t="s">
        <v>61</v>
      </c>
      <c r="B447" s="216">
        <v>437</v>
      </c>
      <c r="C447" s="226"/>
      <c r="D447" s="227"/>
      <c r="E447" s="224"/>
      <c r="F447" s="224"/>
      <c r="G447" s="222"/>
      <c r="H447" s="221">
        <v>0.1</v>
      </c>
      <c r="I447" s="222"/>
      <c r="J447" s="223">
        <v>0</v>
      </c>
      <c r="K447" s="224"/>
      <c r="L447" s="224"/>
      <c r="M447" s="215"/>
      <c r="AR447" s="205">
        <v>0</v>
      </c>
      <c r="AS447" s="205">
        <v>0</v>
      </c>
      <c r="AT447" s="205">
        <v>0</v>
      </c>
    </row>
    <row r="448" spans="1:46" ht="15.75" hidden="1" customHeight="1" outlineLevel="1">
      <c r="A448" s="8" t="s">
        <v>61</v>
      </c>
      <c r="B448" s="216">
        <v>438</v>
      </c>
      <c r="C448" s="226"/>
      <c r="D448" s="227"/>
      <c r="E448" s="224"/>
      <c r="F448" s="224"/>
      <c r="G448" s="222"/>
      <c r="H448" s="221">
        <v>0.1</v>
      </c>
      <c r="I448" s="222"/>
      <c r="J448" s="223">
        <v>0</v>
      </c>
      <c r="K448" s="224"/>
      <c r="L448" s="224"/>
      <c r="M448" s="215"/>
      <c r="AR448" s="205">
        <v>0</v>
      </c>
      <c r="AS448" s="205">
        <v>0</v>
      </c>
      <c r="AT448" s="205">
        <v>0</v>
      </c>
    </row>
    <row r="449" spans="1:46" ht="15.75" hidden="1" customHeight="1" outlineLevel="1">
      <c r="A449" s="8" t="s">
        <v>61</v>
      </c>
      <c r="B449" s="216">
        <v>439</v>
      </c>
      <c r="C449" s="226"/>
      <c r="D449" s="227"/>
      <c r="E449" s="224"/>
      <c r="F449" s="224"/>
      <c r="G449" s="222"/>
      <c r="H449" s="221">
        <v>0.1</v>
      </c>
      <c r="I449" s="222"/>
      <c r="J449" s="223">
        <v>0</v>
      </c>
      <c r="K449" s="224"/>
      <c r="L449" s="224"/>
      <c r="M449" s="215"/>
      <c r="AR449" s="205">
        <v>0</v>
      </c>
      <c r="AS449" s="205">
        <v>0</v>
      </c>
      <c r="AT449" s="205">
        <v>0</v>
      </c>
    </row>
    <row r="450" spans="1:46" ht="15.75" hidden="1" customHeight="1" outlineLevel="1">
      <c r="A450" s="8" t="s">
        <v>61</v>
      </c>
      <c r="B450" s="216">
        <v>440</v>
      </c>
      <c r="C450" s="226"/>
      <c r="D450" s="227"/>
      <c r="E450" s="224"/>
      <c r="F450" s="224"/>
      <c r="G450" s="222"/>
      <c r="H450" s="221">
        <v>0.1</v>
      </c>
      <c r="I450" s="222"/>
      <c r="J450" s="223">
        <v>0</v>
      </c>
      <c r="K450" s="224"/>
      <c r="L450" s="224"/>
      <c r="M450" s="215"/>
      <c r="AR450" s="205">
        <v>0</v>
      </c>
      <c r="AS450" s="205">
        <v>0</v>
      </c>
      <c r="AT450" s="205">
        <v>0</v>
      </c>
    </row>
    <row r="451" spans="1:46" ht="15.75" hidden="1" customHeight="1" outlineLevel="1">
      <c r="A451" s="8" t="s">
        <v>61</v>
      </c>
      <c r="B451" s="216">
        <v>441</v>
      </c>
      <c r="C451" s="226"/>
      <c r="D451" s="227"/>
      <c r="E451" s="224"/>
      <c r="F451" s="224"/>
      <c r="G451" s="222"/>
      <c r="H451" s="221">
        <v>0.1</v>
      </c>
      <c r="I451" s="222"/>
      <c r="J451" s="223">
        <v>0</v>
      </c>
      <c r="K451" s="224"/>
      <c r="L451" s="224"/>
      <c r="M451" s="215"/>
      <c r="AR451" s="205">
        <v>0</v>
      </c>
      <c r="AS451" s="205">
        <v>0</v>
      </c>
      <c r="AT451" s="205">
        <v>0</v>
      </c>
    </row>
    <row r="452" spans="1:46" ht="15.75" hidden="1" customHeight="1" outlineLevel="1">
      <c r="A452" s="8" t="s">
        <v>61</v>
      </c>
      <c r="B452" s="216">
        <v>442</v>
      </c>
      <c r="C452" s="226"/>
      <c r="D452" s="227"/>
      <c r="E452" s="224"/>
      <c r="F452" s="224"/>
      <c r="G452" s="222"/>
      <c r="H452" s="221">
        <v>0.1</v>
      </c>
      <c r="I452" s="222"/>
      <c r="J452" s="223">
        <v>0</v>
      </c>
      <c r="K452" s="224"/>
      <c r="L452" s="224"/>
      <c r="M452" s="215"/>
      <c r="AR452" s="205">
        <v>0</v>
      </c>
      <c r="AS452" s="205">
        <v>0</v>
      </c>
      <c r="AT452" s="205">
        <v>0</v>
      </c>
    </row>
    <row r="453" spans="1:46" ht="15.75" hidden="1" customHeight="1" outlineLevel="1">
      <c r="A453" s="8" t="s">
        <v>61</v>
      </c>
      <c r="B453" s="216">
        <v>443</v>
      </c>
      <c r="C453" s="226"/>
      <c r="D453" s="227"/>
      <c r="E453" s="224"/>
      <c r="F453" s="224"/>
      <c r="G453" s="222"/>
      <c r="H453" s="221">
        <v>0.1</v>
      </c>
      <c r="I453" s="222"/>
      <c r="J453" s="223">
        <v>0</v>
      </c>
      <c r="K453" s="224"/>
      <c r="L453" s="224"/>
      <c r="M453" s="215"/>
      <c r="AR453" s="205">
        <v>0</v>
      </c>
      <c r="AS453" s="205">
        <v>0</v>
      </c>
      <c r="AT453" s="205">
        <v>0</v>
      </c>
    </row>
    <row r="454" spans="1:46" ht="15.75" hidden="1" customHeight="1" outlineLevel="1">
      <c r="A454" s="8" t="s">
        <v>61</v>
      </c>
      <c r="B454" s="216">
        <v>444</v>
      </c>
      <c r="C454" s="226"/>
      <c r="D454" s="227"/>
      <c r="E454" s="224"/>
      <c r="F454" s="224"/>
      <c r="G454" s="222"/>
      <c r="H454" s="221">
        <v>0.1</v>
      </c>
      <c r="I454" s="222"/>
      <c r="J454" s="223">
        <v>0</v>
      </c>
      <c r="K454" s="224"/>
      <c r="L454" s="224"/>
      <c r="M454" s="215"/>
      <c r="AR454" s="205">
        <v>0</v>
      </c>
      <c r="AS454" s="205">
        <v>0</v>
      </c>
      <c r="AT454" s="205">
        <v>0</v>
      </c>
    </row>
    <row r="455" spans="1:46" ht="15.75" hidden="1" customHeight="1" outlineLevel="1">
      <c r="A455" s="8" t="s">
        <v>61</v>
      </c>
      <c r="B455" s="216">
        <v>445</v>
      </c>
      <c r="C455" s="226"/>
      <c r="D455" s="227"/>
      <c r="E455" s="224"/>
      <c r="F455" s="224"/>
      <c r="G455" s="222"/>
      <c r="H455" s="221">
        <v>0.1</v>
      </c>
      <c r="I455" s="222"/>
      <c r="J455" s="223">
        <v>0</v>
      </c>
      <c r="K455" s="224"/>
      <c r="L455" s="224"/>
      <c r="M455" s="215"/>
      <c r="AR455" s="205">
        <v>0</v>
      </c>
      <c r="AS455" s="205">
        <v>0</v>
      </c>
      <c r="AT455" s="205">
        <v>0</v>
      </c>
    </row>
    <row r="456" spans="1:46" ht="15.75" hidden="1" customHeight="1" outlineLevel="1">
      <c r="A456" s="8" t="s">
        <v>61</v>
      </c>
      <c r="B456" s="216">
        <v>446</v>
      </c>
      <c r="C456" s="226"/>
      <c r="D456" s="227"/>
      <c r="E456" s="224"/>
      <c r="F456" s="224"/>
      <c r="G456" s="222"/>
      <c r="H456" s="221">
        <v>0.1</v>
      </c>
      <c r="I456" s="222"/>
      <c r="J456" s="223">
        <v>0</v>
      </c>
      <c r="K456" s="224"/>
      <c r="L456" s="224"/>
      <c r="M456" s="215"/>
      <c r="AR456" s="205">
        <v>0</v>
      </c>
      <c r="AS456" s="205">
        <v>0</v>
      </c>
      <c r="AT456" s="205">
        <v>0</v>
      </c>
    </row>
    <row r="457" spans="1:46" ht="15.75" hidden="1" customHeight="1" outlineLevel="1">
      <c r="A457" s="8" t="s">
        <v>61</v>
      </c>
      <c r="B457" s="216">
        <v>447</v>
      </c>
      <c r="C457" s="226"/>
      <c r="D457" s="227"/>
      <c r="E457" s="224"/>
      <c r="F457" s="224"/>
      <c r="G457" s="222"/>
      <c r="H457" s="221">
        <v>0.1</v>
      </c>
      <c r="I457" s="222"/>
      <c r="J457" s="223">
        <v>0</v>
      </c>
      <c r="K457" s="224"/>
      <c r="L457" s="224"/>
      <c r="M457" s="215"/>
      <c r="AR457" s="205">
        <v>0</v>
      </c>
      <c r="AS457" s="205">
        <v>0</v>
      </c>
      <c r="AT457" s="205">
        <v>0</v>
      </c>
    </row>
    <row r="458" spans="1:46" ht="15.75" hidden="1" customHeight="1" outlineLevel="1">
      <c r="A458" s="8" t="s">
        <v>61</v>
      </c>
      <c r="B458" s="216">
        <v>448</v>
      </c>
      <c r="C458" s="226"/>
      <c r="D458" s="227"/>
      <c r="E458" s="224"/>
      <c r="F458" s="224"/>
      <c r="G458" s="222"/>
      <c r="H458" s="221">
        <v>0.1</v>
      </c>
      <c r="I458" s="222"/>
      <c r="J458" s="223">
        <v>0</v>
      </c>
      <c r="K458" s="224"/>
      <c r="L458" s="224"/>
      <c r="M458" s="215"/>
      <c r="AR458" s="205">
        <v>0</v>
      </c>
      <c r="AS458" s="205">
        <v>0</v>
      </c>
      <c r="AT458" s="205">
        <v>0</v>
      </c>
    </row>
    <row r="459" spans="1:46" ht="15.75" hidden="1" customHeight="1" outlineLevel="1">
      <c r="A459" s="8" t="s">
        <v>61</v>
      </c>
      <c r="B459" s="216">
        <v>449</v>
      </c>
      <c r="C459" s="226"/>
      <c r="D459" s="227"/>
      <c r="E459" s="224"/>
      <c r="F459" s="224"/>
      <c r="G459" s="222"/>
      <c r="H459" s="221">
        <v>0.1</v>
      </c>
      <c r="I459" s="222"/>
      <c r="J459" s="223">
        <v>0</v>
      </c>
      <c r="K459" s="224"/>
      <c r="L459" s="224"/>
      <c r="M459" s="215"/>
      <c r="AR459" s="205">
        <v>0</v>
      </c>
      <c r="AS459" s="205">
        <v>0</v>
      </c>
      <c r="AT459" s="205">
        <v>0</v>
      </c>
    </row>
    <row r="460" spans="1:46" ht="15.75" hidden="1" customHeight="1" outlineLevel="1">
      <c r="A460" s="8" t="s">
        <v>61</v>
      </c>
      <c r="B460" s="216">
        <v>450</v>
      </c>
      <c r="C460" s="226"/>
      <c r="D460" s="227"/>
      <c r="E460" s="224"/>
      <c r="F460" s="224"/>
      <c r="G460" s="222"/>
      <c r="H460" s="221">
        <v>0.1</v>
      </c>
      <c r="I460" s="222"/>
      <c r="J460" s="223">
        <v>0</v>
      </c>
      <c r="K460" s="224"/>
      <c r="L460" s="224"/>
      <c r="M460" s="215"/>
      <c r="AR460" s="205">
        <v>0</v>
      </c>
      <c r="AS460" s="205">
        <v>0</v>
      </c>
      <c r="AT460" s="205">
        <v>0</v>
      </c>
    </row>
    <row r="461" spans="1:46" ht="15.75" hidden="1" customHeight="1" outlineLevel="1">
      <c r="A461" s="8" t="s">
        <v>61</v>
      </c>
      <c r="B461" s="216">
        <v>451</v>
      </c>
      <c r="C461" s="226"/>
      <c r="D461" s="227"/>
      <c r="E461" s="224"/>
      <c r="F461" s="224"/>
      <c r="G461" s="222"/>
      <c r="H461" s="221">
        <v>0.1</v>
      </c>
      <c r="I461" s="222"/>
      <c r="J461" s="223">
        <v>0</v>
      </c>
      <c r="K461" s="224"/>
      <c r="L461" s="224"/>
      <c r="M461" s="215"/>
      <c r="AR461" s="205">
        <v>0</v>
      </c>
      <c r="AS461" s="205">
        <v>0</v>
      </c>
      <c r="AT461" s="205">
        <v>0</v>
      </c>
    </row>
    <row r="462" spans="1:46" ht="15.75" hidden="1" customHeight="1" outlineLevel="1">
      <c r="A462" s="8" t="s">
        <v>61</v>
      </c>
      <c r="B462" s="216">
        <v>452</v>
      </c>
      <c r="C462" s="226"/>
      <c r="D462" s="227"/>
      <c r="E462" s="224"/>
      <c r="F462" s="224"/>
      <c r="G462" s="222"/>
      <c r="H462" s="221">
        <v>0.1</v>
      </c>
      <c r="I462" s="222"/>
      <c r="J462" s="223">
        <v>0</v>
      </c>
      <c r="K462" s="224"/>
      <c r="L462" s="224"/>
      <c r="M462" s="215"/>
      <c r="AR462" s="205">
        <v>0</v>
      </c>
      <c r="AS462" s="205">
        <v>0</v>
      </c>
      <c r="AT462" s="205">
        <v>0</v>
      </c>
    </row>
    <row r="463" spans="1:46" ht="15.75" hidden="1" customHeight="1" outlineLevel="1">
      <c r="A463" s="8" t="s">
        <v>61</v>
      </c>
      <c r="B463" s="216">
        <v>453</v>
      </c>
      <c r="C463" s="226"/>
      <c r="D463" s="227"/>
      <c r="E463" s="224"/>
      <c r="F463" s="224"/>
      <c r="G463" s="222"/>
      <c r="H463" s="221">
        <v>0.1</v>
      </c>
      <c r="I463" s="222"/>
      <c r="J463" s="223">
        <v>0</v>
      </c>
      <c r="K463" s="224"/>
      <c r="L463" s="224"/>
      <c r="M463" s="215"/>
      <c r="AR463" s="205">
        <v>0</v>
      </c>
      <c r="AS463" s="205">
        <v>0</v>
      </c>
      <c r="AT463" s="205">
        <v>0</v>
      </c>
    </row>
    <row r="464" spans="1:46" ht="15.75" hidden="1" customHeight="1" outlineLevel="1">
      <c r="A464" s="8" t="s">
        <v>61</v>
      </c>
      <c r="B464" s="216">
        <v>454</v>
      </c>
      <c r="C464" s="226"/>
      <c r="D464" s="227"/>
      <c r="E464" s="224"/>
      <c r="F464" s="224"/>
      <c r="G464" s="222"/>
      <c r="H464" s="221">
        <v>0.1</v>
      </c>
      <c r="I464" s="222"/>
      <c r="J464" s="223">
        <v>0</v>
      </c>
      <c r="K464" s="224"/>
      <c r="L464" s="224"/>
      <c r="M464" s="215"/>
      <c r="AR464" s="205">
        <v>0</v>
      </c>
      <c r="AS464" s="205">
        <v>0</v>
      </c>
      <c r="AT464" s="205">
        <v>0</v>
      </c>
    </row>
    <row r="465" spans="1:46" ht="15.75" hidden="1" customHeight="1" outlineLevel="1">
      <c r="A465" s="8" t="s">
        <v>61</v>
      </c>
      <c r="B465" s="216">
        <v>455</v>
      </c>
      <c r="C465" s="226"/>
      <c r="D465" s="227"/>
      <c r="E465" s="224"/>
      <c r="F465" s="224"/>
      <c r="G465" s="222"/>
      <c r="H465" s="221">
        <v>0.1</v>
      </c>
      <c r="I465" s="222"/>
      <c r="J465" s="223">
        <v>0</v>
      </c>
      <c r="K465" s="224"/>
      <c r="L465" s="224"/>
      <c r="M465" s="215"/>
      <c r="AR465" s="205">
        <v>0</v>
      </c>
      <c r="AS465" s="205">
        <v>0</v>
      </c>
      <c r="AT465" s="205">
        <v>0</v>
      </c>
    </row>
    <row r="466" spans="1:46" ht="15.75" hidden="1" customHeight="1" outlineLevel="1">
      <c r="A466" s="8" t="s">
        <v>61</v>
      </c>
      <c r="B466" s="216">
        <v>456</v>
      </c>
      <c r="C466" s="226"/>
      <c r="D466" s="227"/>
      <c r="E466" s="224"/>
      <c r="F466" s="224"/>
      <c r="G466" s="222"/>
      <c r="H466" s="221">
        <v>0.1</v>
      </c>
      <c r="I466" s="222"/>
      <c r="J466" s="223">
        <v>0</v>
      </c>
      <c r="K466" s="224"/>
      <c r="L466" s="224"/>
      <c r="M466" s="215"/>
      <c r="AR466" s="205">
        <v>0</v>
      </c>
      <c r="AS466" s="205">
        <v>0</v>
      </c>
      <c r="AT466" s="205">
        <v>0</v>
      </c>
    </row>
    <row r="467" spans="1:46" ht="15.75" hidden="1" customHeight="1" outlineLevel="1">
      <c r="A467" s="8" t="s">
        <v>61</v>
      </c>
      <c r="B467" s="216">
        <v>457</v>
      </c>
      <c r="C467" s="226"/>
      <c r="D467" s="227"/>
      <c r="E467" s="224"/>
      <c r="F467" s="224"/>
      <c r="G467" s="222"/>
      <c r="H467" s="221">
        <v>0.1</v>
      </c>
      <c r="I467" s="222"/>
      <c r="J467" s="223">
        <v>0</v>
      </c>
      <c r="K467" s="224"/>
      <c r="L467" s="224"/>
      <c r="M467" s="215"/>
      <c r="AR467" s="205">
        <v>0</v>
      </c>
      <c r="AS467" s="205">
        <v>0</v>
      </c>
      <c r="AT467" s="205">
        <v>0</v>
      </c>
    </row>
    <row r="468" spans="1:46" ht="15.75" hidden="1" customHeight="1" outlineLevel="1">
      <c r="A468" s="8" t="s">
        <v>61</v>
      </c>
      <c r="B468" s="216">
        <v>458</v>
      </c>
      <c r="C468" s="226"/>
      <c r="D468" s="227"/>
      <c r="E468" s="224"/>
      <c r="F468" s="224"/>
      <c r="G468" s="222"/>
      <c r="H468" s="221">
        <v>0.1</v>
      </c>
      <c r="I468" s="222"/>
      <c r="J468" s="223">
        <v>0</v>
      </c>
      <c r="K468" s="224"/>
      <c r="L468" s="224"/>
      <c r="M468" s="215"/>
      <c r="AR468" s="205">
        <v>0</v>
      </c>
      <c r="AS468" s="205">
        <v>0</v>
      </c>
      <c r="AT468" s="205">
        <v>0</v>
      </c>
    </row>
    <row r="469" spans="1:46" ht="15.75" hidden="1" customHeight="1" outlineLevel="1">
      <c r="A469" s="8" t="s">
        <v>61</v>
      </c>
      <c r="B469" s="216">
        <v>459</v>
      </c>
      <c r="C469" s="226"/>
      <c r="D469" s="227"/>
      <c r="E469" s="224"/>
      <c r="F469" s="224"/>
      <c r="G469" s="222"/>
      <c r="H469" s="221">
        <v>0.1</v>
      </c>
      <c r="I469" s="222"/>
      <c r="J469" s="223">
        <v>0</v>
      </c>
      <c r="K469" s="224"/>
      <c r="L469" s="224"/>
      <c r="M469" s="215"/>
      <c r="AR469" s="205">
        <v>0</v>
      </c>
      <c r="AS469" s="205">
        <v>0</v>
      </c>
      <c r="AT469" s="205">
        <v>0</v>
      </c>
    </row>
    <row r="470" spans="1:46" ht="15.75" hidden="1" customHeight="1" outlineLevel="1">
      <c r="A470" s="8" t="s">
        <v>61</v>
      </c>
      <c r="B470" s="216">
        <v>460</v>
      </c>
      <c r="C470" s="226"/>
      <c r="D470" s="227"/>
      <c r="E470" s="224"/>
      <c r="F470" s="224"/>
      <c r="G470" s="222"/>
      <c r="H470" s="221">
        <v>0.1</v>
      </c>
      <c r="I470" s="222"/>
      <c r="J470" s="223">
        <v>0</v>
      </c>
      <c r="K470" s="224"/>
      <c r="L470" s="224"/>
      <c r="M470" s="215"/>
      <c r="AR470" s="205">
        <v>0</v>
      </c>
      <c r="AS470" s="205">
        <v>0</v>
      </c>
      <c r="AT470" s="205">
        <v>0</v>
      </c>
    </row>
    <row r="471" spans="1:46" ht="15.75" hidden="1" customHeight="1" outlineLevel="1">
      <c r="A471" s="8" t="s">
        <v>61</v>
      </c>
      <c r="B471" s="216">
        <v>461</v>
      </c>
      <c r="C471" s="226"/>
      <c r="D471" s="227"/>
      <c r="E471" s="224"/>
      <c r="F471" s="224"/>
      <c r="G471" s="222"/>
      <c r="H471" s="221">
        <v>0.1</v>
      </c>
      <c r="I471" s="222"/>
      <c r="J471" s="223">
        <v>0</v>
      </c>
      <c r="K471" s="224"/>
      <c r="L471" s="224"/>
      <c r="M471" s="215"/>
      <c r="AR471" s="205">
        <v>0</v>
      </c>
      <c r="AS471" s="205">
        <v>0</v>
      </c>
      <c r="AT471" s="205">
        <v>0</v>
      </c>
    </row>
    <row r="472" spans="1:46" ht="15.75" hidden="1" customHeight="1" outlineLevel="1">
      <c r="A472" s="8" t="s">
        <v>61</v>
      </c>
      <c r="B472" s="216">
        <v>462</v>
      </c>
      <c r="C472" s="226"/>
      <c r="D472" s="227"/>
      <c r="E472" s="224"/>
      <c r="F472" s="224"/>
      <c r="G472" s="222"/>
      <c r="H472" s="221">
        <v>0.1</v>
      </c>
      <c r="I472" s="222"/>
      <c r="J472" s="223">
        <v>0</v>
      </c>
      <c r="K472" s="224"/>
      <c r="L472" s="224"/>
      <c r="M472" s="215"/>
      <c r="AR472" s="205">
        <v>0</v>
      </c>
      <c r="AS472" s="205">
        <v>0</v>
      </c>
      <c r="AT472" s="205">
        <v>0</v>
      </c>
    </row>
    <row r="473" spans="1:46" ht="15.75" hidden="1" customHeight="1" outlineLevel="1">
      <c r="A473" s="8" t="s">
        <v>61</v>
      </c>
      <c r="B473" s="216">
        <v>463</v>
      </c>
      <c r="C473" s="226"/>
      <c r="D473" s="227"/>
      <c r="E473" s="224"/>
      <c r="F473" s="224"/>
      <c r="G473" s="222"/>
      <c r="H473" s="221">
        <v>0.1</v>
      </c>
      <c r="I473" s="222"/>
      <c r="J473" s="223">
        <v>0</v>
      </c>
      <c r="K473" s="224"/>
      <c r="L473" s="224"/>
      <c r="M473" s="215"/>
      <c r="AR473" s="205">
        <v>0</v>
      </c>
      <c r="AS473" s="205">
        <v>0</v>
      </c>
      <c r="AT473" s="205">
        <v>0</v>
      </c>
    </row>
    <row r="474" spans="1:46" ht="15.75" hidden="1" customHeight="1" outlineLevel="1">
      <c r="A474" s="8" t="s">
        <v>61</v>
      </c>
      <c r="B474" s="216">
        <v>464</v>
      </c>
      <c r="C474" s="226"/>
      <c r="D474" s="227"/>
      <c r="E474" s="224"/>
      <c r="F474" s="224"/>
      <c r="G474" s="222"/>
      <c r="H474" s="221">
        <v>0.1</v>
      </c>
      <c r="I474" s="222"/>
      <c r="J474" s="223">
        <v>0</v>
      </c>
      <c r="K474" s="224"/>
      <c r="L474" s="224"/>
      <c r="M474" s="215"/>
      <c r="AR474" s="205">
        <v>0</v>
      </c>
      <c r="AS474" s="205">
        <v>0</v>
      </c>
      <c r="AT474" s="205">
        <v>0</v>
      </c>
    </row>
    <row r="475" spans="1:46" ht="15.75" hidden="1" customHeight="1" outlineLevel="1">
      <c r="A475" s="8" t="s">
        <v>61</v>
      </c>
      <c r="B475" s="216">
        <v>465</v>
      </c>
      <c r="C475" s="226"/>
      <c r="D475" s="227"/>
      <c r="E475" s="224"/>
      <c r="F475" s="224"/>
      <c r="G475" s="222"/>
      <c r="H475" s="221">
        <v>0.1</v>
      </c>
      <c r="I475" s="222"/>
      <c r="J475" s="223">
        <v>0</v>
      </c>
      <c r="K475" s="224"/>
      <c r="L475" s="224"/>
      <c r="M475" s="215"/>
      <c r="AR475" s="205">
        <v>0</v>
      </c>
      <c r="AS475" s="205">
        <v>0</v>
      </c>
      <c r="AT475" s="205">
        <v>0</v>
      </c>
    </row>
    <row r="476" spans="1:46" ht="15.75" hidden="1" customHeight="1" outlineLevel="1">
      <c r="A476" s="8" t="s">
        <v>61</v>
      </c>
      <c r="B476" s="216">
        <v>466</v>
      </c>
      <c r="C476" s="226"/>
      <c r="D476" s="227"/>
      <c r="E476" s="224"/>
      <c r="F476" s="224"/>
      <c r="G476" s="222"/>
      <c r="H476" s="221">
        <v>0.1</v>
      </c>
      <c r="I476" s="222"/>
      <c r="J476" s="223">
        <v>0</v>
      </c>
      <c r="K476" s="224"/>
      <c r="L476" s="224"/>
      <c r="M476" s="215"/>
      <c r="AR476" s="205">
        <v>0</v>
      </c>
      <c r="AS476" s="205">
        <v>0</v>
      </c>
      <c r="AT476" s="205">
        <v>0</v>
      </c>
    </row>
    <row r="477" spans="1:46" ht="15.75" hidden="1" customHeight="1" outlineLevel="1">
      <c r="A477" s="8" t="s">
        <v>61</v>
      </c>
      <c r="B477" s="216">
        <v>467</v>
      </c>
      <c r="C477" s="226"/>
      <c r="D477" s="227"/>
      <c r="E477" s="224"/>
      <c r="F477" s="224"/>
      <c r="G477" s="222"/>
      <c r="H477" s="221">
        <v>0.1</v>
      </c>
      <c r="I477" s="222"/>
      <c r="J477" s="223">
        <v>0</v>
      </c>
      <c r="K477" s="224"/>
      <c r="L477" s="224"/>
      <c r="M477" s="215"/>
      <c r="AR477" s="205">
        <v>0</v>
      </c>
      <c r="AS477" s="205">
        <v>0</v>
      </c>
      <c r="AT477" s="205">
        <v>0</v>
      </c>
    </row>
    <row r="478" spans="1:46" ht="15.75" hidden="1" customHeight="1" outlineLevel="1">
      <c r="A478" s="8" t="s">
        <v>61</v>
      </c>
      <c r="B478" s="216">
        <v>468</v>
      </c>
      <c r="C478" s="226"/>
      <c r="D478" s="227"/>
      <c r="E478" s="224"/>
      <c r="F478" s="224"/>
      <c r="G478" s="222"/>
      <c r="H478" s="221">
        <v>0.1</v>
      </c>
      <c r="I478" s="222"/>
      <c r="J478" s="223">
        <v>0</v>
      </c>
      <c r="K478" s="224"/>
      <c r="L478" s="224"/>
      <c r="M478" s="215"/>
      <c r="AR478" s="205">
        <v>0</v>
      </c>
      <c r="AS478" s="205">
        <v>0</v>
      </c>
      <c r="AT478" s="205">
        <v>0</v>
      </c>
    </row>
    <row r="479" spans="1:46" ht="15.75" hidden="1" customHeight="1" outlineLevel="1">
      <c r="A479" s="8" t="s">
        <v>61</v>
      </c>
      <c r="B479" s="216">
        <v>469</v>
      </c>
      <c r="C479" s="226"/>
      <c r="D479" s="227"/>
      <c r="E479" s="224"/>
      <c r="F479" s="224"/>
      <c r="G479" s="222"/>
      <c r="H479" s="221">
        <v>0.1</v>
      </c>
      <c r="I479" s="222"/>
      <c r="J479" s="223">
        <v>0</v>
      </c>
      <c r="K479" s="224"/>
      <c r="L479" s="224"/>
      <c r="M479" s="215"/>
      <c r="AR479" s="205">
        <v>0</v>
      </c>
      <c r="AS479" s="205">
        <v>0</v>
      </c>
      <c r="AT479" s="205">
        <v>0</v>
      </c>
    </row>
    <row r="480" spans="1:46" ht="15.75" hidden="1" customHeight="1" outlineLevel="1">
      <c r="A480" s="8" t="s">
        <v>61</v>
      </c>
      <c r="B480" s="216">
        <v>470</v>
      </c>
      <c r="C480" s="226"/>
      <c r="D480" s="227"/>
      <c r="E480" s="224"/>
      <c r="F480" s="224"/>
      <c r="G480" s="222"/>
      <c r="H480" s="221">
        <v>0.1</v>
      </c>
      <c r="I480" s="222"/>
      <c r="J480" s="223">
        <v>0</v>
      </c>
      <c r="K480" s="224"/>
      <c r="L480" s="224"/>
      <c r="M480" s="215"/>
      <c r="AR480" s="205">
        <v>0</v>
      </c>
      <c r="AS480" s="205">
        <v>0</v>
      </c>
      <c r="AT480" s="205">
        <v>0</v>
      </c>
    </row>
    <row r="481" spans="1:46" ht="15.75" hidden="1" customHeight="1" outlineLevel="1">
      <c r="A481" s="8" t="s">
        <v>61</v>
      </c>
      <c r="B481" s="216">
        <v>471</v>
      </c>
      <c r="C481" s="226"/>
      <c r="D481" s="227"/>
      <c r="E481" s="224"/>
      <c r="F481" s="224"/>
      <c r="G481" s="222"/>
      <c r="H481" s="221">
        <v>0.1</v>
      </c>
      <c r="I481" s="222"/>
      <c r="J481" s="223">
        <v>0</v>
      </c>
      <c r="K481" s="224"/>
      <c r="L481" s="224"/>
      <c r="M481" s="215"/>
      <c r="AR481" s="205">
        <v>0</v>
      </c>
      <c r="AS481" s="205">
        <v>0</v>
      </c>
      <c r="AT481" s="205">
        <v>0</v>
      </c>
    </row>
    <row r="482" spans="1:46" ht="15.75" hidden="1" customHeight="1" outlineLevel="1">
      <c r="A482" s="8" t="s">
        <v>61</v>
      </c>
      <c r="B482" s="216">
        <v>472</v>
      </c>
      <c r="C482" s="226"/>
      <c r="D482" s="227"/>
      <c r="E482" s="224"/>
      <c r="F482" s="224"/>
      <c r="G482" s="222"/>
      <c r="H482" s="221">
        <v>0.1</v>
      </c>
      <c r="I482" s="222"/>
      <c r="J482" s="223">
        <v>0</v>
      </c>
      <c r="K482" s="224"/>
      <c r="L482" s="224"/>
      <c r="M482" s="215"/>
      <c r="AR482" s="205">
        <v>0</v>
      </c>
      <c r="AS482" s="205">
        <v>0</v>
      </c>
      <c r="AT482" s="205">
        <v>0</v>
      </c>
    </row>
    <row r="483" spans="1:46" ht="15.75" hidden="1" customHeight="1" outlineLevel="1">
      <c r="A483" s="8" t="s">
        <v>61</v>
      </c>
      <c r="B483" s="216">
        <v>473</v>
      </c>
      <c r="C483" s="226"/>
      <c r="D483" s="227"/>
      <c r="E483" s="224"/>
      <c r="F483" s="224"/>
      <c r="G483" s="222"/>
      <c r="H483" s="221">
        <v>0.1</v>
      </c>
      <c r="I483" s="222"/>
      <c r="J483" s="223">
        <v>0</v>
      </c>
      <c r="K483" s="224"/>
      <c r="L483" s="224"/>
      <c r="M483" s="215"/>
      <c r="AR483" s="205">
        <v>0</v>
      </c>
      <c r="AS483" s="205">
        <v>0</v>
      </c>
      <c r="AT483" s="205">
        <v>0</v>
      </c>
    </row>
    <row r="484" spans="1:46" ht="15.75" hidden="1" customHeight="1" outlineLevel="1">
      <c r="A484" s="8" t="s">
        <v>61</v>
      </c>
      <c r="B484" s="216">
        <v>474</v>
      </c>
      <c r="C484" s="226"/>
      <c r="D484" s="227"/>
      <c r="E484" s="224"/>
      <c r="F484" s="224"/>
      <c r="G484" s="222"/>
      <c r="H484" s="221">
        <v>0.1</v>
      </c>
      <c r="I484" s="222"/>
      <c r="J484" s="223">
        <v>0</v>
      </c>
      <c r="K484" s="224"/>
      <c r="L484" s="224"/>
      <c r="M484" s="215"/>
      <c r="AR484" s="205">
        <v>0</v>
      </c>
      <c r="AS484" s="205">
        <v>0</v>
      </c>
      <c r="AT484" s="205">
        <v>0</v>
      </c>
    </row>
    <row r="485" spans="1:46" ht="15.75" hidden="1" customHeight="1" outlineLevel="1">
      <c r="A485" s="8" t="s">
        <v>61</v>
      </c>
      <c r="B485" s="216">
        <v>475</v>
      </c>
      <c r="C485" s="226"/>
      <c r="D485" s="227"/>
      <c r="E485" s="224"/>
      <c r="F485" s="224"/>
      <c r="G485" s="222"/>
      <c r="H485" s="221">
        <v>0.1</v>
      </c>
      <c r="I485" s="222"/>
      <c r="J485" s="223">
        <v>0</v>
      </c>
      <c r="K485" s="224"/>
      <c r="L485" s="224"/>
      <c r="M485" s="215"/>
      <c r="AR485" s="205">
        <v>0</v>
      </c>
      <c r="AS485" s="205">
        <v>0</v>
      </c>
      <c r="AT485" s="205">
        <v>0</v>
      </c>
    </row>
    <row r="486" spans="1:46" ht="15.75" hidden="1" customHeight="1" outlineLevel="1">
      <c r="A486" s="8" t="s">
        <v>61</v>
      </c>
      <c r="B486" s="216">
        <v>476</v>
      </c>
      <c r="C486" s="226"/>
      <c r="D486" s="227"/>
      <c r="E486" s="224"/>
      <c r="F486" s="224"/>
      <c r="G486" s="222"/>
      <c r="H486" s="221">
        <v>0.1</v>
      </c>
      <c r="I486" s="222"/>
      <c r="J486" s="223">
        <v>0</v>
      </c>
      <c r="K486" s="224"/>
      <c r="L486" s="224"/>
      <c r="M486" s="215"/>
      <c r="AR486" s="205">
        <v>0</v>
      </c>
      <c r="AS486" s="205">
        <v>0</v>
      </c>
      <c r="AT486" s="205">
        <v>0</v>
      </c>
    </row>
    <row r="487" spans="1:46" ht="15.75" hidden="1" customHeight="1" outlineLevel="1">
      <c r="A487" s="8" t="s">
        <v>61</v>
      </c>
      <c r="B487" s="216">
        <v>477</v>
      </c>
      <c r="C487" s="226"/>
      <c r="D487" s="227"/>
      <c r="E487" s="224"/>
      <c r="F487" s="224"/>
      <c r="G487" s="222"/>
      <c r="H487" s="221">
        <v>0.1</v>
      </c>
      <c r="I487" s="222"/>
      <c r="J487" s="223">
        <v>0</v>
      </c>
      <c r="K487" s="224"/>
      <c r="L487" s="224"/>
      <c r="M487" s="215"/>
      <c r="AR487" s="205">
        <v>0</v>
      </c>
      <c r="AS487" s="205">
        <v>0</v>
      </c>
      <c r="AT487" s="205">
        <v>0</v>
      </c>
    </row>
    <row r="488" spans="1:46" ht="15.75" hidden="1" customHeight="1" outlineLevel="1">
      <c r="A488" s="8" t="s">
        <v>61</v>
      </c>
      <c r="B488" s="216">
        <v>478</v>
      </c>
      <c r="C488" s="226"/>
      <c r="D488" s="227"/>
      <c r="E488" s="224"/>
      <c r="F488" s="224"/>
      <c r="G488" s="222"/>
      <c r="H488" s="221">
        <v>0.1</v>
      </c>
      <c r="I488" s="222"/>
      <c r="J488" s="223">
        <v>0</v>
      </c>
      <c r="K488" s="224"/>
      <c r="L488" s="224"/>
      <c r="M488" s="215"/>
      <c r="AR488" s="205">
        <v>0</v>
      </c>
      <c r="AS488" s="205">
        <v>0</v>
      </c>
      <c r="AT488" s="205">
        <v>0</v>
      </c>
    </row>
    <row r="489" spans="1:46" ht="15.75" hidden="1" customHeight="1" outlineLevel="1">
      <c r="A489" s="8" t="s">
        <v>61</v>
      </c>
      <c r="B489" s="216">
        <v>479</v>
      </c>
      <c r="C489" s="226"/>
      <c r="D489" s="227"/>
      <c r="E489" s="224"/>
      <c r="F489" s="224"/>
      <c r="G489" s="222"/>
      <c r="H489" s="221">
        <v>0.1</v>
      </c>
      <c r="I489" s="222"/>
      <c r="J489" s="223">
        <v>0</v>
      </c>
      <c r="K489" s="224"/>
      <c r="L489" s="224"/>
      <c r="M489" s="215"/>
      <c r="AR489" s="205">
        <v>0</v>
      </c>
      <c r="AS489" s="205">
        <v>0</v>
      </c>
      <c r="AT489" s="205">
        <v>0</v>
      </c>
    </row>
    <row r="490" spans="1:46" ht="15.75" hidden="1" customHeight="1" outlineLevel="1">
      <c r="A490" s="8" t="s">
        <v>61</v>
      </c>
      <c r="B490" s="216">
        <v>480</v>
      </c>
      <c r="C490" s="226"/>
      <c r="D490" s="227"/>
      <c r="E490" s="224"/>
      <c r="F490" s="224"/>
      <c r="G490" s="222"/>
      <c r="H490" s="221">
        <v>0.1</v>
      </c>
      <c r="I490" s="222"/>
      <c r="J490" s="223">
        <v>0</v>
      </c>
      <c r="K490" s="224"/>
      <c r="L490" s="224"/>
      <c r="M490" s="215"/>
      <c r="AR490" s="205">
        <v>0</v>
      </c>
      <c r="AS490" s="205">
        <v>0</v>
      </c>
      <c r="AT490" s="205">
        <v>0</v>
      </c>
    </row>
    <row r="491" spans="1:46" ht="15.75" hidden="1" customHeight="1" outlineLevel="1">
      <c r="A491" s="8" t="s">
        <v>61</v>
      </c>
      <c r="B491" s="216">
        <v>481</v>
      </c>
      <c r="C491" s="226"/>
      <c r="D491" s="227"/>
      <c r="E491" s="224"/>
      <c r="F491" s="224"/>
      <c r="G491" s="222"/>
      <c r="H491" s="221">
        <v>0.1</v>
      </c>
      <c r="I491" s="222"/>
      <c r="J491" s="223">
        <v>0</v>
      </c>
      <c r="K491" s="224"/>
      <c r="L491" s="224"/>
      <c r="M491" s="215"/>
      <c r="AR491" s="205">
        <v>0</v>
      </c>
      <c r="AS491" s="205">
        <v>0</v>
      </c>
      <c r="AT491" s="205">
        <v>0</v>
      </c>
    </row>
    <row r="492" spans="1:46" ht="15.75" hidden="1" customHeight="1" outlineLevel="1">
      <c r="A492" s="8" t="s">
        <v>61</v>
      </c>
      <c r="B492" s="216">
        <v>482</v>
      </c>
      <c r="C492" s="226"/>
      <c r="D492" s="227"/>
      <c r="E492" s="224"/>
      <c r="F492" s="224"/>
      <c r="G492" s="222"/>
      <c r="H492" s="221">
        <v>0.1</v>
      </c>
      <c r="I492" s="222"/>
      <c r="J492" s="223">
        <v>0</v>
      </c>
      <c r="K492" s="224"/>
      <c r="L492" s="224"/>
      <c r="M492" s="215"/>
      <c r="AR492" s="205">
        <v>0</v>
      </c>
      <c r="AS492" s="205">
        <v>0</v>
      </c>
      <c r="AT492" s="205">
        <v>0</v>
      </c>
    </row>
    <row r="493" spans="1:46" ht="15.75" hidden="1" customHeight="1" outlineLevel="1">
      <c r="A493" s="8" t="s">
        <v>61</v>
      </c>
      <c r="B493" s="216">
        <v>483</v>
      </c>
      <c r="C493" s="226"/>
      <c r="D493" s="227"/>
      <c r="E493" s="224"/>
      <c r="F493" s="224"/>
      <c r="G493" s="222"/>
      <c r="H493" s="221">
        <v>0.1</v>
      </c>
      <c r="I493" s="222"/>
      <c r="J493" s="223">
        <v>0</v>
      </c>
      <c r="K493" s="224"/>
      <c r="L493" s="224"/>
      <c r="M493" s="215"/>
      <c r="AR493" s="205">
        <v>0</v>
      </c>
      <c r="AS493" s="205">
        <v>0</v>
      </c>
      <c r="AT493" s="205">
        <v>0</v>
      </c>
    </row>
    <row r="494" spans="1:46" ht="15.75" hidden="1" customHeight="1" outlineLevel="1">
      <c r="A494" s="8" t="s">
        <v>61</v>
      </c>
      <c r="B494" s="216">
        <v>484</v>
      </c>
      <c r="C494" s="226"/>
      <c r="D494" s="227"/>
      <c r="E494" s="224"/>
      <c r="F494" s="224"/>
      <c r="G494" s="222"/>
      <c r="H494" s="221">
        <v>0.1</v>
      </c>
      <c r="I494" s="222"/>
      <c r="J494" s="223">
        <v>0</v>
      </c>
      <c r="K494" s="224"/>
      <c r="L494" s="224"/>
      <c r="M494" s="215"/>
      <c r="AR494" s="205">
        <v>0</v>
      </c>
      <c r="AS494" s="205">
        <v>0</v>
      </c>
      <c r="AT494" s="205">
        <v>0</v>
      </c>
    </row>
    <row r="495" spans="1:46" ht="15.75" hidden="1" customHeight="1" outlineLevel="1">
      <c r="A495" s="8" t="s">
        <v>61</v>
      </c>
      <c r="B495" s="216">
        <v>485</v>
      </c>
      <c r="C495" s="226"/>
      <c r="D495" s="227"/>
      <c r="E495" s="224"/>
      <c r="F495" s="224"/>
      <c r="G495" s="222"/>
      <c r="H495" s="221">
        <v>0.1</v>
      </c>
      <c r="I495" s="222"/>
      <c r="J495" s="223">
        <v>0</v>
      </c>
      <c r="K495" s="224"/>
      <c r="L495" s="224"/>
      <c r="M495" s="215"/>
      <c r="AR495" s="205">
        <v>0</v>
      </c>
      <c r="AS495" s="205">
        <v>0</v>
      </c>
      <c r="AT495" s="205">
        <v>0</v>
      </c>
    </row>
    <row r="496" spans="1:46" ht="15.75" hidden="1" customHeight="1" outlineLevel="1">
      <c r="A496" s="8" t="s">
        <v>61</v>
      </c>
      <c r="B496" s="216">
        <v>486</v>
      </c>
      <c r="C496" s="226"/>
      <c r="D496" s="227"/>
      <c r="E496" s="224"/>
      <c r="F496" s="224"/>
      <c r="G496" s="222"/>
      <c r="H496" s="221">
        <v>0.1</v>
      </c>
      <c r="I496" s="222"/>
      <c r="J496" s="223">
        <v>0</v>
      </c>
      <c r="K496" s="224"/>
      <c r="L496" s="224"/>
      <c r="M496" s="215"/>
      <c r="AR496" s="205">
        <v>0</v>
      </c>
      <c r="AS496" s="205">
        <v>0</v>
      </c>
      <c r="AT496" s="205">
        <v>0</v>
      </c>
    </row>
    <row r="497" spans="1:46" ht="15.75" hidden="1" customHeight="1" outlineLevel="1">
      <c r="A497" s="8" t="s">
        <v>61</v>
      </c>
      <c r="B497" s="216">
        <v>487</v>
      </c>
      <c r="C497" s="226"/>
      <c r="D497" s="227"/>
      <c r="E497" s="224"/>
      <c r="F497" s="224"/>
      <c r="G497" s="222"/>
      <c r="H497" s="221">
        <v>0.1</v>
      </c>
      <c r="I497" s="222"/>
      <c r="J497" s="223">
        <v>0</v>
      </c>
      <c r="K497" s="224"/>
      <c r="L497" s="224"/>
      <c r="M497" s="215"/>
      <c r="AR497" s="205">
        <v>0</v>
      </c>
      <c r="AS497" s="205">
        <v>0</v>
      </c>
      <c r="AT497" s="205">
        <v>0</v>
      </c>
    </row>
    <row r="498" spans="1:46" ht="15.75" hidden="1" customHeight="1" outlineLevel="1">
      <c r="A498" s="8" t="s">
        <v>61</v>
      </c>
      <c r="B498" s="216">
        <v>488</v>
      </c>
      <c r="C498" s="226"/>
      <c r="D498" s="227"/>
      <c r="E498" s="224"/>
      <c r="F498" s="224"/>
      <c r="G498" s="222"/>
      <c r="H498" s="221">
        <v>0.1</v>
      </c>
      <c r="I498" s="222"/>
      <c r="J498" s="223">
        <v>0</v>
      </c>
      <c r="K498" s="224"/>
      <c r="L498" s="224"/>
      <c r="M498" s="215"/>
      <c r="AR498" s="205">
        <v>0</v>
      </c>
      <c r="AS498" s="205">
        <v>0</v>
      </c>
      <c r="AT498" s="205">
        <v>0</v>
      </c>
    </row>
    <row r="499" spans="1:46" ht="15.75" hidden="1" customHeight="1" outlineLevel="1">
      <c r="A499" s="8" t="s">
        <v>61</v>
      </c>
      <c r="B499" s="216">
        <v>489</v>
      </c>
      <c r="C499" s="226"/>
      <c r="D499" s="227"/>
      <c r="E499" s="224"/>
      <c r="F499" s="224"/>
      <c r="G499" s="222"/>
      <c r="H499" s="221">
        <v>0.1</v>
      </c>
      <c r="I499" s="222"/>
      <c r="J499" s="223">
        <v>0</v>
      </c>
      <c r="K499" s="224"/>
      <c r="L499" s="224"/>
      <c r="M499" s="215"/>
      <c r="AR499" s="205">
        <v>0</v>
      </c>
      <c r="AS499" s="205">
        <v>0</v>
      </c>
      <c r="AT499" s="205">
        <v>0</v>
      </c>
    </row>
    <row r="500" spans="1:46" ht="15.75" hidden="1" customHeight="1" outlineLevel="1">
      <c r="A500" s="8" t="s">
        <v>61</v>
      </c>
      <c r="B500" s="216">
        <v>490</v>
      </c>
      <c r="C500" s="226"/>
      <c r="D500" s="227"/>
      <c r="E500" s="224"/>
      <c r="F500" s="224"/>
      <c r="G500" s="222"/>
      <c r="H500" s="221">
        <v>0.1</v>
      </c>
      <c r="I500" s="222"/>
      <c r="J500" s="223">
        <v>0</v>
      </c>
      <c r="K500" s="224"/>
      <c r="L500" s="224"/>
      <c r="M500" s="215"/>
      <c r="AR500" s="205">
        <v>0</v>
      </c>
      <c r="AS500" s="205">
        <v>0</v>
      </c>
      <c r="AT500" s="205">
        <v>0</v>
      </c>
    </row>
    <row r="501" spans="1:46" ht="15.75" hidden="1" customHeight="1" outlineLevel="1">
      <c r="A501" s="8" t="s">
        <v>61</v>
      </c>
      <c r="B501" s="216">
        <v>491</v>
      </c>
      <c r="C501" s="226"/>
      <c r="D501" s="227"/>
      <c r="E501" s="224"/>
      <c r="F501" s="224"/>
      <c r="G501" s="222"/>
      <c r="H501" s="221">
        <v>0.1</v>
      </c>
      <c r="I501" s="222"/>
      <c r="J501" s="223">
        <v>0</v>
      </c>
      <c r="K501" s="224"/>
      <c r="L501" s="224"/>
      <c r="M501" s="215"/>
      <c r="AR501" s="205">
        <v>0</v>
      </c>
      <c r="AS501" s="205">
        <v>0</v>
      </c>
      <c r="AT501" s="205">
        <v>0</v>
      </c>
    </row>
    <row r="502" spans="1:46" ht="15.75" hidden="1" customHeight="1" outlineLevel="1">
      <c r="A502" s="8" t="s">
        <v>61</v>
      </c>
      <c r="B502" s="216">
        <v>492</v>
      </c>
      <c r="C502" s="226"/>
      <c r="D502" s="227"/>
      <c r="E502" s="224"/>
      <c r="F502" s="224"/>
      <c r="G502" s="222"/>
      <c r="H502" s="221">
        <v>0.1</v>
      </c>
      <c r="I502" s="222"/>
      <c r="J502" s="223">
        <v>0</v>
      </c>
      <c r="K502" s="224"/>
      <c r="L502" s="224"/>
      <c r="M502" s="215"/>
      <c r="AR502" s="205">
        <v>0</v>
      </c>
      <c r="AS502" s="205">
        <v>0</v>
      </c>
      <c r="AT502" s="205">
        <v>0</v>
      </c>
    </row>
    <row r="503" spans="1:46" ht="15.75" hidden="1" customHeight="1" outlineLevel="1">
      <c r="A503" s="8" t="s">
        <v>61</v>
      </c>
      <c r="B503" s="216">
        <v>493</v>
      </c>
      <c r="C503" s="226"/>
      <c r="D503" s="227"/>
      <c r="E503" s="224"/>
      <c r="F503" s="224"/>
      <c r="G503" s="222"/>
      <c r="H503" s="221">
        <v>0.1</v>
      </c>
      <c r="I503" s="222"/>
      <c r="J503" s="223">
        <v>0</v>
      </c>
      <c r="K503" s="224"/>
      <c r="L503" s="224"/>
      <c r="M503" s="215"/>
      <c r="AR503" s="205">
        <v>0</v>
      </c>
      <c r="AS503" s="205">
        <v>0</v>
      </c>
      <c r="AT503" s="205">
        <v>0</v>
      </c>
    </row>
    <row r="504" spans="1:46" ht="15.75" hidden="1" customHeight="1" outlineLevel="1">
      <c r="A504" s="8" t="s">
        <v>61</v>
      </c>
      <c r="B504" s="216">
        <v>494</v>
      </c>
      <c r="C504" s="226"/>
      <c r="D504" s="227"/>
      <c r="E504" s="224"/>
      <c r="F504" s="224"/>
      <c r="G504" s="222"/>
      <c r="H504" s="221">
        <v>0.1</v>
      </c>
      <c r="I504" s="222"/>
      <c r="J504" s="223">
        <v>0</v>
      </c>
      <c r="K504" s="224"/>
      <c r="L504" s="224"/>
      <c r="M504" s="215"/>
      <c r="AR504" s="205">
        <v>0</v>
      </c>
      <c r="AS504" s="205">
        <v>0</v>
      </c>
      <c r="AT504" s="205">
        <v>0</v>
      </c>
    </row>
    <row r="505" spans="1:46" ht="15.75" hidden="1" customHeight="1" outlineLevel="1">
      <c r="A505" s="8" t="s">
        <v>61</v>
      </c>
      <c r="B505" s="216">
        <v>495</v>
      </c>
      <c r="C505" s="226"/>
      <c r="D505" s="227"/>
      <c r="E505" s="224"/>
      <c r="F505" s="224"/>
      <c r="G505" s="222"/>
      <c r="H505" s="221">
        <v>0.1</v>
      </c>
      <c r="I505" s="222"/>
      <c r="J505" s="223">
        <v>0</v>
      </c>
      <c r="K505" s="224"/>
      <c r="L505" s="224"/>
      <c r="M505" s="215"/>
      <c r="AR505" s="205">
        <v>0</v>
      </c>
      <c r="AS505" s="205">
        <v>0</v>
      </c>
      <c r="AT505" s="205">
        <v>0</v>
      </c>
    </row>
    <row r="506" spans="1:46" ht="15.75" hidden="1" customHeight="1" outlineLevel="1">
      <c r="A506" s="8" t="s">
        <v>61</v>
      </c>
      <c r="B506" s="216">
        <v>496</v>
      </c>
      <c r="C506" s="226"/>
      <c r="D506" s="227"/>
      <c r="E506" s="224"/>
      <c r="F506" s="224"/>
      <c r="G506" s="222"/>
      <c r="H506" s="221">
        <v>0.1</v>
      </c>
      <c r="I506" s="222"/>
      <c r="J506" s="223">
        <v>0</v>
      </c>
      <c r="K506" s="224"/>
      <c r="L506" s="224"/>
      <c r="M506" s="215"/>
      <c r="AR506" s="205">
        <v>0</v>
      </c>
      <c r="AS506" s="205">
        <v>0</v>
      </c>
      <c r="AT506" s="205">
        <v>0</v>
      </c>
    </row>
    <row r="507" spans="1:46" ht="15.75" hidden="1" customHeight="1" outlineLevel="1">
      <c r="A507" s="8" t="s">
        <v>61</v>
      </c>
      <c r="B507" s="216">
        <v>497</v>
      </c>
      <c r="C507" s="226"/>
      <c r="D507" s="227"/>
      <c r="E507" s="224"/>
      <c r="F507" s="224"/>
      <c r="G507" s="222"/>
      <c r="H507" s="221">
        <v>0.1</v>
      </c>
      <c r="I507" s="222"/>
      <c r="J507" s="223">
        <v>0</v>
      </c>
      <c r="K507" s="224"/>
      <c r="L507" s="224"/>
      <c r="M507" s="215"/>
      <c r="AR507" s="205">
        <v>0</v>
      </c>
      <c r="AS507" s="205">
        <v>0</v>
      </c>
      <c r="AT507" s="205">
        <v>0</v>
      </c>
    </row>
    <row r="508" spans="1:46" ht="15.75" hidden="1" customHeight="1" outlineLevel="1">
      <c r="A508" s="8" t="s">
        <v>61</v>
      </c>
      <c r="B508" s="216">
        <v>498</v>
      </c>
      <c r="C508" s="226"/>
      <c r="D508" s="227"/>
      <c r="E508" s="224"/>
      <c r="F508" s="224"/>
      <c r="G508" s="222"/>
      <c r="H508" s="221">
        <v>0.1</v>
      </c>
      <c r="I508" s="222"/>
      <c r="J508" s="223">
        <v>0</v>
      </c>
      <c r="K508" s="224"/>
      <c r="L508" s="224"/>
      <c r="M508" s="215"/>
      <c r="AR508" s="205">
        <v>0</v>
      </c>
      <c r="AS508" s="205">
        <v>0</v>
      </c>
      <c r="AT508" s="205">
        <v>0</v>
      </c>
    </row>
    <row r="509" spans="1:46" ht="15.75" hidden="1" customHeight="1" outlineLevel="1">
      <c r="A509" s="8" t="s">
        <v>61</v>
      </c>
      <c r="B509" s="216">
        <v>499</v>
      </c>
      <c r="C509" s="226"/>
      <c r="D509" s="227"/>
      <c r="E509" s="224"/>
      <c r="F509" s="224"/>
      <c r="G509" s="222"/>
      <c r="H509" s="221">
        <v>0.1</v>
      </c>
      <c r="I509" s="222"/>
      <c r="J509" s="223">
        <v>0</v>
      </c>
      <c r="K509" s="224"/>
      <c r="L509" s="224"/>
      <c r="M509" s="215"/>
      <c r="AR509" s="205">
        <v>0</v>
      </c>
      <c r="AS509" s="205">
        <v>0</v>
      </c>
      <c r="AT509" s="205">
        <v>0</v>
      </c>
    </row>
    <row r="510" spans="1:46" ht="15.75" hidden="1" customHeight="1" outlineLevel="1">
      <c r="A510" s="8" t="s">
        <v>61</v>
      </c>
      <c r="B510" s="216">
        <v>500</v>
      </c>
      <c r="C510" s="226"/>
      <c r="D510" s="227"/>
      <c r="E510" s="224"/>
      <c r="F510" s="224"/>
      <c r="G510" s="222"/>
      <c r="H510" s="221">
        <v>0.1</v>
      </c>
      <c r="I510" s="222"/>
      <c r="J510" s="223">
        <v>0</v>
      </c>
      <c r="K510" s="224"/>
      <c r="L510" s="224"/>
      <c r="M510" s="215"/>
      <c r="AR510" s="205">
        <v>0</v>
      </c>
      <c r="AS510" s="205">
        <v>0</v>
      </c>
      <c r="AT510" s="205">
        <v>0</v>
      </c>
    </row>
    <row r="511" spans="1:46" ht="18.75" customHeight="1" collapsed="1">
      <c r="A511" s="9"/>
      <c r="B511" s="228"/>
      <c r="C511" s="228"/>
      <c r="D511" s="228"/>
      <c r="E511" s="228"/>
      <c r="F511" s="228"/>
      <c r="G511" s="228"/>
      <c r="H511" s="228"/>
      <c r="I511" s="228"/>
      <c r="J511" s="229"/>
      <c r="K511" s="228"/>
      <c r="L511" s="228"/>
      <c r="M511" s="230"/>
      <c r="AR511" s="205">
        <v>0</v>
      </c>
      <c r="AS511" s="205">
        <v>0</v>
      </c>
      <c r="AT511" s="205">
        <v>0</v>
      </c>
    </row>
    <row r="512" spans="1:46" ht="15.75" hidden="1" customHeight="1" outlineLevel="1">
      <c r="A512" s="8" t="s">
        <v>61</v>
      </c>
      <c r="B512" s="216">
        <v>501</v>
      </c>
      <c r="C512" s="226"/>
      <c r="D512" s="227"/>
      <c r="E512" s="224"/>
      <c r="F512" s="224"/>
      <c r="G512" s="222"/>
      <c r="H512" s="221">
        <v>0.1</v>
      </c>
      <c r="I512" s="222"/>
      <c r="J512" s="223">
        <v>0</v>
      </c>
      <c r="K512" s="224"/>
      <c r="L512" s="224"/>
      <c r="M512" s="215"/>
      <c r="AR512" s="205">
        <v>0</v>
      </c>
      <c r="AS512" s="205">
        <v>0</v>
      </c>
      <c r="AT512" s="205">
        <v>0</v>
      </c>
    </row>
    <row r="513" spans="1:46" ht="15.75" hidden="1" customHeight="1" outlineLevel="1">
      <c r="A513" s="8" t="s">
        <v>61</v>
      </c>
      <c r="B513" s="216">
        <v>502</v>
      </c>
      <c r="C513" s="226"/>
      <c r="D513" s="227"/>
      <c r="E513" s="224"/>
      <c r="F513" s="224"/>
      <c r="G513" s="222"/>
      <c r="H513" s="221">
        <v>0.1</v>
      </c>
      <c r="I513" s="222"/>
      <c r="J513" s="223">
        <v>0</v>
      </c>
      <c r="K513" s="224"/>
      <c r="L513" s="224"/>
      <c r="M513" s="215"/>
      <c r="AR513" s="205">
        <v>0</v>
      </c>
      <c r="AS513" s="205">
        <v>0</v>
      </c>
      <c r="AT513" s="205">
        <v>0</v>
      </c>
    </row>
    <row r="514" spans="1:46" ht="15.75" hidden="1" customHeight="1" outlineLevel="1">
      <c r="A514" s="8" t="s">
        <v>61</v>
      </c>
      <c r="B514" s="216">
        <v>503</v>
      </c>
      <c r="C514" s="226"/>
      <c r="D514" s="227"/>
      <c r="E514" s="224"/>
      <c r="F514" s="224"/>
      <c r="G514" s="222"/>
      <c r="H514" s="221">
        <v>0.1</v>
      </c>
      <c r="I514" s="222"/>
      <c r="J514" s="223">
        <v>0</v>
      </c>
      <c r="K514" s="224"/>
      <c r="L514" s="224"/>
      <c r="M514" s="215"/>
      <c r="AR514" s="205">
        <v>0</v>
      </c>
      <c r="AS514" s="205">
        <v>0</v>
      </c>
      <c r="AT514" s="205">
        <v>0</v>
      </c>
    </row>
    <row r="515" spans="1:46" ht="15.75" hidden="1" customHeight="1" outlineLevel="1">
      <c r="A515" s="8" t="s">
        <v>61</v>
      </c>
      <c r="B515" s="216">
        <v>504</v>
      </c>
      <c r="C515" s="226"/>
      <c r="D515" s="227"/>
      <c r="E515" s="224"/>
      <c r="F515" s="224"/>
      <c r="G515" s="222"/>
      <c r="H515" s="221">
        <v>0.1</v>
      </c>
      <c r="I515" s="222"/>
      <c r="J515" s="223">
        <v>0</v>
      </c>
      <c r="K515" s="224"/>
      <c r="L515" s="224"/>
      <c r="M515" s="215"/>
      <c r="AR515" s="205">
        <v>0</v>
      </c>
      <c r="AS515" s="205">
        <v>0</v>
      </c>
      <c r="AT515" s="205">
        <v>0</v>
      </c>
    </row>
    <row r="516" spans="1:46" ht="15.75" hidden="1" customHeight="1" outlineLevel="1">
      <c r="A516" s="8" t="s">
        <v>61</v>
      </c>
      <c r="B516" s="216">
        <v>505</v>
      </c>
      <c r="C516" s="226"/>
      <c r="D516" s="227"/>
      <c r="E516" s="224"/>
      <c r="F516" s="224"/>
      <c r="G516" s="222"/>
      <c r="H516" s="221">
        <v>0.1</v>
      </c>
      <c r="I516" s="222"/>
      <c r="J516" s="223">
        <v>0</v>
      </c>
      <c r="K516" s="224"/>
      <c r="L516" s="224"/>
      <c r="M516" s="215"/>
      <c r="AR516" s="205">
        <v>0</v>
      </c>
      <c r="AS516" s="205">
        <v>0</v>
      </c>
      <c r="AT516" s="205">
        <v>0</v>
      </c>
    </row>
    <row r="517" spans="1:46" ht="15.75" hidden="1" customHeight="1" outlineLevel="1">
      <c r="A517" s="8" t="s">
        <v>61</v>
      </c>
      <c r="B517" s="216">
        <v>506</v>
      </c>
      <c r="C517" s="226"/>
      <c r="D517" s="227"/>
      <c r="E517" s="224"/>
      <c r="F517" s="224"/>
      <c r="G517" s="222"/>
      <c r="H517" s="221">
        <v>0.1</v>
      </c>
      <c r="I517" s="222"/>
      <c r="J517" s="223">
        <v>0</v>
      </c>
      <c r="K517" s="224"/>
      <c r="L517" s="224"/>
      <c r="M517" s="215"/>
      <c r="AR517" s="205">
        <v>0</v>
      </c>
      <c r="AS517" s="205">
        <v>0</v>
      </c>
      <c r="AT517" s="205">
        <v>0</v>
      </c>
    </row>
    <row r="518" spans="1:46" ht="15.75" hidden="1" customHeight="1" outlineLevel="1">
      <c r="A518" s="8" t="s">
        <v>61</v>
      </c>
      <c r="B518" s="216">
        <v>507</v>
      </c>
      <c r="C518" s="226"/>
      <c r="D518" s="227"/>
      <c r="E518" s="224"/>
      <c r="F518" s="224"/>
      <c r="G518" s="222"/>
      <c r="H518" s="221">
        <v>0.1</v>
      </c>
      <c r="I518" s="222"/>
      <c r="J518" s="223">
        <v>0</v>
      </c>
      <c r="K518" s="224"/>
      <c r="L518" s="224"/>
      <c r="M518" s="215"/>
      <c r="AR518" s="205">
        <v>0</v>
      </c>
      <c r="AS518" s="205">
        <v>0</v>
      </c>
      <c r="AT518" s="205">
        <v>0</v>
      </c>
    </row>
    <row r="519" spans="1:46" ht="15.75" hidden="1" customHeight="1" outlineLevel="1">
      <c r="A519" s="8" t="s">
        <v>61</v>
      </c>
      <c r="B519" s="216">
        <v>508</v>
      </c>
      <c r="C519" s="226"/>
      <c r="D519" s="227"/>
      <c r="E519" s="224"/>
      <c r="F519" s="224"/>
      <c r="G519" s="222"/>
      <c r="H519" s="221">
        <v>0.1</v>
      </c>
      <c r="I519" s="222"/>
      <c r="J519" s="223">
        <v>0</v>
      </c>
      <c r="K519" s="224"/>
      <c r="L519" s="224"/>
      <c r="M519" s="215"/>
      <c r="AR519" s="205">
        <v>0</v>
      </c>
      <c r="AS519" s="205">
        <v>0</v>
      </c>
      <c r="AT519" s="205">
        <v>0</v>
      </c>
    </row>
    <row r="520" spans="1:46" ht="15.75" hidden="1" customHeight="1" outlineLevel="1">
      <c r="A520" s="8" t="s">
        <v>61</v>
      </c>
      <c r="B520" s="216">
        <v>509</v>
      </c>
      <c r="C520" s="226"/>
      <c r="D520" s="227"/>
      <c r="E520" s="224"/>
      <c r="F520" s="224"/>
      <c r="G520" s="222"/>
      <c r="H520" s="221">
        <v>0.1</v>
      </c>
      <c r="I520" s="222"/>
      <c r="J520" s="223">
        <v>0</v>
      </c>
      <c r="K520" s="224"/>
      <c r="L520" s="224"/>
      <c r="M520" s="215"/>
      <c r="AR520" s="205">
        <v>0</v>
      </c>
      <c r="AS520" s="205">
        <v>0</v>
      </c>
      <c r="AT520" s="205">
        <v>0</v>
      </c>
    </row>
    <row r="521" spans="1:46" ht="15.75" hidden="1" customHeight="1" outlineLevel="1">
      <c r="A521" s="8" t="s">
        <v>61</v>
      </c>
      <c r="B521" s="216">
        <v>510</v>
      </c>
      <c r="C521" s="226"/>
      <c r="D521" s="227"/>
      <c r="E521" s="224"/>
      <c r="F521" s="224"/>
      <c r="G521" s="222"/>
      <c r="H521" s="221">
        <v>0.1</v>
      </c>
      <c r="I521" s="222"/>
      <c r="J521" s="223">
        <v>0</v>
      </c>
      <c r="K521" s="224"/>
      <c r="L521" s="224"/>
      <c r="M521" s="215"/>
      <c r="AR521" s="205">
        <v>0</v>
      </c>
      <c r="AS521" s="205">
        <v>0</v>
      </c>
      <c r="AT521" s="205">
        <v>0</v>
      </c>
    </row>
    <row r="522" spans="1:46" ht="15.75" hidden="1" customHeight="1" outlineLevel="1">
      <c r="A522" s="8" t="s">
        <v>61</v>
      </c>
      <c r="B522" s="216">
        <v>511</v>
      </c>
      <c r="C522" s="226"/>
      <c r="D522" s="227"/>
      <c r="E522" s="224"/>
      <c r="F522" s="224"/>
      <c r="G522" s="222"/>
      <c r="H522" s="221">
        <v>0.1</v>
      </c>
      <c r="I522" s="222"/>
      <c r="J522" s="223">
        <v>0</v>
      </c>
      <c r="K522" s="224"/>
      <c r="L522" s="224"/>
      <c r="M522" s="215"/>
      <c r="AR522" s="205">
        <v>0</v>
      </c>
      <c r="AS522" s="205">
        <v>0</v>
      </c>
      <c r="AT522" s="205">
        <v>0</v>
      </c>
    </row>
    <row r="523" spans="1:46" ht="15.75" hidden="1" customHeight="1" outlineLevel="1">
      <c r="A523" s="8" t="s">
        <v>61</v>
      </c>
      <c r="B523" s="216">
        <v>512</v>
      </c>
      <c r="C523" s="226"/>
      <c r="D523" s="227"/>
      <c r="E523" s="224"/>
      <c r="F523" s="224"/>
      <c r="G523" s="222"/>
      <c r="H523" s="221">
        <v>0.1</v>
      </c>
      <c r="I523" s="222"/>
      <c r="J523" s="223">
        <v>0</v>
      </c>
      <c r="K523" s="224"/>
      <c r="L523" s="224"/>
      <c r="M523" s="215"/>
      <c r="AR523" s="205">
        <v>0</v>
      </c>
      <c r="AS523" s="205">
        <v>0</v>
      </c>
      <c r="AT523" s="205">
        <v>0</v>
      </c>
    </row>
    <row r="524" spans="1:46" ht="15.75" hidden="1" customHeight="1" outlineLevel="1">
      <c r="A524" s="8" t="s">
        <v>61</v>
      </c>
      <c r="B524" s="216">
        <v>513</v>
      </c>
      <c r="C524" s="226"/>
      <c r="D524" s="227"/>
      <c r="E524" s="224"/>
      <c r="F524" s="224"/>
      <c r="G524" s="222"/>
      <c r="H524" s="221">
        <v>0.1</v>
      </c>
      <c r="I524" s="222"/>
      <c r="J524" s="223">
        <v>0</v>
      </c>
      <c r="K524" s="224"/>
      <c r="L524" s="224"/>
      <c r="M524" s="215"/>
      <c r="AR524" s="205">
        <v>0</v>
      </c>
      <c r="AS524" s="205">
        <v>0</v>
      </c>
      <c r="AT524" s="205">
        <v>0</v>
      </c>
    </row>
    <row r="525" spans="1:46" ht="15.75" hidden="1" customHeight="1" outlineLevel="1">
      <c r="A525" s="8" t="s">
        <v>61</v>
      </c>
      <c r="B525" s="216">
        <v>514</v>
      </c>
      <c r="C525" s="226"/>
      <c r="D525" s="227"/>
      <c r="E525" s="224"/>
      <c r="F525" s="224"/>
      <c r="G525" s="222"/>
      <c r="H525" s="221">
        <v>0.1</v>
      </c>
      <c r="I525" s="222"/>
      <c r="J525" s="223">
        <v>0</v>
      </c>
      <c r="K525" s="224"/>
      <c r="L525" s="224"/>
      <c r="M525" s="215"/>
      <c r="AR525" s="205">
        <v>0</v>
      </c>
      <c r="AS525" s="205">
        <v>0</v>
      </c>
      <c r="AT525" s="205">
        <v>0</v>
      </c>
    </row>
    <row r="526" spans="1:46" ht="15.75" hidden="1" customHeight="1" outlineLevel="1">
      <c r="A526" s="8" t="s">
        <v>61</v>
      </c>
      <c r="B526" s="216">
        <v>515</v>
      </c>
      <c r="C526" s="226"/>
      <c r="D526" s="227"/>
      <c r="E526" s="224"/>
      <c r="F526" s="224"/>
      <c r="G526" s="222"/>
      <c r="H526" s="221">
        <v>0.1</v>
      </c>
      <c r="I526" s="222"/>
      <c r="J526" s="223">
        <v>0</v>
      </c>
      <c r="K526" s="224"/>
      <c r="L526" s="224"/>
      <c r="M526" s="215"/>
      <c r="AR526" s="205">
        <v>0</v>
      </c>
      <c r="AS526" s="205">
        <v>0</v>
      </c>
      <c r="AT526" s="205">
        <v>0</v>
      </c>
    </row>
    <row r="527" spans="1:46" ht="15.75" hidden="1" customHeight="1" outlineLevel="1">
      <c r="A527" s="8" t="s">
        <v>61</v>
      </c>
      <c r="B527" s="216">
        <v>516</v>
      </c>
      <c r="C527" s="226"/>
      <c r="D527" s="227"/>
      <c r="E527" s="224"/>
      <c r="F527" s="224"/>
      <c r="G527" s="222"/>
      <c r="H527" s="221">
        <v>0.1</v>
      </c>
      <c r="I527" s="222"/>
      <c r="J527" s="223">
        <v>0</v>
      </c>
      <c r="K527" s="224"/>
      <c r="L527" s="224"/>
      <c r="M527" s="215"/>
      <c r="AR527" s="205">
        <v>0</v>
      </c>
      <c r="AS527" s="205">
        <v>0</v>
      </c>
      <c r="AT527" s="205">
        <v>0</v>
      </c>
    </row>
    <row r="528" spans="1:46" ht="15.75" hidden="1" customHeight="1" outlineLevel="1">
      <c r="A528" s="8" t="s">
        <v>61</v>
      </c>
      <c r="B528" s="216">
        <v>517</v>
      </c>
      <c r="C528" s="226"/>
      <c r="D528" s="227"/>
      <c r="E528" s="224"/>
      <c r="F528" s="224"/>
      <c r="G528" s="222"/>
      <c r="H528" s="221">
        <v>0.1</v>
      </c>
      <c r="I528" s="222"/>
      <c r="J528" s="223">
        <v>0</v>
      </c>
      <c r="K528" s="224"/>
      <c r="L528" s="224"/>
      <c r="M528" s="215"/>
      <c r="AR528" s="205">
        <v>0</v>
      </c>
      <c r="AS528" s="205">
        <v>0</v>
      </c>
      <c r="AT528" s="205">
        <v>0</v>
      </c>
    </row>
    <row r="529" spans="1:46" ht="15.75" hidden="1" customHeight="1" outlineLevel="1">
      <c r="A529" s="8" t="s">
        <v>61</v>
      </c>
      <c r="B529" s="216">
        <v>518</v>
      </c>
      <c r="C529" s="226"/>
      <c r="D529" s="227"/>
      <c r="E529" s="224"/>
      <c r="F529" s="224"/>
      <c r="G529" s="222"/>
      <c r="H529" s="221">
        <v>0.1</v>
      </c>
      <c r="I529" s="222"/>
      <c r="J529" s="223">
        <v>0</v>
      </c>
      <c r="K529" s="224"/>
      <c r="L529" s="224"/>
      <c r="M529" s="215"/>
      <c r="AR529" s="205">
        <v>0</v>
      </c>
      <c r="AS529" s="205">
        <v>0</v>
      </c>
      <c r="AT529" s="205">
        <v>0</v>
      </c>
    </row>
    <row r="530" spans="1:46" ht="15.75" hidden="1" customHeight="1" outlineLevel="1">
      <c r="A530" s="8" t="s">
        <v>61</v>
      </c>
      <c r="B530" s="216">
        <v>519</v>
      </c>
      <c r="C530" s="226"/>
      <c r="D530" s="227"/>
      <c r="E530" s="224"/>
      <c r="F530" s="224"/>
      <c r="G530" s="222"/>
      <c r="H530" s="221">
        <v>0.1</v>
      </c>
      <c r="I530" s="222"/>
      <c r="J530" s="223">
        <v>0</v>
      </c>
      <c r="K530" s="224"/>
      <c r="L530" s="224"/>
      <c r="M530" s="215"/>
      <c r="AR530" s="205">
        <v>0</v>
      </c>
      <c r="AS530" s="205">
        <v>0</v>
      </c>
      <c r="AT530" s="205">
        <v>0</v>
      </c>
    </row>
    <row r="531" spans="1:46" ht="15.75" hidden="1" customHeight="1" outlineLevel="1">
      <c r="A531" s="8" t="s">
        <v>61</v>
      </c>
      <c r="B531" s="216">
        <v>520</v>
      </c>
      <c r="C531" s="226"/>
      <c r="D531" s="227"/>
      <c r="E531" s="224"/>
      <c r="F531" s="224"/>
      <c r="G531" s="222"/>
      <c r="H531" s="221">
        <v>0.1</v>
      </c>
      <c r="I531" s="222"/>
      <c r="J531" s="223">
        <v>0</v>
      </c>
      <c r="K531" s="224"/>
      <c r="L531" s="224"/>
      <c r="M531" s="215"/>
      <c r="AR531" s="205">
        <v>0</v>
      </c>
      <c r="AS531" s="205">
        <v>0</v>
      </c>
      <c r="AT531" s="205">
        <v>0</v>
      </c>
    </row>
    <row r="532" spans="1:46" ht="15.75" hidden="1" customHeight="1" outlineLevel="1">
      <c r="A532" s="8" t="s">
        <v>61</v>
      </c>
      <c r="B532" s="216">
        <v>521</v>
      </c>
      <c r="C532" s="226"/>
      <c r="D532" s="227"/>
      <c r="E532" s="224"/>
      <c r="F532" s="224"/>
      <c r="G532" s="222"/>
      <c r="H532" s="221">
        <v>0.1</v>
      </c>
      <c r="I532" s="222"/>
      <c r="J532" s="223">
        <v>0</v>
      </c>
      <c r="K532" s="224"/>
      <c r="L532" s="224"/>
      <c r="M532" s="215"/>
      <c r="AR532" s="205">
        <v>0</v>
      </c>
      <c r="AS532" s="205">
        <v>0</v>
      </c>
      <c r="AT532" s="205">
        <v>0</v>
      </c>
    </row>
    <row r="533" spans="1:46" ht="15.75" hidden="1" customHeight="1" outlineLevel="1">
      <c r="A533" s="8" t="s">
        <v>61</v>
      </c>
      <c r="B533" s="216">
        <v>522</v>
      </c>
      <c r="C533" s="226"/>
      <c r="D533" s="227"/>
      <c r="E533" s="224"/>
      <c r="F533" s="224"/>
      <c r="G533" s="222"/>
      <c r="H533" s="221">
        <v>0.1</v>
      </c>
      <c r="I533" s="222"/>
      <c r="J533" s="223">
        <v>0</v>
      </c>
      <c r="K533" s="224"/>
      <c r="L533" s="224"/>
      <c r="M533" s="215"/>
      <c r="AR533" s="205">
        <v>0</v>
      </c>
      <c r="AS533" s="205">
        <v>0</v>
      </c>
      <c r="AT533" s="205">
        <v>0</v>
      </c>
    </row>
    <row r="534" spans="1:46" ht="15.75" hidden="1" customHeight="1" outlineLevel="1">
      <c r="A534" s="8" t="s">
        <v>61</v>
      </c>
      <c r="B534" s="216">
        <v>523</v>
      </c>
      <c r="C534" s="226"/>
      <c r="D534" s="227"/>
      <c r="E534" s="224"/>
      <c r="F534" s="224"/>
      <c r="G534" s="222"/>
      <c r="H534" s="221">
        <v>0.1</v>
      </c>
      <c r="I534" s="222"/>
      <c r="J534" s="223">
        <v>0</v>
      </c>
      <c r="K534" s="224"/>
      <c r="L534" s="224"/>
      <c r="M534" s="215"/>
      <c r="AR534" s="205">
        <v>0</v>
      </c>
      <c r="AS534" s="205">
        <v>0</v>
      </c>
      <c r="AT534" s="205">
        <v>0</v>
      </c>
    </row>
    <row r="535" spans="1:46" ht="15.75" hidden="1" customHeight="1" outlineLevel="1">
      <c r="A535" s="8" t="s">
        <v>61</v>
      </c>
      <c r="B535" s="216">
        <v>524</v>
      </c>
      <c r="C535" s="226"/>
      <c r="D535" s="227"/>
      <c r="E535" s="224"/>
      <c r="F535" s="224"/>
      <c r="G535" s="222"/>
      <c r="H535" s="221">
        <v>0.1</v>
      </c>
      <c r="I535" s="222"/>
      <c r="J535" s="223">
        <v>0</v>
      </c>
      <c r="K535" s="224"/>
      <c r="L535" s="224"/>
      <c r="M535" s="215"/>
      <c r="AR535" s="205">
        <v>0</v>
      </c>
      <c r="AS535" s="205">
        <v>0</v>
      </c>
      <c r="AT535" s="205">
        <v>0</v>
      </c>
    </row>
    <row r="536" spans="1:46" ht="15.75" hidden="1" customHeight="1" outlineLevel="1">
      <c r="A536" s="8" t="s">
        <v>61</v>
      </c>
      <c r="B536" s="216">
        <v>525</v>
      </c>
      <c r="C536" s="226"/>
      <c r="D536" s="227"/>
      <c r="E536" s="224"/>
      <c r="F536" s="224"/>
      <c r="G536" s="222"/>
      <c r="H536" s="221">
        <v>0.1</v>
      </c>
      <c r="I536" s="222"/>
      <c r="J536" s="223">
        <v>0</v>
      </c>
      <c r="K536" s="224"/>
      <c r="L536" s="224"/>
      <c r="M536" s="215"/>
      <c r="AR536" s="205">
        <v>0</v>
      </c>
      <c r="AS536" s="205">
        <v>0</v>
      </c>
      <c r="AT536" s="205">
        <v>0</v>
      </c>
    </row>
    <row r="537" spans="1:46" ht="15.75" hidden="1" customHeight="1" outlineLevel="1">
      <c r="A537" s="8" t="s">
        <v>61</v>
      </c>
      <c r="B537" s="216">
        <v>526</v>
      </c>
      <c r="C537" s="226"/>
      <c r="D537" s="227"/>
      <c r="E537" s="224"/>
      <c r="F537" s="224"/>
      <c r="G537" s="222"/>
      <c r="H537" s="221">
        <v>0.1</v>
      </c>
      <c r="I537" s="222"/>
      <c r="J537" s="223">
        <v>0</v>
      </c>
      <c r="K537" s="224"/>
      <c r="L537" s="224"/>
      <c r="M537" s="215"/>
      <c r="AR537" s="205">
        <v>0</v>
      </c>
      <c r="AS537" s="205">
        <v>0</v>
      </c>
      <c r="AT537" s="205">
        <v>0</v>
      </c>
    </row>
    <row r="538" spans="1:46" ht="15.75" hidden="1" customHeight="1" outlineLevel="1">
      <c r="A538" s="8" t="s">
        <v>61</v>
      </c>
      <c r="B538" s="216">
        <v>527</v>
      </c>
      <c r="C538" s="226"/>
      <c r="D538" s="227"/>
      <c r="E538" s="224"/>
      <c r="F538" s="224"/>
      <c r="G538" s="222"/>
      <c r="H538" s="221">
        <v>0.1</v>
      </c>
      <c r="I538" s="222"/>
      <c r="J538" s="223">
        <v>0</v>
      </c>
      <c r="K538" s="224"/>
      <c r="L538" s="224"/>
      <c r="M538" s="215"/>
      <c r="AR538" s="205">
        <v>0</v>
      </c>
      <c r="AS538" s="205">
        <v>0</v>
      </c>
      <c r="AT538" s="205">
        <v>0</v>
      </c>
    </row>
    <row r="539" spans="1:46" ht="15.75" hidden="1" customHeight="1" outlineLevel="1">
      <c r="A539" s="8" t="s">
        <v>61</v>
      </c>
      <c r="B539" s="216">
        <v>528</v>
      </c>
      <c r="C539" s="226"/>
      <c r="D539" s="227"/>
      <c r="E539" s="224"/>
      <c r="F539" s="224"/>
      <c r="G539" s="222"/>
      <c r="H539" s="221">
        <v>0.1</v>
      </c>
      <c r="I539" s="222"/>
      <c r="J539" s="223">
        <v>0</v>
      </c>
      <c r="K539" s="224"/>
      <c r="L539" s="224"/>
      <c r="M539" s="215"/>
      <c r="AR539" s="205">
        <v>0</v>
      </c>
      <c r="AS539" s="205">
        <v>0</v>
      </c>
      <c r="AT539" s="205">
        <v>0</v>
      </c>
    </row>
    <row r="540" spans="1:46" ht="15.75" hidden="1" customHeight="1" outlineLevel="1">
      <c r="A540" s="8" t="s">
        <v>61</v>
      </c>
      <c r="B540" s="216">
        <v>529</v>
      </c>
      <c r="C540" s="226"/>
      <c r="D540" s="227"/>
      <c r="E540" s="224"/>
      <c r="F540" s="224"/>
      <c r="G540" s="222"/>
      <c r="H540" s="221">
        <v>0.1</v>
      </c>
      <c r="I540" s="222"/>
      <c r="J540" s="223">
        <v>0</v>
      </c>
      <c r="K540" s="224"/>
      <c r="L540" s="224"/>
      <c r="M540" s="215"/>
      <c r="AR540" s="205">
        <v>0</v>
      </c>
      <c r="AS540" s="205">
        <v>0</v>
      </c>
      <c r="AT540" s="205">
        <v>0</v>
      </c>
    </row>
    <row r="541" spans="1:46" ht="15.75" hidden="1" customHeight="1" outlineLevel="1">
      <c r="A541" s="8" t="s">
        <v>61</v>
      </c>
      <c r="B541" s="216">
        <v>530</v>
      </c>
      <c r="C541" s="226"/>
      <c r="D541" s="227"/>
      <c r="E541" s="224"/>
      <c r="F541" s="224"/>
      <c r="G541" s="222"/>
      <c r="H541" s="221">
        <v>0.1</v>
      </c>
      <c r="I541" s="222"/>
      <c r="J541" s="223">
        <v>0</v>
      </c>
      <c r="K541" s="224"/>
      <c r="L541" s="224"/>
      <c r="M541" s="215"/>
      <c r="AR541" s="205">
        <v>0</v>
      </c>
      <c r="AS541" s="205">
        <v>0</v>
      </c>
      <c r="AT541" s="205">
        <v>0</v>
      </c>
    </row>
    <row r="542" spans="1:46" ht="15.75" hidden="1" customHeight="1" outlineLevel="1">
      <c r="A542" s="8" t="s">
        <v>61</v>
      </c>
      <c r="B542" s="216">
        <v>531</v>
      </c>
      <c r="C542" s="226"/>
      <c r="D542" s="227"/>
      <c r="E542" s="224"/>
      <c r="F542" s="224"/>
      <c r="G542" s="222"/>
      <c r="H542" s="221">
        <v>0.1</v>
      </c>
      <c r="I542" s="222"/>
      <c r="J542" s="223">
        <v>0</v>
      </c>
      <c r="K542" s="224"/>
      <c r="L542" s="224"/>
      <c r="M542" s="215"/>
      <c r="AR542" s="205">
        <v>0</v>
      </c>
      <c r="AS542" s="205">
        <v>0</v>
      </c>
      <c r="AT542" s="205">
        <v>0</v>
      </c>
    </row>
    <row r="543" spans="1:46" ht="15.75" hidden="1" customHeight="1" outlineLevel="1">
      <c r="A543" s="8" t="s">
        <v>61</v>
      </c>
      <c r="B543" s="216">
        <v>532</v>
      </c>
      <c r="C543" s="226"/>
      <c r="D543" s="227"/>
      <c r="E543" s="224"/>
      <c r="F543" s="224"/>
      <c r="G543" s="222"/>
      <c r="H543" s="221">
        <v>0.1</v>
      </c>
      <c r="I543" s="222"/>
      <c r="J543" s="223">
        <v>0</v>
      </c>
      <c r="K543" s="224"/>
      <c r="L543" s="224"/>
      <c r="M543" s="215"/>
      <c r="AR543" s="205">
        <v>0</v>
      </c>
      <c r="AS543" s="205">
        <v>0</v>
      </c>
      <c r="AT543" s="205">
        <v>0</v>
      </c>
    </row>
    <row r="544" spans="1:46" ht="15.75" hidden="1" customHeight="1" outlineLevel="1">
      <c r="A544" s="8" t="s">
        <v>61</v>
      </c>
      <c r="B544" s="216">
        <v>533</v>
      </c>
      <c r="C544" s="226"/>
      <c r="D544" s="227"/>
      <c r="E544" s="224"/>
      <c r="F544" s="224"/>
      <c r="G544" s="222"/>
      <c r="H544" s="221">
        <v>0.1</v>
      </c>
      <c r="I544" s="222"/>
      <c r="J544" s="223">
        <v>0</v>
      </c>
      <c r="K544" s="224"/>
      <c r="L544" s="224"/>
      <c r="M544" s="215"/>
      <c r="AR544" s="205">
        <v>0</v>
      </c>
      <c r="AS544" s="205">
        <v>0</v>
      </c>
      <c r="AT544" s="205">
        <v>0</v>
      </c>
    </row>
    <row r="545" spans="1:46" ht="15.75" hidden="1" customHeight="1" outlineLevel="1">
      <c r="A545" s="8" t="s">
        <v>61</v>
      </c>
      <c r="B545" s="216">
        <v>534</v>
      </c>
      <c r="C545" s="226"/>
      <c r="D545" s="227"/>
      <c r="E545" s="224"/>
      <c r="F545" s="224"/>
      <c r="G545" s="222"/>
      <c r="H545" s="221">
        <v>0.1</v>
      </c>
      <c r="I545" s="222"/>
      <c r="J545" s="223">
        <v>0</v>
      </c>
      <c r="K545" s="224"/>
      <c r="L545" s="224"/>
      <c r="M545" s="215"/>
      <c r="AR545" s="205">
        <v>0</v>
      </c>
      <c r="AS545" s="205">
        <v>0</v>
      </c>
      <c r="AT545" s="205">
        <v>0</v>
      </c>
    </row>
    <row r="546" spans="1:46" ht="15.75" hidden="1" customHeight="1" outlineLevel="1">
      <c r="A546" s="8" t="s">
        <v>61</v>
      </c>
      <c r="B546" s="216">
        <v>535</v>
      </c>
      <c r="C546" s="226"/>
      <c r="D546" s="227"/>
      <c r="E546" s="224"/>
      <c r="F546" s="224"/>
      <c r="G546" s="222"/>
      <c r="H546" s="221">
        <v>0.1</v>
      </c>
      <c r="I546" s="222"/>
      <c r="J546" s="223">
        <v>0</v>
      </c>
      <c r="K546" s="224"/>
      <c r="L546" s="224"/>
      <c r="M546" s="215"/>
      <c r="AR546" s="205">
        <v>0</v>
      </c>
      <c r="AS546" s="205">
        <v>0</v>
      </c>
      <c r="AT546" s="205">
        <v>0</v>
      </c>
    </row>
    <row r="547" spans="1:46" ht="15.75" hidden="1" customHeight="1" outlineLevel="1">
      <c r="A547" s="8" t="s">
        <v>61</v>
      </c>
      <c r="B547" s="216">
        <v>536</v>
      </c>
      <c r="C547" s="226"/>
      <c r="D547" s="227"/>
      <c r="E547" s="224"/>
      <c r="F547" s="224"/>
      <c r="G547" s="222"/>
      <c r="H547" s="221">
        <v>0.1</v>
      </c>
      <c r="I547" s="222"/>
      <c r="J547" s="223">
        <v>0</v>
      </c>
      <c r="K547" s="224"/>
      <c r="L547" s="224"/>
      <c r="M547" s="215"/>
      <c r="AR547" s="205">
        <v>0</v>
      </c>
      <c r="AS547" s="205">
        <v>0</v>
      </c>
      <c r="AT547" s="205">
        <v>0</v>
      </c>
    </row>
    <row r="548" spans="1:46" ht="15.75" hidden="1" customHeight="1" outlineLevel="1">
      <c r="A548" s="8" t="s">
        <v>61</v>
      </c>
      <c r="B548" s="216">
        <v>537</v>
      </c>
      <c r="C548" s="226"/>
      <c r="D548" s="227"/>
      <c r="E548" s="224"/>
      <c r="F548" s="224"/>
      <c r="G548" s="222"/>
      <c r="H548" s="221">
        <v>0.1</v>
      </c>
      <c r="I548" s="222"/>
      <c r="J548" s="223">
        <v>0</v>
      </c>
      <c r="K548" s="224"/>
      <c r="L548" s="224"/>
      <c r="M548" s="215"/>
      <c r="AR548" s="205">
        <v>0</v>
      </c>
      <c r="AS548" s="205">
        <v>0</v>
      </c>
      <c r="AT548" s="205">
        <v>0</v>
      </c>
    </row>
    <row r="549" spans="1:46" ht="15.75" hidden="1" customHeight="1" outlineLevel="1">
      <c r="A549" s="8" t="s">
        <v>61</v>
      </c>
      <c r="B549" s="216">
        <v>538</v>
      </c>
      <c r="C549" s="226"/>
      <c r="D549" s="227"/>
      <c r="E549" s="224"/>
      <c r="F549" s="224"/>
      <c r="G549" s="222"/>
      <c r="H549" s="221">
        <v>0.1</v>
      </c>
      <c r="I549" s="222"/>
      <c r="J549" s="223">
        <v>0</v>
      </c>
      <c r="K549" s="224"/>
      <c r="L549" s="224"/>
      <c r="M549" s="215"/>
      <c r="AR549" s="205">
        <v>0</v>
      </c>
      <c r="AS549" s="205">
        <v>0</v>
      </c>
      <c r="AT549" s="205">
        <v>0</v>
      </c>
    </row>
    <row r="550" spans="1:46" ht="15.75" hidden="1" customHeight="1" outlineLevel="1">
      <c r="A550" s="8" t="s">
        <v>61</v>
      </c>
      <c r="B550" s="216">
        <v>539</v>
      </c>
      <c r="C550" s="226"/>
      <c r="D550" s="227"/>
      <c r="E550" s="224"/>
      <c r="F550" s="224"/>
      <c r="G550" s="222"/>
      <c r="H550" s="221">
        <v>0.1</v>
      </c>
      <c r="I550" s="222"/>
      <c r="J550" s="223">
        <v>0</v>
      </c>
      <c r="K550" s="224"/>
      <c r="L550" s="224"/>
      <c r="M550" s="215"/>
      <c r="AR550" s="205">
        <v>0</v>
      </c>
      <c r="AS550" s="205">
        <v>0</v>
      </c>
      <c r="AT550" s="205">
        <v>0</v>
      </c>
    </row>
    <row r="551" spans="1:46" ht="15.75" hidden="1" customHeight="1" outlineLevel="1">
      <c r="A551" s="8" t="s">
        <v>61</v>
      </c>
      <c r="B551" s="216">
        <v>540</v>
      </c>
      <c r="C551" s="226"/>
      <c r="D551" s="227"/>
      <c r="E551" s="224"/>
      <c r="F551" s="224"/>
      <c r="G551" s="222"/>
      <c r="H551" s="221">
        <v>0.1</v>
      </c>
      <c r="I551" s="222"/>
      <c r="J551" s="223">
        <v>0</v>
      </c>
      <c r="K551" s="224"/>
      <c r="L551" s="224"/>
      <c r="M551" s="215"/>
      <c r="AR551" s="205">
        <v>0</v>
      </c>
      <c r="AS551" s="205">
        <v>0</v>
      </c>
      <c r="AT551" s="205">
        <v>0</v>
      </c>
    </row>
    <row r="552" spans="1:46" ht="15.75" hidden="1" customHeight="1" outlineLevel="1">
      <c r="A552" s="8" t="s">
        <v>61</v>
      </c>
      <c r="B552" s="216">
        <v>541</v>
      </c>
      <c r="C552" s="226"/>
      <c r="D552" s="227"/>
      <c r="E552" s="224"/>
      <c r="F552" s="224"/>
      <c r="G552" s="222"/>
      <c r="H552" s="221">
        <v>0.1</v>
      </c>
      <c r="I552" s="222"/>
      <c r="J552" s="223">
        <v>0</v>
      </c>
      <c r="K552" s="224"/>
      <c r="L552" s="224"/>
      <c r="M552" s="215"/>
      <c r="AR552" s="205">
        <v>0</v>
      </c>
      <c r="AS552" s="205">
        <v>0</v>
      </c>
      <c r="AT552" s="205">
        <v>0</v>
      </c>
    </row>
    <row r="553" spans="1:46" ht="15.75" hidden="1" customHeight="1" outlineLevel="1">
      <c r="A553" s="8" t="s">
        <v>61</v>
      </c>
      <c r="B553" s="216">
        <v>542</v>
      </c>
      <c r="C553" s="226"/>
      <c r="D553" s="227"/>
      <c r="E553" s="224"/>
      <c r="F553" s="224"/>
      <c r="G553" s="222"/>
      <c r="H553" s="221">
        <v>0.1</v>
      </c>
      <c r="I553" s="222"/>
      <c r="J553" s="223">
        <v>0</v>
      </c>
      <c r="K553" s="224"/>
      <c r="L553" s="224"/>
      <c r="M553" s="215"/>
      <c r="AR553" s="205">
        <v>0</v>
      </c>
      <c r="AS553" s="205">
        <v>0</v>
      </c>
      <c r="AT553" s="205">
        <v>0</v>
      </c>
    </row>
    <row r="554" spans="1:46" ht="15.75" hidden="1" customHeight="1" outlineLevel="1">
      <c r="A554" s="8" t="s">
        <v>61</v>
      </c>
      <c r="B554" s="216">
        <v>543</v>
      </c>
      <c r="C554" s="226"/>
      <c r="D554" s="227"/>
      <c r="E554" s="224"/>
      <c r="F554" s="224"/>
      <c r="G554" s="222"/>
      <c r="H554" s="221">
        <v>0.1</v>
      </c>
      <c r="I554" s="222"/>
      <c r="J554" s="223">
        <v>0</v>
      </c>
      <c r="K554" s="224"/>
      <c r="L554" s="224"/>
      <c r="M554" s="215"/>
      <c r="AR554" s="205">
        <v>0</v>
      </c>
      <c r="AS554" s="205">
        <v>0</v>
      </c>
      <c r="AT554" s="205">
        <v>0</v>
      </c>
    </row>
    <row r="555" spans="1:46" ht="15.75" hidden="1" customHeight="1" outlineLevel="1">
      <c r="A555" s="8" t="s">
        <v>61</v>
      </c>
      <c r="B555" s="216">
        <v>544</v>
      </c>
      <c r="C555" s="226"/>
      <c r="D555" s="227"/>
      <c r="E555" s="224"/>
      <c r="F555" s="224"/>
      <c r="G555" s="222"/>
      <c r="H555" s="221">
        <v>0.1</v>
      </c>
      <c r="I555" s="222"/>
      <c r="J555" s="223">
        <v>0</v>
      </c>
      <c r="K555" s="224"/>
      <c r="L555" s="224"/>
      <c r="M555" s="215"/>
      <c r="AR555" s="205">
        <v>0</v>
      </c>
      <c r="AS555" s="205">
        <v>0</v>
      </c>
      <c r="AT555" s="205">
        <v>0</v>
      </c>
    </row>
    <row r="556" spans="1:46" ht="15.75" hidden="1" customHeight="1" outlineLevel="1">
      <c r="A556" s="8" t="s">
        <v>61</v>
      </c>
      <c r="B556" s="216">
        <v>545</v>
      </c>
      <c r="C556" s="226"/>
      <c r="D556" s="227"/>
      <c r="E556" s="224"/>
      <c r="F556" s="224"/>
      <c r="G556" s="222"/>
      <c r="H556" s="221">
        <v>0.1</v>
      </c>
      <c r="I556" s="222"/>
      <c r="J556" s="223">
        <v>0</v>
      </c>
      <c r="K556" s="224"/>
      <c r="L556" s="224"/>
      <c r="M556" s="215"/>
      <c r="AR556" s="205">
        <v>0</v>
      </c>
      <c r="AS556" s="205">
        <v>0</v>
      </c>
      <c r="AT556" s="205">
        <v>0</v>
      </c>
    </row>
    <row r="557" spans="1:46" ht="15.75" hidden="1" customHeight="1" outlineLevel="1">
      <c r="A557" s="8" t="s">
        <v>61</v>
      </c>
      <c r="B557" s="216">
        <v>546</v>
      </c>
      <c r="C557" s="226"/>
      <c r="D557" s="227"/>
      <c r="E557" s="224"/>
      <c r="F557" s="224"/>
      <c r="G557" s="222"/>
      <c r="H557" s="221">
        <v>0.1</v>
      </c>
      <c r="I557" s="222"/>
      <c r="J557" s="223">
        <v>0</v>
      </c>
      <c r="K557" s="224"/>
      <c r="L557" s="224"/>
      <c r="M557" s="215"/>
      <c r="AR557" s="205">
        <v>0</v>
      </c>
      <c r="AS557" s="205">
        <v>0</v>
      </c>
      <c r="AT557" s="205">
        <v>0</v>
      </c>
    </row>
    <row r="558" spans="1:46" ht="15.75" hidden="1" customHeight="1" outlineLevel="1">
      <c r="A558" s="8" t="s">
        <v>61</v>
      </c>
      <c r="B558" s="216">
        <v>547</v>
      </c>
      <c r="C558" s="226"/>
      <c r="D558" s="227"/>
      <c r="E558" s="224"/>
      <c r="F558" s="224"/>
      <c r="G558" s="222"/>
      <c r="H558" s="221">
        <v>0.1</v>
      </c>
      <c r="I558" s="222"/>
      <c r="J558" s="223">
        <v>0</v>
      </c>
      <c r="K558" s="224"/>
      <c r="L558" s="224"/>
      <c r="M558" s="215"/>
      <c r="AR558" s="205">
        <v>0</v>
      </c>
      <c r="AS558" s="205">
        <v>0</v>
      </c>
      <c r="AT558" s="205">
        <v>0</v>
      </c>
    </row>
    <row r="559" spans="1:46" ht="15.75" hidden="1" customHeight="1" outlineLevel="1">
      <c r="A559" s="8" t="s">
        <v>61</v>
      </c>
      <c r="B559" s="216">
        <v>548</v>
      </c>
      <c r="C559" s="226"/>
      <c r="D559" s="227"/>
      <c r="E559" s="224"/>
      <c r="F559" s="224"/>
      <c r="G559" s="222"/>
      <c r="H559" s="221">
        <v>0.1</v>
      </c>
      <c r="I559" s="222"/>
      <c r="J559" s="223">
        <v>0</v>
      </c>
      <c r="K559" s="224"/>
      <c r="L559" s="224"/>
      <c r="M559" s="215"/>
      <c r="AR559" s="205">
        <v>0</v>
      </c>
      <c r="AS559" s="205">
        <v>0</v>
      </c>
      <c r="AT559" s="205">
        <v>0</v>
      </c>
    </row>
    <row r="560" spans="1:46" ht="15.75" hidden="1" customHeight="1" outlineLevel="1">
      <c r="A560" s="8" t="s">
        <v>61</v>
      </c>
      <c r="B560" s="216">
        <v>549</v>
      </c>
      <c r="C560" s="226"/>
      <c r="D560" s="227"/>
      <c r="E560" s="224"/>
      <c r="F560" s="224"/>
      <c r="G560" s="222"/>
      <c r="H560" s="221">
        <v>0.1</v>
      </c>
      <c r="I560" s="222"/>
      <c r="J560" s="223">
        <v>0</v>
      </c>
      <c r="K560" s="224"/>
      <c r="L560" s="224"/>
      <c r="M560" s="215"/>
      <c r="AR560" s="205">
        <v>0</v>
      </c>
      <c r="AS560" s="205">
        <v>0</v>
      </c>
      <c r="AT560" s="205">
        <v>0</v>
      </c>
    </row>
    <row r="561" spans="1:46" ht="15.75" hidden="1" customHeight="1" outlineLevel="1">
      <c r="A561" s="8" t="s">
        <v>61</v>
      </c>
      <c r="B561" s="216">
        <v>550</v>
      </c>
      <c r="C561" s="226"/>
      <c r="D561" s="227"/>
      <c r="E561" s="224"/>
      <c r="F561" s="224"/>
      <c r="G561" s="222"/>
      <c r="H561" s="221">
        <v>0.1</v>
      </c>
      <c r="I561" s="222"/>
      <c r="J561" s="223">
        <v>0</v>
      </c>
      <c r="K561" s="224"/>
      <c r="L561" s="224"/>
      <c r="M561" s="215"/>
      <c r="AR561" s="205">
        <v>0</v>
      </c>
      <c r="AS561" s="205">
        <v>0</v>
      </c>
      <c r="AT561" s="205">
        <v>0</v>
      </c>
    </row>
    <row r="562" spans="1:46" ht="15.75" hidden="1" customHeight="1" outlineLevel="1">
      <c r="A562" s="8" t="s">
        <v>61</v>
      </c>
      <c r="B562" s="216">
        <v>551</v>
      </c>
      <c r="C562" s="226"/>
      <c r="D562" s="227"/>
      <c r="E562" s="224"/>
      <c r="F562" s="224"/>
      <c r="G562" s="222"/>
      <c r="H562" s="221">
        <v>0.1</v>
      </c>
      <c r="I562" s="222"/>
      <c r="J562" s="223">
        <v>0</v>
      </c>
      <c r="K562" s="224"/>
      <c r="L562" s="224"/>
      <c r="M562" s="215"/>
      <c r="AR562" s="205">
        <v>0</v>
      </c>
      <c r="AS562" s="205">
        <v>0</v>
      </c>
      <c r="AT562" s="205">
        <v>0</v>
      </c>
    </row>
    <row r="563" spans="1:46" ht="15.75" hidden="1" customHeight="1" outlineLevel="1">
      <c r="A563" s="8" t="s">
        <v>61</v>
      </c>
      <c r="B563" s="216">
        <v>552</v>
      </c>
      <c r="C563" s="226"/>
      <c r="D563" s="227"/>
      <c r="E563" s="224"/>
      <c r="F563" s="224"/>
      <c r="G563" s="222"/>
      <c r="H563" s="221">
        <v>0.1</v>
      </c>
      <c r="I563" s="222"/>
      <c r="J563" s="223">
        <v>0</v>
      </c>
      <c r="K563" s="224"/>
      <c r="L563" s="224"/>
      <c r="M563" s="215"/>
      <c r="AR563" s="205">
        <v>0</v>
      </c>
      <c r="AS563" s="205">
        <v>0</v>
      </c>
      <c r="AT563" s="205">
        <v>0</v>
      </c>
    </row>
    <row r="564" spans="1:46" ht="15.75" hidden="1" customHeight="1" outlineLevel="1">
      <c r="A564" s="8" t="s">
        <v>61</v>
      </c>
      <c r="B564" s="216">
        <v>553</v>
      </c>
      <c r="C564" s="226"/>
      <c r="D564" s="227"/>
      <c r="E564" s="224"/>
      <c r="F564" s="224"/>
      <c r="G564" s="222"/>
      <c r="H564" s="221">
        <v>0.1</v>
      </c>
      <c r="I564" s="222"/>
      <c r="J564" s="223">
        <v>0</v>
      </c>
      <c r="K564" s="224"/>
      <c r="L564" s="224"/>
      <c r="M564" s="215"/>
      <c r="AR564" s="205">
        <v>0</v>
      </c>
      <c r="AS564" s="205">
        <v>0</v>
      </c>
      <c r="AT564" s="205">
        <v>0</v>
      </c>
    </row>
    <row r="565" spans="1:46" ht="15.75" hidden="1" customHeight="1" outlineLevel="1">
      <c r="A565" s="8" t="s">
        <v>61</v>
      </c>
      <c r="B565" s="216">
        <v>554</v>
      </c>
      <c r="C565" s="226"/>
      <c r="D565" s="227"/>
      <c r="E565" s="224"/>
      <c r="F565" s="224"/>
      <c r="G565" s="222"/>
      <c r="H565" s="221">
        <v>0.1</v>
      </c>
      <c r="I565" s="222"/>
      <c r="J565" s="223">
        <v>0</v>
      </c>
      <c r="K565" s="224"/>
      <c r="L565" s="224"/>
      <c r="M565" s="215"/>
      <c r="AR565" s="205">
        <v>0</v>
      </c>
      <c r="AS565" s="205">
        <v>0</v>
      </c>
      <c r="AT565" s="205">
        <v>0</v>
      </c>
    </row>
    <row r="566" spans="1:46" ht="15.75" hidden="1" customHeight="1" outlineLevel="1">
      <c r="A566" s="8" t="s">
        <v>61</v>
      </c>
      <c r="B566" s="216">
        <v>555</v>
      </c>
      <c r="C566" s="226"/>
      <c r="D566" s="227"/>
      <c r="E566" s="224"/>
      <c r="F566" s="224"/>
      <c r="G566" s="222"/>
      <c r="H566" s="221">
        <v>0.1</v>
      </c>
      <c r="I566" s="222"/>
      <c r="J566" s="223">
        <v>0</v>
      </c>
      <c r="K566" s="224"/>
      <c r="L566" s="224"/>
      <c r="M566" s="215"/>
      <c r="AR566" s="205">
        <v>0</v>
      </c>
      <c r="AS566" s="205">
        <v>0</v>
      </c>
      <c r="AT566" s="205">
        <v>0</v>
      </c>
    </row>
    <row r="567" spans="1:46" ht="15.75" hidden="1" customHeight="1" outlineLevel="1">
      <c r="A567" s="8" t="s">
        <v>61</v>
      </c>
      <c r="B567" s="216">
        <v>556</v>
      </c>
      <c r="C567" s="226"/>
      <c r="D567" s="227"/>
      <c r="E567" s="224"/>
      <c r="F567" s="224"/>
      <c r="G567" s="222"/>
      <c r="H567" s="221">
        <v>0.1</v>
      </c>
      <c r="I567" s="222"/>
      <c r="J567" s="223">
        <v>0</v>
      </c>
      <c r="K567" s="224"/>
      <c r="L567" s="224"/>
      <c r="M567" s="215"/>
      <c r="AR567" s="205">
        <v>0</v>
      </c>
      <c r="AS567" s="205">
        <v>0</v>
      </c>
      <c r="AT567" s="205">
        <v>0</v>
      </c>
    </row>
    <row r="568" spans="1:46" ht="15.75" hidden="1" customHeight="1" outlineLevel="1">
      <c r="A568" s="8" t="s">
        <v>61</v>
      </c>
      <c r="B568" s="216">
        <v>557</v>
      </c>
      <c r="C568" s="226"/>
      <c r="D568" s="227"/>
      <c r="E568" s="224"/>
      <c r="F568" s="224"/>
      <c r="G568" s="222"/>
      <c r="H568" s="221">
        <v>0.1</v>
      </c>
      <c r="I568" s="222"/>
      <c r="J568" s="223">
        <v>0</v>
      </c>
      <c r="K568" s="224"/>
      <c r="L568" s="224"/>
      <c r="M568" s="215"/>
      <c r="AR568" s="205">
        <v>0</v>
      </c>
      <c r="AS568" s="205">
        <v>0</v>
      </c>
      <c r="AT568" s="205">
        <v>0</v>
      </c>
    </row>
    <row r="569" spans="1:46" ht="15.75" hidden="1" customHeight="1" outlineLevel="1">
      <c r="A569" s="8" t="s">
        <v>61</v>
      </c>
      <c r="B569" s="216">
        <v>558</v>
      </c>
      <c r="C569" s="226"/>
      <c r="D569" s="227"/>
      <c r="E569" s="224"/>
      <c r="F569" s="224"/>
      <c r="G569" s="222"/>
      <c r="H569" s="221">
        <v>0.1</v>
      </c>
      <c r="I569" s="222"/>
      <c r="J569" s="223">
        <v>0</v>
      </c>
      <c r="K569" s="224"/>
      <c r="L569" s="224"/>
      <c r="M569" s="215"/>
      <c r="AR569" s="205">
        <v>0</v>
      </c>
      <c r="AS569" s="205">
        <v>0</v>
      </c>
      <c r="AT569" s="205">
        <v>0</v>
      </c>
    </row>
    <row r="570" spans="1:46" ht="15.75" hidden="1" customHeight="1" outlineLevel="1">
      <c r="A570" s="8" t="s">
        <v>61</v>
      </c>
      <c r="B570" s="216">
        <v>559</v>
      </c>
      <c r="C570" s="226"/>
      <c r="D570" s="227"/>
      <c r="E570" s="224"/>
      <c r="F570" s="224"/>
      <c r="G570" s="222"/>
      <c r="H570" s="221">
        <v>0.1</v>
      </c>
      <c r="I570" s="222"/>
      <c r="J570" s="223">
        <v>0</v>
      </c>
      <c r="K570" s="224"/>
      <c r="L570" s="224"/>
      <c r="M570" s="215"/>
      <c r="AR570" s="205">
        <v>0</v>
      </c>
      <c r="AS570" s="205">
        <v>0</v>
      </c>
      <c r="AT570" s="205">
        <v>0</v>
      </c>
    </row>
    <row r="571" spans="1:46" ht="15.75" hidden="1" customHeight="1" outlineLevel="1">
      <c r="A571" s="8" t="s">
        <v>61</v>
      </c>
      <c r="B571" s="216">
        <v>560</v>
      </c>
      <c r="C571" s="226"/>
      <c r="D571" s="227"/>
      <c r="E571" s="224"/>
      <c r="F571" s="224"/>
      <c r="G571" s="222"/>
      <c r="H571" s="221">
        <v>0.1</v>
      </c>
      <c r="I571" s="222"/>
      <c r="J571" s="223">
        <v>0</v>
      </c>
      <c r="K571" s="224"/>
      <c r="L571" s="224"/>
      <c r="M571" s="215"/>
      <c r="AR571" s="205">
        <v>0</v>
      </c>
      <c r="AS571" s="205">
        <v>0</v>
      </c>
      <c r="AT571" s="205">
        <v>0</v>
      </c>
    </row>
    <row r="572" spans="1:46" ht="15.75" hidden="1" customHeight="1" outlineLevel="1">
      <c r="A572" s="8" t="s">
        <v>61</v>
      </c>
      <c r="B572" s="216">
        <v>561</v>
      </c>
      <c r="C572" s="226"/>
      <c r="D572" s="227"/>
      <c r="E572" s="224"/>
      <c r="F572" s="224"/>
      <c r="G572" s="222"/>
      <c r="H572" s="221">
        <v>0.1</v>
      </c>
      <c r="I572" s="222"/>
      <c r="J572" s="223">
        <v>0</v>
      </c>
      <c r="K572" s="224"/>
      <c r="L572" s="224"/>
      <c r="M572" s="215"/>
      <c r="AR572" s="205">
        <v>0</v>
      </c>
      <c r="AS572" s="205">
        <v>0</v>
      </c>
      <c r="AT572" s="205">
        <v>0</v>
      </c>
    </row>
    <row r="573" spans="1:46" ht="15.75" hidden="1" customHeight="1" outlineLevel="1">
      <c r="A573" s="8" t="s">
        <v>61</v>
      </c>
      <c r="B573" s="216">
        <v>562</v>
      </c>
      <c r="C573" s="226"/>
      <c r="D573" s="227"/>
      <c r="E573" s="224"/>
      <c r="F573" s="224"/>
      <c r="G573" s="222"/>
      <c r="H573" s="221">
        <v>0.1</v>
      </c>
      <c r="I573" s="222"/>
      <c r="J573" s="223">
        <v>0</v>
      </c>
      <c r="K573" s="224"/>
      <c r="L573" s="224"/>
      <c r="M573" s="215"/>
      <c r="AR573" s="205">
        <v>0</v>
      </c>
      <c r="AS573" s="205">
        <v>0</v>
      </c>
      <c r="AT573" s="205">
        <v>0</v>
      </c>
    </row>
    <row r="574" spans="1:46" ht="15.75" hidden="1" customHeight="1" outlineLevel="1">
      <c r="A574" s="8" t="s">
        <v>61</v>
      </c>
      <c r="B574" s="216">
        <v>563</v>
      </c>
      <c r="C574" s="226"/>
      <c r="D574" s="227"/>
      <c r="E574" s="224"/>
      <c r="F574" s="224"/>
      <c r="G574" s="222"/>
      <c r="H574" s="221">
        <v>0.1</v>
      </c>
      <c r="I574" s="222"/>
      <c r="J574" s="223">
        <v>0</v>
      </c>
      <c r="K574" s="224"/>
      <c r="L574" s="224"/>
      <c r="M574" s="215"/>
      <c r="AR574" s="205">
        <v>0</v>
      </c>
      <c r="AS574" s="205">
        <v>0</v>
      </c>
      <c r="AT574" s="205">
        <v>0</v>
      </c>
    </row>
    <row r="575" spans="1:46" ht="15.75" hidden="1" customHeight="1" outlineLevel="1">
      <c r="A575" s="8" t="s">
        <v>61</v>
      </c>
      <c r="B575" s="216">
        <v>564</v>
      </c>
      <c r="C575" s="226"/>
      <c r="D575" s="227"/>
      <c r="E575" s="224"/>
      <c r="F575" s="224"/>
      <c r="G575" s="222"/>
      <c r="H575" s="221">
        <v>0.1</v>
      </c>
      <c r="I575" s="222"/>
      <c r="J575" s="223">
        <v>0</v>
      </c>
      <c r="K575" s="224"/>
      <c r="L575" s="224"/>
      <c r="M575" s="215"/>
      <c r="AR575" s="205">
        <v>0</v>
      </c>
      <c r="AS575" s="205">
        <v>0</v>
      </c>
      <c r="AT575" s="205">
        <v>0</v>
      </c>
    </row>
    <row r="576" spans="1:46" ht="15.75" hidden="1" customHeight="1" outlineLevel="1">
      <c r="A576" s="8" t="s">
        <v>61</v>
      </c>
      <c r="B576" s="216">
        <v>565</v>
      </c>
      <c r="C576" s="226"/>
      <c r="D576" s="227"/>
      <c r="E576" s="224"/>
      <c r="F576" s="224"/>
      <c r="G576" s="222"/>
      <c r="H576" s="221">
        <v>0.1</v>
      </c>
      <c r="I576" s="222"/>
      <c r="J576" s="223">
        <v>0</v>
      </c>
      <c r="K576" s="224"/>
      <c r="L576" s="224"/>
      <c r="M576" s="215"/>
      <c r="AR576" s="205">
        <v>0</v>
      </c>
      <c r="AS576" s="205">
        <v>0</v>
      </c>
      <c r="AT576" s="205">
        <v>0</v>
      </c>
    </row>
    <row r="577" spans="1:46" ht="15.75" hidden="1" customHeight="1" outlineLevel="1">
      <c r="A577" s="8" t="s">
        <v>61</v>
      </c>
      <c r="B577" s="216">
        <v>566</v>
      </c>
      <c r="C577" s="226"/>
      <c r="D577" s="227"/>
      <c r="E577" s="224"/>
      <c r="F577" s="224"/>
      <c r="G577" s="222"/>
      <c r="H577" s="221">
        <v>0.1</v>
      </c>
      <c r="I577" s="222"/>
      <c r="J577" s="223">
        <v>0</v>
      </c>
      <c r="K577" s="224"/>
      <c r="L577" s="224"/>
      <c r="M577" s="215"/>
      <c r="AR577" s="205">
        <v>0</v>
      </c>
      <c r="AS577" s="205">
        <v>0</v>
      </c>
      <c r="AT577" s="205">
        <v>0</v>
      </c>
    </row>
    <row r="578" spans="1:46" ht="15.75" hidden="1" customHeight="1" outlineLevel="1">
      <c r="A578" s="8" t="s">
        <v>61</v>
      </c>
      <c r="B578" s="216">
        <v>567</v>
      </c>
      <c r="C578" s="226"/>
      <c r="D578" s="227"/>
      <c r="E578" s="224"/>
      <c r="F578" s="224"/>
      <c r="G578" s="222"/>
      <c r="H578" s="221">
        <v>0.1</v>
      </c>
      <c r="I578" s="222"/>
      <c r="J578" s="223">
        <v>0</v>
      </c>
      <c r="K578" s="224"/>
      <c r="L578" s="224"/>
      <c r="M578" s="215"/>
      <c r="AR578" s="205">
        <v>0</v>
      </c>
      <c r="AS578" s="205">
        <v>0</v>
      </c>
      <c r="AT578" s="205">
        <v>0</v>
      </c>
    </row>
    <row r="579" spans="1:46" ht="15.75" hidden="1" customHeight="1" outlineLevel="1">
      <c r="A579" s="8" t="s">
        <v>61</v>
      </c>
      <c r="B579" s="216">
        <v>568</v>
      </c>
      <c r="C579" s="226"/>
      <c r="D579" s="227"/>
      <c r="E579" s="224"/>
      <c r="F579" s="224"/>
      <c r="G579" s="222"/>
      <c r="H579" s="221">
        <v>0.1</v>
      </c>
      <c r="I579" s="222"/>
      <c r="J579" s="223">
        <v>0</v>
      </c>
      <c r="K579" s="224"/>
      <c r="L579" s="224"/>
      <c r="M579" s="215"/>
      <c r="AR579" s="205">
        <v>0</v>
      </c>
      <c r="AS579" s="205">
        <v>0</v>
      </c>
      <c r="AT579" s="205">
        <v>0</v>
      </c>
    </row>
    <row r="580" spans="1:46" ht="15.75" hidden="1" customHeight="1" outlineLevel="1">
      <c r="A580" s="8" t="s">
        <v>61</v>
      </c>
      <c r="B580" s="216">
        <v>569</v>
      </c>
      <c r="C580" s="226"/>
      <c r="D580" s="227"/>
      <c r="E580" s="224"/>
      <c r="F580" s="224"/>
      <c r="G580" s="222"/>
      <c r="H580" s="221">
        <v>0.1</v>
      </c>
      <c r="I580" s="222"/>
      <c r="J580" s="223">
        <v>0</v>
      </c>
      <c r="K580" s="224"/>
      <c r="L580" s="224"/>
      <c r="M580" s="215"/>
      <c r="AR580" s="205">
        <v>0</v>
      </c>
      <c r="AS580" s="205">
        <v>0</v>
      </c>
      <c r="AT580" s="205">
        <v>0</v>
      </c>
    </row>
    <row r="581" spans="1:46" ht="15.75" hidden="1" customHeight="1" outlineLevel="1">
      <c r="A581" s="8" t="s">
        <v>61</v>
      </c>
      <c r="B581" s="216">
        <v>570</v>
      </c>
      <c r="C581" s="226"/>
      <c r="D581" s="227"/>
      <c r="E581" s="224"/>
      <c r="F581" s="224"/>
      <c r="G581" s="222"/>
      <c r="H581" s="221">
        <v>0.1</v>
      </c>
      <c r="I581" s="222"/>
      <c r="J581" s="223">
        <v>0</v>
      </c>
      <c r="K581" s="224"/>
      <c r="L581" s="224"/>
      <c r="M581" s="215"/>
      <c r="AR581" s="205">
        <v>0</v>
      </c>
      <c r="AS581" s="205">
        <v>0</v>
      </c>
      <c r="AT581" s="205">
        <v>0</v>
      </c>
    </row>
    <row r="582" spans="1:46" ht="15.75" hidden="1" customHeight="1" outlineLevel="1">
      <c r="A582" s="8" t="s">
        <v>61</v>
      </c>
      <c r="B582" s="216">
        <v>571</v>
      </c>
      <c r="C582" s="226"/>
      <c r="D582" s="227"/>
      <c r="E582" s="224"/>
      <c r="F582" s="224"/>
      <c r="G582" s="222"/>
      <c r="H582" s="221">
        <v>0.1</v>
      </c>
      <c r="I582" s="222"/>
      <c r="J582" s="223">
        <v>0</v>
      </c>
      <c r="K582" s="224"/>
      <c r="L582" s="224"/>
      <c r="M582" s="215"/>
      <c r="AR582" s="205">
        <v>0</v>
      </c>
      <c r="AS582" s="205">
        <v>0</v>
      </c>
      <c r="AT582" s="205">
        <v>0</v>
      </c>
    </row>
    <row r="583" spans="1:46" ht="15.75" hidden="1" customHeight="1" outlineLevel="1">
      <c r="A583" s="8" t="s">
        <v>61</v>
      </c>
      <c r="B583" s="216">
        <v>572</v>
      </c>
      <c r="C583" s="226"/>
      <c r="D583" s="227"/>
      <c r="E583" s="224"/>
      <c r="F583" s="224"/>
      <c r="G583" s="222"/>
      <c r="H583" s="221">
        <v>0.1</v>
      </c>
      <c r="I583" s="222"/>
      <c r="J583" s="223">
        <v>0</v>
      </c>
      <c r="K583" s="224"/>
      <c r="L583" s="224"/>
      <c r="M583" s="215"/>
      <c r="AR583" s="205">
        <v>0</v>
      </c>
      <c r="AS583" s="205">
        <v>0</v>
      </c>
      <c r="AT583" s="205">
        <v>0</v>
      </c>
    </row>
    <row r="584" spans="1:46" ht="15.75" hidden="1" customHeight="1" outlineLevel="1">
      <c r="A584" s="8" t="s">
        <v>61</v>
      </c>
      <c r="B584" s="216">
        <v>573</v>
      </c>
      <c r="C584" s="226"/>
      <c r="D584" s="227"/>
      <c r="E584" s="224"/>
      <c r="F584" s="224"/>
      <c r="G584" s="222"/>
      <c r="H584" s="221">
        <v>0.1</v>
      </c>
      <c r="I584" s="222"/>
      <c r="J584" s="223">
        <v>0</v>
      </c>
      <c r="K584" s="224"/>
      <c r="L584" s="224"/>
      <c r="M584" s="215"/>
      <c r="AR584" s="205">
        <v>0</v>
      </c>
      <c r="AS584" s="205">
        <v>0</v>
      </c>
      <c r="AT584" s="205">
        <v>0</v>
      </c>
    </row>
    <row r="585" spans="1:46" ht="15.75" hidden="1" customHeight="1" outlineLevel="1">
      <c r="A585" s="8" t="s">
        <v>61</v>
      </c>
      <c r="B585" s="216">
        <v>574</v>
      </c>
      <c r="C585" s="226"/>
      <c r="D585" s="227"/>
      <c r="E585" s="224"/>
      <c r="F585" s="224"/>
      <c r="G585" s="222"/>
      <c r="H585" s="221">
        <v>0.1</v>
      </c>
      <c r="I585" s="222"/>
      <c r="J585" s="223">
        <v>0</v>
      </c>
      <c r="K585" s="224"/>
      <c r="L585" s="224"/>
      <c r="M585" s="215"/>
      <c r="AR585" s="205">
        <v>0</v>
      </c>
      <c r="AS585" s="205">
        <v>0</v>
      </c>
      <c r="AT585" s="205">
        <v>0</v>
      </c>
    </row>
    <row r="586" spans="1:46" ht="15.75" hidden="1" customHeight="1" outlineLevel="1">
      <c r="A586" s="8" t="s">
        <v>61</v>
      </c>
      <c r="B586" s="216">
        <v>575</v>
      </c>
      <c r="C586" s="226"/>
      <c r="D586" s="227"/>
      <c r="E586" s="224"/>
      <c r="F586" s="224"/>
      <c r="G586" s="222"/>
      <c r="H586" s="221">
        <v>0.1</v>
      </c>
      <c r="I586" s="222"/>
      <c r="J586" s="223">
        <v>0</v>
      </c>
      <c r="K586" s="224"/>
      <c r="L586" s="224"/>
      <c r="M586" s="215"/>
      <c r="AR586" s="205">
        <v>0</v>
      </c>
      <c r="AS586" s="205">
        <v>0</v>
      </c>
      <c r="AT586" s="205">
        <v>0</v>
      </c>
    </row>
    <row r="587" spans="1:46" ht="15.75" hidden="1" customHeight="1" outlineLevel="1">
      <c r="A587" s="8" t="s">
        <v>61</v>
      </c>
      <c r="B587" s="216">
        <v>576</v>
      </c>
      <c r="C587" s="226"/>
      <c r="D587" s="227"/>
      <c r="E587" s="224"/>
      <c r="F587" s="224"/>
      <c r="G587" s="222"/>
      <c r="H587" s="221">
        <v>0.1</v>
      </c>
      <c r="I587" s="222"/>
      <c r="J587" s="223">
        <v>0</v>
      </c>
      <c r="K587" s="224"/>
      <c r="L587" s="224"/>
      <c r="M587" s="215"/>
      <c r="AR587" s="205">
        <v>0</v>
      </c>
      <c r="AS587" s="205">
        <v>0</v>
      </c>
      <c r="AT587" s="205">
        <v>0</v>
      </c>
    </row>
    <row r="588" spans="1:46" ht="15.75" hidden="1" customHeight="1" outlineLevel="1">
      <c r="A588" s="8" t="s">
        <v>61</v>
      </c>
      <c r="B588" s="216">
        <v>577</v>
      </c>
      <c r="C588" s="226"/>
      <c r="D588" s="227"/>
      <c r="E588" s="224"/>
      <c r="F588" s="224"/>
      <c r="G588" s="222"/>
      <c r="H588" s="221">
        <v>0.1</v>
      </c>
      <c r="I588" s="222"/>
      <c r="J588" s="223">
        <v>0</v>
      </c>
      <c r="K588" s="224"/>
      <c r="L588" s="224"/>
      <c r="M588" s="215"/>
      <c r="AR588" s="205">
        <v>0</v>
      </c>
      <c r="AS588" s="205">
        <v>0</v>
      </c>
      <c r="AT588" s="205">
        <v>0</v>
      </c>
    </row>
    <row r="589" spans="1:46" ht="15.75" hidden="1" customHeight="1" outlineLevel="1">
      <c r="A589" s="8" t="s">
        <v>61</v>
      </c>
      <c r="B589" s="216">
        <v>578</v>
      </c>
      <c r="C589" s="226"/>
      <c r="D589" s="227"/>
      <c r="E589" s="224"/>
      <c r="F589" s="224"/>
      <c r="G589" s="222"/>
      <c r="H589" s="221">
        <v>0.1</v>
      </c>
      <c r="I589" s="222"/>
      <c r="J589" s="223">
        <v>0</v>
      </c>
      <c r="K589" s="224"/>
      <c r="L589" s="224"/>
      <c r="M589" s="215"/>
      <c r="AR589" s="205">
        <v>0</v>
      </c>
      <c r="AS589" s="205">
        <v>0</v>
      </c>
      <c r="AT589" s="205">
        <v>0</v>
      </c>
    </row>
    <row r="590" spans="1:46" ht="15.75" hidden="1" customHeight="1" outlineLevel="1">
      <c r="A590" s="8" t="s">
        <v>61</v>
      </c>
      <c r="B590" s="216">
        <v>579</v>
      </c>
      <c r="C590" s="226"/>
      <c r="D590" s="227"/>
      <c r="E590" s="224"/>
      <c r="F590" s="224"/>
      <c r="G590" s="222"/>
      <c r="H590" s="221">
        <v>0.1</v>
      </c>
      <c r="I590" s="222"/>
      <c r="J590" s="223">
        <v>0</v>
      </c>
      <c r="K590" s="224"/>
      <c r="L590" s="224"/>
      <c r="M590" s="215"/>
      <c r="AR590" s="205">
        <v>0</v>
      </c>
      <c r="AS590" s="205">
        <v>0</v>
      </c>
      <c r="AT590" s="205">
        <v>0</v>
      </c>
    </row>
    <row r="591" spans="1:46" ht="15.75" hidden="1" customHeight="1" outlineLevel="1">
      <c r="A591" s="8" t="s">
        <v>61</v>
      </c>
      <c r="B591" s="216">
        <v>580</v>
      </c>
      <c r="C591" s="226"/>
      <c r="D591" s="227"/>
      <c r="E591" s="224"/>
      <c r="F591" s="224"/>
      <c r="G591" s="222"/>
      <c r="H591" s="221">
        <v>0.1</v>
      </c>
      <c r="I591" s="222"/>
      <c r="J591" s="223">
        <v>0</v>
      </c>
      <c r="K591" s="224"/>
      <c r="L591" s="224"/>
      <c r="M591" s="215"/>
      <c r="AR591" s="205">
        <v>0</v>
      </c>
      <c r="AS591" s="205">
        <v>0</v>
      </c>
      <c r="AT591" s="205">
        <v>0</v>
      </c>
    </row>
    <row r="592" spans="1:46" ht="15.75" hidden="1" customHeight="1" outlineLevel="1">
      <c r="A592" s="8" t="s">
        <v>61</v>
      </c>
      <c r="B592" s="216">
        <v>581</v>
      </c>
      <c r="C592" s="226"/>
      <c r="D592" s="227"/>
      <c r="E592" s="224"/>
      <c r="F592" s="224"/>
      <c r="G592" s="222"/>
      <c r="H592" s="221">
        <v>0.1</v>
      </c>
      <c r="I592" s="222"/>
      <c r="J592" s="223">
        <v>0</v>
      </c>
      <c r="K592" s="224"/>
      <c r="L592" s="224"/>
      <c r="M592" s="215"/>
      <c r="AR592" s="205">
        <v>0</v>
      </c>
      <c r="AS592" s="205">
        <v>0</v>
      </c>
      <c r="AT592" s="205">
        <v>0</v>
      </c>
    </row>
    <row r="593" spans="1:46" ht="15.75" hidden="1" customHeight="1" outlineLevel="1">
      <c r="A593" s="8" t="s">
        <v>61</v>
      </c>
      <c r="B593" s="216">
        <v>582</v>
      </c>
      <c r="C593" s="226"/>
      <c r="D593" s="227"/>
      <c r="E593" s="224"/>
      <c r="F593" s="224"/>
      <c r="G593" s="222"/>
      <c r="H593" s="221">
        <v>0.1</v>
      </c>
      <c r="I593" s="222"/>
      <c r="J593" s="223">
        <v>0</v>
      </c>
      <c r="K593" s="224"/>
      <c r="L593" s="224"/>
      <c r="M593" s="215"/>
      <c r="AR593" s="205">
        <v>0</v>
      </c>
      <c r="AS593" s="205">
        <v>0</v>
      </c>
      <c r="AT593" s="205">
        <v>0</v>
      </c>
    </row>
    <row r="594" spans="1:46" ht="15.75" hidden="1" customHeight="1" outlineLevel="1">
      <c r="A594" s="8" t="s">
        <v>61</v>
      </c>
      <c r="B594" s="216">
        <v>583</v>
      </c>
      <c r="C594" s="226"/>
      <c r="D594" s="227"/>
      <c r="E594" s="224"/>
      <c r="F594" s="224"/>
      <c r="G594" s="222"/>
      <c r="H594" s="221">
        <v>0.1</v>
      </c>
      <c r="I594" s="222"/>
      <c r="J594" s="223">
        <v>0</v>
      </c>
      <c r="K594" s="224"/>
      <c r="L594" s="224"/>
      <c r="M594" s="215"/>
      <c r="AR594" s="205">
        <v>0</v>
      </c>
      <c r="AS594" s="205">
        <v>0</v>
      </c>
      <c r="AT594" s="205">
        <v>0</v>
      </c>
    </row>
    <row r="595" spans="1:46" ht="15.75" hidden="1" customHeight="1" outlineLevel="1">
      <c r="A595" s="8" t="s">
        <v>61</v>
      </c>
      <c r="B595" s="216">
        <v>584</v>
      </c>
      <c r="C595" s="226"/>
      <c r="D595" s="227"/>
      <c r="E595" s="224"/>
      <c r="F595" s="224"/>
      <c r="G595" s="222"/>
      <c r="H595" s="221">
        <v>0.1</v>
      </c>
      <c r="I595" s="222"/>
      <c r="J595" s="223">
        <v>0</v>
      </c>
      <c r="K595" s="224"/>
      <c r="L595" s="224"/>
      <c r="M595" s="215"/>
      <c r="AR595" s="205">
        <v>0</v>
      </c>
      <c r="AS595" s="205">
        <v>0</v>
      </c>
      <c r="AT595" s="205">
        <v>0</v>
      </c>
    </row>
    <row r="596" spans="1:46" ht="15.75" hidden="1" customHeight="1" outlineLevel="1">
      <c r="A596" s="8" t="s">
        <v>61</v>
      </c>
      <c r="B596" s="216">
        <v>585</v>
      </c>
      <c r="C596" s="226"/>
      <c r="D596" s="227"/>
      <c r="E596" s="224"/>
      <c r="F596" s="224"/>
      <c r="G596" s="222"/>
      <c r="H596" s="221">
        <v>0.1</v>
      </c>
      <c r="I596" s="222"/>
      <c r="J596" s="223">
        <v>0</v>
      </c>
      <c r="K596" s="224"/>
      <c r="L596" s="224"/>
      <c r="M596" s="215"/>
      <c r="AR596" s="205">
        <v>0</v>
      </c>
      <c r="AS596" s="205">
        <v>0</v>
      </c>
      <c r="AT596" s="205">
        <v>0</v>
      </c>
    </row>
    <row r="597" spans="1:46" ht="15.75" hidden="1" customHeight="1" outlineLevel="1">
      <c r="A597" s="8" t="s">
        <v>61</v>
      </c>
      <c r="B597" s="216">
        <v>586</v>
      </c>
      <c r="C597" s="226"/>
      <c r="D597" s="227"/>
      <c r="E597" s="224"/>
      <c r="F597" s="224"/>
      <c r="G597" s="222"/>
      <c r="H597" s="221">
        <v>0.1</v>
      </c>
      <c r="I597" s="222"/>
      <c r="J597" s="223">
        <v>0</v>
      </c>
      <c r="K597" s="224"/>
      <c r="L597" s="224"/>
      <c r="M597" s="215"/>
      <c r="AR597" s="205">
        <v>0</v>
      </c>
      <c r="AS597" s="205">
        <v>0</v>
      </c>
      <c r="AT597" s="205">
        <v>0</v>
      </c>
    </row>
    <row r="598" spans="1:46" ht="15.75" hidden="1" customHeight="1" outlineLevel="1">
      <c r="A598" s="8" t="s">
        <v>61</v>
      </c>
      <c r="B598" s="216">
        <v>587</v>
      </c>
      <c r="C598" s="226"/>
      <c r="D598" s="227"/>
      <c r="E598" s="224"/>
      <c r="F598" s="224"/>
      <c r="G598" s="222"/>
      <c r="H598" s="221">
        <v>0.1</v>
      </c>
      <c r="I598" s="222"/>
      <c r="J598" s="223">
        <v>0</v>
      </c>
      <c r="K598" s="224"/>
      <c r="L598" s="224"/>
      <c r="M598" s="215"/>
      <c r="AR598" s="205">
        <v>0</v>
      </c>
      <c r="AS598" s="205">
        <v>0</v>
      </c>
      <c r="AT598" s="205">
        <v>0</v>
      </c>
    </row>
    <row r="599" spans="1:46" ht="15.75" hidden="1" customHeight="1" outlineLevel="1">
      <c r="A599" s="8" t="s">
        <v>61</v>
      </c>
      <c r="B599" s="216">
        <v>588</v>
      </c>
      <c r="C599" s="226"/>
      <c r="D599" s="227"/>
      <c r="E599" s="224"/>
      <c r="F599" s="224"/>
      <c r="G599" s="222"/>
      <c r="H599" s="221">
        <v>0.1</v>
      </c>
      <c r="I599" s="222"/>
      <c r="J599" s="223">
        <v>0</v>
      </c>
      <c r="K599" s="224"/>
      <c r="L599" s="224"/>
      <c r="M599" s="215"/>
      <c r="AR599" s="205">
        <v>0</v>
      </c>
      <c r="AS599" s="205">
        <v>0</v>
      </c>
      <c r="AT599" s="205">
        <v>0</v>
      </c>
    </row>
    <row r="600" spans="1:46" ht="15.75" hidden="1" customHeight="1" outlineLevel="1">
      <c r="A600" s="8" t="s">
        <v>61</v>
      </c>
      <c r="B600" s="216">
        <v>589</v>
      </c>
      <c r="C600" s="226"/>
      <c r="D600" s="227"/>
      <c r="E600" s="224"/>
      <c r="F600" s="224"/>
      <c r="G600" s="222"/>
      <c r="H600" s="221">
        <v>0.1</v>
      </c>
      <c r="I600" s="222"/>
      <c r="J600" s="223">
        <v>0</v>
      </c>
      <c r="K600" s="224"/>
      <c r="L600" s="224"/>
      <c r="M600" s="215"/>
      <c r="AR600" s="205">
        <v>0</v>
      </c>
      <c r="AS600" s="205">
        <v>0</v>
      </c>
      <c r="AT600" s="205">
        <v>0</v>
      </c>
    </row>
    <row r="601" spans="1:46" ht="15.75" hidden="1" customHeight="1" outlineLevel="1">
      <c r="A601" s="8" t="s">
        <v>61</v>
      </c>
      <c r="B601" s="216">
        <v>590</v>
      </c>
      <c r="C601" s="226"/>
      <c r="D601" s="227"/>
      <c r="E601" s="224"/>
      <c r="F601" s="224"/>
      <c r="G601" s="222"/>
      <c r="H601" s="221">
        <v>0.1</v>
      </c>
      <c r="I601" s="222"/>
      <c r="J601" s="223">
        <v>0</v>
      </c>
      <c r="K601" s="224"/>
      <c r="L601" s="224"/>
      <c r="M601" s="215"/>
      <c r="AR601" s="205">
        <v>0</v>
      </c>
      <c r="AS601" s="205">
        <v>0</v>
      </c>
      <c r="AT601" s="205">
        <v>0</v>
      </c>
    </row>
    <row r="602" spans="1:46" ht="15.75" hidden="1" customHeight="1" outlineLevel="1">
      <c r="A602" s="8" t="s">
        <v>61</v>
      </c>
      <c r="B602" s="216">
        <v>591</v>
      </c>
      <c r="C602" s="226"/>
      <c r="D602" s="227"/>
      <c r="E602" s="224"/>
      <c r="F602" s="224"/>
      <c r="G602" s="222"/>
      <c r="H602" s="221">
        <v>0.1</v>
      </c>
      <c r="I602" s="222"/>
      <c r="J602" s="223">
        <v>0</v>
      </c>
      <c r="K602" s="224"/>
      <c r="L602" s="224"/>
      <c r="M602" s="215"/>
      <c r="AR602" s="205">
        <v>0</v>
      </c>
      <c r="AS602" s="205">
        <v>0</v>
      </c>
      <c r="AT602" s="205">
        <v>0</v>
      </c>
    </row>
    <row r="603" spans="1:46" ht="15.75" hidden="1" customHeight="1" outlineLevel="1">
      <c r="A603" s="8" t="s">
        <v>61</v>
      </c>
      <c r="B603" s="216">
        <v>592</v>
      </c>
      <c r="C603" s="226"/>
      <c r="D603" s="227"/>
      <c r="E603" s="224"/>
      <c r="F603" s="224"/>
      <c r="G603" s="222"/>
      <c r="H603" s="221">
        <v>0.1</v>
      </c>
      <c r="I603" s="222"/>
      <c r="J603" s="223">
        <v>0</v>
      </c>
      <c r="K603" s="224"/>
      <c r="L603" s="224"/>
      <c r="M603" s="215"/>
      <c r="AR603" s="205">
        <v>0</v>
      </c>
      <c r="AS603" s="205">
        <v>0</v>
      </c>
      <c r="AT603" s="205">
        <v>0</v>
      </c>
    </row>
    <row r="604" spans="1:46" ht="15.75" hidden="1" customHeight="1" outlineLevel="1">
      <c r="A604" s="8" t="s">
        <v>61</v>
      </c>
      <c r="B604" s="216">
        <v>593</v>
      </c>
      <c r="C604" s="226"/>
      <c r="D604" s="227"/>
      <c r="E604" s="224"/>
      <c r="F604" s="224"/>
      <c r="G604" s="222"/>
      <c r="H604" s="221">
        <v>0.1</v>
      </c>
      <c r="I604" s="222"/>
      <c r="J604" s="223">
        <v>0</v>
      </c>
      <c r="K604" s="224"/>
      <c r="L604" s="224"/>
      <c r="M604" s="215"/>
      <c r="AR604" s="205">
        <v>0</v>
      </c>
      <c r="AS604" s="205">
        <v>0</v>
      </c>
      <c r="AT604" s="205">
        <v>0</v>
      </c>
    </row>
    <row r="605" spans="1:46" ht="15.75" hidden="1" customHeight="1" outlineLevel="1">
      <c r="A605" s="8" t="s">
        <v>61</v>
      </c>
      <c r="B605" s="216">
        <v>594</v>
      </c>
      <c r="C605" s="226"/>
      <c r="D605" s="227"/>
      <c r="E605" s="224"/>
      <c r="F605" s="224"/>
      <c r="G605" s="222"/>
      <c r="H605" s="221">
        <v>0.1</v>
      </c>
      <c r="I605" s="222"/>
      <c r="J605" s="223">
        <v>0</v>
      </c>
      <c r="K605" s="224"/>
      <c r="L605" s="224"/>
      <c r="M605" s="215"/>
      <c r="AR605" s="205">
        <v>0</v>
      </c>
      <c r="AS605" s="205">
        <v>0</v>
      </c>
      <c r="AT605" s="205">
        <v>0</v>
      </c>
    </row>
    <row r="606" spans="1:46" ht="15.75" hidden="1" customHeight="1" outlineLevel="1">
      <c r="A606" s="8" t="s">
        <v>61</v>
      </c>
      <c r="B606" s="216">
        <v>595</v>
      </c>
      <c r="C606" s="226"/>
      <c r="D606" s="227"/>
      <c r="E606" s="224"/>
      <c r="F606" s="224"/>
      <c r="G606" s="222"/>
      <c r="H606" s="221">
        <v>0.1</v>
      </c>
      <c r="I606" s="222"/>
      <c r="J606" s="223">
        <v>0</v>
      </c>
      <c r="K606" s="224"/>
      <c r="L606" s="224"/>
      <c r="M606" s="215"/>
      <c r="AR606" s="205">
        <v>0</v>
      </c>
      <c r="AS606" s="205">
        <v>0</v>
      </c>
      <c r="AT606" s="205">
        <v>0</v>
      </c>
    </row>
    <row r="607" spans="1:46" ht="15.75" hidden="1" customHeight="1" outlineLevel="1">
      <c r="A607" s="8" t="s">
        <v>61</v>
      </c>
      <c r="B607" s="216">
        <v>596</v>
      </c>
      <c r="C607" s="226"/>
      <c r="D607" s="227"/>
      <c r="E607" s="224"/>
      <c r="F607" s="224"/>
      <c r="G607" s="222"/>
      <c r="H607" s="221">
        <v>0.1</v>
      </c>
      <c r="I607" s="222"/>
      <c r="J607" s="223">
        <v>0</v>
      </c>
      <c r="K607" s="224"/>
      <c r="L607" s="224"/>
      <c r="M607" s="215"/>
      <c r="AR607" s="205">
        <v>0</v>
      </c>
      <c r="AS607" s="205">
        <v>0</v>
      </c>
      <c r="AT607" s="205">
        <v>0</v>
      </c>
    </row>
    <row r="608" spans="1:46" ht="15.75" hidden="1" customHeight="1" outlineLevel="1">
      <c r="A608" s="8" t="s">
        <v>61</v>
      </c>
      <c r="B608" s="216">
        <v>597</v>
      </c>
      <c r="C608" s="226"/>
      <c r="D608" s="227"/>
      <c r="E608" s="224"/>
      <c r="F608" s="224"/>
      <c r="G608" s="222"/>
      <c r="H608" s="221">
        <v>0.1</v>
      </c>
      <c r="I608" s="222"/>
      <c r="J608" s="223">
        <v>0</v>
      </c>
      <c r="K608" s="224"/>
      <c r="L608" s="224"/>
      <c r="M608" s="215"/>
      <c r="AR608" s="205">
        <v>0</v>
      </c>
      <c r="AS608" s="205">
        <v>0</v>
      </c>
      <c r="AT608" s="205">
        <v>0</v>
      </c>
    </row>
    <row r="609" spans="1:46" ht="15.75" hidden="1" customHeight="1" outlineLevel="1">
      <c r="A609" s="8" t="s">
        <v>61</v>
      </c>
      <c r="B609" s="216">
        <v>598</v>
      </c>
      <c r="C609" s="226"/>
      <c r="D609" s="227"/>
      <c r="E609" s="224"/>
      <c r="F609" s="224"/>
      <c r="G609" s="222"/>
      <c r="H609" s="221">
        <v>0.1</v>
      </c>
      <c r="I609" s="222"/>
      <c r="J609" s="223">
        <v>0</v>
      </c>
      <c r="K609" s="224"/>
      <c r="L609" s="224"/>
      <c r="M609" s="215"/>
      <c r="AR609" s="205">
        <v>0</v>
      </c>
      <c r="AS609" s="205">
        <v>0</v>
      </c>
      <c r="AT609" s="205">
        <v>0</v>
      </c>
    </row>
    <row r="610" spans="1:46" ht="15.75" hidden="1" customHeight="1" outlineLevel="1">
      <c r="A610" s="8" t="s">
        <v>61</v>
      </c>
      <c r="B610" s="216">
        <v>599</v>
      </c>
      <c r="C610" s="226"/>
      <c r="D610" s="227"/>
      <c r="E610" s="224"/>
      <c r="F610" s="224"/>
      <c r="G610" s="222"/>
      <c r="H610" s="221">
        <v>0.1</v>
      </c>
      <c r="I610" s="222"/>
      <c r="J610" s="223">
        <v>0</v>
      </c>
      <c r="K610" s="224"/>
      <c r="L610" s="224"/>
      <c r="M610" s="215"/>
      <c r="AR610" s="205">
        <v>0</v>
      </c>
      <c r="AS610" s="205">
        <v>0</v>
      </c>
      <c r="AT610" s="205">
        <v>0</v>
      </c>
    </row>
    <row r="611" spans="1:46" ht="15.75" hidden="1" customHeight="1" outlineLevel="1">
      <c r="A611" s="8" t="s">
        <v>61</v>
      </c>
      <c r="B611" s="216">
        <v>600</v>
      </c>
      <c r="C611" s="226"/>
      <c r="D611" s="227"/>
      <c r="E611" s="224"/>
      <c r="F611" s="224"/>
      <c r="G611" s="222"/>
      <c r="H611" s="221">
        <v>0.1</v>
      </c>
      <c r="I611" s="222"/>
      <c r="J611" s="223">
        <v>0</v>
      </c>
      <c r="K611" s="224"/>
      <c r="L611" s="224"/>
      <c r="M611" s="215"/>
      <c r="AR611" s="205">
        <v>0</v>
      </c>
      <c r="AS611" s="205">
        <v>0</v>
      </c>
      <c r="AT611" s="205">
        <v>0</v>
      </c>
    </row>
    <row r="612" spans="1:46" ht="15.75" hidden="1" customHeight="1" outlineLevel="1">
      <c r="A612" s="8" t="s">
        <v>61</v>
      </c>
      <c r="B612" s="216">
        <v>601</v>
      </c>
      <c r="C612" s="226"/>
      <c r="D612" s="227"/>
      <c r="E612" s="224"/>
      <c r="F612" s="224"/>
      <c r="G612" s="222"/>
      <c r="H612" s="221">
        <v>0.1</v>
      </c>
      <c r="I612" s="222"/>
      <c r="J612" s="223">
        <v>0</v>
      </c>
      <c r="K612" s="224"/>
      <c r="L612" s="224"/>
      <c r="M612" s="215"/>
      <c r="AR612" s="205">
        <v>0</v>
      </c>
      <c r="AS612" s="205">
        <v>0</v>
      </c>
      <c r="AT612" s="205">
        <v>0</v>
      </c>
    </row>
    <row r="613" spans="1:46" ht="15.75" hidden="1" customHeight="1" outlineLevel="1">
      <c r="A613" s="8" t="s">
        <v>61</v>
      </c>
      <c r="B613" s="216">
        <v>602</v>
      </c>
      <c r="C613" s="226"/>
      <c r="D613" s="227"/>
      <c r="E613" s="224"/>
      <c r="F613" s="224"/>
      <c r="G613" s="222"/>
      <c r="H613" s="221">
        <v>0.1</v>
      </c>
      <c r="I613" s="222"/>
      <c r="J613" s="223">
        <v>0</v>
      </c>
      <c r="K613" s="224"/>
      <c r="L613" s="224"/>
      <c r="M613" s="215"/>
      <c r="AR613" s="205">
        <v>0</v>
      </c>
      <c r="AS613" s="205">
        <v>0</v>
      </c>
      <c r="AT613" s="205">
        <v>0</v>
      </c>
    </row>
    <row r="614" spans="1:46" ht="15.75" hidden="1" customHeight="1" outlineLevel="1">
      <c r="A614" s="8" t="s">
        <v>61</v>
      </c>
      <c r="B614" s="216">
        <v>603</v>
      </c>
      <c r="C614" s="226"/>
      <c r="D614" s="227"/>
      <c r="E614" s="224"/>
      <c r="F614" s="224"/>
      <c r="G614" s="222"/>
      <c r="H614" s="221">
        <v>0.1</v>
      </c>
      <c r="I614" s="222"/>
      <c r="J614" s="223">
        <v>0</v>
      </c>
      <c r="K614" s="224"/>
      <c r="L614" s="224"/>
      <c r="M614" s="215"/>
      <c r="AR614" s="205">
        <v>0</v>
      </c>
      <c r="AS614" s="205">
        <v>0</v>
      </c>
      <c r="AT614" s="205">
        <v>0</v>
      </c>
    </row>
    <row r="615" spans="1:46" ht="15.75" hidden="1" customHeight="1" outlineLevel="1">
      <c r="A615" s="8" t="s">
        <v>61</v>
      </c>
      <c r="B615" s="216">
        <v>604</v>
      </c>
      <c r="C615" s="226"/>
      <c r="D615" s="227"/>
      <c r="E615" s="224"/>
      <c r="F615" s="224"/>
      <c r="G615" s="222"/>
      <c r="H615" s="221">
        <v>0.1</v>
      </c>
      <c r="I615" s="222"/>
      <c r="J615" s="223">
        <v>0</v>
      </c>
      <c r="K615" s="224"/>
      <c r="L615" s="224"/>
      <c r="M615" s="215"/>
      <c r="AR615" s="205">
        <v>0</v>
      </c>
      <c r="AS615" s="205">
        <v>0</v>
      </c>
      <c r="AT615" s="205">
        <v>0</v>
      </c>
    </row>
    <row r="616" spans="1:46" ht="15.75" hidden="1" customHeight="1" outlineLevel="1">
      <c r="A616" s="8" t="s">
        <v>61</v>
      </c>
      <c r="B616" s="216">
        <v>605</v>
      </c>
      <c r="C616" s="226"/>
      <c r="D616" s="227"/>
      <c r="E616" s="224"/>
      <c r="F616" s="224"/>
      <c r="G616" s="222"/>
      <c r="H616" s="221">
        <v>0.1</v>
      </c>
      <c r="I616" s="222"/>
      <c r="J616" s="223">
        <v>0</v>
      </c>
      <c r="K616" s="224"/>
      <c r="L616" s="224"/>
      <c r="M616" s="215"/>
      <c r="AR616" s="205">
        <v>0</v>
      </c>
      <c r="AS616" s="205">
        <v>0</v>
      </c>
      <c r="AT616" s="205">
        <v>0</v>
      </c>
    </row>
    <row r="617" spans="1:46" ht="15.75" hidden="1" customHeight="1" outlineLevel="1">
      <c r="A617" s="8" t="s">
        <v>61</v>
      </c>
      <c r="B617" s="216">
        <v>606</v>
      </c>
      <c r="C617" s="226"/>
      <c r="D617" s="227"/>
      <c r="E617" s="224"/>
      <c r="F617" s="224"/>
      <c r="G617" s="222"/>
      <c r="H617" s="221">
        <v>0.1</v>
      </c>
      <c r="I617" s="222"/>
      <c r="J617" s="223">
        <v>0</v>
      </c>
      <c r="K617" s="224"/>
      <c r="L617" s="224"/>
      <c r="M617" s="215"/>
      <c r="AR617" s="205">
        <v>0</v>
      </c>
      <c r="AS617" s="205">
        <v>0</v>
      </c>
      <c r="AT617" s="205">
        <v>0</v>
      </c>
    </row>
    <row r="618" spans="1:46" ht="15.75" hidden="1" customHeight="1" outlineLevel="1">
      <c r="A618" s="8" t="s">
        <v>61</v>
      </c>
      <c r="B618" s="216">
        <v>607</v>
      </c>
      <c r="C618" s="226"/>
      <c r="D618" s="227"/>
      <c r="E618" s="224"/>
      <c r="F618" s="224"/>
      <c r="G618" s="222"/>
      <c r="H618" s="221">
        <v>0.1</v>
      </c>
      <c r="I618" s="222"/>
      <c r="J618" s="223">
        <v>0</v>
      </c>
      <c r="K618" s="224"/>
      <c r="L618" s="224"/>
      <c r="M618" s="215"/>
      <c r="AR618" s="205">
        <v>0</v>
      </c>
      <c r="AS618" s="205">
        <v>0</v>
      </c>
      <c r="AT618" s="205">
        <v>0</v>
      </c>
    </row>
    <row r="619" spans="1:46" ht="15.75" hidden="1" customHeight="1" outlineLevel="1">
      <c r="A619" s="8" t="s">
        <v>61</v>
      </c>
      <c r="B619" s="216">
        <v>608</v>
      </c>
      <c r="C619" s="226"/>
      <c r="D619" s="227"/>
      <c r="E619" s="224"/>
      <c r="F619" s="224"/>
      <c r="G619" s="222"/>
      <c r="H619" s="221">
        <v>0.1</v>
      </c>
      <c r="I619" s="222"/>
      <c r="J619" s="223">
        <v>0</v>
      </c>
      <c r="K619" s="224"/>
      <c r="L619" s="224"/>
      <c r="M619" s="215"/>
      <c r="AR619" s="205">
        <v>0</v>
      </c>
      <c r="AS619" s="205">
        <v>0</v>
      </c>
      <c r="AT619" s="205">
        <v>0</v>
      </c>
    </row>
    <row r="620" spans="1:46" ht="15.75" hidden="1" customHeight="1" outlineLevel="1">
      <c r="A620" s="8" t="s">
        <v>61</v>
      </c>
      <c r="B620" s="216">
        <v>609</v>
      </c>
      <c r="C620" s="226"/>
      <c r="D620" s="227"/>
      <c r="E620" s="224"/>
      <c r="F620" s="224"/>
      <c r="G620" s="222"/>
      <c r="H620" s="221">
        <v>0.1</v>
      </c>
      <c r="I620" s="222"/>
      <c r="J620" s="223">
        <v>0</v>
      </c>
      <c r="K620" s="224"/>
      <c r="L620" s="224"/>
      <c r="M620" s="215"/>
      <c r="AR620" s="205">
        <v>0</v>
      </c>
      <c r="AS620" s="205">
        <v>0</v>
      </c>
      <c r="AT620" s="205">
        <v>0</v>
      </c>
    </row>
    <row r="621" spans="1:46" ht="15.75" hidden="1" customHeight="1" outlineLevel="1">
      <c r="A621" s="8" t="s">
        <v>61</v>
      </c>
      <c r="B621" s="216">
        <v>610</v>
      </c>
      <c r="C621" s="226"/>
      <c r="D621" s="227"/>
      <c r="E621" s="224"/>
      <c r="F621" s="224"/>
      <c r="G621" s="222"/>
      <c r="H621" s="221">
        <v>0.1</v>
      </c>
      <c r="I621" s="222"/>
      <c r="J621" s="223">
        <v>0</v>
      </c>
      <c r="K621" s="224"/>
      <c r="L621" s="224"/>
      <c r="M621" s="215"/>
      <c r="AR621" s="205">
        <v>0</v>
      </c>
      <c r="AS621" s="205">
        <v>0</v>
      </c>
      <c r="AT621" s="205">
        <v>0</v>
      </c>
    </row>
    <row r="622" spans="1:46" ht="15.75" hidden="1" customHeight="1" outlineLevel="1">
      <c r="A622" s="8" t="s">
        <v>61</v>
      </c>
      <c r="B622" s="216">
        <v>611</v>
      </c>
      <c r="C622" s="226"/>
      <c r="D622" s="227"/>
      <c r="E622" s="224"/>
      <c r="F622" s="224"/>
      <c r="G622" s="222"/>
      <c r="H622" s="221">
        <v>0.1</v>
      </c>
      <c r="I622" s="222"/>
      <c r="J622" s="223">
        <v>0</v>
      </c>
      <c r="K622" s="224"/>
      <c r="L622" s="224"/>
      <c r="M622" s="215"/>
      <c r="AR622" s="205">
        <v>0</v>
      </c>
      <c r="AS622" s="205">
        <v>0</v>
      </c>
      <c r="AT622" s="205">
        <v>0</v>
      </c>
    </row>
    <row r="623" spans="1:46" ht="15.75" hidden="1" customHeight="1" outlineLevel="1">
      <c r="A623" s="8" t="s">
        <v>61</v>
      </c>
      <c r="B623" s="216">
        <v>612</v>
      </c>
      <c r="C623" s="226"/>
      <c r="D623" s="227"/>
      <c r="E623" s="224"/>
      <c r="F623" s="224"/>
      <c r="G623" s="222"/>
      <c r="H623" s="221">
        <v>0.1</v>
      </c>
      <c r="I623" s="222"/>
      <c r="J623" s="223">
        <v>0</v>
      </c>
      <c r="K623" s="224"/>
      <c r="L623" s="224"/>
      <c r="M623" s="215"/>
      <c r="AR623" s="205">
        <v>0</v>
      </c>
      <c r="AS623" s="205">
        <v>0</v>
      </c>
      <c r="AT623" s="205">
        <v>0</v>
      </c>
    </row>
    <row r="624" spans="1:46" ht="15.75" hidden="1" customHeight="1" outlineLevel="1">
      <c r="A624" s="8" t="s">
        <v>61</v>
      </c>
      <c r="B624" s="216">
        <v>613</v>
      </c>
      <c r="C624" s="226"/>
      <c r="D624" s="227"/>
      <c r="E624" s="224"/>
      <c r="F624" s="224"/>
      <c r="G624" s="222"/>
      <c r="H624" s="221">
        <v>0.1</v>
      </c>
      <c r="I624" s="222"/>
      <c r="J624" s="223">
        <v>0</v>
      </c>
      <c r="K624" s="224"/>
      <c r="L624" s="224"/>
      <c r="M624" s="215"/>
      <c r="AR624" s="205">
        <v>0</v>
      </c>
      <c r="AS624" s="205">
        <v>0</v>
      </c>
      <c r="AT624" s="205">
        <v>0</v>
      </c>
    </row>
    <row r="625" spans="1:46" ht="15.75" hidden="1" customHeight="1" outlineLevel="1">
      <c r="A625" s="8" t="s">
        <v>61</v>
      </c>
      <c r="B625" s="216">
        <v>614</v>
      </c>
      <c r="C625" s="226"/>
      <c r="D625" s="227"/>
      <c r="E625" s="224"/>
      <c r="F625" s="224"/>
      <c r="G625" s="222"/>
      <c r="H625" s="221">
        <v>0.1</v>
      </c>
      <c r="I625" s="222"/>
      <c r="J625" s="223">
        <v>0</v>
      </c>
      <c r="K625" s="224"/>
      <c r="L625" s="224"/>
      <c r="M625" s="215"/>
      <c r="AR625" s="205">
        <v>0</v>
      </c>
      <c r="AS625" s="205">
        <v>0</v>
      </c>
      <c r="AT625" s="205">
        <v>0</v>
      </c>
    </row>
    <row r="626" spans="1:46" ht="15.75" hidden="1" customHeight="1" outlineLevel="1">
      <c r="A626" s="8" t="s">
        <v>61</v>
      </c>
      <c r="B626" s="216">
        <v>615</v>
      </c>
      <c r="C626" s="226"/>
      <c r="D626" s="227"/>
      <c r="E626" s="224"/>
      <c r="F626" s="224"/>
      <c r="G626" s="222"/>
      <c r="H626" s="221">
        <v>0.1</v>
      </c>
      <c r="I626" s="222"/>
      <c r="J626" s="223">
        <v>0</v>
      </c>
      <c r="K626" s="224"/>
      <c r="L626" s="224"/>
      <c r="M626" s="215"/>
      <c r="AR626" s="205">
        <v>0</v>
      </c>
      <c r="AS626" s="205">
        <v>0</v>
      </c>
      <c r="AT626" s="205">
        <v>0</v>
      </c>
    </row>
    <row r="627" spans="1:46" ht="15.75" hidden="1" customHeight="1" outlineLevel="1">
      <c r="A627" s="8" t="s">
        <v>61</v>
      </c>
      <c r="B627" s="216">
        <v>616</v>
      </c>
      <c r="C627" s="226"/>
      <c r="D627" s="227"/>
      <c r="E627" s="224"/>
      <c r="F627" s="224"/>
      <c r="G627" s="222"/>
      <c r="H627" s="221">
        <v>0.1</v>
      </c>
      <c r="I627" s="222"/>
      <c r="J627" s="223">
        <v>0</v>
      </c>
      <c r="K627" s="224"/>
      <c r="L627" s="224"/>
      <c r="M627" s="215"/>
      <c r="AR627" s="205">
        <v>0</v>
      </c>
      <c r="AS627" s="205">
        <v>0</v>
      </c>
      <c r="AT627" s="205">
        <v>0</v>
      </c>
    </row>
    <row r="628" spans="1:46" ht="15.75" hidden="1" customHeight="1" outlineLevel="1">
      <c r="A628" s="8" t="s">
        <v>61</v>
      </c>
      <c r="B628" s="216">
        <v>617</v>
      </c>
      <c r="C628" s="226"/>
      <c r="D628" s="227"/>
      <c r="E628" s="224"/>
      <c r="F628" s="224"/>
      <c r="G628" s="222"/>
      <c r="H628" s="221">
        <v>0.1</v>
      </c>
      <c r="I628" s="222"/>
      <c r="J628" s="223">
        <v>0</v>
      </c>
      <c r="K628" s="224"/>
      <c r="L628" s="224"/>
      <c r="M628" s="215"/>
      <c r="AR628" s="205">
        <v>0</v>
      </c>
      <c r="AS628" s="205">
        <v>0</v>
      </c>
      <c r="AT628" s="205">
        <v>0</v>
      </c>
    </row>
    <row r="629" spans="1:46" ht="15.75" hidden="1" customHeight="1" outlineLevel="1">
      <c r="A629" s="8" t="s">
        <v>61</v>
      </c>
      <c r="B629" s="216">
        <v>618</v>
      </c>
      <c r="C629" s="226"/>
      <c r="D629" s="227"/>
      <c r="E629" s="224"/>
      <c r="F629" s="224"/>
      <c r="G629" s="222"/>
      <c r="H629" s="221">
        <v>0.1</v>
      </c>
      <c r="I629" s="222"/>
      <c r="J629" s="223">
        <v>0</v>
      </c>
      <c r="K629" s="224"/>
      <c r="L629" s="224"/>
      <c r="M629" s="215"/>
      <c r="AR629" s="205">
        <v>0</v>
      </c>
      <c r="AS629" s="205">
        <v>0</v>
      </c>
      <c r="AT629" s="205">
        <v>0</v>
      </c>
    </row>
    <row r="630" spans="1:46" ht="15.75" hidden="1" customHeight="1" outlineLevel="1">
      <c r="A630" s="8" t="s">
        <v>61</v>
      </c>
      <c r="B630" s="216">
        <v>619</v>
      </c>
      <c r="C630" s="226"/>
      <c r="D630" s="227"/>
      <c r="E630" s="224"/>
      <c r="F630" s="224"/>
      <c r="G630" s="222"/>
      <c r="H630" s="221">
        <v>0.1</v>
      </c>
      <c r="I630" s="222"/>
      <c r="J630" s="223">
        <v>0</v>
      </c>
      <c r="K630" s="224"/>
      <c r="L630" s="224"/>
      <c r="M630" s="215"/>
      <c r="AR630" s="205">
        <v>0</v>
      </c>
      <c r="AS630" s="205">
        <v>0</v>
      </c>
      <c r="AT630" s="205">
        <v>0</v>
      </c>
    </row>
    <row r="631" spans="1:46" ht="15.75" hidden="1" customHeight="1" outlineLevel="1">
      <c r="A631" s="8" t="s">
        <v>61</v>
      </c>
      <c r="B631" s="216">
        <v>620</v>
      </c>
      <c r="C631" s="226"/>
      <c r="D631" s="227"/>
      <c r="E631" s="224"/>
      <c r="F631" s="224"/>
      <c r="G631" s="222"/>
      <c r="H631" s="221">
        <v>0.1</v>
      </c>
      <c r="I631" s="222"/>
      <c r="J631" s="223">
        <v>0</v>
      </c>
      <c r="K631" s="224"/>
      <c r="L631" s="224"/>
      <c r="M631" s="215"/>
      <c r="AR631" s="205">
        <v>0</v>
      </c>
      <c r="AS631" s="205">
        <v>0</v>
      </c>
      <c r="AT631" s="205">
        <v>0</v>
      </c>
    </row>
    <row r="632" spans="1:46" ht="15.75" hidden="1" customHeight="1" outlineLevel="1">
      <c r="A632" s="8" t="s">
        <v>61</v>
      </c>
      <c r="B632" s="216">
        <v>621</v>
      </c>
      <c r="C632" s="226"/>
      <c r="D632" s="227"/>
      <c r="E632" s="224"/>
      <c r="F632" s="224"/>
      <c r="G632" s="222"/>
      <c r="H632" s="221">
        <v>0.1</v>
      </c>
      <c r="I632" s="222"/>
      <c r="J632" s="223">
        <v>0</v>
      </c>
      <c r="K632" s="224"/>
      <c r="L632" s="224"/>
      <c r="M632" s="215"/>
      <c r="AR632" s="205">
        <v>0</v>
      </c>
      <c r="AS632" s="205">
        <v>0</v>
      </c>
      <c r="AT632" s="205">
        <v>0</v>
      </c>
    </row>
    <row r="633" spans="1:46" ht="15.75" hidden="1" customHeight="1" outlineLevel="1">
      <c r="A633" s="8" t="s">
        <v>61</v>
      </c>
      <c r="B633" s="216">
        <v>622</v>
      </c>
      <c r="C633" s="226"/>
      <c r="D633" s="227"/>
      <c r="E633" s="224"/>
      <c r="F633" s="224"/>
      <c r="G633" s="222"/>
      <c r="H633" s="221">
        <v>0.1</v>
      </c>
      <c r="I633" s="222"/>
      <c r="J633" s="223">
        <v>0</v>
      </c>
      <c r="K633" s="224"/>
      <c r="L633" s="224"/>
      <c r="M633" s="215"/>
      <c r="AR633" s="205">
        <v>0</v>
      </c>
      <c r="AS633" s="205">
        <v>0</v>
      </c>
      <c r="AT633" s="205">
        <v>0</v>
      </c>
    </row>
    <row r="634" spans="1:46" ht="15.75" hidden="1" customHeight="1" outlineLevel="1">
      <c r="A634" s="8" t="s">
        <v>61</v>
      </c>
      <c r="B634" s="216">
        <v>623</v>
      </c>
      <c r="C634" s="226"/>
      <c r="D634" s="227"/>
      <c r="E634" s="224"/>
      <c r="F634" s="224"/>
      <c r="G634" s="222"/>
      <c r="H634" s="221">
        <v>0.1</v>
      </c>
      <c r="I634" s="222"/>
      <c r="J634" s="223">
        <v>0</v>
      </c>
      <c r="K634" s="224"/>
      <c r="L634" s="224"/>
      <c r="M634" s="215"/>
      <c r="AR634" s="205">
        <v>0</v>
      </c>
      <c r="AS634" s="205">
        <v>0</v>
      </c>
      <c r="AT634" s="205">
        <v>0</v>
      </c>
    </row>
    <row r="635" spans="1:46" ht="15.75" hidden="1" customHeight="1" outlineLevel="1">
      <c r="A635" s="8" t="s">
        <v>61</v>
      </c>
      <c r="B635" s="216">
        <v>624</v>
      </c>
      <c r="C635" s="226"/>
      <c r="D635" s="227"/>
      <c r="E635" s="224"/>
      <c r="F635" s="224"/>
      <c r="G635" s="222"/>
      <c r="H635" s="221">
        <v>0.1</v>
      </c>
      <c r="I635" s="222"/>
      <c r="J635" s="223">
        <v>0</v>
      </c>
      <c r="K635" s="224"/>
      <c r="L635" s="224"/>
      <c r="M635" s="215"/>
      <c r="AR635" s="205">
        <v>0</v>
      </c>
      <c r="AS635" s="205">
        <v>0</v>
      </c>
      <c r="AT635" s="205">
        <v>0</v>
      </c>
    </row>
    <row r="636" spans="1:46" ht="15.75" hidden="1" customHeight="1" outlineLevel="1">
      <c r="A636" s="8" t="s">
        <v>61</v>
      </c>
      <c r="B636" s="216">
        <v>625</v>
      </c>
      <c r="C636" s="226"/>
      <c r="D636" s="227"/>
      <c r="E636" s="224"/>
      <c r="F636" s="224"/>
      <c r="G636" s="222"/>
      <c r="H636" s="221">
        <v>0.1</v>
      </c>
      <c r="I636" s="222"/>
      <c r="J636" s="223">
        <v>0</v>
      </c>
      <c r="K636" s="224"/>
      <c r="L636" s="224"/>
      <c r="M636" s="215"/>
      <c r="AR636" s="205">
        <v>0</v>
      </c>
      <c r="AS636" s="205">
        <v>0</v>
      </c>
      <c r="AT636" s="205">
        <v>0</v>
      </c>
    </row>
    <row r="637" spans="1:46" ht="15.75" hidden="1" customHeight="1" outlineLevel="1">
      <c r="A637" s="8" t="s">
        <v>61</v>
      </c>
      <c r="B637" s="216">
        <v>626</v>
      </c>
      <c r="C637" s="226"/>
      <c r="D637" s="227"/>
      <c r="E637" s="224"/>
      <c r="F637" s="224"/>
      <c r="G637" s="222"/>
      <c r="H637" s="221">
        <v>0.1</v>
      </c>
      <c r="I637" s="222"/>
      <c r="J637" s="223">
        <v>0</v>
      </c>
      <c r="K637" s="224"/>
      <c r="L637" s="224"/>
      <c r="M637" s="215"/>
      <c r="AR637" s="205">
        <v>0</v>
      </c>
      <c r="AS637" s="205">
        <v>0</v>
      </c>
      <c r="AT637" s="205">
        <v>0</v>
      </c>
    </row>
    <row r="638" spans="1:46" ht="15.75" hidden="1" customHeight="1" outlineLevel="1">
      <c r="A638" s="8" t="s">
        <v>61</v>
      </c>
      <c r="B638" s="216">
        <v>627</v>
      </c>
      <c r="C638" s="226"/>
      <c r="D638" s="227"/>
      <c r="E638" s="224"/>
      <c r="F638" s="224"/>
      <c r="G638" s="222"/>
      <c r="H638" s="221">
        <v>0.1</v>
      </c>
      <c r="I638" s="222"/>
      <c r="J638" s="223">
        <v>0</v>
      </c>
      <c r="K638" s="224"/>
      <c r="L638" s="224"/>
      <c r="M638" s="215"/>
      <c r="AR638" s="205">
        <v>0</v>
      </c>
      <c r="AS638" s="205">
        <v>0</v>
      </c>
      <c r="AT638" s="205">
        <v>0</v>
      </c>
    </row>
    <row r="639" spans="1:46" ht="15.75" hidden="1" customHeight="1" outlineLevel="1">
      <c r="A639" s="8" t="s">
        <v>61</v>
      </c>
      <c r="B639" s="216">
        <v>628</v>
      </c>
      <c r="C639" s="226"/>
      <c r="D639" s="227"/>
      <c r="E639" s="224"/>
      <c r="F639" s="224"/>
      <c r="G639" s="222"/>
      <c r="H639" s="221">
        <v>0.1</v>
      </c>
      <c r="I639" s="222"/>
      <c r="J639" s="223">
        <v>0</v>
      </c>
      <c r="K639" s="224"/>
      <c r="L639" s="224"/>
      <c r="M639" s="215"/>
      <c r="AR639" s="205">
        <v>0</v>
      </c>
      <c r="AS639" s="205">
        <v>0</v>
      </c>
      <c r="AT639" s="205">
        <v>0</v>
      </c>
    </row>
    <row r="640" spans="1:46" ht="15.75" hidden="1" customHeight="1" outlineLevel="1">
      <c r="A640" s="8" t="s">
        <v>61</v>
      </c>
      <c r="B640" s="216">
        <v>629</v>
      </c>
      <c r="C640" s="226"/>
      <c r="D640" s="227"/>
      <c r="E640" s="224"/>
      <c r="F640" s="224"/>
      <c r="G640" s="222"/>
      <c r="H640" s="221">
        <v>0.1</v>
      </c>
      <c r="I640" s="222"/>
      <c r="J640" s="223">
        <v>0</v>
      </c>
      <c r="K640" s="224"/>
      <c r="L640" s="224"/>
      <c r="M640" s="215"/>
      <c r="AR640" s="205">
        <v>0</v>
      </c>
      <c r="AS640" s="205">
        <v>0</v>
      </c>
      <c r="AT640" s="205">
        <v>0</v>
      </c>
    </row>
    <row r="641" spans="1:46" ht="15.75" hidden="1" customHeight="1" outlineLevel="1">
      <c r="A641" s="8" t="s">
        <v>61</v>
      </c>
      <c r="B641" s="216">
        <v>630</v>
      </c>
      <c r="C641" s="226"/>
      <c r="D641" s="227"/>
      <c r="E641" s="224"/>
      <c r="F641" s="224"/>
      <c r="G641" s="222"/>
      <c r="H641" s="221">
        <v>0.1</v>
      </c>
      <c r="I641" s="222"/>
      <c r="J641" s="223">
        <v>0</v>
      </c>
      <c r="K641" s="224"/>
      <c r="L641" s="224"/>
      <c r="M641" s="215"/>
      <c r="AR641" s="205">
        <v>0</v>
      </c>
      <c r="AS641" s="205">
        <v>0</v>
      </c>
      <c r="AT641" s="205">
        <v>0</v>
      </c>
    </row>
    <row r="642" spans="1:46" ht="15.75" hidden="1" customHeight="1" outlineLevel="1">
      <c r="A642" s="8" t="s">
        <v>61</v>
      </c>
      <c r="B642" s="216">
        <v>631</v>
      </c>
      <c r="C642" s="226"/>
      <c r="D642" s="227"/>
      <c r="E642" s="224"/>
      <c r="F642" s="224"/>
      <c r="G642" s="222"/>
      <c r="H642" s="221">
        <v>0.1</v>
      </c>
      <c r="I642" s="222"/>
      <c r="J642" s="223">
        <v>0</v>
      </c>
      <c r="K642" s="224"/>
      <c r="L642" s="224"/>
      <c r="M642" s="215"/>
      <c r="AR642" s="205">
        <v>0</v>
      </c>
      <c r="AS642" s="205">
        <v>0</v>
      </c>
      <c r="AT642" s="205">
        <v>0</v>
      </c>
    </row>
    <row r="643" spans="1:46" ht="15.75" hidden="1" customHeight="1" outlineLevel="1">
      <c r="A643" s="8" t="s">
        <v>61</v>
      </c>
      <c r="B643" s="216">
        <v>632</v>
      </c>
      <c r="C643" s="226"/>
      <c r="D643" s="227"/>
      <c r="E643" s="224"/>
      <c r="F643" s="224"/>
      <c r="G643" s="222"/>
      <c r="H643" s="221">
        <v>0.1</v>
      </c>
      <c r="I643" s="222"/>
      <c r="J643" s="223">
        <v>0</v>
      </c>
      <c r="K643" s="224"/>
      <c r="L643" s="224"/>
      <c r="M643" s="215"/>
      <c r="AR643" s="205">
        <v>0</v>
      </c>
      <c r="AS643" s="205">
        <v>0</v>
      </c>
      <c r="AT643" s="205">
        <v>0</v>
      </c>
    </row>
    <row r="644" spans="1:46" ht="15.75" hidden="1" customHeight="1" outlineLevel="1">
      <c r="A644" s="8" t="s">
        <v>61</v>
      </c>
      <c r="B644" s="216">
        <v>633</v>
      </c>
      <c r="C644" s="226"/>
      <c r="D644" s="227"/>
      <c r="E644" s="224"/>
      <c r="F644" s="224"/>
      <c r="G644" s="222"/>
      <c r="H644" s="221">
        <v>0.1</v>
      </c>
      <c r="I644" s="222"/>
      <c r="J644" s="223">
        <v>0</v>
      </c>
      <c r="K644" s="224"/>
      <c r="L644" s="224"/>
      <c r="M644" s="215"/>
      <c r="AR644" s="205">
        <v>0</v>
      </c>
      <c r="AS644" s="205">
        <v>0</v>
      </c>
      <c r="AT644" s="205">
        <v>0</v>
      </c>
    </row>
    <row r="645" spans="1:46" ht="15.75" hidden="1" customHeight="1" outlineLevel="1">
      <c r="A645" s="8" t="s">
        <v>61</v>
      </c>
      <c r="B645" s="216">
        <v>634</v>
      </c>
      <c r="C645" s="226"/>
      <c r="D645" s="227"/>
      <c r="E645" s="224"/>
      <c r="F645" s="224"/>
      <c r="G645" s="222"/>
      <c r="H645" s="221">
        <v>0.1</v>
      </c>
      <c r="I645" s="222"/>
      <c r="J645" s="223">
        <v>0</v>
      </c>
      <c r="K645" s="224"/>
      <c r="L645" s="224"/>
      <c r="M645" s="215"/>
      <c r="AR645" s="205">
        <v>0</v>
      </c>
      <c r="AS645" s="205">
        <v>0</v>
      </c>
      <c r="AT645" s="205">
        <v>0</v>
      </c>
    </row>
    <row r="646" spans="1:46" ht="15.75" hidden="1" customHeight="1" outlineLevel="1">
      <c r="A646" s="8" t="s">
        <v>61</v>
      </c>
      <c r="B646" s="216">
        <v>635</v>
      </c>
      <c r="C646" s="226"/>
      <c r="D646" s="227"/>
      <c r="E646" s="224"/>
      <c r="F646" s="224"/>
      <c r="G646" s="222"/>
      <c r="H646" s="221">
        <v>0.1</v>
      </c>
      <c r="I646" s="222"/>
      <c r="J646" s="223">
        <v>0</v>
      </c>
      <c r="K646" s="224"/>
      <c r="L646" s="224"/>
      <c r="M646" s="215"/>
      <c r="AR646" s="205">
        <v>0</v>
      </c>
      <c r="AS646" s="205">
        <v>0</v>
      </c>
      <c r="AT646" s="205">
        <v>0</v>
      </c>
    </row>
    <row r="647" spans="1:46" ht="15.75" hidden="1" customHeight="1" outlineLevel="1">
      <c r="A647" s="8" t="s">
        <v>61</v>
      </c>
      <c r="B647" s="216">
        <v>636</v>
      </c>
      <c r="C647" s="226"/>
      <c r="D647" s="227"/>
      <c r="E647" s="224"/>
      <c r="F647" s="224"/>
      <c r="G647" s="222"/>
      <c r="H647" s="221">
        <v>0.1</v>
      </c>
      <c r="I647" s="222"/>
      <c r="J647" s="223">
        <v>0</v>
      </c>
      <c r="K647" s="224"/>
      <c r="L647" s="224"/>
      <c r="M647" s="215"/>
      <c r="AR647" s="205">
        <v>0</v>
      </c>
      <c r="AS647" s="205">
        <v>0</v>
      </c>
      <c r="AT647" s="205">
        <v>0</v>
      </c>
    </row>
    <row r="648" spans="1:46" ht="15.75" hidden="1" customHeight="1" outlineLevel="1">
      <c r="A648" s="8" t="s">
        <v>61</v>
      </c>
      <c r="B648" s="216">
        <v>637</v>
      </c>
      <c r="C648" s="226"/>
      <c r="D648" s="227"/>
      <c r="E648" s="224"/>
      <c r="F648" s="224"/>
      <c r="G648" s="222"/>
      <c r="H648" s="221">
        <v>0.1</v>
      </c>
      <c r="I648" s="222"/>
      <c r="J648" s="223">
        <v>0</v>
      </c>
      <c r="K648" s="224"/>
      <c r="L648" s="224"/>
      <c r="M648" s="215"/>
      <c r="AR648" s="205">
        <v>0</v>
      </c>
      <c r="AS648" s="205">
        <v>0</v>
      </c>
      <c r="AT648" s="205">
        <v>0</v>
      </c>
    </row>
    <row r="649" spans="1:46" ht="15.75" hidden="1" customHeight="1" outlineLevel="1">
      <c r="A649" s="8" t="s">
        <v>61</v>
      </c>
      <c r="B649" s="216">
        <v>638</v>
      </c>
      <c r="C649" s="226"/>
      <c r="D649" s="227"/>
      <c r="E649" s="224"/>
      <c r="F649" s="224"/>
      <c r="G649" s="222"/>
      <c r="H649" s="221">
        <v>0.1</v>
      </c>
      <c r="I649" s="222"/>
      <c r="J649" s="223">
        <v>0</v>
      </c>
      <c r="K649" s="224"/>
      <c r="L649" s="224"/>
      <c r="M649" s="215"/>
      <c r="AR649" s="205">
        <v>0</v>
      </c>
      <c r="AS649" s="205">
        <v>0</v>
      </c>
      <c r="AT649" s="205">
        <v>0</v>
      </c>
    </row>
    <row r="650" spans="1:46" ht="15.75" hidden="1" customHeight="1" outlineLevel="1">
      <c r="A650" s="8" t="s">
        <v>61</v>
      </c>
      <c r="B650" s="216">
        <v>639</v>
      </c>
      <c r="C650" s="226"/>
      <c r="D650" s="227"/>
      <c r="E650" s="224"/>
      <c r="F650" s="224"/>
      <c r="G650" s="222"/>
      <c r="H650" s="221">
        <v>0.1</v>
      </c>
      <c r="I650" s="222"/>
      <c r="J650" s="223">
        <v>0</v>
      </c>
      <c r="K650" s="224"/>
      <c r="L650" s="224"/>
      <c r="M650" s="215"/>
      <c r="AR650" s="205">
        <v>0</v>
      </c>
      <c r="AS650" s="205">
        <v>0</v>
      </c>
      <c r="AT650" s="205">
        <v>0</v>
      </c>
    </row>
    <row r="651" spans="1:46" ht="15.75" hidden="1" customHeight="1" outlineLevel="1">
      <c r="A651" s="8" t="s">
        <v>61</v>
      </c>
      <c r="B651" s="216">
        <v>640</v>
      </c>
      <c r="C651" s="226"/>
      <c r="D651" s="227"/>
      <c r="E651" s="224"/>
      <c r="F651" s="224"/>
      <c r="G651" s="222"/>
      <c r="H651" s="221">
        <v>0.1</v>
      </c>
      <c r="I651" s="222"/>
      <c r="J651" s="223">
        <v>0</v>
      </c>
      <c r="K651" s="224"/>
      <c r="L651" s="224"/>
      <c r="M651" s="215"/>
      <c r="AR651" s="205">
        <v>0</v>
      </c>
      <c r="AS651" s="205">
        <v>0</v>
      </c>
      <c r="AT651" s="205">
        <v>0</v>
      </c>
    </row>
    <row r="652" spans="1:46" ht="15.75" hidden="1" customHeight="1" outlineLevel="1">
      <c r="A652" s="8" t="s">
        <v>61</v>
      </c>
      <c r="B652" s="216">
        <v>641</v>
      </c>
      <c r="C652" s="226"/>
      <c r="D652" s="227"/>
      <c r="E652" s="224"/>
      <c r="F652" s="224"/>
      <c r="G652" s="222"/>
      <c r="H652" s="221">
        <v>0.1</v>
      </c>
      <c r="I652" s="222"/>
      <c r="J652" s="223">
        <v>0</v>
      </c>
      <c r="K652" s="224"/>
      <c r="L652" s="224"/>
      <c r="M652" s="215"/>
      <c r="AR652" s="205">
        <v>0</v>
      </c>
      <c r="AS652" s="205">
        <v>0</v>
      </c>
      <c r="AT652" s="205">
        <v>0</v>
      </c>
    </row>
    <row r="653" spans="1:46" ht="15.75" hidden="1" customHeight="1" outlineLevel="1">
      <c r="A653" s="8" t="s">
        <v>61</v>
      </c>
      <c r="B653" s="216">
        <v>642</v>
      </c>
      <c r="C653" s="226"/>
      <c r="D653" s="227"/>
      <c r="E653" s="224"/>
      <c r="F653" s="224"/>
      <c r="G653" s="222"/>
      <c r="H653" s="221">
        <v>0.1</v>
      </c>
      <c r="I653" s="222"/>
      <c r="J653" s="223">
        <v>0</v>
      </c>
      <c r="K653" s="224"/>
      <c r="L653" s="224"/>
      <c r="M653" s="215"/>
      <c r="AR653" s="205">
        <v>0</v>
      </c>
      <c r="AS653" s="205">
        <v>0</v>
      </c>
      <c r="AT653" s="205">
        <v>0</v>
      </c>
    </row>
    <row r="654" spans="1:46" ht="15.75" hidden="1" customHeight="1" outlineLevel="1">
      <c r="A654" s="8" t="s">
        <v>61</v>
      </c>
      <c r="B654" s="216">
        <v>643</v>
      </c>
      <c r="C654" s="226"/>
      <c r="D654" s="227"/>
      <c r="E654" s="224"/>
      <c r="F654" s="224"/>
      <c r="G654" s="222"/>
      <c r="H654" s="221">
        <v>0.1</v>
      </c>
      <c r="I654" s="222"/>
      <c r="J654" s="223">
        <v>0</v>
      </c>
      <c r="K654" s="224"/>
      <c r="L654" s="224"/>
      <c r="M654" s="215"/>
      <c r="AR654" s="205">
        <v>0</v>
      </c>
      <c r="AS654" s="205">
        <v>0</v>
      </c>
      <c r="AT654" s="205">
        <v>0</v>
      </c>
    </row>
    <row r="655" spans="1:46" ht="15.75" hidden="1" customHeight="1" outlineLevel="1">
      <c r="A655" s="8" t="s">
        <v>61</v>
      </c>
      <c r="B655" s="216">
        <v>644</v>
      </c>
      <c r="C655" s="226"/>
      <c r="D655" s="227"/>
      <c r="E655" s="224"/>
      <c r="F655" s="224"/>
      <c r="G655" s="222"/>
      <c r="H655" s="221">
        <v>0.1</v>
      </c>
      <c r="I655" s="222"/>
      <c r="J655" s="223">
        <v>0</v>
      </c>
      <c r="K655" s="224"/>
      <c r="L655" s="224"/>
      <c r="M655" s="215"/>
      <c r="AR655" s="205">
        <v>0</v>
      </c>
      <c r="AS655" s="205">
        <v>0</v>
      </c>
      <c r="AT655" s="205">
        <v>0</v>
      </c>
    </row>
    <row r="656" spans="1:46" ht="15.75" hidden="1" customHeight="1" outlineLevel="1">
      <c r="A656" s="8" t="s">
        <v>61</v>
      </c>
      <c r="B656" s="216">
        <v>645</v>
      </c>
      <c r="C656" s="226"/>
      <c r="D656" s="227"/>
      <c r="E656" s="224"/>
      <c r="F656" s="224"/>
      <c r="G656" s="222"/>
      <c r="H656" s="221">
        <v>0.1</v>
      </c>
      <c r="I656" s="222"/>
      <c r="J656" s="223">
        <v>0</v>
      </c>
      <c r="K656" s="224"/>
      <c r="L656" s="224"/>
      <c r="M656" s="215"/>
      <c r="AR656" s="205">
        <v>0</v>
      </c>
      <c r="AS656" s="205">
        <v>0</v>
      </c>
      <c r="AT656" s="205">
        <v>0</v>
      </c>
    </row>
    <row r="657" spans="1:46" ht="15.75" hidden="1" customHeight="1" outlineLevel="1">
      <c r="A657" s="8" t="s">
        <v>61</v>
      </c>
      <c r="B657" s="216">
        <v>646</v>
      </c>
      <c r="C657" s="226"/>
      <c r="D657" s="227"/>
      <c r="E657" s="224"/>
      <c r="F657" s="224"/>
      <c r="G657" s="222"/>
      <c r="H657" s="221">
        <v>0.1</v>
      </c>
      <c r="I657" s="222"/>
      <c r="J657" s="223">
        <v>0</v>
      </c>
      <c r="K657" s="224"/>
      <c r="L657" s="224"/>
      <c r="M657" s="215"/>
      <c r="AR657" s="205">
        <v>0</v>
      </c>
      <c r="AS657" s="205">
        <v>0</v>
      </c>
      <c r="AT657" s="205">
        <v>0</v>
      </c>
    </row>
    <row r="658" spans="1:46" ht="15.75" hidden="1" customHeight="1" outlineLevel="1">
      <c r="A658" s="8" t="s">
        <v>61</v>
      </c>
      <c r="B658" s="216">
        <v>647</v>
      </c>
      <c r="C658" s="226"/>
      <c r="D658" s="227"/>
      <c r="E658" s="224"/>
      <c r="F658" s="224"/>
      <c r="G658" s="222"/>
      <c r="H658" s="221">
        <v>0.1</v>
      </c>
      <c r="I658" s="222"/>
      <c r="J658" s="223">
        <v>0</v>
      </c>
      <c r="K658" s="224"/>
      <c r="L658" s="224"/>
      <c r="M658" s="215"/>
      <c r="AR658" s="205">
        <v>0</v>
      </c>
      <c r="AS658" s="205">
        <v>0</v>
      </c>
      <c r="AT658" s="205">
        <v>0</v>
      </c>
    </row>
    <row r="659" spans="1:46" ht="15.75" hidden="1" customHeight="1" outlineLevel="1">
      <c r="A659" s="8" t="s">
        <v>61</v>
      </c>
      <c r="B659" s="216">
        <v>648</v>
      </c>
      <c r="C659" s="226"/>
      <c r="D659" s="227"/>
      <c r="E659" s="224"/>
      <c r="F659" s="224"/>
      <c r="G659" s="222"/>
      <c r="H659" s="221">
        <v>0.1</v>
      </c>
      <c r="I659" s="222"/>
      <c r="J659" s="223">
        <v>0</v>
      </c>
      <c r="K659" s="224"/>
      <c r="L659" s="224"/>
      <c r="M659" s="215"/>
      <c r="AR659" s="205">
        <v>0</v>
      </c>
      <c r="AS659" s="205">
        <v>0</v>
      </c>
      <c r="AT659" s="205">
        <v>0</v>
      </c>
    </row>
    <row r="660" spans="1:46" ht="15.75" hidden="1" customHeight="1" outlineLevel="1">
      <c r="A660" s="8" t="s">
        <v>61</v>
      </c>
      <c r="B660" s="216">
        <v>649</v>
      </c>
      <c r="C660" s="226"/>
      <c r="D660" s="227"/>
      <c r="E660" s="224"/>
      <c r="F660" s="224"/>
      <c r="G660" s="222"/>
      <c r="H660" s="221">
        <v>0.1</v>
      </c>
      <c r="I660" s="222"/>
      <c r="J660" s="223">
        <v>0</v>
      </c>
      <c r="K660" s="224"/>
      <c r="L660" s="224"/>
      <c r="M660" s="215"/>
      <c r="AR660" s="205">
        <v>0</v>
      </c>
      <c r="AS660" s="205">
        <v>0</v>
      </c>
      <c r="AT660" s="205">
        <v>0</v>
      </c>
    </row>
    <row r="661" spans="1:46" ht="15.75" hidden="1" customHeight="1" outlineLevel="1">
      <c r="A661" s="8" t="s">
        <v>61</v>
      </c>
      <c r="B661" s="216">
        <v>650</v>
      </c>
      <c r="C661" s="226"/>
      <c r="D661" s="227"/>
      <c r="E661" s="224"/>
      <c r="F661" s="224"/>
      <c r="G661" s="222"/>
      <c r="H661" s="221">
        <v>0.1</v>
      </c>
      <c r="I661" s="222"/>
      <c r="J661" s="223">
        <v>0</v>
      </c>
      <c r="K661" s="224"/>
      <c r="L661" s="224"/>
      <c r="M661" s="215"/>
      <c r="AR661" s="205">
        <v>0</v>
      </c>
      <c r="AS661" s="205">
        <v>0</v>
      </c>
      <c r="AT661" s="205">
        <v>0</v>
      </c>
    </row>
    <row r="662" spans="1:46" ht="15.75" hidden="1" customHeight="1" outlineLevel="1">
      <c r="A662" s="8" t="s">
        <v>61</v>
      </c>
      <c r="B662" s="216">
        <v>651</v>
      </c>
      <c r="C662" s="226"/>
      <c r="D662" s="227"/>
      <c r="E662" s="224"/>
      <c r="F662" s="224"/>
      <c r="G662" s="222"/>
      <c r="H662" s="221">
        <v>0.1</v>
      </c>
      <c r="I662" s="222"/>
      <c r="J662" s="223">
        <v>0</v>
      </c>
      <c r="K662" s="224"/>
      <c r="L662" s="224"/>
      <c r="M662" s="215"/>
      <c r="AR662" s="205">
        <v>0</v>
      </c>
      <c r="AS662" s="205">
        <v>0</v>
      </c>
      <c r="AT662" s="205">
        <v>0</v>
      </c>
    </row>
    <row r="663" spans="1:46" ht="15.75" hidden="1" customHeight="1" outlineLevel="1">
      <c r="A663" s="8" t="s">
        <v>61</v>
      </c>
      <c r="B663" s="216">
        <v>652</v>
      </c>
      <c r="C663" s="226"/>
      <c r="D663" s="227"/>
      <c r="E663" s="224"/>
      <c r="F663" s="224"/>
      <c r="G663" s="222"/>
      <c r="H663" s="221">
        <v>0.1</v>
      </c>
      <c r="I663" s="222"/>
      <c r="J663" s="223">
        <v>0</v>
      </c>
      <c r="K663" s="224"/>
      <c r="L663" s="224"/>
      <c r="M663" s="215"/>
      <c r="AR663" s="205">
        <v>0</v>
      </c>
      <c r="AS663" s="205">
        <v>0</v>
      </c>
      <c r="AT663" s="205">
        <v>0</v>
      </c>
    </row>
    <row r="664" spans="1:46" ht="15.75" hidden="1" customHeight="1" outlineLevel="1">
      <c r="A664" s="8" t="s">
        <v>61</v>
      </c>
      <c r="B664" s="216">
        <v>653</v>
      </c>
      <c r="C664" s="226"/>
      <c r="D664" s="227"/>
      <c r="E664" s="224"/>
      <c r="F664" s="224"/>
      <c r="G664" s="222"/>
      <c r="H664" s="221">
        <v>0.1</v>
      </c>
      <c r="I664" s="222"/>
      <c r="J664" s="223">
        <v>0</v>
      </c>
      <c r="K664" s="224"/>
      <c r="L664" s="224"/>
      <c r="M664" s="215"/>
      <c r="AR664" s="205">
        <v>0</v>
      </c>
      <c r="AS664" s="205">
        <v>0</v>
      </c>
      <c r="AT664" s="205">
        <v>0</v>
      </c>
    </row>
    <row r="665" spans="1:46" ht="15.75" hidden="1" customHeight="1" outlineLevel="1">
      <c r="A665" s="8" t="s">
        <v>61</v>
      </c>
      <c r="B665" s="216">
        <v>654</v>
      </c>
      <c r="C665" s="226"/>
      <c r="D665" s="227"/>
      <c r="E665" s="224"/>
      <c r="F665" s="224"/>
      <c r="G665" s="222"/>
      <c r="H665" s="221">
        <v>0.1</v>
      </c>
      <c r="I665" s="222"/>
      <c r="J665" s="223">
        <v>0</v>
      </c>
      <c r="K665" s="224"/>
      <c r="L665" s="224"/>
      <c r="M665" s="215"/>
      <c r="AR665" s="205">
        <v>0</v>
      </c>
      <c r="AS665" s="205">
        <v>0</v>
      </c>
      <c r="AT665" s="205">
        <v>0</v>
      </c>
    </row>
    <row r="666" spans="1:46" ht="15.75" hidden="1" customHeight="1" outlineLevel="1">
      <c r="A666" s="8" t="s">
        <v>61</v>
      </c>
      <c r="B666" s="216">
        <v>655</v>
      </c>
      <c r="C666" s="226"/>
      <c r="D666" s="227"/>
      <c r="E666" s="224"/>
      <c r="F666" s="224"/>
      <c r="G666" s="222"/>
      <c r="H666" s="221">
        <v>0.1</v>
      </c>
      <c r="I666" s="222"/>
      <c r="J666" s="223">
        <v>0</v>
      </c>
      <c r="K666" s="224"/>
      <c r="L666" s="224"/>
      <c r="M666" s="215"/>
      <c r="AR666" s="205">
        <v>0</v>
      </c>
      <c r="AS666" s="205">
        <v>0</v>
      </c>
      <c r="AT666" s="205">
        <v>0</v>
      </c>
    </row>
    <row r="667" spans="1:46" ht="15.75" hidden="1" customHeight="1" outlineLevel="1">
      <c r="A667" s="8" t="s">
        <v>61</v>
      </c>
      <c r="B667" s="216">
        <v>656</v>
      </c>
      <c r="C667" s="226"/>
      <c r="D667" s="227"/>
      <c r="E667" s="224"/>
      <c r="F667" s="224"/>
      <c r="G667" s="222"/>
      <c r="H667" s="221">
        <v>0.1</v>
      </c>
      <c r="I667" s="222"/>
      <c r="J667" s="223">
        <v>0</v>
      </c>
      <c r="K667" s="224"/>
      <c r="L667" s="224"/>
      <c r="M667" s="215"/>
      <c r="AR667" s="205">
        <v>0</v>
      </c>
      <c r="AS667" s="205">
        <v>0</v>
      </c>
      <c r="AT667" s="205">
        <v>0</v>
      </c>
    </row>
    <row r="668" spans="1:46" ht="15.75" hidden="1" customHeight="1" outlineLevel="1">
      <c r="A668" s="8" t="s">
        <v>61</v>
      </c>
      <c r="B668" s="216">
        <v>657</v>
      </c>
      <c r="C668" s="226"/>
      <c r="D668" s="227"/>
      <c r="E668" s="224"/>
      <c r="F668" s="224"/>
      <c r="G668" s="222"/>
      <c r="H668" s="221">
        <v>0.1</v>
      </c>
      <c r="I668" s="222"/>
      <c r="J668" s="223">
        <v>0</v>
      </c>
      <c r="K668" s="224"/>
      <c r="L668" s="224"/>
      <c r="M668" s="215"/>
      <c r="AR668" s="205">
        <v>0</v>
      </c>
      <c r="AS668" s="205">
        <v>0</v>
      </c>
      <c r="AT668" s="205">
        <v>0</v>
      </c>
    </row>
    <row r="669" spans="1:46" ht="15.75" hidden="1" customHeight="1" outlineLevel="1">
      <c r="A669" s="8" t="s">
        <v>61</v>
      </c>
      <c r="B669" s="216">
        <v>658</v>
      </c>
      <c r="C669" s="226"/>
      <c r="D669" s="227"/>
      <c r="E669" s="224"/>
      <c r="F669" s="224"/>
      <c r="G669" s="222"/>
      <c r="H669" s="221">
        <v>0.1</v>
      </c>
      <c r="I669" s="222"/>
      <c r="J669" s="223">
        <v>0</v>
      </c>
      <c r="K669" s="224"/>
      <c r="L669" s="224"/>
      <c r="M669" s="215"/>
      <c r="AR669" s="205">
        <v>0</v>
      </c>
      <c r="AS669" s="205">
        <v>0</v>
      </c>
      <c r="AT669" s="205">
        <v>0</v>
      </c>
    </row>
    <row r="670" spans="1:46" ht="15.75" hidden="1" customHeight="1" outlineLevel="1">
      <c r="A670" s="8" t="s">
        <v>61</v>
      </c>
      <c r="B670" s="216">
        <v>659</v>
      </c>
      <c r="C670" s="226"/>
      <c r="D670" s="227"/>
      <c r="E670" s="224"/>
      <c r="F670" s="224"/>
      <c r="G670" s="222"/>
      <c r="H670" s="221">
        <v>0.1</v>
      </c>
      <c r="I670" s="222"/>
      <c r="J670" s="223">
        <v>0</v>
      </c>
      <c r="K670" s="224"/>
      <c r="L670" s="224"/>
      <c r="M670" s="215"/>
      <c r="AR670" s="205">
        <v>0</v>
      </c>
      <c r="AS670" s="205">
        <v>0</v>
      </c>
      <c r="AT670" s="205">
        <v>0</v>
      </c>
    </row>
    <row r="671" spans="1:46" ht="15.75" hidden="1" customHeight="1" outlineLevel="1">
      <c r="A671" s="8" t="s">
        <v>61</v>
      </c>
      <c r="B671" s="216">
        <v>660</v>
      </c>
      <c r="C671" s="226"/>
      <c r="D671" s="227"/>
      <c r="E671" s="224"/>
      <c r="F671" s="224"/>
      <c r="G671" s="222"/>
      <c r="H671" s="221">
        <v>0.1</v>
      </c>
      <c r="I671" s="222"/>
      <c r="J671" s="223">
        <v>0</v>
      </c>
      <c r="K671" s="224"/>
      <c r="L671" s="224"/>
      <c r="M671" s="215"/>
      <c r="AR671" s="205">
        <v>0</v>
      </c>
      <c r="AS671" s="205">
        <v>0</v>
      </c>
      <c r="AT671" s="205">
        <v>0</v>
      </c>
    </row>
    <row r="672" spans="1:46" ht="15.75" hidden="1" customHeight="1" outlineLevel="1">
      <c r="A672" s="8" t="s">
        <v>61</v>
      </c>
      <c r="B672" s="216">
        <v>661</v>
      </c>
      <c r="C672" s="226"/>
      <c r="D672" s="227"/>
      <c r="E672" s="224"/>
      <c r="F672" s="224"/>
      <c r="G672" s="222"/>
      <c r="H672" s="221">
        <v>0.1</v>
      </c>
      <c r="I672" s="222"/>
      <c r="J672" s="223">
        <v>0</v>
      </c>
      <c r="K672" s="224"/>
      <c r="L672" s="224"/>
      <c r="M672" s="215"/>
      <c r="AR672" s="205">
        <v>0</v>
      </c>
      <c r="AS672" s="205">
        <v>0</v>
      </c>
      <c r="AT672" s="205">
        <v>0</v>
      </c>
    </row>
    <row r="673" spans="1:46" ht="15.75" hidden="1" customHeight="1" outlineLevel="1">
      <c r="A673" s="8" t="s">
        <v>61</v>
      </c>
      <c r="B673" s="216">
        <v>662</v>
      </c>
      <c r="C673" s="226"/>
      <c r="D673" s="227"/>
      <c r="E673" s="224"/>
      <c r="F673" s="224"/>
      <c r="G673" s="222"/>
      <c r="H673" s="221">
        <v>0.1</v>
      </c>
      <c r="I673" s="222"/>
      <c r="J673" s="223">
        <v>0</v>
      </c>
      <c r="K673" s="224"/>
      <c r="L673" s="224"/>
      <c r="M673" s="215"/>
      <c r="AR673" s="205">
        <v>0</v>
      </c>
      <c r="AS673" s="205">
        <v>0</v>
      </c>
      <c r="AT673" s="205">
        <v>0</v>
      </c>
    </row>
    <row r="674" spans="1:46" ht="15.75" hidden="1" customHeight="1" outlineLevel="1">
      <c r="A674" s="8" t="s">
        <v>61</v>
      </c>
      <c r="B674" s="216">
        <v>663</v>
      </c>
      <c r="C674" s="226"/>
      <c r="D674" s="227"/>
      <c r="E674" s="224"/>
      <c r="F674" s="224"/>
      <c r="G674" s="222"/>
      <c r="H674" s="221">
        <v>0.1</v>
      </c>
      <c r="I674" s="222"/>
      <c r="J674" s="223">
        <v>0</v>
      </c>
      <c r="K674" s="224"/>
      <c r="L674" s="224"/>
      <c r="M674" s="215"/>
      <c r="AR674" s="205">
        <v>0</v>
      </c>
      <c r="AS674" s="205">
        <v>0</v>
      </c>
      <c r="AT674" s="205">
        <v>0</v>
      </c>
    </row>
    <row r="675" spans="1:46" ht="15.75" hidden="1" customHeight="1" outlineLevel="1">
      <c r="A675" s="8" t="s">
        <v>61</v>
      </c>
      <c r="B675" s="216">
        <v>664</v>
      </c>
      <c r="C675" s="226"/>
      <c r="D675" s="227"/>
      <c r="E675" s="224"/>
      <c r="F675" s="224"/>
      <c r="G675" s="222"/>
      <c r="H675" s="221">
        <v>0.1</v>
      </c>
      <c r="I675" s="222"/>
      <c r="J675" s="223">
        <v>0</v>
      </c>
      <c r="K675" s="224"/>
      <c r="L675" s="224"/>
      <c r="M675" s="215"/>
      <c r="AR675" s="205">
        <v>0</v>
      </c>
      <c r="AS675" s="205">
        <v>0</v>
      </c>
      <c r="AT675" s="205">
        <v>0</v>
      </c>
    </row>
    <row r="676" spans="1:46" ht="15.75" hidden="1" customHeight="1" outlineLevel="1">
      <c r="A676" s="8" t="s">
        <v>61</v>
      </c>
      <c r="B676" s="216">
        <v>665</v>
      </c>
      <c r="C676" s="226"/>
      <c r="D676" s="227"/>
      <c r="E676" s="224"/>
      <c r="F676" s="224"/>
      <c r="G676" s="222"/>
      <c r="H676" s="221">
        <v>0.1</v>
      </c>
      <c r="I676" s="222"/>
      <c r="J676" s="223">
        <v>0</v>
      </c>
      <c r="K676" s="224"/>
      <c r="L676" s="224"/>
      <c r="M676" s="215"/>
      <c r="AR676" s="205">
        <v>0</v>
      </c>
      <c r="AS676" s="205">
        <v>0</v>
      </c>
      <c r="AT676" s="205">
        <v>0</v>
      </c>
    </row>
    <row r="677" spans="1:46" ht="15.75" hidden="1" customHeight="1" outlineLevel="1">
      <c r="A677" s="8" t="s">
        <v>61</v>
      </c>
      <c r="B677" s="216">
        <v>666</v>
      </c>
      <c r="C677" s="226"/>
      <c r="D677" s="227"/>
      <c r="E677" s="224"/>
      <c r="F677" s="224"/>
      <c r="G677" s="222"/>
      <c r="H677" s="221">
        <v>0.1</v>
      </c>
      <c r="I677" s="222"/>
      <c r="J677" s="223">
        <v>0</v>
      </c>
      <c r="K677" s="224"/>
      <c r="L677" s="224"/>
      <c r="M677" s="215"/>
      <c r="AR677" s="205">
        <v>0</v>
      </c>
      <c r="AS677" s="205">
        <v>0</v>
      </c>
      <c r="AT677" s="205">
        <v>0</v>
      </c>
    </row>
    <row r="678" spans="1:46" ht="15.75" hidden="1" customHeight="1" outlineLevel="1">
      <c r="A678" s="8" t="s">
        <v>61</v>
      </c>
      <c r="B678" s="216">
        <v>667</v>
      </c>
      <c r="C678" s="226"/>
      <c r="D678" s="227"/>
      <c r="E678" s="224"/>
      <c r="F678" s="224"/>
      <c r="G678" s="222"/>
      <c r="H678" s="221">
        <v>0.1</v>
      </c>
      <c r="I678" s="222"/>
      <c r="J678" s="223">
        <v>0</v>
      </c>
      <c r="K678" s="224"/>
      <c r="L678" s="224"/>
      <c r="M678" s="215"/>
      <c r="AR678" s="205">
        <v>0</v>
      </c>
      <c r="AS678" s="205">
        <v>0</v>
      </c>
      <c r="AT678" s="205">
        <v>0</v>
      </c>
    </row>
    <row r="679" spans="1:46" ht="15.75" hidden="1" customHeight="1" outlineLevel="1">
      <c r="A679" s="8" t="s">
        <v>61</v>
      </c>
      <c r="B679" s="216">
        <v>668</v>
      </c>
      <c r="C679" s="226"/>
      <c r="D679" s="227"/>
      <c r="E679" s="224"/>
      <c r="F679" s="224"/>
      <c r="G679" s="222"/>
      <c r="H679" s="221">
        <v>0.1</v>
      </c>
      <c r="I679" s="222"/>
      <c r="J679" s="223">
        <v>0</v>
      </c>
      <c r="K679" s="224"/>
      <c r="L679" s="224"/>
      <c r="M679" s="215"/>
      <c r="AR679" s="205">
        <v>0</v>
      </c>
      <c r="AS679" s="205">
        <v>0</v>
      </c>
      <c r="AT679" s="205">
        <v>0</v>
      </c>
    </row>
    <row r="680" spans="1:46" ht="15.75" hidden="1" customHeight="1" outlineLevel="1">
      <c r="A680" s="8" t="s">
        <v>61</v>
      </c>
      <c r="B680" s="216">
        <v>669</v>
      </c>
      <c r="C680" s="226"/>
      <c r="D680" s="227"/>
      <c r="E680" s="224"/>
      <c r="F680" s="224"/>
      <c r="G680" s="222"/>
      <c r="H680" s="221">
        <v>0.1</v>
      </c>
      <c r="I680" s="222"/>
      <c r="J680" s="223">
        <v>0</v>
      </c>
      <c r="K680" s="224"/>
      <c r="L680" s="224"/>
      <c r="M680" s="215"/>
      <c r="AR680" s="205">
        <v>0</v>
      </c>
      <c r="AS680" s="205">
        <v>0</v>
      </c>
      <c r="AT680" s="205">
        <v>0</v>
      </c>
    </row>
    <row r="681" spans="1:46" ht="15.75" hidden="1" customHeight="1" outlineLevel="1">
      <c r="A681" s="8" t="s">
        <v>61</v>
      </c>
      <c r="B681" s="216">
        <v>670</v>
      </c>
      <c r="C681" s="226"/>
      <c r="D681" s="227"/>
      <c r="E681" s="224"/>
      <c r="F681" s="224"/>
      <c r="G681" s="222"/>
      <c r="H681" s="221">
        <v>0.1</v>
      </c>
      <c r="I681" s="222"/>
      <c r="J681" s="223">
        <v>0</v>
      </c>
      <c r="K681" s="224"/>
      <c r="L681" s="224"/>
      <c r="M681" s="215"/>
      <c r="AR681" s="205">
        <v>0</v>
      </c>
      <c r="AS681" s="205">
        <v>0</v>
      </c>
      <c r="AT681" s="205">
        <v>0</v>
      </c>
    </row>
    <row r="682" spans="1:46" ht="15.75" hidden="1" customHeight="1" outlineLevel="1">
      <c r="A682" s="8" t="s">
        <v>61</v>
      </c>
      <c r="B682" s="216">
        <v>671</v>
      </c>
      <c r="C682" s="226"/>
      <c r="D682" s="227"/>
      <c r="E682" s="224"/>
      <c r="F682" s="224"/>
      <c r="G682" s="222"/>
      <c r="H682" s="221">
        <v>0.1</v>
      </c>
      <c r="I682" s="222"/>
      <c r="J682" s="223">
        <v>0</v>
      </c>
      <c r="K682" s="224"/>
      <c r="L682" s="224"/>
      <c r="M682" s="215"/>
      <c r="AR682" s="205">
        <v>0</v>
      </c>
      <c r="AS682" s="205">
        <v>0</v>
      </c>
      <c r="AT682" s="205">
        <v>0</v>
      </c>
    </row>
    <row r="683" spans="1:46" ht="15.75" hidden="1" customHeight="1" outlineLevel="1">
      <c r="A683" s="8" t="s">
        <v>61</v>
      </c>
      <c r="B683" s="216">
        <v>672</v>
      </c>
      <c r="C683" s="226"/>
      <c r="D683" s="227"/>
      <c r="E683" s="224"/>
      <c r="F683" s="224"/>
      <c r="G683" s="222"/>
      <c r="H683" s="221">
        <v>0.1</v>
      </c>
      <c r="I683" s="222"/>
      <c r="J683" s="223">
        <v>0</v>
      </c>
      <c r="K683" s="224"/>
      <c r="L683" s="224"/>
      <c r="M683" s="215"/>
      <c r="AR683" s="205">
        <v>0</v>
      </c>
      <c r="AS683" s="205">
        <v>0</v>
      </c>
      <c r="AT683" s="205">
        <v>0</v>
      </c>
    </row>
    <row r="684" spans="1:46" ht="15.75" hidden="1" customHeight="1" outlineLevel="1">
      <c r="A684" s="8" t="s">
        <v>61</v>
      </c>
      <c r="B684" s="216">
        <v>673</v>
      </c>
      <c r="C684" s="226"/>
      <c r="D684" s="227"/>
      <c r="E684" s="224"/>
      <c r="F684" s="224"/>
      <c r="G684" s="222"/>
      <c r="H684" s="221">
        <v>0.1</v>
      </c>
      <c r="I684" s="222"/>
      <c r="J684" s="223">
        <v>0</v>
      </c>
      <c r="K684" s="224"/>
      <c r="L684" s="224"/>
      <c r="M684" s="215"/>
      <c r="AR684" s="205">
        <v>0</v>
      </c>
      <c r="AS684" s="205">
        <v>0</v>
      </c>
      <c r="AT684" s="205">
        <v>0</v>
      </c>
    </row>
    <row r="685" spans="1:46" ht="15.75" hidden="1" customHeight="1" outlineLevel="1">
      <c r="A685" s="8" t="s">
        <v>61</v>
      </c>
      <c r="B685" s="216">
        <v>674</v>
      </c>
      <c r="C685" s="226"/>
      <c r="D685" s="227"/>
      <c r="E685" s="224"/>
      <c r="F685" s="224"/>
      <c r="G685" s="222"/>
      <c r="H685" s="221">
        <v>0.1</v>
      </c>
      <c r="I685" s="222"/>
      <c r="J685" s="223">
        <v>0</v>
      </c>
      <c r="K685" s="224"/>
      <c r="L685" s="224"/>
      <c r="M685" s="215"/>
      <c r="AR685" s="205">
        <v>0</v>
      </c>
      <c r="AS685" s="205">
        <v>0</v>
      </c>
      <c r="AT685" s="205">
        <v>0</v>
      </c>
    </row>
    <row r="686" spans="1:46" ht="15.75" hidden="1" customHeight="1" outlineLevel="1">
      <c r="A686" s="8" t="s">
        <v>61</v>
      </c>
      <c r="B686" s="216">
        <v>675</v>
      </c>
      <c r="C686" s="226"/>
      <c r="D686" s="227"/>
      <c r="E686" s="224"/>
      <c r="F686" s="224"/>
      <c r="G686" s="222"/>
      <c r="H686" s="221">
        <v>0.1</v>
      </c>
      <c r="I686" s="222"/>
      <c r="J686" s="223">
        <v>0</v>
      </c>
      <c r="K686" s="224"/>
      <c r="L686" s="224"/>
      <c r="M686" s="215"/>
      <c r="AR686" s="205">
        <v>0</v>
      </c>
      <c r="AS686" s="205">
        <v>0</v>
      </c>
      <c r="AT686" s="205">
        <v>0</v>
      </c>
    </row>
    <row r="687" spans="1:46" ht="15.75" hidden="1" customHeight="1" outlineLevel="1">
      <c r="A687" s="8" t="s">
        <v>61</v>
      </c>
      <c r="B687" s="216">
        <v>676</v>
      </c>
      <c r="C687" s="226"/>
      <c r="D687" s="227"/>
      <c r="E687" s="224"/>
      <c r="F687" s="224"/>
      <c r="G687" s="222"/>
      <c r="H687" s="221">
        <v>0.1</v>
      </c>
      <c r="I687" s="222"/>
      <c r="J687" s="223">
        <v>0</v>
      </c>
      <c r="K687" s="224"/>
      <c r="L687" s="224"/>
      <c r="M687" s="215"/>
      <c r="AR687" s="205">
        <v>0</v>
      </c>
      <c r="AS687" s="205">
        <v>0</v>
      </c>
      <c r="AT687" s="205">
        <v>0</v>
      </c>
    </row>
    <row r="688" spans="1:46" ht="15.75" hidden="1" customHeight="1" outlineLevel="1">
      <c r="A688" s="8" t="s">
        <v>61</v>
      </c>
      <c r="B688" s="216">
        <v>677</v>
      </c>
      <c r="C688" s="226"/>
      <c r="D688" s="227"/>
      <c r="E688" s="224"/>
      <c r="F688" s="224"/>
      <c r="G688" s="222"/>
      <c r="H688" s="221">
        <v>0.1</v>
      </c>
      <c r="I688" s="222"/>
      <c r="J688" s="223">
        <v>0</v>
      </c>
      <c r="K688" s="224"/>
      <c r="L688" s="224"/>
      <c r="M688" s="215"/>
      <c r="AR688" s="205">
        <v>0</v>
      </c>
      <c r="AS688" s="205">
        <v>0</v>
      </c>
      <c r="AT688" s="205">
        <v>0</v>
      </c>
    </row>
    <row r="689" spans="1:46" ht="15.75" hidden="1" customHeight="1" outlineLevel="1">
      <c r="A689" s="8" t="s">
        <v>61</v>
      </c>
      <c r="B689" s="216">
        <v>678</v>
      </c>
      <c r="C689" s="226"/>
      <c r="D689" s="227"/>
      <c r="E689" s="224"/>
      <c r="F689" s="224"/>
      <c r="G689" s="222"/>
      <c r="H689" s="221">
        <v>0.1</v>
      </c>
      <c r="I689" s="222"/>
      <c r="J689" s="223">
        <v>0</v>
      </c>
      <c r="K689" s="224"/>
      <c r="L689" s="224"/>
      <c r="M689" s="215"/>
      <c r="AR689" s="205">
        <v>0</v>
      </c>
      <c r="AS689" s="205">
        <v>0</v>
      </c>
      <c r="AT689" s="205">
        <v>0</v>
      </c>
    </row>
    <row r="690" spans="1:46" ht="15.75" hidden="1" customHeight="1" outlineLevel="1">
      <c r="A690" s="8" t="s">
        <v>61</v>
      </c>
      <c r="B690" s="216">
        <v>679</v>
      </c>
      <c r="C690" s="226"/>
      <c r="D690" s="227"/>
      <c r="E690" s="224"/>
      <c r="F690" s="224"/>
      <c r="G690" s="222"/>
      <c r="H690" s="221">
        <v>0.1</v>
      </c>
      <c r="I690" s="222"/>
      <c r="J690" s="223">
        <v>0</v>
      </c>
      <c r="K690" s="224"/>
      <c r="L690" s="224"/>
      <c r="M690" s="215"/>
      <c r="AR690" s="205">
        <v>0</v>
      </c>
      <c r="AS690" s="205">
        <v>0</v>
      </c>
      <c r="AT690" s="205">
        <v>0</v>
      </c>
    </row>
    <row r="691" spans="1:46" ht="15.75" hidden="1" customHeight="1" outlineLevel="1">
      <c r="A691" s="8" t="s">
        <v>61</v>
      </c>
      <c r="B691" s="216">
        <v>680</v>
      </c>
      <c r="C691" s="226"/>
      <c r="D691" s="227"/>
      <c r="E691" s="224"/>
      <c r="F691" s="224"/>
      <c r="G691" s="222"/>
      <c r="H691" s="221">
        <v>0.1</v>
      </c>
      <c r="I691" s="222"/>
      <c r="J691" s="223">
        <v>0</v>
      </c>
      <c r="K691" s="224"/>
      <c r="L691" s="224"/>
      <c r="M691" s="215"/>
      <c r="AR691" s="205">
        <v>0</v>
      </c>
      <c r="AS691" s="205">
        <v>0</v>
      </c>
      <c r="AT691" s="205">
        <v>0</v>
      </c>
    </row>
    <row r="692" spans="1:46" ht="15.75" hidden="1" customHeight="1" outlineLevel="1">
      <c r="A692" s="8" t="s">
        <v>61</v>
      </c>
      <c r="B692" s="216">
        <v>681</v>
      </c>
      <c r="C692" s="226"/>
      <c r="D692" s="227"/>
      <c r="E692" s="224"/>
      <c r="F692" s="224"/>
      <c r="G692" s="222"/>
      <c r="H692" s="221">
        <v>0.1</v>
      </c>
      <c r="I692" s="222"/>
      <c r="J692" s="223">
        <v>0</v>
      </c>
      <c r="K692" s="224"/>
      <c r="L692" s="224"/>
      <c r="M692" s="215"/>
      <c r="AR692" s="205">
        <v>0</v>
      </c>
      <c r="AS692" s="205">
        <v>0</v>
      </c>
      <c r="AT692" s="205">
        <v>0</v>
      </c>
    </row>
    <row r="693" spans="1:46" ht="15.75" hidden="1" customHeight="1" outlineLevel="1">
      <c r="A693" s="8" t="s">
        <v>61</v>
      </c>
      <c r="B693" s="216">
        <v>682</v>
      </c>
      <c r="C693" s="226"/>
      <c r="D693" s="227"/>
      <c r="E693" s="224"/>
      <c r="F693" s="224"/>
      <c r="G693" s="222"/>
      <c r="H693" s="221">
        <v>0.1</v>
      </c>
      <c r="I693" s="222"/>
      <c r="J693" s="223">
        <v>0</v>
      </c>
      <c r="K693" s="224"/>
      <c r="L693" s="224"/>
      <c r="M693" s="215"/>
      <c r="AR693" s="205">
        <v>0</v>
      </c>
      <c r="AS693" s="205">
        <v>0</v>
      </c>
      <c r="AT693" s="205">
        <v>0</v>
      </c>
    </row>
    <row r="694" spans="1:46" ht="15.75" hidden="1" customHeight="1" outlineLevel="1">
      <c r="A694" s="8" t="s">
        <v>61</v>
      </c>
      <c r="B694" s="216">
        <v>683</v>
      </c>
      <c r="C694" s="226"/>
      <c r="D694" s="227"/>
      <c r="E694" s="224"/>
      <c r="F694" s="224"/>
      <c r="G694" s="222"/>
      <c r="H694" s="221">
        <v>0.1</v>
      </c>
      <c r="I694" s="222"/>
      <c r="J694" s="223">
        <v>0</v>
      </c>
      <c r="K694" s="224"/>
      <c r="L694" s="224"/>
      <c r="M694" s="215"/>
      <c r="AR694" s="205">
        <v>0</v>
      </c>
      <c r="AS694" s="205">
        <v>0</v>
      </c>
      <c r="AT694" s="205">
        <v>0</v>
      </c>
    </row>
    <row r="695" spans="1:46" ht="15.75" hidden="1" customHeight="1" outlineLevel="1">
      <c r="A695" s="8" t="s">
        <v>61</v>
      </c>
      <c r="B695" s="216">
        <v>684</v>
      </c>
      <c r="C695" s="226"/>
      <c r="D695" s="227"/>
      <c r="E695" s="224"/>
      <c r="F695" s="224"/>
      <c r="G695" s="222"/>
      <c r="H695" s="221">
        <v>0.1</v>
      </c>
      <c r="I695" s="222"/>
      <c r="J695" s="223">
        <v>0</v>
      </c>
      <c r="K695" s="224"/>
      <c r="L695" s="224"/>
      <c r="M695" s="215"/>
      <c r="AR695" s="205">
        <v>0</v>
      </c>
      <c r="AS695" s="205">
        <v>0</v>
      </c>
      <c r="AT695" s="205">
        <v>0</v>
      </c>
    </row>
    <row r="696" spans="1:46" ht="15.75" hidden="1" customHeight="1" outlineLevel="1">
      <c r="A696" s="8" t="s">
        <v>61</v>
      </c>
      <c r="B696" s="216">
        <v>685</v>
      </c>
      <c r="C696" s="226"/>
      <c r="D696" s="227"/>
      <c r="E696" s="224"/>
      <c r="F696" s="224"/>
      <c r="G696" s="222"/>
      <c r="H696" s="221">
        <v>0.1</v>
      </c>
      <c r="I696" s="222"/>
      <c r="J696" s="223">
        <v>0</v>
      </c>
      <c r="K696" s="224"/>
      <c r="L696" s="224"/>
      <c r="M696" s="215"/>
      <c r="AR696" s="205">
        <v>0</v>
      </c>
      <c r="AS696" s="205">
        <v>0</v>
      </c>
      <c r="AT696" s="205">
        <v>0</v>
      </c>
    </row>
    <row r="697" spans="1:46" ht="15.75" hidden="1" customHeight="1" outlineLevel="1">
      <c r="A697" s="8" t="s">
        <v>61</v>
      </c>
      <c r="B697" s="216">
        <v>686</v>
      </c>
      <c r="C697" s="226"/>
      <c r="D697" s="227"/>
      <c r="E697" s="224"/>
      <c r="F697" s="224"/>
      <c r="G697" s="222"/>
      <c r="H697" s="221">
        <v>0.1</v>
      </c>
      <c r="I697" s="222"/>
      <c r="J697" s="223">
        <v>0</v>
      </c>
      <c r="K697" s="224"/>
      <c r="L697" s="224"/>
      <c r="M697" s="215"/>
      <c r="AR697" s="205">
        <v>0</v>
      </c>
      <c r="AS697" s="205">
        <v>0</v>
      </c>
      <c r="AT697" s="205">
        <v>0</v>
      </c>
    </row>
    <row r="698" spans="1:46" ht="15.75" hidden="1" customHeight="1" outlineLevel="1">
      <c r="A698" s="8" t="s">
        <v>61</v>
      </c>
      <c r="B698" s="216">
        <v>687</v>
      </c>
      <c r="C698" s="226"/>
      <c r="D698" s="227"/>
      <c r="E698" s="224"/>
      <c r="F698" s="224"/>
      <c r="G698" s="222"/>
      <c r="H698" s="221">
        <v>0.1</v>
      </c>
      <c r="I698" s="222"/>
      <c r="J698" s="223">
        <v>0</v>
      </c>
      <c r="K698" s="224"/>
      <c r="L698" s="224"/>
      <c r="M698" s="215"/>
      <c r="AR698" s="205">
        <v>0</v>
      </c>
      <c r="AS698" s="205">
        <v>0</v>
      </c>
      <c r="AT698" s="205">
        <v>0</v>
      </c>
    </row>
    <row r="699" spans="1:46" ht="15.75" hidden="1" customHeight="1" outlineLevel="1">
      <c r="A699" s="8" t="s">
        <v>61</v>
      </c>
      <c r="B699" s="216">
        <v>688</v>
      </c>
      <c r="C699" s="226"/>
      <c r="D699" s="227"/>
      <c r="E699" s="224"/>
      <c r="F699" s="224"/>
      <c r="G699" s="222"/>
      <c r="H699" s="221">
        <v>0.1</v>
      </c>
      <c r="I699" s="222"/>
      <c r="J699" s="223">
        <v>0</v>
      </c>
      <c r="K699" s="224"/>
      <c r="L699" s="224"/>
      <c r="M699" s="215"/>
      <c r="AR699" s="205">
        <v>0</v>
      </c>
      <c r="AS699" s="205">
        <v>0</v>
      </c>
      <c r="AT699" s="205">
        <v>0</v>
      </c>
    </row>
    <row r="700" spans="1:46" ht="15.75" hidden="1" customHeight="1" outlineLevel="1">
      <c r="A700" s="8" t="s">
        <v>61</v>
      </c>
      <c r="B700" s="216">
        <v>689</v>
      </c>
      <c r="C700" s="226"/>
      <c r="D700" s="227"/>
      <c r="E700" s="224"/>
      <c r="F700" s="224"/>
      <c r="G700" s="222"/>
      <c r="H700" s="221">
        <v>0.1</v>
      </c>
      <c r="I700" s="222"/>
      <c r="J700" s="223">
        <v>0</v>
      </c>
      <c r="K700" s="224"/>
      <c r="L700" s="224"/>
      <c r="M700" s="215"/>
      <c r="AR700" s="205">
        <v>0</v>
      </c>
      <c r="AS700" s="205">
        <v>0</v>
      </c>
      <c r="AT700" s="205">
        <v>0</v>
      </c>
    </row>
    <row r="701" spans="1:46" ht="15.75" hidden="1" customHeight="1" outlineLevel="1">
      <c r="A701" s="8" t="s">
        <v>61</v>
      </c>
      <c r="B701" s="216">
        <v>690</v>
      </c>
      <c r="C701" s="226"/>
      <c r="D701" s="227"/>
      <c r="E701" s="224"/>
      <c r="F701" s="224"/>
      <c r="G701" s="222"/>
      <c r="H701" s="221">
        <v>0.1</v>
      </c>
      <c r="I701" s="222"/>
      <c r="J701" s="223">
        <v>0</v>
      </c>
      <c r="K701" s="224"/>
      <c r="L701" s="224"/>
      <c r="M701" s="215"/>
      <c r="AR701" s="205">
        <v>0</v>
      </c>
      <c r="AS701" s="205">
        <v>0</v>
      </c>
      <c r="AT701" s="205">
        <v>0</v>
      </c>
    </row>
    <row r="702" spans="1:46" ht="15.75" hidden="1" customHeight="1" outlineLevel="1">
      <c r="A702" s="8" t="s">
        <v>61</v>
      </c>
      <c r="B702" s="216">
        <v>691</v>
      </c>
      <c r="C702" s="226"/>
      <c r="D702" s="227"/>
      <c r="E702" s="224"/>
      <c r="F702" s="224"/>
      <c r="G702" s="222"/>
      <c r="H702" s="221">
        <v>0.1</v>
      </c>
      <c r="I702" s="222"/>
      <c r="J702" s="223">
        <v>0</v>
      </c>
      <c r="K702" s="224"/>
      <c r="L702" s="224"/>
      <c r="M702" s="215"/>
      <c r="AR702" s="205">
        <v>0</v>
      </c>
      <c r="AS702" s="205">
        <v>0</v>
      </c>
      <c r="AT702" s="205">
        <v>0</v>
      </c>
    </row>
    <row r="703" spans="1:46" ht="15.75" hidden="1" customHeight="1" outlineLevel="1">
      <c r="A703" s="8" t="s">
        <v>61</v>
      </c>
      <c r="B703" s="216">
        <v>692</v>
      </c>
      <c r="C703" s="226"/>
      <c r="D703" s="227"/>
      <c r="E703" s="224"/>
      <c r="F703" s="224"/>
      <c r="G703" s="222"/>
      <c r="H703" s="221">
        <v>0.1</v>
      </c>
      <c r="I703" s="222"/>
      <c r="J703" s="223">
        <v>0</v>
      </c>
      <c r="K703" s="224"/>
      <c r="L703" s="224"/>
      <c r="M703" s="215"/>
      <c r="AR703" s="205">
        <v>0</v>
      </c>
      <c r="AS703" s="205">
        <v>0</v>
      </c>
      <c r="AT703" s="205">
        <v>0</v>
      </c>
    </row>
    <row r="704" spans="1:46" ht="15.75" hidden="1" customHeight="1" outlineLevel="1">
      <c r="A704" s="8" t="s">
        <v>61</v>
      </c>
      <c r="B704" s="216">
        <v>693</v>
      </c>
      <c r="C704" s="226"/>
      <c r="D704" s="227"/>
      <c r="E704" s="224"/>
      <c r="F704" s="224"/>
      <c r="G704" s="222"/>
      <c r="H704" s="221">
        <v>0.1</v>
      </c>
      <c r="I704" s="222"/>
      <c r="J704" s="223">
        <v>0</v>
      </c>
      <c r="K704" s="224"/>
      <c r="L704" s="224"/>
      <c r="M704" s="215"/>
      <c r="AR704" s="205">
        <v>0</v>
      </c>
      <c r="AS704" s="205">
        <v>0</v>
      </c>
      <c r="AT704" s="205">
        <v>0</v>
      </c>
    </row>
    <row r="705" spans="1:46" ht="15.75" hidden="1" customHeight="1" outlineLevel="1">
      <c r="A705" s="8" t="s">
        <v>61</v>
      </c>
      <c r="B705" s="216">
        <v>694</v>
      </c>
      <c r="C705" s="226"/>
      <c r="D705" s="227"/>
      <c r="E705" s="224"/>
      <c r="F705" s="224"/>
      <c r="G705" s="222"/>
      <c r="H705" s="221">
        <v>0.1</v>
      </c>
      <c r="I705" s="222"/>
      <c r="J705" s="223">
        <v>0</v>
      </c>
      <c r="K705" s="224"/>
      <c r="L705" s="224"/>
      <c r="M705" s="215"/>
      <c r="AR705" s="205">
        <v>0</v>
      </c>
      <c r="AS705" s="205">
        <v>0</v>
      </c>
      <c r="AT705" s="205">
        <v>0</v>
      </c>
    </row>
    <row r="706" spans="1:46" ht="15.75" hidden="1" customHeight="1" outlineLevel="1">
      <c r="A706" s="8" t="s">
        <v>61</v>
      </c>
      <c r="B706" s="216">
        <v>695</v>
      </c>
      <c r="C706" s="226"/>
      <c r="D706" s="227"/>
      <c r="E706" s="224"/>
      <c r="F706" s="224"/>
      <c r="G706" s="222"/>
      <c r="H706" s="221">
        <v>0.1</v>
      </c>
      <c r="I706" s="222"/>
      <c r="J706" s="223">
        <v>0</v>
      </c>
      <c r="K706" s="224"/>
      <c r="L706" s="224"/>
      <c r="M706" s="215"/>
      <c r="AR706" s="205">
        <v>0</v>
      </c>
      <c r="AS706" s="205">
        <v>0</v>
      </c>
      <c r="AT706" s="205">
        <v>0</v>
      </c>
    </row>
    <row r="707" spans="1:46" ht="15.75" hidden="1" customHeight="1" outlineLevel="1">
      <c r="A707" s="8" t="s">
        <v>61</v>
      </c>
      <c r="B707" s="216">
        <v>696</v>
      </c>
      <c r="C707" s="226"/>
      <c r="D707" s="227"/>
      <c r="E707" s="224"/>
      <c r="F707" s="224"/>
      <c r="G707" s="222"/>
      <c r="H707" s="221">
        <v>0.1</v>
      </c>
      <c r="I707" s="222"/>
      <c r="J707" s="223">
        <v>0</v>
      </c>
      <c r="K707" s="224"/>
      <c r="L707" s="224"/>
      <c r="M707" s="215"/>
      <c r="AR707" s="205">
        <v>0</v>
      </c>
      <c r="AS707" s="205">
        <v>0</v>
      </c>
      <c r="AT707" s="205">
        <v>0</v>
      </c>
    </row>
    <row r="708" spans="1:46" ht="15.75" hidden="1" customHeight="1" outlineLevel="1">
      <c r="A708" s="8" t="s">
        <v>61</v>
      </c>
      <c r="B708" s="216">
        <v>697</v>
      </c>
      <c r="C708" s="226"/>
      <c r="D708" s="227"/>
      <c r="E708" s="224"/>
      <c r="F708" s="224"/>
      <c r="G708" s="222"/>
      <c r="H708" s="221">
        <v>0.1</v>
      </c>
      <c r="I708" s="222"/>
      <c r="J708" s="223">
        <v>0</v>
      </c>
      <c r="K708" s="224"/>
      <c r="L708" s="224"/>
      <c r="M708" s="215"/>
      <c r="AR708" s="205">
        <v>0</v>
      </c>
      <c r="AS708" s="205">
        <v>0</v>
      </c>
      <c r="AT708" s="205">
        <v>0</v>
      </c>
    </row>
    <row r="709" spans="1:46" ht="15.75" hidden="1" customHeight="1" outlineLevel="1">
      <c r="A709" s="8" t="s">
        <v>61</v>
      </c>
      <c r="B709" s="216">
        <v>698</v>
      </c>
      <c r="C709" s="226"/>
      <c r="D709" s="227"/>
      <c r="E709" s="224"/>
      <c r="F709" s="224"/>
      <c r="G709" s="222"/>
      <c r="H709" s="221">
        <v>0.1</v>
      </c>
      <c r="I709" s="222"/>
      <c r="J709" s="223">
        <v>0</v>
      </c>
      <c r="K709" s="224"/>
      <c r="L709" s="224"/>
      <c r="M709" s="215"/>
      <c r="AR709" s="205">
        <v>0</v>
      </c>
      <c r="AS709" s="205">
        <v>0</v>
      </c>
      <c r="AT709" s="205">
        <v>0</v>
      </c>
    </row>
    <row r="710" spans="1:46" ht="15.75" hidden="1" customHeight="1" outlineLevel="1">
      <c r="A710" s="8" t="s">
        <v>61</v>
      </c>
      <c r="B710" s="216">
        <v>699</v>
      </c>
      <c r="C710" s="226"/>
      <c r="D710" s="227"/>
      <c r="E710" s="224"/>
      <c r="F710" s="224"/>
      <c r="G710" s="222"/>
      <c r="H710" s="221">
        <v>0.1</v>
      </c>
      <c r="I710" s="222"/>
      <c r="J710" s="223">
        <v>0</v>
      </c>
      <c r="K710" s="224"/>
      <c r="L710" s="224"/>
      <c r="M710" s="215"/>
      <c r="AR710" s="205">
        <v>0</v>
      </c>
      <c r="AS710" s="205">
        <v>0</v>
      </c>
      <c r="AT710" s="205">
        <v>0</v>
      </c>
    </row>
    <row r="711" spans="1:46" ht="15.75" hidden="1" customHeight="1" outlineLevel="1">
      <c r="A711" s="8" t="s">
        <v>61</v>
      </c>
      <c r="B711" s="216">
        <v>700</v>
      </c>
      <c r="C711" s="226"/>
      <c r="D711" s="227"/>
      <c r="E711" s="224"/>
      <c r="F711" s="224"/>
      <c r="G711" s="222"/>
      <c r="H711" s="221">
        <v>0.1</v>
      </c>
      <c r="I711" s="222"/>
      <c r="J711" s="223">
        <v>0</v>
      </c>
      <c r="K711" s="224"/>
      <c r="L711" s="224"/>
      <c r="M711" s="215"/>
      <c r="AR711" s="205">
        <v>0</v>
      </c>
      <c r="AS711" s="205">
        <v>0</v>
      </c>
      <c r="AT711" s="205">
        <v>0</v>
      </c>
    </row>
    <row r="712" spans="1:46" ht="15.75" hidden="1" customHeight="1" outlineLevel="1">
      <c r="A712" s="8" t="s">
        <v>61</v>
      </c>
      <c r="B712" s="216">
        <v>701</v>
      </c>
      <c r="C712" s="226"/>
      <c r="D712" s="227"/>
      <c r="E712" s="224"/>
      <c r="F712" s="224"/>
      <c r="G712" s="222"/>
      <c r="H712" s="221">
        <v>0.1</v>
      </c>
      <c r="I712" s="222"/>
      <c r="J712" s="223">
        <v>0</v>
      </c>
      <c r="K712" s="224"/>
      <c r="L712" s="224"/>
      <c r="M712" s="215"/>
      <c r="AR712" s="205">
        <v>0</v>
      </c>
      <c r="AS712" s="205">
        <v>0</v>
      </c>
      <c r="AT712" s="205">
        <v>0</v>
      </c>
    </row>
    <row r="713" spans="1:46" ht="15.75" hidden="1" customHeight="1" outlineLevel="1">
      <c r="A713" s="8" t="s">
        <v>61</v>
      </c>
      <c r="B713" s="216">
        <v>702</v>
      </c>
      <c r="C713" s="226"/>
      <c r="D713" s="227"/>
      <c r="E713" s="224"/>
      <c r="F713" s="224"/>
      <c r="G713" s="222"/>
      <c r="H713" s="221">
        <v>0.1</v>
      </c>
      <c r="I713" s="222"/>
      <c r="J713" s="223">
        <v>0</v>
      </c>
      <c r="K713" s="224"/>
      <c r="L713" s="224"/>
      <c r="M713" s="215"/>
      <c r="AR713" s="205">
        <v>0</v>
      </c>
      <c r="AS713" s="205">
        <v>0</v>
      </c>
      <c r="AT713" s="205">
        <v>0</v>
      </c>
    </row>
    <row r="714" spans="1:46" ht="15.75" hidden="1" customHeight="1" outlineLevel="1">
      <c r="A714" s="8" t="s">
        <v>61</v>
      </c>
      <c r="B714" s="216">
        <v>703</v>
      </c>
      <c r="C714" s="226"/>
      <c r="D714" s="227"/>
      <c r="E714" s="224"/>
      <c r="F714" s="224"/>
      <c r="G714" s="222"/>
      <c r="H714" s="221">
        <v>0.1</v>
      </c>
      <c r="I714" s="222"/>
      <c r="J714" s="223">
        <v>0</v>
      </c>
      <c r="K714" s="224"/>
      <c r="L714" s="224"/>
      <c r="M714" s="215"/>
      <c r="AR714" s="205">
        <v>0</v>
      </c>
      <c r="AS714" s="205">
        <v>0</v>
      </c>
      <c r="AT714" s="205">
        <v>0</v>
      </c>
    </row>
    <row r="715" spans="1:46" ht="15.75" hidden="1" customHeight="1" outlineLevel="1">
      <c r="A715" s="8" t="s">
        <v>61</v>
      </c>
      <c r="B715" s="216">
        <v>704</v>
      </c>
      <c r="C715" s="226"/>
      <c r="D715" s="227"/>
      <c r="E715" s="224"/>
      <c r="F715" s="224"/>
      <c r="G715" s="222"/>
      <c r="H715" s="221">
        <v>0.1</v>
      </c>
      <c r="I715" s="222"/>
      <c r="J715" s="223">
        <v>0</v>
      </c>
      <c r="K715" s="224"/>
      <c r="L715" s="224"/>
      <c r="M715" s="215"/>
      <c r="AR715" s="205">
        <v>0</v>
      </c>
      <c r="AS715" s="205">
        <v>0</v>
      </c>
      <c r="AT715" s="205">
        <v>0</v>
      </c>
    </row>
    <row r="716" spans="1:46" ht="15.75" hidden="1" customHeight="1" outlineLevel="1">
      <c r="A716" s="8" t="s">
        <v>61</v>
      </c>
      <c r="B716" s="216">
        <v>705</v>
      </c>
      <c r="C716" s="226"/>
      <c r="D716" s="227"/>
      <c r="E716" s="224"/>
      <c r="F716" s="224"/>
      <c r="G716" s="222"/>
      <c r="H716" s="221">
        <v>0.1</v>
      </c>
      <c r="I716" s="222"/>
      <c r="J716" s="223">
        <v>0</v>
      </c>
      <c r="K716" s="224"/>
      <c r="L716" s="224"/>
      <c r="M716" s="215"/>
      <c r="AR716" s="205">
        <v>0</v>
      </c>
      <c r="AS716" s="205">
        <v>0</v>
      </c>
      <c r="AT716" s="205">
        <v>0</v>
      </c>
    </row>
    <row r="717" spans="1:46" ht="15.75" hidden="1" customHeight="1" outlineLevel="1">
      <c r="A717" s="8" t="s">
        <v>61</v>
      </c>
      <c r="B717" s="216">
        <v>706</v>
      </c>
      <c r="C717" s="226"/>
      <c r="D717" s="227"/>
      <c r="E717" s="224"/>
      <c r="F717" s="224"/>
      <c r="G717" s="222"/>
      <c r="H717" s="221">
        <v>0.1</v>
      </c>
      <c r="I717" s="222"/>
      <c r="J717" s="223">
        <v>0</v>
      </c>
      <c r="K717" s="224"/>
      <c r="L717" s="224"/>
      <c r="M717" s="215"/>
      <c r="AR717" s="205">
        <v>0</v>
      </c>
      <c r="AS717" s="205">
        <v>0</v>
      </c>
      <c r="AT717" s="205">
        <v>0</v>
      </c>
    </row>
    <row r="718" spans="1:46" ht="15.75" hidden="1" customHeight="1" outlineLevel="1">
      <c r="A718" s="8" t="s">
        <v>61</v>
      </c>
      <c r="B718" s="216">
        <v>707</v>
      </c>
      <c r="C718" s="226"/>
      <c r="D718" s="227"/>
      <c r="E718" s="224"/>
      <c r="F718" s="224"/>
      <c r="G718" s="222"/>
      <c r="H718" s="221">
        <v>0.1</v>
      </c>
      <c r="I718" s="222"/>
      <c r="J718" s="223">
        <v>0</v>
      </c>
      <c r="K718" s="224"/>
      <c r="L718" s="224"/>
      <c r="M718" s="215"/>
      <c r="AR718" s="205">
        <v>0</v>
      </c>
      <c r="AS718" s="205">
        <v>0</v>
      </c>
      <c r="AT718" s="205">
        <v>0</v>
      </c>
    </row>
    <row r="719" spans="1:46" ht="15.75" hidden="1" customHeight="1" outlineLevel="1">
      <c r="A719" s="8" t="s">
        <v>61</v>
      </c>
      <c r="B719" s="216">
        <v>708</v>
      </c>
      <c r="C719" s="226"/>
      <c r="D719" s="227"/>
      <c r="E719" s="224"/>
      <c r="F719" s="224"/>
      <c r="G719" s="222"/>
      <c r="H719" s="221">
        <v>0.1</v>
      </c>
      <c r="I719" s="222"/>
      <c r="J719" s="223">
        <v>0</v>
      </c>
      <c r="K719" s="224"/>
      <c r="L719" s="224"/>
      <c r="M719" s="215"/>
      <c r="AR719" s="205">
        <v>0</v>
      </c>
      <c r="AS719" s="205">
        <v>0</v>
      </c>
      <c r="AT719" s="205">
        <v>0</v>
      </c>
    </row>
    <row r="720" spans="1:46" ht="15.75" hidden="1" customHeight="1" outlineLevel="1">
      <c r="A720" s="8" t="s">
        <v>61</v>
      </c>
      <c r="B720" s="216">
        <v>709</v>
      </c>
      <c r="C720" s="226"/>
      <c r="D720" s="227"/>
      <c r="E720" s="224"/>
      <c r="F720" s="224"/>
      <c r="G720" s="222"/>
      <c r="H720" s="221">
        <v>0.1</v>
      </c>
      <c r="I720" s="222"/>
      <c r="J720" s="223">
        <v>0</v>
      </c>
      <c r="K720" s="224"/>
      <c r="L720" s="224"/>
      <c r="M720" s="215"/>
      <c r="AR720" s="205">
        <v>0</v>
      </c>
      <c r="AS720" s="205">
        <v>0</v>
      </c>
      <c r="AT720" s="205">
        <v>0</v>
      </c>
    </row>
    <row r="721" spans="1:46" ht="15.75" hidden="1" customHeight="1" outlineLevel="1">
      <c r="A721" s="8" t="s">
        <v>61</v>
      </c>
      <c r="B721" s="216">
        <v>710</v>
      </c>
      <c r="C721" s="226"/>
      <c r="D721" s="227"/>
      <c r="E721" s="224"/>
      <c r="F721" s="224"/>
      <c r="G721" s="222"/>
      <c r="H721" s="221">
        <v>0.1</v>
      </c>
      <c r="I721" s="222"/>
      <c r="J721" s="223">
        <v>0</v>
      </c>
      <c r="K721" s="224"/>
      <c r="L721" s="224"/>
      <c r="M721" s="215"/>
      <c r="AR721" s="205">
        <v>0</v>
      </c>
      <c r="AS721" s="205">
        <v>0</v>
      </c>
      <c r="AT721" s="205">
        <v>0</v>
      </c>
    </row>
    <row r="722" spans="1:46" ht="15.75" hidden="1" customHeight="1" outlineLevel="1">
      <c r="A722" s="8" t="s">
        <v>61</v>
      </c>
      <c r="B722" s="216">
        <v>711</v>
      </c>
      <c r="C722" s="226"/>
      <c r="D722" s="227"/>
      <c r="E722" s="224"/>
      <c r="F722" s="224"/>
      <c r="G722" s="222"/>
      <c r="H722" s="221">
        <v>0.1</v>
      </c>
      <c r="I722" s="222"/>
      <c r="J722" s="223">
        <v>0</v>
      </c>
      <c r="K722" s="224"/>
      <c r="L722" s="224"/>
      <c r="M722" s="215"/>
      <c r="AR722" s="205">
        <v>0</v>
      </c>
      <c r="AS722" s="205">
        <v>0</v>
      </c>
      <c r="AT722" s="205">
        <v>0</v>
      </c>
    </row>
    <row r="723" spans="1:46" ht="15.75" hidden="1" customHeight="1" outlineLevel="1">
      <c r="A723" s="8" t="s">
        <v>61</v>
      </c>
      <c r="B723" s="216">
        <v>712</v>
      </c>
      <c r="C723" s="226"/>
      <c r="D723" s="227"/>
      <c r="E723" s="224"/>
      <c r="F723" s="224"/>
      <c r="G723" s="222"/>
      <c r="H723" s="221">
        <v>0.1</v>
      </c>
      <c r="I723" s="222"/>
      <c r="J723" s="223">
        <v>0</v>
      </c>
      <c r="K723" s="224"/>
      <c r="L723" s="224"/>
      <c r="M723" s="215"/>
      <c r="AR723" s="205">
        <v>0</v>
      </c>
      <c r="AS723" s="205">
        <v>0</v>
      </c>
      <c r="AT723" s="205">
        <v>0</v>
      </c>
    </row>
    <row r="724" spans="1:46" ht="15.75" hidden="1" customHeight="1" outlineLevel="1">
      <c r="A724" s="8" t="s">
        <v>61</v>
      </c>
      <c r="B724" s="216">
        <v>713</v>
      </c>
      <c r="C724" s="226"/>
      <c r="D724" s="227"/>
      <c r="E724" s="224"/>
      <c r="F724" s="224"/>
      <c r="G724" s="222"/>
      <c r="H724" s="221">
        <v>0.1</v>
      </c>
      <c r="I724" s="222"/>
      <c r="J724" s="223">
        <v>0</v>
      </c>
      <c r="K724" s="224"/>
      <c r="L724" s="224"/>
      <c r="M724" s="215"/>
      <c r="AR724" s="205">
        <v>0</v>
      </c>
      <c r="AS724" s="205">
        <v>0</v>
      </c>
      <c r="AT724" s="205">
        <v>0</v>
      </c>
    </row>
    <row r="725" spans="1:46" ht="15.75" hidden="1" customHeight="1" outlineLevel="1">
      <c r="A725" s="8" t="s">
        <v>61</v>
      </c>
      <c r="B725" s="216">
        <v>714</v>
      </c>
      <c r="C725" s="226"/>
      <c r="D725" s="227"/>
      <c r="E725" s="224"/>
      <c r="F725" s="224"/>
      <c r="G725" s="222"/>
      <c r="H725" s="221">
        <v>0.1</v>
      </c>
      <c r="I725" s="222"/>
      <c r="J725" s="223">
        <v>0</v>
      </c>
      <c r="K725" s="224"/>
      <c r="L725" s="224"/>
      <c r="M725" s="215"/>
      <c r="AR725" s="205">
        <v>0</v>
      </c>
      <c r="AS725" s="205">
        <v>0</v>
      </c>
      <c r="AT725" s="205">
        <v>0</v>
      </c>
    </row>
    <row r="726" spans="1:46" ht="15.75" hidden="1" customHeight="1" outlineLevel="1">
      <c r="A726" s="8" t="s">
        <v>61</v>
      </c>
      <c r="B726" s="216">
        <v>715</v>
      </c>
      <c r="C726" s="226"/>
      <c r="D726" s="227"/>
      <c r="E726" s="224"/>
      <c r="F726" s="224"/>
      <c r="G726" s="222"/>
      <c r="H726" s="221">
        <v>0.1</v>
      </c>
      <c r="I726" s="222"/>
      <c r="J726" s="223">
        <v>0</v>
      </c>
      <c r="K726" s="224"/>
      <c r="L726" s="224"/>
      <c r="M726" s="215"/>
      <c r="AR726" s="205">
        <v>0</v>
      </c>
      <c r="AS726" s="205">
        <v>0</v>
      </c>
      <c r="AT726" s="205">
        <v>0</v>
      </c>
    </row>
    <row r="727" spans="1:46" ht="15.75" hidden="1" customHeight="1" outlineLevel="1">
      <c r="A727" s="8" t="s">
        <v>61</v>
      </c>
      <c r="B727" s="216">
        <v>716</v>
      </c>
      <c r="C727" s="226"/>
      <c r="D727" s="227"/>
      <c r="E727" s="224"/>
      <c r="F727" s="224"/>
      <c r="G727" s="222"/>
      <c r="H727" s="221">
        <v>0.1</v>
      </c>
      <c r="I727" s="222"/>
      <c r="J727" s="223">
        <v>0</v>
      </c>
      <c r="K727" s="224"/>
      <c r="L727" s="224"/>
      <c r="M727" s="215"/>
      <c r="AR727" s="205">
        <v>0</v>
      </c>
      <c r="AS727" s="205">
        <v>0</v>
      </c>
      <c r="AT727" s="205">
        <v>0</v>
      </c>
    </row>
    <row r="728" spans="1:46" ht="15.75" hidden="1" customHeight="1" outlineLevel="1">
      <c r="A728" s="8" t="s">
        <v>61</v>
      </c>
      <c r="B728" s="216">
        <v>717</v>
      </c>
      <c r="C728" s="226"/>
      <c r="D728" s="227"/>
      <c r="E728" s="224"/>
      <c r="F728" s="224"/>
      <c r="G728" s="222"/>
      <c r="H728" s="221">
        <v>0.1</v>
      </c>
      <c r="I728" s="222"/>
      <c r="J728" s="223">
        <v>0</v>
      </c>
      <c r="K728" s="224"/>
      <c r="L728" s="224"/>
      <c r="M728" s="215"/>
      <c r="AR728" s="205">
        <v>0</v>
      </c>
      <c r="AS728" s="205">
        <v>0</v>
      </c>
      <c r="AT728" s="205">
        <v>0</v>
      </c>
    </row>
    <row r="729" spans="1:46" ht="15.75" hidden="1" customHeight="1" outlineLevel="1">
      <c r="A729" s="8" t="s">
        <v>61</v>
      </c>
      <c r="B729" s="216">
        <v>718</v>
      </c>
      <c r="C729" s="226"/>
      <c r="D729" s="227"/>
      <c r="E729" s="224"/>
      <c r="F729" s="224"/>
      <c r="G729" s="222"/>
      <c r="H729" s="221">
        <v>0.1</v>
      </c>
      <c r="I729" s="222"/>
      <c r="J729" s="223">
        <v>0</v>
      </c>
      <c r="K729" s="224"/>
      <c r="L729" s="224"/>
      <c r="M729" s="215"/>
      <c r="AR729" s="205">
        <v>0</v>
      </c>
      <c r="AS729" s="205">
        <v>0</v>
      </c>
      <c r="AT729" s="205">
        <v>0</v>
      </c>
    </row>
    <row r="730" spans="1:46" ht="15.75" hidden="1" customHeight="1" outlineLevel="1">
      <c r="A730" s="8" t="s">
        <v>61</v>
      </c>
      <c r="B730" s="216">
        <v>719</v>
      </c>
      <c r="C730" s="226"/>
      <c r="D730" s="227"/>
      <c r="E730" s="224"/>
      <c r="F730" s="224"/>
      <c r="G730" s="222"/>
      <c r="H730" s="221">
        <v>0.1</v>
      </c>
      <c r="I730" s="222"/>
      <c r="J730" s="223">
        <v>0</v>
      </c>
      <c r="K730" s="224"/>
      <c r="L730" s="224"/>
      <c r="M730" s="215"/>
      <c r="AR730" s="205">
        <v>0</v>
      </c>
      <c r="AS730" s="205">
        <v>0</v>
      </c>
      <c r="AT730" s="205">
        <v>0</v>
      </c>
    </row>
    <row r="731" spans="1:46" ht="15.75" hidden="1" customHeight="1" outlineLevel="1">
      <c r="A731" s="8" t="s">
        <v>61</v>
      </c>
      <c r="B731" s="216">
        <v>720</v>
      </c>
      <c r="C731" s="226"/>
      <c r="D731" s="227"/>
      <c r="E731" s="224"/>
      <c r="F731" s="224"/>
      <c r="G731" s="222"/>
      <c r="H731" s="221">
        <v>0.1</v>
      </c>
      <c r="I731" s="222"/>
      <c r="J731" s="223">
        <v>0</v>
      </c>
      <c r="K731" s="224"/>
      <c r="L731" s="224"/>
      <c r="M731" s="215"/>
      <c r="AR731" s="205">
        <v>0</v>
      </c>
      <c r="AS731" s="205">
        <v>0</v>
      </c>
      <c r="AT731" s="205">
        <v>0</v>
      </c>
    </row>
    <row r="732" spans="1:46" ht="15.75" hidden="1" customHeight="1" outlineLevel="1">
      <c r="A732" s="8" t="s">
        <v>61</v>
      </c>
      <c r="B732" s="216">
        <v>721</v>
      </c>
      <c r="C732" s="226"/>
      <c r="D732" s="227"/>
      <c r="E732" s="224"/>
      <c r="F732" s="224"/>
      <c r="G732" s="222"/>
      <c r="H732" s="221">
        <v>0.1</v>
      </c>
      <c r="I732" s="222"/>
      <c r="J732" s="223">
        <v>0</v>
      </c>
      <c r="K732" s="224"/>
      <c r="L732" s="224"/>
      <c r="M732" s="215"/>
      <c r="AR732" s="205">
        <v>0</v>
      </c>
      <c r="AS732" s="205">
        <v>0</v>
      </c>
      <c r="AT732" s="205">
        <v>0</v>
      </c>
    </row>
    <row r="733" spans="1:46" ht="15.75" hidden="1" customHeight="1" outlineLevel="1">
      <c r="A733" s="8" t="s">
        <v>61</v>
      </c>
      <c r="B733" s="216">
        <v>722</v>
      </c>
      <c r="C733" s="226"/>
      <c r="D733" s="227"/>
      <c r="E733" s="224"/>
      <c r="F733" s="224"/>
      <c r="G733" s="222"/>
      <c r="H733" s="221">
        <v>0.1</v>
      </c>
      <c r="I733" s="222"/>
      <c r="J733" s="223">
        <v>0</v>
      </c>
      <c r="K733" s="224"/>
      <c r="L733" s="224"/>
      <c r="M733" s="215"/>
      <c r="AR733" s="205">
        <v>0</v>
      </c>
      <c r="AS733" s="205">
        <v>0</v>
      </c>
      <c r="AT733" s="205">
        <v>0</v>
      </c>
    </row>
    <row r="734" spans="1:46" ht="15.75" hidden="1" customHeight="1" outlineLevel="1">
      <c r="A734" s="8" t="s">
        <v>61</v>
      </c>
      <c r="B734" s="216">
        <v>723</v>
      </c>
      <c r="C734" s="226"/>
      <c r="D734" s="227"/>
      <c r="E734" s="224"/>
      <c r="F734" s="224"/>
      <c r="G734" s="222"/>
      <c r="H734" s="221">
        <v>0.1</v>
      </c>
      <c r="I734" s="222"/>
      <c r="J734" s="223">
        <v>0</v>
      </c>
      <c r="K734" s="224"/>
      <c r="L734" s="224"/>
      <c r="M734" s="215"/>
      <c r="AR734" s="205">
        <v>0</v>
      </c>
      <c r="AS734" s="205">
        <v>0</v>
      </c>
      <c r="AT734" s="205">
        <v>0</v>
      </c>
    </row>
    <row r="735" spans="1:46" ht="15.75" hidden="1" customHeight="1" outlineLevel="1">
      <c r="A735" s="8" t="s">
        <v>61</v>
      </c>
      <c r="B735" s="216">
        <v>724</v>
      </c>
      <c r="C735" s="226"/>
      <c r="D735" s="227"/>
      <c r="E735" s="224"/>
      <c r="F735" s="224"/>
      <c r="G735" s="222"/>
      <c r="H735" s="221">
        <v>0.1</v>
      </c>
      <c r="I735" s="222"/>
      <c r="J735" s="223">
        <v>0</v>
      </c>
      <c r="K735" s="224"/>
      <c r="L735" s="224"/>
      <c r="M735" s="215"/>
      <c r="AR735" s="205">
        <v>0</v>
      </c>
      <c r="AS735" s="205">
        <v>0</v>
      </c>
      <c r="AT735" s="205">
        <v>0</v>
      </c>
    </row>
    <row r="736" spans="1:46" ht="15.75" hidden="1" customHeight="1" outlineLevel="1">
      <c r="A736" s="8" t="s">
        <v>61</v>
      </c>
      <c r="B736" s="216">
        <v>725</v>
      </c>
      <c r="C736" s="226"/>
      <c r="D736" s="227"/>
      <c r="E736" s="224"/>
      <c r="F736" s="224"/>
      <c r="G736" s="222"/>
      <c r="H736" s="221">
        <v>0.1</v>
      </c>
      <c r="I736" s="222"/>
      <c r="J736" s="223">
        <v>0</v>
      </c>
      <c r="K736" s="224"/>
      <c r="L736" s="224"/>
      <c r="M736" s="215"/>
      <c r="AR736" s="205">
        <v>0</v>
      </c>
      <c r="AS736" s="205">
        <v>0</v>
      </c>
      <c r="AT736" s="205">
        <v>0</v>
      </c>
    </row>
    <row r="737" spans="1:46" ht="15.75" hidden="1" customHeight="1" outlineLevel="1">
      <c r="A737" s="8" t="s">
        <v>61</v>
      </c>
      <c r="B737" s="216">
        <v>726</v>
      </c>
      <c r="C737" s="226"/>
      <c r="D737" s="227"/>
      <c r="E737" s="224"/>
      <c r="F737" s="224"/>
      <c r="G737" s="222"/>
      <c r="H737" s="221">
        <v>0.1</v>
      </c>
      <c r="I737" s="222"/>
      <c r="J737" s="223">
        <v>0</v>
      </c>
      <c r="K737" s="224"/>
      <c r="L737" s="224"/>
      <c r="M737" s="215"/>
      <c r="AR737" s="205">
        <v>0</v>
      </c>
      <c r="AS737" s="205">
        <v>0</v>
      </c>
      <c r="AT737" s="205">
        <v>0</v>
      </c>
    </row>
    <row r="738" spans="1:46" ht="15.75" hidden="1" customHeight="1" outlineLevel="1">
      <c r="A738" s="8" t="s">
        <v>61</v>
      </c>
      <c r="B738" s="216">
        <v>727</v>
      </c>
      <c r="C738" s="226"/>
      <c r="D738" s="227"/>
      <c r="E738" s="224"/>
      <c r="F738" s="224"/>
      <c r="G738" s="222"/>
      <c r="H738" s="221">
        <v>0.1</v>
      </c>
      <c r="I738" s="222"/>
      <c r="J738" s="223">
        <v>0</v>
      </c>
      <c r="K738" s="224"/>
      <c r="L738" s="224"/>
      <c r="M738" s="215"/>
      <c r="AR738" s="205">
        <v>0</v>
      </c>
      <c r="AS738" s="205">
        <v>0</v>
      </c>
      <c r="AT738" s="205">
        <v>0</v>
      </c>
    </row>
    <row r="739" spans="1:46" ht="15.75" hidden="1" customHeight="1" outlineLevel="1">
      <c r="A739" s="8" t="s">
        <v>61</v>
      </c>
      <c r="B739" s="216">
        <v>728</v>
      </c>
      <c r="C739" s="226"/>
      <c r="D739" s="227"/>
      <c r="E739" s="224"/>
      <c r="F739" s="224"/>
      <c r="G739" s="222"/>
      <c r="H739" s="221">
        <v>0.1</v>
      </c>
      <c r="I739" s="222"/>
      <c r="J739" s="223">
        <v>0</v>
      </c>
      <c r="K739" s="224"/>
      <c r="L739" s="224"/>
      <c r="M739" s="215"/>
      <c r="AR739" s="205">
        <v>0</v>
      </c>
      <c r="AS739" s="205">
        <v>0</v>
      </c>
      <c r="AT739" s="205">
        <v>0</v>
      </c>
    </row>
    <row r="740" spans="1:46" ht="15.75" hidden="1" customHeight="1" outlineLevel="1">
      <c r="A740" s="8" t="s">
        <v>61</v>
      </c>
      <c r="B740" s="216">
        <v>729</v>
      </c>
      <c r="C740" s="226"/>
      <c r="D740" s="227"/>
      <c r="E740" s="224"/>
      <c r="F740" s="224"/>
      <c r="G740" s="222"/>
      <c r="H740" s="221">
        <v>0.1</v>
      </c>
      <c r="I740" s="222"/>
      <c r="J740" s="223">
        <v>0</v>
      </c>
      <c r="K740" s="224"/>
      <c r="L740" s="224"/>
      <c r="M740" s="215"/>
      <c r="AR740" s="205">
        <v>0</v>
      </c>
      <c r="AS740" s="205">
        <v>0</v>
      </c>
      <c r="AT740" s="205">
        <v>0</v>
      </c>
    </row>
    <row r="741" spans="1:46" ht="15.75" hidden="1" customHeight="1" outlineLevel="1">
      <c r="A741" s="8" t="s">
        <v>61</v>
      </c>
      <c r="B741" s="216">
        <v>730</v>
      </c>
      <c r="C741" s="226"/>
      <c r="D741" s="227"/>
      <c r="E741" s="224"/>
      <c r="F741" s="224"/>
      <c r="G741" s="222"/>
      <c r="H741" s="221">
        <v>0.1</v>
      </c>
      <c r="I741" s="222"/>
      <c r="J741" s="223">
        <v>0</v>
      </c>
      <c r="K741" s="224"/>
      <c r="L741" s="224"/>
      <c r="M741" s="215"/>
      <c r="AR741" s="205">
        <v>0</v>
      </c>
      <c r="AS741" s="205">
        <v>0</v>
      </c>
      <c r="AT741" s="205">
        <v>0</v>
      </c>
    </row>
    <row r="742" spans="1:46" ht="15.75" hidden="1" customHeight="1" outlineLevel="1">
      <c r="A742" s="8" t="s">
        <v>61</v>
      </c>
      <c r="B742" s="216">
        <v>731</v>
      </c>
      <c r="C742" s="226"/>
      <c r="D742" s="227"/>
      <c r="E742" s="224"/>
      <c r="F742" s="224"/>
      <c r="G742" s="222"/>
      <c r="H742" s="221">
        <v>0.1</v>
      </c>
      <c r="I742" s="222"/>
      <c r="J742" s="223">
        <v>0</v>
      </c>
      <c r="K742" s="224"/>
      <c r="L742" s="224"/>
      <c r="M742" s="215"/>
      <c r="AR742" s="205">
        <v>0</v>
      </c>
      <c r="AS742" s="205">
        <v>0</v>
      </c>
      <c r="AT742" s="205">
        <v>0</v>
      </c>
    </row>
    <row r="743" spans="1:46" ht="15.75" hidden="1" customHeight="1" outlineLevel="1">
      <c r="A743" s="8" t="s">
        <v>61</v>
      </c>
      <c r="B743" s="216">
        <v>732</v>
      </c>
      <c r="C743" s="226"/>
      <c r="D743" s="227"/>
      <c r="E743" s="224"/>
      <c r="F743" s="224"/>
      <c r="G743" s="222"/>
      <c r="H743" s="221">
        <v>0.1</v>
      </c>
      <c r="I743" s="222"/>
      <c r="J743" s="223">
        <v>0</v>
      </c>
      <c r="K743" s="224"/>
      <c r="L743" s="224"/>
      <c r="M743" s="215"/>
      <c r="AR743" s="205">
        <v>0</v>
      </c>
      <c r="AS743" s="205">
        <v>0</v>
      </c>
      <c r="AT743" s="205">
        <v>0</v>
      </c>
    </row>
    <row r="744" spans="1:46" ht="15.75" hidden="1" customHeight="1" outlineLevel="1">
      <c r="A744" s="8" t="s">
        <v>61</v>
      </c>
      <c r="B744" s="216">
        <v>733</v>
      </c>
      <c r="C744" s="226"/>
      <c r="D744" s="227"/>
      <c r="E744" s="224"/>
      <c r="F744" s="224"/>
      <c r="G744" s="222"/>
      <c r="H744" s="221">
        <v>0.1</v>
      </c>
      <c r="I744" s="222"/>
      <c r="J744" s="223">
        <v>0</v>
      </c>
      <c r="K744" s="224"/>
      <c r="L744" s="224"/>
      <c r="M744" s="215"/>
      <c r="AR744" s="205">
        <v>0</v>
      </c>
      <c r="AS744" s="205">
        <v>0</v>
      </c>
      <c r="AT744" s="205">
        <v>0</v>
      </c>
    </row>
    <row r="745" spans="1:46" ht="15.75" hidden="1" customHeight="1" outlineLevel="1">
      <c r="A745" s="8" t="s">
        <v>61</v>
      </c>
      <c r="B745" s="216">
        <v>734</v>
      </c>
      <c r="C745" s="226"/>
      <c r="D745" s="227"/>
      <c r="E745" s="224"/>
      <c r="F745" s="224"/>
      <c r="G745" s="222"/>
      <c r="H745" s="221">
        <v>0.1</v>
      </c>
      <c r="I745" s="222"/>
      <c r="J745" s="223">
        <v>0</v>
      </c>
      <c r="K745" s="224"/>
      <c r="L745" s="224"/>
      <c r="M745" s="215"/>
      <c r="AR745" s="205">
        <v>0</v>
      </c>
      <c r="AS745" s="205">
        <v>0</v>
      </c>
      <c r="AT745" s="205">
        <v>0</v>
      </c>
    </row>
    <row r="746" spans="1:46" ht="15.75" hidden="1" customHeight="1" outlineLevel="1">
      <c r="A746" s="8" t="s">
        <v>61</v>
      </c>
      <c r="B746" s="216">
        <v>735</v>
      </c>
      <c r="C746" s="226"/>
      <c r="D746" s="227"/>
      <c r="E746" s="224"/>
      <c r="F746" s="224"/>
      <c r="G746" s="222"/>
      <c r="H746" s="221">
        <v>0.1</v>
      </c>
      <c r="I746" s="222"/>
      <c r="J746" s="223">
        <v>0</v>
      </c>
      <c r="K746" s="224"/>
      <c r="L746" s="224"/>
      <c r="M746" s="215"/>
      <c r="AR746" s="205">
        <v>0</v>
      </c>
      <c r="AS746" s="205">
        <v>0</v>
      </c>
      <c r="AT746" s="205">
        <v>0</v>
      </c>
    </row>
    <row r="747" spans="1:46" ht="15.75" hidden="1" customHeight="1" outlineLevel="1">
      <c r="A747" s="8" t="s">
        <v>61</v>
      </c>
      <c r="B747" s="216">
        <v>736</v>
      </c>
      <c r="C747" s="226"/>
      <c r="D747" s="227"/>
      <c r="E747" s="224"/>
      <c r="F747" s="224"/>
      <c r="G747" s="222"/>
      <c r="H747" s="221">
        <v>0.1</v>
      </c>
      <c r="I747" s="222"/>
      <c r="J747" s="223">
        <v>0</v>
      </c>
      <c r="K747" s="224"/>
      <c r="L747" s="224"/>
      <c r="M747" s="215"/>
      <c r="AR747" s="205">
        <v>0</v>
      </c>
      <c r="AS747" s="205">
        <v>0</v>
      </c>
      <c r="AT747" s="205">
        <v>0</v>
      </c>
    </row>
    <row r="748" spans="1:46" ht="15.75" hidden="1" customHeight="1" outlineLevel="1">
      <c r="A748" s="8" t="s">
        <v>61</v>
      </c>
      <c r="B748" s="216">
        <v>737</v>
      </c>
      <c r="C748" s="226"/>
      <c r="D748" s="227"/>
      <c r="E748" s="224"/>
      <c r="F748" s="224"/>
      <c r="G748" s="222"/>
      <c r="H748" s="221">
        <v>0.1</v>
      </c>
      <c r="I748" s="222"/>
      <c r="J748" s="223">
        <v>0</v>
      </c>
      <c r="K748" s="224"/>
      <c r="L748" s="224"/>
      <c r="M748" s="215"/>
      <c r="AR748" s="205">
        <v>0</v>
      </c>
      <c r="AS748" s="205">
        <v>0</v>
      </c>
      <c r="AT748" s="205">
        <v>0</v>
      </c>
    </row>
    <row r="749" spans="1:46" ht="15.75" hidden="1" customHeight="1" outlineLevel="1">
      <c r="A749" s="8" t="s">
        <v>61</v>
      </c>
      <c r="B749" s="216">
        <v>738</v>
      </c>
      <c r="C749" s="226"/>
      <c r="D749" s="227"/>
      <c r="E749" s="224"/>
      <c r="F749" s="224"/>
      <c r="G749" s="222"/>
      <c r="H749" s="221">
        <v>0.1</v>
      </c>
      <c r="I749" s="222"/>
      <c r="J749" s="223">
        <v>0</v>
      </c>
      <c r="K749" s="224"/>
      <c r="L749" s="224"/>
      <c r="M749" s="215"/>
      <c r="AR749" s="205">
        <v>0</v>
      </c>
      <c r="AS749" s="205">
        <v>0</v>
      </c>
      <c r="AT749" s="205">
        <v>0</v>
      </c>
    </row>
    <row r="750" spans="1:46" ht="15.75" hidden="1" customHeight="1" outlineLevel="1">
      <c r="A750" s="8" t="s">
        <v>61</v>
      </c>
      <c r="B750" s="216">
        <v>739</v>
      </c>
      <c r="C750" s="226"/>
      <c r="D750" s="227"/>
      <c r="E750" s="224"/>
      <c r="F750" s="224"/>
      <c r="G750" s="222"/>
      <c r="H750" s="221">
        <v>0.1</v>
      </c>
      <c r="I750" s="222"/>
      <c r="J750" s="223">
        <v>0</v>
      </c>
      <c r="K750" s="224"/>
      <c r="L750" s="224"/>
      <c r="M750" s="215"/>
      <c r="AR750" s="205">
        <v>0</v>
      </c>
      <c r="AS750" s="205">
        <v>0</v>
      </c>
      <c r="AT750" s="205">
        <v>0</v>
      </c>
    </row>
    <row r="751" spans="1:46" ht="15.75" hidden="1" customHeight="1" outlineLevel="1">
      <c r="A751" s="8" t="s">
        <v>61</v>
      </c>
      <c r="B751" s="216">
        <v>740</v>
      </c>
      <c r="C751" s="226"/>
      <c r="D751" s="227"/>
      <c r="E751" s="224"/>
      <c r="F751" s="224"/>
      <c r="G751" s="222"/>
      <c r="H751" s="221">
        <v>0.1</v>
      </c>
      <c r="I751" s="222"/>
      <c r="J751" s="223">
        <v>0</v>
      </c>
      <c r="K751" s="224"/>
      <c r="L751" s="224"/>
      <c r="M751" s="215"/>
      <c r="AR751" s="205">
        <v>0</v>
      </c>
      <c r="AS751" s="205">
        <v>0</v>
      </c>
      <c r="AT751" s="205">
        <v>0</v>
      </c>
    </row>
    <row r="752" spans="1:46" ht="15.75" hidden="1" customHeight="1" outlineLevel="1">
      <c r="A752" s="8" t="s">
        <v>61</v>
      </c>
      <c r="B752" s="216">
        <v>741</v>
      </c>
      <c r="C752" s="226"/>
      <c r="D752" s="227"/>
      <c r="E752" s="224"/>
      <c r="F752" s="224"/>
      <c r="G752" s="222"/>
      <c r="H752" s="221">
        <v>0.1</v>
      </c>
      <c r="I752" s="222"/>
      <c r="J752" s="223">
        <v>0</v>
      </c>
      <c r="K752" s="224"/>
      <c r="L752" s="224"/>
      <c r="M752" s="215"/>
      <c r="AR752" s="205">
        <v>0</v>
      </c>
      <c r="AS752" s="205">
        <v>0</v>
      </c>
      <c r="AT752" s="205">
        <v>0</v>
      </c>
    </row>
    <row r="753" spans="1:46" ht="15.75" hidden="1" customHeight="1" outlineLevel="1">
      <c r="A753" s="8" t="s">
        <v>61</v>
      </c>
      <c r="B753" s="216">
        <v>742</v>
      </c>
      <c r="C753" s="226"/>
      <c r="D753" s="227"/>
      <c r="E753" s="224"/>
      <c r="F753" s="224"/>
      <c r="G753" s="222"/>
      <c r="H753" s="221">
        <v>0.1</v>
      </c>
      <c r="I753" s="222"/>
      <c r="J753" s="223">
        <v>0</v>
      </c>
      <c r="K753" s="224"/>
      <c r="L753" s="224"/>
      <c r="M753" s="215"/>
      <c r="AR753" s="205">
        <v>0</v>
      </c>
      <c r="AS753" s="205">
        <v>0</v>
      </c>
      <c r="AT753" s="205">
        <v>0</v>
      </c>
    </row>
    <row r="754" spans="1:46" ht="15.75" hidden="1" customHeight="1" outlineLevel="1">
      <c r="A754" s="8" t="s">
        <v>61</v>
      </c>
      <c r="B754" s="216">
        <v>743</v>
      </c>
      <c r="C754" s="226"/>
      <c r="D754" s="227"/>
      <c r="E754" s="224"/>
      <c r="F754" s="224"/>
      <c r="G754" s="222"/>
      <c r="H754" s="221">
        <v>0.1</v>
      </c>
      <c r="I754" s="222"/>
      <c r="J754" s="223">
        <v>0</v>
      </c>
      <c r="K754" s="224"/>
      <c r="L754" s="224"/>
      <c r="M754" s="215"/>
      <c r="AR754" s="205">
        <v>0</v>
      </c>
      <c r="AS754" s="205">
        <v>0</v>
      </c>
      <c r="AT754" s="205">
        <v>0</v>
      </c>
    </row>
    <row r="755" spans="1:46" ht="15.75" hidden="1" customHeight="1" outlineLevel="1">
      <c r="A755" s="8" t="s">
        <v>61</v>
      </c>
      <c r="B755" s="216">
        <v>744</v>
      </c>
      <c r="C755" s="226"/>
      <c r="D755" s="227"/>
      <c r="E755" s="224"/>
      <c r="F755" s="224"/>
      <c r="G755" s="222"/>
      <c r="H755" s="221">
        <v>0.1</v>
      </c>
      <c r="I755" s="222"/>
      <c r="J755" s="223">
        <v>0</v>
      </c>
      <c r="K755" s="224"/>
      <c r="L755" s="224"/>
      <c r="M755" s="215"/>
      <c r="AR755" s="205">
        <v>0</v>
      </c>
      <c r="AS755" s="205">
        <v>0</v>
      </c>
      <c r="AT755" s="205">
        <v>0</v>
      </c>
    </row>
    <row r="756" spans="1:46" ht="15.75" hidden="1" customHeight="1" outlineLevel="1">
      <c r="A756" s="8" t="s">
        <v>61</v>
      </c>
      <c r="B756" s="216">
        <v>745</v>
      </c>
      <c r="C756" s="226"/>
      <c r="D756" s="227"/>
      <c r="E756" s="224"/>
      <c r="F756" s="224"/>
      <c r="G756" s="222"/>
      <c r="H756" s="221">
        <v>0.1</v>
      </c>
      <c r="I756" s="222"/>
      <c r="J756" s="223">
        <v>0</v>
      </c>
      <c r="K756" s="224"/>
      <c r="L756" s="224"/>
      <c r="M756" s="215"/>
      <c r="AR756" s="205">
        <v>0</v>
      </c>
      <c r="AS756" s="205">
        <v>0</v>
      </c>
      <c r="AT756" s="205">
        <v>0</v>
      </c>
    </row>
    <row r="757" spans="1:46" ht="15.75" hidden="1" customHeight="1" outlineLevel="1">
      <c r="A757" s="8" t="s">
        <v>61</v>
      </c>
      <c r="B757" s="216">
        <v>746</v>
      </c>
      <c r="C757" s="226"/>
      <c r="D757" s="227"/>
      <c r="E757" s="224"/>
      <c r="F757" s="224"/>
      <c r="G757" s="222"/>
      <c r="H757" s="221">
        <v>0.1</v>
      </c>
      <c r="I757" s="222"/>
      <c r="J757" s="223">
        <v>0</v>
      </c>
      <c r="K757" s="224"/>
      <c r="L757" s="224"/>
      <c r="M757" s="215"/>
      <c r="AR757" s="205">
        <v>0</v>
      </c>
      <c r="AS757" s="205">
        <v>0</v>
      </c>
      <c r="AT757" s="205">
        <v>0</v>
      </c>
    </row>
    <row r="758" spans="1:46" ht="15.75" hidden="1" customHeight="1" outlineLevel="1">
      <c r="A758" s="8" t="s">
        <v>61</v>
      </c>
      <c r="B758" s="216">
        <v>747</v>
      </c>
      <c r="C758" s="226"/>
      <c r="D758" s="227"/>
      <c r="E758" s="224"/>
      <c r="F758" s="224"/>
      <c r="G758" s="222"/>
      <c r="H758" s="221">
        <v>0.1</v>
      </c>
      <c r="I758" s="222"/>
      <c r="J758" s="223">
        <v>0</v>
      </c>
      <c r="K758" s="224"/>
      <c r="L758" s="224"/>
      <c r="M758" s="215"/>
      <c r="AR758" s="205">
        <v>0</v>
      </c>
      <c r="AS758" s="205">
        <v>0</v>
      </c>
      <c r="AT758" s="205">
        <v>0</v>
      </c>
    </row>
    <row r="759" spans="1:46" ht="15.75" hidden="1" customHeight="1" outlineLevel="1">
      <c r="A759" s="8" t="s">
        <v>61</v>
      </c>
      <c r="B759" s="216">
        <v>748</v>
      </c>
      <c r="C759" s="226"/>
      <c r="D759" s="227"/>
      <c r="E759" s="224"/>
      <c r="F759" s="224"/>
      <c r="G759" s="222"/>
      <c r="H759" s="221">
        <v>0.1</v>
      </c>
      <c r="I759" s="222"/>
      <c r="J759" s="223">
        <v>0</v>
      </c>
      <c r="K759" s="224"/>
      <c r="L759" s="224"/>
      <c r="M759" s="215"/>
      <c r="AR759" s="205">
        <v>0</v>
      </c>
      <c r="AS759" s="205">
        <v>0</v>
      </c>
      <c r="AT759" s="205">
        <v>0</v>
      </c>
    </row>
    <row r="760" spans="1:46" ht="15.75" hidden="1" customHeight="1" outlineLevel="1">
      <c r="A760" s="8" t="s">
        <v>61</v>
      </c>
      <c r="B760" s="216">
        <v>749</v>
      </c>
      <c r="C760" s="226"/>
      <c r="D760" s="227"/>
      <c r="E760" s="224"/>
      <c r="F760" s="224"/>
      <c r="G760" s="222"/>
      <c r="H760" s="221">
        <v>0.1</v>
      </c>
      <c r="I760" s="222"/>
      <c r="J760" s="223">
        <v>0</v>
      </c>
      <c r="K760" s="224"/>
      <c r="L760" s="224"/>
      <c r="M760" s="215"/>
      <c r="AR760" s="205">
        <v>0</v>
      </c>
      <c r="AS760" s="205">
        <v>0</v>
      </c>
      <c r="AT760" s="205">
        <v>0</v>
      </c>
    </row>
    <row r="761" spans="1:46" ht="15.75" hidden="1" customHeight="1" outlineLevel="1">
      <c r="A761" s="8" t="s">
        <v>61</v>
      </c>
      <c r="B761" s="216">
        <v>750</v>
      </c>
      <c r="C761" s="226"/>
      <c r="D761" s="227"/>
      <c r="E761" s="224"/>
      <c r="F761" s="224"/>
      <c r="G761" s="222"/>
      <c r="H761" s="221">
        <v>0.1</v>
      </c>
      <c r="I761" s="222"/>
      <c r="J761" s="223">
        <v>0</v>
      </c>
      <c r="K761" s="224"/>
      <c r="L761" s="224"/>
      <c r="M761" s="215"/>
      <c r="AR761" s="205">
        <v>0</v>
      </c>
      <c r="AS761" s="205">
        <v>0</v>
      </c>
      <c r="AT761" s="205">
        <v>0</v>
      </c>
    </row>
    <row r="762" spans="1:46" ht="15.75" hidden="1" customHeight="1" outlineLevel="1">
      <c r="A762" s="8" t="s">
        <v>61</v>
      </c>
      <c r="B762" s="216">
        <v>751</v>
      </c>
      <c r="C762" s="226"/>
      <c r="D762" s="227"/>
      <c r="E762" s="224"/>
      <c r="F762" s="224"/>
      <c r="G762" s="222"/>
      <c r="H762" s="221">
        <v>0.1</v>
      </c>
      <c r="I762" s="222"/>
      <c r="J762" s="223">
        <v>0</v>
      </c>
      <c r="K762" s="224"/>
      <c r="L762" s="224"/>
      <c r="M762" s="215"/>
      <c r="AR762" s="205">
        <v>0</v>
      </c>
      <c r="AS762" s="205">
        <v>0</v>
      </c>
      <c r="AT762" s="205">
        <v>0</v>
      </c>
    </row>
    <row r="763" spans="1:46" ht="15.75" hidden="1" customHeight="1" outlineLevel="1">
      <c r="A763" s="8" t="s">
        <v>61</v>
      </c>
      <c r="B763" s="216">
        <v>752</v>
      </c>
      <c r="C763" s="226"/>
      <c r="D763" s="227"/>
      <c r="E763" s="224"/>
      <c r="F763" s="224"/>
      <c r="G763" s="222"/>
      <c r="H763" s="221">
        <v>0.1</v>
      </c>
      <c r="I763" s="222"/>
      <c r="J763" s="223">
        <v>0</v>
      </c>
      <c r="K763" s="224"/>
      <c r="L763" s="224"/>
      <c r="M763" s="215"/>
      <c r="AR763" s="205">
        <v>0</v>
      </c>
      <c r="AS763" s="205">
        <v>0</v>
      </c>
      <c r="AT763" s="205">
        <v>0</v>
      </c>
    </row>
    <row r="764" spans="1:46" ht="15.75" hidden="1" customHeight="1" outlineLevel="1">
      <c r="A764" s="8" t="s">
        <v>61</v>
      </c>
      <c r="B764" s="216">
        <v>753</v>
      </c>
      <c r="C764" s="226"/>
      <c r="D764" s="227"/>
      <c r="E764" s="224"/>
      <c r="F764" s="224"/>
      <c r="G764" s="222"/>
      <c r="H764" s="221">
        <v>0.1</v>
      </c>
      <c r="I764" s="222"/>
      <c r="J764" s="223">
        <v>0</v>
      </c>
      <c r="K764" s="224"/>
      <c r="L764" s="224"/>
      <c r="M764" s="215"/>
      <c r="AR764" s="205">
        <v>0</v>
      </c>
      <c r="AS764" s="205">
        <v>0</v>
      </c>
      <c r="AT764" s="205">
        <v>0</v>
      </c>
    </row>
    <row r="765" spans="1:46" ht="15.75" hidden="1" customHeight="1" outlineLevel="1">
      <c r="A765" s="8" t="s">
        <v>61</v>
      </c>
      <c r="B765" s="216">
        <v>754</v>
      </c>
      <c r="C765" s="226"/>
      <c r="D765" s="227"/>
      <c r="E765" s="224"/>
      <c r="F765" s="224"/>
      <c r="G765" s="222"/>
      <c r="H765" s="221">
        <v>0.1</v>
      </c>
      <c r="I765" s="222"/>
      <c r="J765" s="223">
        <v>0</v>
      </c>
      <c r="K765" s="224"/>
      <c r="L765" s="224"/>
      <c r="M765" s="215"/>
      <c r="AR765" s="205">
        <v>0</v>
      </c>
      <c r="AS765" s="205">
        <v>0</v>
      </c>
      <c r="AT765" s="205">
        <v>0</v>
      </c>
    </row>
    <row r="766" spans="1:46" ht="15.75" hidden="1" customHeight="1" outlineLevel="1">
      <c r="A766" s="8" t="s">
        <v>61</v>
      </c>
      <c r="B766" s="216">
        <v>755</v>
      </c>
      <c r="C766" s="226"/>
      <c r="D766" s="227"/>
      <c r="E766" s="224"/>
      <c r="F766" s="224"/>
      <c r="G766" s="222"/>
      <c r="H766" s="221">
        <v>0.1</v>
      </c>
      <c r="I766" s="222"/>
      <c r="J766" s="223">
        <v>0</v>
      </c>
      <c r="K766" s="224"/>
      <c r="L766" s="224"/>
      <c r="M766" s="215"/>
      <c r="AR766" s="205">
        <v>0</v>
      </c>
      <c r="AS766" s="205">
        <v>0</v>
      </c>
      <c r="AT766" s="205">
        <v>0</v>
      </c>
    </row>
    <row r="767" spans="1:46" ht="15.75" hidden="1" customHeight="1" outlineLevel="1">
      <c r="A767" s="8" t="s">
        <v>61</v>
      </c>
      <c r="B767" s="216">
        <v>756</v>
      </c>
      <c r="C767" s="226"/>
      <c r="D767" s="227"/>
      <c r="E767" s="224"/>
      <c r="F767" s="224"/>
      <c r="G767" s="222"/>
      <c r="H767" s="221">
        <v>0.1</v>
      </c>
      <c r="I767" s="222"/>
      <c r="J767" s="223">
        <v>0</v>
      </c>
      <c r="K767" s="224"/>
      <c r="L767" s="224"/>
      <c r="M767" s="215"/>
      <c r="AR767" s="205">
        <v>0</v>
      </c>
      <c r="AS767" s="205">
        <v>0</v>
      </c>
      <c r="AT767" s="205">
        <v>0</v>
      </c>
    </row>
    <row r="768" spans="1:46" ht="15.75" hidden="1" customHeight="1" outlineLevel="1">
      <c r="A768" s="8" t="s">
        <v>61</v>
      </c>
      <c r="B768" s="216">
        <v>757</v>
      </c>
      <c r="C768" s="226"/>
      <c r="D768" s="227"/>
      <c r="E768" s="224"/>
      <c r="F768" s="224"/>
      <c r="G768" s="222"/>
      <c r="H768" s="221">
        <v>0.1</v>
      </c>
      <c r="I768" s="222"/>
      <c r="J768" s="223">
        <v>0</v>
      </c>
      <c r="K768" s="224"/>
      <c r="L768" s="224"/>
      <c r="M768" s="215"/>
      <c r="AR768" s="205">
        <v>0</v>
      </c>
      <c r="AS768" s="205">
        <v>0</v>
      </c>
      <c r="AT768" s="205">
        <v>0</v>
      </c>
    </row>
    <row r="769" spans="1:46" ht="15.75" hidden="1" customHeight="1" outlineLevel="1">
      <c r="A769" s="8" t="s">
        <v>61</v>
      </c>
      <c r="B769" s="216">
        <v>758</v>
      </c>
      <c r="C769" s="226"/>
      <c r="D769" s="227"/>
      <c r="E769" s="224"/>
      <c r="F769" s="224"/>
      <c r="G769" s="222"/>
      <c r="H769" s="221">
        <v>0.1</v>
      </c>
      <c r="I769" s="222"/>
      <c r="J769" s="223">
        <v>0</v>
      </c>
      <c r="K769" s="224"/>
      <c r="L769" s="224"/>
      <c r="M769" s="215"/>
      <c r="AR769" s="205">
        <v>0</v>
      </c>
      <c r="AS769" s="205">
        <v>0</v>
      </c>
      <c r="AT769" s="205">
        <v>0</v>
      </c>
    </row>
    <row r="770" spans="1:46" ht="15.75" hidden="1" customHeight="1" outlineLevel="1">
      <c r="A770" s="8" t="s">
        <v>61</v>
      </c>
      <c r="B770" s="216">
        <v>759</v>
      </c>
      <c r="C770" s="226"/>
      <c r="D770" s="227"/>
      <c r="E770" s="224"/>
      <c r="F770" s="224"/>
      <c r="G770" s="222"/>
      <c r="H770" s="221">
        <v>0.1</v>
      </c>
      <c r="I770" s="222"/>
      <c r="J770" s="223">
        <v>0</v>
      </c>
      <c r="K770" s="224"/>
      <c r="L770" s="224"/>
      <c r="M770" s="215"/>
      <c r="AR770" s="205">
        <v>0</v>
      </c>
      <c r="AS770" s="205">
        <v>0</v>
      </c>
      <c r="AT770" s="205">
        <v>0</v>
      </c>
    </row>
    <row r="771" spans="1:46" ht="15.75" hidden="1" customHeight="1" outlineLevel="1">
      <c r="A771" s="8" t="s">
        <v>61</v>
      </c>
      <c r="B771" s="216">
        <v>760</v>
      </c>
      <c r="C771" s="226"/>
      <c r="D771" s="227"/>
      <c r="E771" s="224"/>
      <c r="F771" s="224"/>
      <c r="G771" s="222"/>
      <c r="H771" s="221">
        <v>0.1</v>
      </c>
      <c r="I771" s="222"/>
      <c r="J771" s="223">
        <v>0</v>
      </c>
      <c r="K771" s="224"/>
      <c r="L771" s="224"/>
      <c r="M771" s="215"/>
      <c r="AR771" s="205">
        <v>0</v>
      </c>
      <c r="AS771" s="205">
        <v>0</v>
      </c>
      <c r="AT771" s="205">
        <v>0</v>
      </c>
    </row>
    <row r="772" spans="1:46" ht="15.75" hidden="1" customHeight="1" outlineLevel="1">
      <c r="A772" s="8" t="s">
        <v>61</v>
      </c>
      <c r="B772" s="216">
        <v>761</v>
      </c>
      <c r="C772" s="226"/>
      <c r="D772" s="227"/>
      <c r="E772" s="224"/>
      <c r="F772" s="224"/>
      <c r="G772" s="222"/>
      <c r="H772" s="221">
        <v>0.1</v>
      </c>
      <c r="I772" s="222"/>
      <c r="J772" s="223">
        <v>0</v>
      </c>
      <c r="K772" s="224"/>
      <c r="L772" s="224"/>
      <c r="M772" s="215"/>
      <c r="AR772" s="205">
        <v>0</v>
      </c>
      <c r="AS772" s="205">
        <v>0</v>
      </c>
      <c r="AT772" s="205">
        <v>0</v>
      </c>
    </row>
    <row r="773" spans="1:46" ht="15.75" hidden="1" customHeight="1" outlineLevel="1">
      <c r="A773" s="8" t="s">
        <v>61</v>
      </c>
      <c r="B773" s="216">
        <v>762</v>
      </c>
      <c r="C773" s="226"/>
      <c r="D773" s="227"/>
      <c r="E773" s="224"/>
      <c r="F773" s="224"/>
      <c r="G773" s="222"/>
      <c r="H773" s="221">
        <v>0.1</v>
      </c>
      <c r="I773" s="222"/>
      <c r="J773" s="223">
        <v>0</v>
      </c>
      <c r="K773" s="224"/>
      <c r="L773" s="224"/>
      <c r="M773" s="215"/>
      <c r="AR773" s="205">
        <v>0</v>
      </c>
      <c r="AS773" s="205">
        <v>0</v>
      </c>
      <c r="AT773" s="205">
        <v>0</v>
      </c>
    </row>
    <row r="774" spans="1:46" ht="15.75" hidden="1" customHeight="1" outlineLevel="1">
      <c r="A774" s="8" t="s">
        <v>61</v>
      </c>
      <c r="B774" s="216">
        <v>763</v>
      </c>
      <c r="C774" s="226"/>
      <c r="D774" s="227"/>
      <c r="E774" s="224"/>
      <c r="F774" s="224"/>
      <c r="G774" s="222"/>
      <c r="H774" s="221">
        <v>0.1</v>
      </c>
      <c r="I774" s="222"/>
      <c r="J774" s="223">
        <v>0</v>
      </c>
      <c r="K774" s="224"/>
      <c r="L774" s="224"/>
      <c r="M774" s="215"/>
      <c r="AR774" s="205">
        <v>0</v>
      </c>
      <c r="AS774" s="205">
        <v>0</v>
      </c>
      <c r="AT774" s="205">
        <v>0</v>
      </c>
    </row>
    <row r="775" spans="1:46" ht="15.75" hidden="1" customHeight="1" outlineLevel="1">
      <c r="A775" s="8" t="s">
        <v>61</v>
      </c>
      <c r="B775" s="216">
        <v>764</v>
      </c>
      <c r="C775" s="226"/>
      <c r="D775" s="227"/>
      <c r="E775" s="224"/>
      <c r="F775" s="224"/>
      <c r="G775" s="222"/>
      <c r="H775" s="221">
        <v>0.1</v>
      </c>
      <c r="I775" s="222"/>
      <c r="J775" s="223">
        <v>0</v>
      </c>
      <c r="K775" s="224"/>
      <c r="L775" s="224"/>
      <c r="M775" s="215"/>
      <c r="AR775" s="205">
        <v>0</v>
      </c>
      <c r="AS775" s="205">
        <v>0</v>
      </c>
      <c r="AT775" s="205">
        <v>0</v>
      </c>
    </row>
    <row r="776" spans="1:46" ht="15.75" hidden="1" customHeight="1" outlineLevel="1">
      <c r="A776" s="8" t="s">
        <v>61</v>
      </c>
      <c r="B776" s="216">
        <v>765</v>
      </c>
      <c r="C776" s="226"/>
      <c r="D776" s="227"/>
      <c r="E776" s="224"/>
      <c r="F776" s="224"/>
      <c r="G776" s="222"/>
      <c r="H776" s="221">
        <v>0.1</v>
      </c>
      <c r="I776" s="222"/>
      <c r="J776" s="223">
        <v>0</v>
      </c>
      <c r="K776" s="224"/>
      <c r="L776" s="224"/>
      <c r="M776" s="215"/>
      <c r="AR776" s="205">
        <v>0</v>
      </c>
      <c r="AS776" s="205">
        <v>0</v>
      </c>
      <c r="AT776" s="205">
        <v>0</v>
      </c>
    </row>
    <row r="777" spans="1:46" ht="15.75" hidden="1" customHeight="1" outlineLevel="1">
      <c r="A777" s="8" t="s">
        <v>61</v>
      </c>
      <c r="B777" s="216">
        <v>766</v>
      </c>
      <c r="C777" s="226"/>
      <c r="D777" s="227"/>
      <c r="E777" s="224"/>
      <c r="F777" s="224"/>
      <c r="G777" s="222"/>
      <c r="H777" s="221">
        <v>0.1</v>
      </c>
      <c r="I777" s="222"/>
      <c r="J777" s="223">
        <v>0</v>
      </c>
      <c r="K777" s="224"/>
      <c r="L777" s="224"/>
      <c r="M777" s="215"/>
      <c r="AR777" s="205">
        <v>0</v>
      </c>
      <c r="AS777" s="205">
        <v>0</v>
      </c>
      <c r="AT777" s="205">
        <v>0</v>
      </c>
    </row>
    <row r="778" spans="1:46" ht="15.75" hidden="1" customHeight="1" outlineLevel="1">
      <c r="A778" s="8" t="s">
        <v>61</v>
      </c>
      <c r="B778" s="216">
        <v>767</v>
      </c>
      <c r="C778" s="226"/>
      <c r="D778" s="227"/>
      <c r="E778" s="224"/>
      <c r="F778" s="224"/>
      <c r="G778" s="222"/>
      <c r="H778" s="221">
        <v>0.1</v>
      </c>
      <c r="I778" s="222"/>
      <c r="J778" s="223">
        <v>0</v>
      </c>
      <c r="K778" s="224"/>
      <c r="L778" s="224"/>
      <c r="M778" s="215"/>
      <c r="AR778" s="205">
        <v>0</v>
      </c>
      <c r="AS778" s="205">
        <v>0</v>
      </c>
      <c r="AT778" s="205">
        <v>0</v>
      </c>
    </row>
    <row r="779" spans="1:46" ht="15.75" hidden="1" customHeight="1" outlineLevel="1">
      <c r="A779" s="8" t="s">
        <v>61</v>
      </c>
      <c r="B779" s="216">
        <v>768</v>
      </c>
      <c r="C779" s="226"/>
      <c r="D779" s="227"/>
      <c r="E779" s="224"/>
      <c r="F779" s="224"/>
      <c r="G779" s="222"/>
      <c r="H779" s="221">
        <v>0.1</v>
      </c>
      <c r="I779" s="222"/>
      <c r="J779" s="223">
        <v>0</v>
      </c>
      <c r="K779" s="224"/>
      <c r="L779" s="224"/>
      <c r="M779" s="215"/>
      <c r="AR779" s="205">
        <v>0</v>
      </c>
      <c r="AS779" s="205">
        <v>0</v>
      </c>
      <c r="AT779" s="205">
        <v>0</v>
      </c>
    </row>
    <row r="780" spans="1:46" ht="15.75" hidden="1" customHeight="1" outlineLevel="1">
      <c r="A780" s="8" t="s">
        <v>61</v>
      </c>
      <c r="B780" s="216">
        <v>769</v>
      </c>
      <c r="C780" s="226"/>
      <c r="D780" s="227"/>
      <c r="E780" s="224"/>
      <c r="F780" s="224"/>
      <c r="G780" s="222"/>
      <c r="H780" s="221">
        <v>0.1</v>
      </c>
      <c r="I780" s="222"/>
      <c r="J780" s="223">
        <v>0</v>
      </c>
      <c r="K780" s="224"/>
      <c r="L780" s="224"/>
      <c r="M780" s="215"/>
      <c r="AR780" s="205">
        <v>0</v>
      </c>
      <c r="AS780" s="205">
        <v>0</v>
      </c>
      <c r="AT780" s="205">
        <v>0</v>
      </c>
    </row>
    <row r="781" spans="1:46" ht="15.75" hidden="1" customHeight="1" outlineLevel="1">
      <c r="A781" s="8" t="s">
        <v>61</v>
      </c>
      <c r="B781" s="216">
        <v>770</v>
      </c>
      <c r="C781" s="226"/>
      <c r="D781" s="227"/>
      <c r="E781" s="224"/>
      <c r="F781" s="224"/>
      <c r="G781" s="222"/>
      <c r="H781" s="221">
        <v>0.1</v>
      </c>
      <c r="I781" s="222"/>
      <c r="J781" s="223">
        <v>0</v>
      </c>
      <c r="K781" s="224"/>
      <c r="L781" s="224"/>
      <c r="M781" s="215"/>
      <c r="AR781" s="205">
        <v>0</v>
      </c>
      <c r="AS781" s="205">
        <v>0</v>
      </c>
      <c r="AT781" s="205">
        <v>0</v>
      </c>
    </row>
    <row r="782" spans="1:46" ht="15.75" hidden="1" customHeight="1" outlineLevel="1">
      <c r="A782" s="8" t="s">
        <v>61</v>
      </c>
      <c r="B782" s="216">
        <v>771</v>
      </c>
      <c r="C782" s="226"/>
      <c r="D782" s="227"/>
      <c r="E782" s="224"/>
      <c r="F782" s="224"/>
      <c r="G782" s="222"/>
      <c r="H782" s="221">
        <v>0.1</v>
      </c>
      <c r="I782" s="222"/>
      <c r="J782" s="223">
        <v>0</v>
      </c>
      <c r="K782" s="224"/>
      <c r="L782" s="224"/>
      <c r="M782" s="215"/>
      <c r="AR782" s="205">
        <v>0</v>
      </c>
      <c r="AS782" s="205">
        <v>0</v>
      </c>
      <c r="AT782" s="205">
        <v>0</v>
      </c>
    </row>
    <row r="783" spans="1:46" ht="15.75" hidden="1" customHeight="1" outlineLevel="1">
      <c r="A783" s="8" t="s">
        <v>61</v>
      </c>
      <c r="B783" s="216">
        <v>772</v>
      </c>
      <c r="C783" s="226"/>
      <c r="D783" s="227"/>
      <c r="E783" s="224"/>
      <c r="F783" s="224"/>
      <c r="G783" s="222"/>
      <c r="H783" s="221">
        <v>0.1</v>
      </c>
      <c r="I783" s="222"/>
      <c r="J783" s="223">
        <v>0</v>
      </c>
      <c r="K783" s="224"/>
      <c r="L783" s="224"/>
      <c r="M783" s="215"/>
      <c r="AR783" s="205">
        <v>0</v>
      </c>
      <c r="AS783" s="205">
        <v>0</v>
      </c>
      <c r="AT783" s="205">
        <v>0</v>
      </c>
    </row>
    <row r="784" spans="1:46" ht="15.75" hidden="1" customHeight="1" outlineLevel="1">
      <c r="A784" s="8" t="s">
        <v>61</v>
      </c>
      <c r="B784" s="216">
        <v>773</v>
      </c>
      <c r="C784" s="226"/>
      <c r="D784" s="227"/>
      <c r="E784" s="224"/>
      <c r="F784" s="224"/>
      <c r="G784" s="222"/>
      <c r="H784" s="221">
        <v>0.1</v>
      </c>
      <c r="I784" s="222"/>
      <c r="J784" s="223">
        <v>0</v>
      </c>
      <c r="K784" s="224"/>
      <c r="L784" s="224"/>
      <c r="M784" s="215"/>
      <c r="AR784" s="205">
        <v>0</v>
      </c>
      <c r="AS784" s="205">
        <v>0</v>
      </c>
      <c r="AT784" s="205">
        <v>0</v>
      </c>
    </row>
    <row r="785" spans="1:46" ht="15.75" hidden="1" customHeight="1" outlineLevel="1">
      <c r="A785" s="8" t="s">
        <v>61</v>
      </c>
      <c r="B785" s="216">
        <v>774</v>
      </c>
      <c r="C785" s="226"/>
      <c r="D785" s="227"/>
      <c r="E785" s="224"/>
      <c r="F785" s="224"/>
      <c r="G785" s="222"/>
      <c r="H785" s="221">
        <v>0.1</v>
      </c>
      <c r="I785" s="222"/>
      <c r="J785" s="223">
        <v>0</v>
      </c>
      <c r="K785" s="224"/>
      <c r="L785" s="224"/>
      <c r="M785" s="215"/>
      <c r="AR785" s="205">
        <v>0</v>
      </c>
      <c r="AS785" s="205">
        <v>0</v>
      </c>
      <c r="AT785" s="205">
        <v>0</v>
      </c>
    </row>
    <row r="786" spans="1:46" ht="15.75" hidden="1" customHeight="1" outlineLevel="1">
      <c r="A786" s="8" t="s">
        <v>61</v>
      </c>
      <c r="B786" s="216">
        <v>775</v>
      </c>
      <c r="C786" s="226"/>
      <c r="D786" s="227"/>
      <c r="E786" s="224"/>
      <c r="F786" s="224"/>
      <c r="G786" s="222"/>
      <c r="H786" s="221">
        <v>0.1</v>
      </c>
      <c r="I786" s="222"/>
      <c r="J786" s="223">
        <v>0</v>
      </c>
      <c r="K786" s="224"/>
      <c r="L786" s="224"/>
      <c r="M786" s="215"/>
      <c r="AR786" s="205">
        <v>0</v>
      </c>
      <c r="AS786" s="205">
        <v>0</v>
      </c>
      <c r="AT786" s="205">
        <v>0</v>
      </c>
    </row>
    <row r="787" spans="1:46" ht="15.75" hidden="1" customHeight="1" outlineLevel="1">
      <c r="A787" s="8" t="s">
        <v>61</v>
      </c>
      <c r="B787" s="216">
        <v>776</v>
      </c>
      <c r="C787" s="226"/>
      <c r="D787" s="227"/>
      <c r="E787" s="224"/>
      <c r="F787" s="224"/>
      <c r="G787" s="222"/>
      <c r="H787" s="221">
        <v>0.1</v>
      </c>
      <c r="I787" s="222"/>
      <c r="J787" s="223">
        <v>0</v>
      </c>
      <c r="K787" s="224"/>
      <c r="L787" s="224"/>
      <c r="M787" s="215"/>
      <c r="AR787" s="205">
        <v>0</v>
      </c>
      <c r="AS787" s="205">
        <v>0</v>
      </c>
      <c r="AT787" s="205">
        <v>0</v>
      </c>
    </row>
    <row r="788" spans="1:46" ht="15.75" hidden="1" customHeight="1" outlineLevel="1">
      <c r="A788" s="8" t="s">
        <v>61</v>
      </c>
      <c r="B788" s="216">
        <v>777</v>
      </c>
      <c r="C788" s="226"/>
      <c r="D788" s="227"/>
      <c r="E788" s="224"/>
      <c r="F788" s="224"/>
      <c r="G788" s="222"/>
      <c r="H788" s="221">
        <v>0.1</v>
      </c>
      <c r="I788" s="222"/>
      <c r="J788" s="223">
        <v>0</v>
      </c>
      <c r="K788" s="224"/>
      <c r="L788" s="224"/>
      <c r="M788" s="215"/>
      <c r="AR788" s="205">
        <v>0</v>
      </c>
      <c r="AS788" s="205">
        <v>0</v>
      </c>
      <c r="AT788" s="205">
        <v>0</v>
      </c>
    </row>
    <row r="789" spans="1:46" ht="15.75" hidden="1" customHeight="1" outlineLevel="1">
      <c r="A789" s="8" t="s">
        <v>61</v>
      </c>
      <c r="B789" s="216">
        <v>778</v>
      </c>
      <c r="C789" s="226"/>
      <c r="D789" s="227"/>
      <c r="E789" s="224"/>
      <c r="F789" s="224"/>
      <c r="G789" s="222"/>
      <c r="H789" s="221">
        <v>0.1</v>
      </c>
      <c r="I789" s="222"/>
      <c r="J789" s="223">
        <v>0</v>
      </c>
      <c r="K789" s="224"/>
      <c r="L789" s="224"/>
      <c r="M789" s="215"/>
      <c r="AR789" s="205">
        <v>0</v>
      </c>
      <c r="AS789" s="205">
        <v>0</v>
      </c>
      <c r="AT789" s="205">
        <v>0</v>
      </c>
    </row>
    <row r="790" spans="1:46" ht="15.75" hidden="1" customHeight="1" outlineLevel="1">
      <c r="A790" s="8" t="s">
        <v>61</v>
      </c>
      <c r="B790" s="216">
        <v>779</v>
      </c>
      <c r="C790" s="226"/>
      <c r="D790" s="227"/>
      <c r="E790" s="224"/>
      <c r="F790" s="224"/>
      <c r="G790" s="222"/>
      <c r="H790" s="221">
        <v>0.1</v>
      </c>
      <c r="I790" s="222"/>
      <c r="J790" s="223">
        <v>0</v>
      </c>
      <c r="K790" s="224"/>
      <c r="L790" s="224"/>
      <c r="M790" s="215"/>
      <c r="AR790" s="205">
        <v>0</v>
      </c>
      <c r="AS790" s="205">
        <v>0</v>
      </c>
      <c r="AT790" s="205">
        <v>0</v>
      </c>
    </row>
    <row r="791" spans="1:46" ht="15.75" hidden="1" customHeight="1" outlineLevel="1">
      <c r="A791" s="8" t="s">
        <v>61</v>
      </c>
      <c r="B791" s="216">
        <v>780</v>
      </c>
      <c r="C791" s="226"/>
      <c r="D791" s="227"/>
      <c r="E791" s="224"/>
      <c r="F791" s="224"/>
      <c r="G791" s="222"/>
      <c r="H791" s="221">
        <v>0.1</v>
      </c>
      <c r="I791" s="222"/>
      <c r="J791" s="223">
        <v>0</v>
      </c>
      <c r="K791" s="224"/>
      <c r="L791" s="224"/>
      <c r="M791" s="215"/>
      <c r="AR791" s="205">
        <v>0</v>
      </c>
      <c r="AS791" s="205">
        <v>0</v>
      </c>
      <c r="AT791" s="205">
        <v>0</v>
      </c>
    </row>
    <row r="792" spans="1:46" ht="15.75" hidden="1" customHeight="1" outlineLevel="1">
      <c r="A792" s="8" t="s">
        <v>61</v>
      </c>
      <c r="B792" s="216">
        <v>781</v>
      </c>
      <c r="C792" s="226"/>
      <c r="D792" s="227"/>
      <c r="E792" s="224"/>
      <c r="F792" s="224"/>
      <c r="G792" s="222"/>
      <c r="H792" s="221">
        <v>0.1</v>
      </c>
      <c r="I792" s="222"/>
      <c r="J792" s="223">
        <v>0</v>
      </c>
      <c r="K792" s="224"/>
      <c r="L792" s="224"/>
      <c r="M792" s="215"/>
      <c r="AR792" s="205">
        <v>0</v>
      </c>
      <c r="AS792" s="205">
        <v>0</v>
      </c>
      <c r="AT792" s="205">
        <v>0</v>
      </c>
    </row>
    <row r="793" spans="1:46" ht="15.75" hidden="1" customHeight="1" outlineLevel="1">
      <c r="A793" s="8" t="s">
        <v>61</v>
      </c>
      <c r="B793" s="216">
        <v>782</v>
      </c>
      <c r="C793" s="226"/>
      <c r="D793" s="227"/>
      <c r="E793" s="224"/>
      <c r="F793" s="224"/>
      <c r="G793" s="222"/>
      <c r="H793" s="221">
        <v>0.1</v>
      </c>
      <c r="I793" s="222"/>
      <c r="J793" s="223">
        <v>0</v>
      </c>
      <c r="K793" s="224"/>
      <c r="L793" s="224"/>
      <c r="M793" s="215"/>
      <c r="AR793" s="205">
        <v>0</v>
      </c>
      <c r="AS793" s="205">
        <v>0</v>
      </c>
      <c r="AT793" s="205">
        <v>0</v>
      </c>
    </row>
    <row r="794" spans="1:46" ht="15.75" hidden="1" customHeight="1" outlineLevel="1">
      <c r="A794" s="8" t="s">
        <v>61</v>
      </c>
      <c r="B794" s="216">
        <v>783</v>
      </c>
      <c r="C794" s="226"/>
      <c r="D794" s="227"/>
      <c r="E794" s="224"/>
      <c r="F794" s="224"/>
      <c r="G794" s="222"/>
      <c r="H794" s="221">
        <v>0.1</v>
      </c>
      <c r="I794" s="222"/>
      <c r="J794" s="223">
        <v>0</v>
      </c>
      <c r="K794" s="224"/>
      <c r="L794" s="224"/>
      <c r="M794" s="215"/>
      <c r="AR794" s="205">
        <v>0</v>
      </c>
      <c r="AS794" s="205">
        <v>0</v>
      </c>
      <c r="AT794" s="205">
        <v>0</v>
      </c>
    </row>
    <row r="795" spans="1:46" ht="15.75" hidden="1" customHeight="1" outlineLevel="1">
      <c r="A795" s="8" t="s">
        <v>61</v>
      </c>
      <c r="B795" s="216">
        <v>784</v>
      </c>
      <c r="C795" s="226"/>
      <c r="D795" s="227"/>
      <c r="E795" s="224"/>
      <c r="F795" s="224"/>
      <c r="G795" s="222"/>
      <c r="H795" s="221">
        <v>0.1</v>
      </c>
      <c r="I795" s="222"/>
      <c r="J795" s="223">
        <v>0</v>
      </c>
      <c r="K795" s="224"/>
      <c r="L795" s="224"/>
      <c r="M795" s="215"/>
      <c r="AR795" s="205">
        <v>0</v>
      </c>
      <c r="AS795" s="205">
        <v>0</v>
      </c>
      <c r="AT795" s="205">
        <v>0</v>
      </c>
    </row>
    <row r="796" spans="1:46" ht="15.75" hidden="1" customHeight="1" outlineLevel="1">
      <c r="A796" s="8" t="s">
        <v>61</v>
      </c>
      <c r="B796" s="216">
        <v>785</v>
      </c>
      <c r="C796" s="226"/>
      <c r="D796" s="227"/>
      <c r="E796" s="224"/>
      <c r="F796" s="224"/>
      <c r="G796" s="222"/>
      <c r="H796" s="221">
        <v>0.1</v>
      </c>
      <c r="I796" s="222"/>
      <c r="J796" s="223">
        <v>0</v>
      </c>
      <c r="K796" s="224"/>
      <c r="L796" s="224"/>
      <c r="M796" s="215"/>
      <c r="AR796" s="205">
        <v>0</v>
      </c>
      <c r="AS796" s="205">
        <v>0</v>
      </c>
      <c r="AT796" s="205">
        <v>0</v>
      </c>
    </row>
    <row r="797" spans="1:46" ht="15.75" hidden="1" customHeight="1" outlineLevel="1">
      <c r="A797" s="8" t="s">
        <v>61</v>
      </c>
      <c r="B797" s="216">
        <v>786</v>
      </c>
      <c r="C797" s="226"/>
      <c r="D797" s="227"/>
      <c r="E797" s="224"/>
      <c r="F797" s="224"/>
      <c r="G797" s="222"/>
      <c r="H797" s="221">
        <v>0.1</v>
      </c>
      <c r="I797" s="222"/>
      <c r="J797" s="223">
        <v>0</v>
      </c>
      <c r="K797" s="224"/>
      <c r="L797" s="224"/>
      <c r="M797" s="215"/>
      <c r="AR797" s="205">
        <v>0</v>
      </c>
      <c r="AS797" s="205">
        <v>0</v>
      </c>
      <c r="AT797" s="205">
        <v>0</v>
      </c>
    </row>
    <row r="798" spans="1:46" ht="15.75" hidden="1" customHeight="1" outlineLevel="1">
      <c r="A798" s="8" t="s">
        <v>61</v>
      </c>
      <c r="B798" s="216">
        <v>787</v>
      </c>
      <c r="C798" s="226"/>
      <c r="D798" s="227"/>
      <c r="E798" s="224"/>
      <c r="F798" s="224"/>
      <c r="G798" s="222"/>
      <c r="H798" s="221">
        <v>0.1</v>
      </c>
      <c r="I798" s="222"/>
      <c r="J798" s="223">
        <v>0</v>
      </c>
      <c r="K798" s="224"/>
      <c r="L798" s="224"/>
      <c r="M798" s="215"/>
      <c r="AR798" s="205">
        <v>0</v>
      </c>
      <c r="AS798" s="205">
        <v>0</v>
      </c>
      <c r="AT798" s="205">
        <v>0</v>
      </c>
    </row>
    <row r="799" spans="1:46" ht="15.75" hidden="1" customHeight="1" outlineLevel="1">
      <c r="A799" s="8" t="s">
        <v>61</v>
      </c>
      <c r="B799" s="216">
        <v>788</v>
      </c>
      <c r="C799" s="226"/>
      <c r="D799" s="227"/>
      <c r="E799" s="224"/>
      <c r="F799" s="224"/>
      <c r="G799" s="222"/>
      <c r="H799" s="221">
        <v>0.1</v>
      </c>
      <c r="I799" s="222"/>
      <c r="J799" s="223">
        <v>0</v>
      </c>
      <c r="K799" s="224"/>
      <c r="L799" s="224"/>
      <c r="M799" s="215"/>
      <c r="AR799" s="205">
        <v>0</v>
      </c>
      <c r="AS799" s="205">
        <v>0</v>
      </c>
      <c r="AT799" s="205">
        <v>0</v>
      </c>
    </row>
    <row r="800" spans="1:46" ht="15.75" hidden="1" customHeight="1" outlineLevel="1">
      <c r="A800" s="8" t="s">
        <v>61</v>
      </c>
      <c r="B800" s="216">
        <v>789</v>
      </c>
      <c r="C800" s="226"/>
      <c r="D800" s="227"/>
      <c r="E800" s="224"/>
      <c r="F800" s="224"/>
      <c r="G800" s="222"/>
      <c r="H800" s="221">
        <v>0.1</v>
      </c>
      <c r="I800" s="222"/>
      <c r="J800" s="223">
        <v>0</v>
      </c>
      <c r="K800" s="224"/>
      <c r="L800" s="224"/>
      <c r="M800" s="215"/>
      <c r="AR800" s="205">
        <v>0</v>
      </c>
      <c r="AS800" s="205">
        <v>0</v>
      </c>
      <c r="AT800" s="205">
        <v>0</v>
      </c>
    </row>
    <row r="801" spans="1:46" ht="15.75" hidden="1" customHeight="1" outlineLevel="1">
      <c r="A801" s="8" t="s">
        <v>61</v>
      </c>
      <c r="B801" s="216">
        <v>790</v>
      </c>
      <c r="C801" s="226"/>
      <c r="D801" s="227"/>
      <c r="E801" s="224"/>
      <c r="F801" s="224"/>
      <c r="G801" s="222"/>
      <c r="H801" s="221">
        <v>0.1</v>
      </c>
      <c r="I801" s="222"/>
      <c r="J801" s="223">
        <v>0</v>
      </c>
      <c r="K801" s="224"/>
      <c r="L801" s="224"/>
      <c r="M801" s="215"/>
      <c r="AR801" s="205">
        <v>0</v>
      </c>
      <c r="AS801" s="205">
        <v>0</v>
      </c>
      <c r="AT801" s="205">
        <v>0</v>
      </c>
    </row>
    <row r="802" spans="1:46" ht="15.75" hidden="1" customHeight="1" outlineLevel="1">
      <c r="A802" s="8" t="s">
        <v>61</v>
      </c>
      <c r="B802" s="216">
        <v>791</v>
      </c>
      <c r="C802" s="226"/>
      <c r="D802" s="227"/>
      <c r="E802" s="224"/>
      <c r="F802" s="224"/>
      <c r="G802" s="222"/>
      <c r="H802" s="221">
        <v>0.1</v>
      </c>
      <c r="I802" s="222"/>
      <c r="J802" s="223">
        <v>0</v>
      </c>
      <c r="K802" s="224"/>
      <c r="L802" s="224"/>
      <c r="M802" s="215"/>
      <c r="AR802" s="205">
        <v>0</v>
      </c>
      <c r="AS802" s="205">
        <v>0</v>
      </c>
      <c r="AT802" s="205">
        <v>0</v>
      </c>
    </row>
    <row r="803" spans="1:46" ht="15.75" hidden="1" customHeight="1" outlineLevel="1">
      <c r="A803" s="8" t="s">
        <v>61</v>
      </c>
      <c r="B803" s="216">
        <v>792</v>
      </c>
      <c r="C803" s="226"/>
      <c r="D803" s="227"/>
      <c r="E803" s="224"/>
      <c r="F803" s="224"/>
      <c r="G803" s="222"/>
      <c r="H803" s="221">
        <v>0.1</v>
      </c>
      <c r="I803" s="222"/>
      <c r="J803" s="223">
        <v>0</v>
      </c>
      <c r="K803" s="224"/>
      <c r="L803" s="224"/>
      <c r="M803" s="215"/>
      <c r="AR803" s="205">
        <v>0</v>
      </c>
      <c r="AS803" s="205">
        <v>0</v>
      </c>
      <c r="AT803" s="205">
        <v>0</v>
      </c>
    </row>
    <row r="804" spans="1:46" ht="15.75" hidden="1" customHeight="1" outlineLevel="1">
      <c r="A804" s="8" t="s">
        <v>61</v>
      </c>
      <c r="B804" s="216">
        <v>793</v>
      </c>
      <c r="C804" s="226"/>
      <c r="D804" s="227"/>
      <c r="E804" s="224"/>
      <c r="F804" s="224"/>
      <c r="G804" s="222"/>
      <c r="H804" s="221">
        <v>0.1</v>
      </c>
      <c r="I804" s="222"/>
      <c r="J804" s="223">
        <v>0</v>
      </c>
      <c r="K804" s="224"/>
      <c r="L804" s="224"/>
      <c r="M804" s="215"/>
      <c r="AR804" s="205">
        <v>0</v>
      </c>
      <c r="AS804" s="205">
        <v>0</v>
      </c>
      <c r="AT804" s="205">
        <v>0</v>
      </c>
    </row>
    <row r="805" spans="1:46" ht="15.75" hidden="1" customHeight="1" outlineLevel="1">
      <c r="A805" s="8" t="s">
        <v>61</v>
      </c>
      <c r="B805" s="216">
        <v>794</v>
      </c>
      <c r="C805" s="226"/>
      <c r="D805" s="227"/>
      <c r="E805" s="224"/>
      <c r="F805" s="224"/>
      <c r="G805" s="222"/>
      <c r="H805" s="221">
        <v>0.1</v>
      </c>
      <c r="I805" s="222"/>
      <c r="J805" s="223">
        <v>0</v>
      </c>
      <c r="K805" s="224"/>
      <c r="L805" s="224"/>
      <c r="M805" s="215"/>
      <c r="AR805" s="205">
        <v>0</v>
      </c>
      <c r="AS805" s="205">
        <v>0</v>
      </c>
      <c r="AT805" s="205">
        <v>0</v>
      </c>
    </row>
    <row r="806" spans="1:46" ht="15.75" hidden="1" customHeight="1" outlineLevel="1">
      <c r="A806" s="8" t="s">
        <v>61</v>
      </c>
      <c r="B806" s="216">
        <v>795</v>
      </c>
      <c r="C806" s="226"/>
      <c r="D806" s="227"/>
      <c r="E806" s="224"/>
      <c r="F806" s="224"/>
      <c r="G806" s="222"/>
      <c r="H806" s="221">
        <v>0.1</v>
      </c>
      <c r="I806" s="222"/>
      <c r="J806" s="223">
        <v>0</v>
      </c>
      <c r="K806" s="224"/>
      <c r="L806" s="224"/>
      <c r="M806" s="215"/>
      <c r="AR806" s="205">
        <v>0</v>
      </c>
      <c r="AS806" s="205">
        <v>0</v>
      </c>
      <c r="AT806" s="205">
        <v>0</v>
      </c>
    </row>
    <row r="807" spans="1:46" ht="15.75" hidden="1" customHeight="1" outlineLevel="1">
      <c r="A807" s="8" t="s">
        <v>61</v>
      </c>
      <c r="B807" s="216">
        <v>796</v>
      </c>
      <c r="C807" s="226"/>
      <c r="D807" s="227"/>
      <c r="E807" s="224"/>
      <c r="F807" s="224"/>
      <c r="G807" s="222"/>
      <c r="H807" s="221">
        <v>0.1</v>
      </c>
      <c r="I807" s="222"/>
      <c r="J807" s="223">
        <v>0</v>
      </c>
      <c r="K807" s="224"/>
      <c r="L807" s="224"/>
      <c r="M807" s="215"/>
      <c r="AR807" s="205">
        <v>0</v>
      </c>
      <c r="AS807" s="205">
        <v>0</v>
      </c>
      <c r="AT807" s="205">
        <v>0</v>
      </c>
    </row>
    <row r="808" spans="1:46" ht="15.75" hidden="1" customHeight="1" outlineLevel="1">
      <c r="A808" s="8" t="s">
        <v>61</v>
      </c>
      <c r="B808" s="216">
        <v>797</v>
      </c>
      <c r="C808" s="226"/>
      <c r="D808" s="227"/>
      <c r="E808" s="224"/>
      <c r="F808" s="224"/>
      <c r="G808" s="222"/>
      <c r="H808" s="221">
        <v>0.1</v>
      </c>
      <c r="I808" s="222"/>
      <c r="J808" s="223">
        <v>0</v>
      </c>
      <c r="K808" s="224"/>
      <c r="L808" s="224"/>
      <c r="M808" s="215"/>
      <c r="AR808" s="205">
        <v>0</v>
      </c>
      <c r="AS808" s="205">
        <v>0</v>
      </c>
      <c r="AT808" s="205">
        <v>0</v>
      </c>
    </row>
    <row r="809" spans="1:46" ht="15.75" hidden="1" customHeight="1" outlineLevel="1">
      <c r="A809" s="8" t="s">
        <v>61</v>
      </c>
      <c r="B809" s="216">
        <v>798</v>
      </c>
      <c r="C809" s="226"/>
      <c r="D809" s="227"/>
      <c r="E809" s="224"/>
      <c r="F809" s="224"/>
      <c r="G809" s="222"/>
      <c r="H809" s="221">
        <v>0.1</v>
      </c>
      <c r="I809" s="222"/>
      <c r="J809" s="223">
        <v>0</v>
      </c>
      <c r="K809" s="224"/>
      <c r="L809" s="224"/>
      <c r="M809" s="215"/>
      <c r="AR809" s="205">
        <v>0</v>
      </c>
      <c r="AS809" s="205">
        <v>0</v>
      </c>
      <c r="AT809" s="205">
        <v>0</v>
      </c>
    </row>
    <row r="810" spans="1:46" ht="15.75" hidden="1" customHeight="1" outlineLevel="1">
      <c r="A810" s="8" t="s">
        <v>61</v>
      </c>
      <c r="B810" s="216">
        <v>799</v>
      </c>
      <c r="C810" s="226"/>
      <c r="D810" s="227"/>
      <c r="E810" s="224"/>
      <c r="F810" s="224"/>
      <c r="G810" s="222"/>
      <c r="H810" s="221">
        <v>0.1</v>
      </c>
      <c r="I810" s="222"/>
      <c r="J810" s="223">
        <v>0</v>
      </c>
      <c r="K810" s="224"/>
      <c r="L810" s="224"/>
      <c r="M810" s="215"/>
      <c r="AR810" s="205">
        <v>0</v>
      </c>
      <c r="AS810" s="205">
        <v>0</v>
      </c>
      <c r="AT810" s="205">
        <v>0</v>
      </c>
    </row>
    <row r="811" spans="1:46" ht="15.75" hidden="1" customHeight="1" outlineLevel="1">
      <c r="A811" s="8" t="s">
        <v>61</v>
      </c>
      <c r="B811" s="216">
        <v>800</v>
      </c>
      <c r="C811" s="226"/>
      <c r="D811" s="227"/>
      <c r="E811" s="224"/>
      <c r="F811" s="224"/>
      <c r="G811" s="222"/>
      <c r="H811" s="221">
        <v>0.1</v>
      </c>
      <c r="I811" s="222"/>
      <c r="J811" s="223">
        <v>0</v>
      </c>
      <c r="K811" s="224"/>
      <c r="L811" s="224"/>
      <c r="M811" s="215"/>
      <c r="AR811" s="205">
        <v>0</v>
      </c>
      <c r="AS811" s="205">
        <v>0</v>
      </c>
      <c r="AT811" s="205">
        <v>0</v>
      </c>
    </row>
    <row r="812" spans="1:46" ht="15.75" hidden="1" customHeight="1" outlineLevel="1">
      <c r="A812" s="8" t="s">
        <v>61</v>
      </c>
      <c r="B812" s="216">
        <v>801</v>
      </c>
      <c r="C812" s="226"/>
      <c r="D812" s="227"/>
      <c r="E812" s="224"/>
      <c r="F812" s="224"/>
      <c r="G812" s="222"/>
      <c r="H812" s="221">
        <v>0.1</v>
      </c>
      <c r="I812" s="222"/>
      <c r="J812" s="223">
        <v>0</v>
      </c>
      <c r="K812" s="224"/>
      <c r="L812" s="224"/>
      <c r="M812" s="215"/>
      <c r="AR812" s="205">
        <v>0</v>
      </c>
      <c r="AS812" s="205">
        <v>0</v>
      </c>
      <c r="AT812" s="205">
        <v>0</v>
      </c>
    </row>
    <row r="813" spans="1:46" ht="15.75" hidden="1" customHeight="1" outlineLevel="1">
      <c r="A813" s="8" t="s">
        <v>61</v>
      </c>
      <c r="B813" s="216">
        <v>802</v>
      </c>
      <c r="C813" s="226"/>
      <c r="D813" s="227"/>
      <c r="E813" s="224"/>
      <c r="F813" s="224"/>
      <c r="G813" s="222"/>
      <c r="H813" s="221">
        <v>0.1</v>
      </c>
      <c r="I813" s="222"/>
      <c r="J813" s="223">
        <v>0</v>
      </c>
      <c r="K813" s="224"/>
      <c r="L813" s="224"/>
      <c r="M813" s="215"/>
      <c r="AR813" s="205">
        <v>0</v>
      </c>
      <c r="AS813" s="205">
        <v>0</v>
      </c>
      <c r="AT813" s="205">
        <v>0</v>
      </c>
    </row>
    <row r="814" spans="1:46" ht="15.75" hidden="1" customHeight="1" outlineLevel="1">
      <c r="A814" s="8" t="s">
        <v>61</v>
      </c>
      <c r="B814" s="216">
        <v>803</v>
      </c>
      <c r="C814" s="226"/>
      <c r="D814" s="227"/>
      <c r="E814" s="224"/>
      <c r="F814" s="224"/>
      <c r="G814" s="222"/>
      <c r="H814" s="221">
        <v>0.1</v>
      </c>
      <c r="I814" s="222"/>
      <c r="J814" s="223">
        <v>0</v>
      </c>
      <c r="K814" s="224"/>
      <c r="L814" s="224"/>
      <c r="M814" s="215"/>
      <c r="AR814" s="205">
        <v>0</v>
      </c>
      <c r="AS814" s="205">
        <v>0</v>
      </c>
      <c r="AT814" s="205">
        <v>0</v>
      </c>
    </row>
    <row r="815" spans="1:46" ht="15.75" hidden="1" customHeight="1" outlineLevel="1">
      <c r="A815" s="8" t="s">
        <v>61</v>
      </c>
      <c r="B815" s="216">
        <v>804</v>
      </c>
      <c r="C815" s="226"/>
      <c r="D815" s="227"/>
      <c r="E815" s="224"/>
      <c r="F815" s="224"/>
      <c r="G815" s="222"/>
      <c r="H815" s="221">
        <v>0.1</v>
      </c>
      <c r="I815" s="222"/>
      <c r="J815" s="223">
        <v>0</v>
      </c>
      <c r="K815" s="224"/>
      <c r="L815" s="224"/>
      <c r="M815" s="215"/>
      <c r="AR815" s="205">
        <v>0</v>
      </c>
      <c r="AS815" s="205">
        <v>0</v>
      </c>
      <c r="AT815" s="205">
        <v>0</v>
      </c>
    </row>
    <row r="816" spans="1:46" ht="15.75" hidden="1" customHeight="1" outlineLevel="1">
      <c r="A816" s="8" t="s">
        <v>61</v>
      </c>
      <c r="B816" s="216">
        <v>805</v>
      </c>
      <c r="C816" s="226"/>
      <c r="D816" s="227"/>
      <c r="E816" s="224"/>
      <c r="F816" s="224"/>
      <c r="G816" s="222"/>
      <c r="H816" s="221">
        <v>0.1</v>
      </c>
      <c r="I816" s="222"/>
      <c r="J816" s="223">
        <v>0</v>
      </c>
      <c r="K816" s="224"/>
      <c r="L816" s="224"/>
      <c r="M816" s="215"/>
      <c r="AR816" s="205">
        <v>0</v>
      </c>
      <c r="AS816" s="205">
        <v>0</v>
      </c>
      <c r="AT816" s="205">
        <v>0</v>
      </c>
    </row>
    <row r="817" spans="1:46" ht="15.75" hidden="1" customHeight="1" outlineLevel="1">
      <c r="A817" s="8" t="s">
        <v>61</v>
      </c>
      <c r="B817" s="216">
        <v>806</v>
      </c>
      <c r="C817" s="226"/>
      <c r="D817" s="227"/>
      <c r="E817" s="224"/>
      <c r="F817" s="224"/>
      <c r="G817" s="222"/>
      <c r="H817" s="221">
        <v>0.1</v>
      </c>
      <c r="I817" s="222"/>
      <c r="J817" s="223">
        <v>0</v>
      </c>
      <c r="K817" s="224"/>
      <c r="L817" s="224"/>
      <c r="M817" s="215"/>
      <c r="AR817" s="205">
        <v>0</v>
      </c>
      <c r="AS817" s="205">
        <v>0</v>
      </c>
      <c r="AT817" s="205">
        <v>0</v>
      </c>
    </row>
    <row r="818" spans="1:46" ht="15.75" hidden="1" customHeight="1" outlineLevel="1">
      <c r="A818" s="8" t="s">
        <v>61</v>
      </c>
      <c r="B818" s="216">
        <v>807</v>
      </c>
      <c r="C818" s="226"/>
      <c r="D818" s="227"/>
      <c r="E818" s="224"/>
      <c r="F818" s="224"/>
      <c r="G818" s="222"/>
      <c r="H818" s="221">
        <v>0.1</v>
      </c>
      <c r="I818" s="222"/>
      <c r="J818" s="223">
        <v>0</v>
      </c>
      <c r="K818" s="224"/>
      <c r="L818" s="224"/>
      <c r="M818" s="215"/>
      <c r="AR818" s="205">
        <v>0</v>
      </c>
      <c r="AS818" s="205">
        <v>0</v>
      </c>
      <c r="AT818" s="205">
        <v>0</v>
      </c>
    </row>
    <row r="819" spans="1:46" ht="15.75" hidden="1" customHeight="1" outlineLevel="1">
      <c r="A819" s="8" t="s">
        <v>61</v>
      </c>
      <c r="B819" s="216">
        <v>808</v>
      </c>
      <c r="C819" s="226"/>
      <c r="D819" s="227"/>
      <c r="E819" s="224"/>
      <c r="F819" s="224"/>
      <c r="G819" s="222"/>
      <c r="H819" s="221">
        <v>0.1</v>
      </c>
      <c r="I819" s="222"/>
      <c r="J819" s="223">
        <v>0</v>
      </c>
      <c r="K819" s="224"/>
      <c r="L819" s="224"/>
      <c r="M819" s="215"/>
      <c r="AR819" s="205">
        <v>0</v>
      </c>
      <c r="AS819" s="205">
        <v>0</v>
      </c>
      <c r="AT819" s="205">
        <v>0</v>
      </c>
    </row>
    <row r="820" spans="1:46" ht="15.75" hidden="1" customHeight="1" outlineLevel="1">
      <c r="A820" s="8" t="s">
        <v>61</v>
      </c>
      <c r="B820" s="216">
        <v>809</v>
      </c>
      <c r="C820" s="226"/>
      <c r="D820" s="227"/>
      <c r="E820" s="224"/>
      <c r="F820" s="224"/>
      <c r="G820" s="222"/>
      <c r="H820" s="221">
        <v>0.1</v>
      </c>
      <c r="I820" s="222"/>
      <c r="J820" s="223">
        <v>0</v>
      </c>
      <c r="K820" s="224"/>
      <c r="L820" s="224"/>
      <c r="M820" s="215"/>
      <c r="AR820" s="205">
        <v>0</v>
      </c>
      <c r="AS820" s="205">
        <v>0</v>
      </c>
      <c r="AT820" s="205">
        <v>0</v>
      </c>
    </row>
    <row r="821" spans="1:46" ht="15.75" hidden="1" customHeight="1" outlineLevel="1">
      <c r="A821" s="8" t="s">
        <v>61</v>
      </c>
      <c r="B821" s="216">
        <v>810</v>
      </c>
      <c r="C821" s="226"/>
      <c r="D821" s="227"/>
      <c r="E821" s="224"/>
      <c r="F821" s="224"/>
      <c r="G821" s="222"/>
      <c r="H821" s="221">
        <v>0.1</v>
      </c>
      <c r="I821" s="222"/>
      <c r="J821" s="223">
        <v>0</v>
      </c>
      <c r="K821" s="224"/>
      <c r="L821" s="224"/>
      <c r="M821" s="215"/>
      <c r="AR821" s="205">
        <v>0</v>
      </c>
      <c r="AS821" s="205">
        <v>0</v>
      </c>
      <c r="AT821" s="205">
        <v>0</v>
      </c>
    </row>
    <row r="822" spans="1:46" ht="15.75" hidden="1" customHeight="1" outlineLevel="1">
      <c r="A822" s="8" t="s">
        <v>61</v>
      </c>
      <c r="B822" s="216">
        <v>811</v>
      </c>
      <c r="C822" s="226"/>
      <c r="D822" s="227"/>
      <c r="E822" s="224"/>
      <c r="F822" s="224"/>
      <c r="G822" s="222"/>
      <c r="H822" s="221">
        <v>0.1</v>
      </c>
      <c r="I822" s="222"/>
      <c r="J822" s="223">
        <v>0</v>
      </c>
      <c r="K822" s="224"/>
      <c r="L822" s="224"/>
      <c r="M822" s="215"/>
      <c r="AR822" s="205">
        <v>0</v>
      </c>
      <c r="AS822" s="205">
        <v>0</v>
      </c>
      <c r="AT822" s="205">
        <v>0</v>
      </c>
    </row>
    <row r="823" spans="1:46" ht="15.75" hidden="1" customHeight="1" outlineLevel="1">
      <c r="A823" s="8" t="s">
        <v>61</v>
      </c>
      <c r="B823" s="216">
        <v>812</v>
      </c>
      <c r="C823" s="226"/>
      <c r="D823" s="227"/>
      <c r="E823" s="224"/>
      <c r="F823" s="224"/>
      <c r="G823" s="222"/>
      <c r="H823" s="221">
        <v>0.1</v>
      </c>
      <c r="I823" s="222"/>
      <c r="J823" s="223">
        <v>0</v>
      </c>
      <c r="K823" s="224"/>
      <c r="L823" s="224"/>
      <c r="M823" s="215"/>
      <c r="AR823" s="205">
        <v>0</v>
      </c>
      <c r="AS823" s="205">
        <v>0</v>
      </c>
      <c r="AT823" s="205">
        <v>0</v>
      </c>
    </row>
    <row r="824" spans="1:46" ht="15.75" hidden="1" customHeight="1" outlineLevel="1">
      <c r="A824" s="8" t="s">
        <v>61</v>
      </c>
      <c r="B824" s="216">
        <v>813</v>
      </c>
      <c r="C824" s="226"/>
      <c r="D824" s="227"/>
      <c r="E824" s="224"/>
      <c r="F824" s="224"/>
      <c r="G824" s="222"/>
      <c r="H824" s="221">
        <v>0.1</v>
      </c>
      <c r="I824" s="222"/>
      <c r="J824" s="223">
        <v>0</v>
      </c>
      <c r="K824" s="224"/>
      <c r="L824" s="224"/>
      <c r="M824" s="215"/>
      <c r="AR824" s="205">
        <v>0</v>
      </c>
      <c r="AS824" s="205">
        <v>0</v>
      </c>
      <c r="AT824" s="205">
        <v>0</v>
      </c>
    </row>
    <row r="825" spans="1:46" ht="15.75" hidden="1" customHeight="1" outlineLevel="1">
      <c r="A825" s="8" t="s">
        <v>61</v>
      </c>
      <c r="B825" s="216">
        <v>814</v>
      </c>
      <c r="C825" s="226"/>
      <c r="D825" s="227"/>
      <c r="E825" s="224"/>
      <c r="F825" s="224"/>
      <c r="G825" s="222"/>
      <c r="H825" s="221">
        <v>0.1</v>
      </c>
      <c r="I825" s="222"/>
      <c r="J825" s="223">
        <v>0</v>
      </c>
      <c r="K825" s="224"/>
      <c r="L825" s="224"/>
      <c r="M825" s="215"/>
      <c r="AR825" s="205">
        <v>0</v>
      </c>
      <c r="AS825" s="205">
        <v>0</v>
      </c>
      <c r="AT825" s="205">
        <v>0</v>
      </c>
    </row>
    <row r="826" spans="1:46" ht="15.75" hidden="1" customHeight="1" outlineLevel="1">
      <c r="A826" s="8" t="s">
        <v>61</v>
      </c>
      <c r="B826" s="216">
        <v>815</v>
      </c>
      <c r="C826" s="226"/>
      <c r="D826" s="227"/>
      <c r="E826" s="224"/>
      <c r="F826" s="224"/>
      <c r="G826" s="222"/>
      <c r="H826" s="221">
        <v>0.1</v>
      </c>
      <c r="I826" s="222"/>
      <c r="J826" s="223">
        <v>0</v>
      </c>
      <c r="K826" s="224"/>
      <c r="L826" s="224"/>
      <c r="M826" s="215"/>
      <c r="AR826" s="205">
        <v>0</v>
      </c>
      <c r="AS826" s="205">
        <v>0</v>
      </c>
      <c r="AT826" s="205">
        <v>0</v>
      </c>
    </row>
    <row r="827" spans="1:46" ht="15.75" hidden="1" customHeight="1" outlineLevel="1">
      <c r="A827" s="8" t="s">
        <v>61</v>
      </c>
      <c r="B827" s="216">
        <v>816</v>
      </c>
      <c r="C827" s="226"/>
      <c r="D827" s="227"/>
      <c r="E827" s="224"/>
      <c r="F827" s="224"/>
      <c r="G827" s="222"/>
      <c r="H827" s="221">
        <v>0.1</v>
      </c>
      <c r="I827" s="222"/>
      <c r="J827" s="223">
        <v>0</v>
      </c>
      <c r="K827" s="224"/>
      <c r="L827" s="224"/>
      <c r="M827" s="215"/>
      <c r="AR827" s="205">
        <v>0</v>
      </c>
      <c r="AS827" s="205">
        <v>0</v>
      </c>
      <c r="AT827" s="205">
        <v>0</v>
      </c>
    </row>
    <row r="828" spans="1:46" ht="15.75" hidden="1" customHeight="1" outlineLevel="1">
      <c r="A828" s="8" t="s">
        <v>61</v>
      </c>
      <c r="B828" s="216">
        <v>817</v>
      </c>
      <c r="C828" s="226"/>
      <c r="D828" s="227"/>
      <c r="E828" s="224"/>
      <c r="F828" s="224"/>
      <c r="G828" s="222"/>
      <c r="H828" s="221">
        <v>0.1</v>
      </c>
      <c r="I828" s="222"/>
      <c r="J828" s="223">
        <v>0</v>
      </c>
      <c r="K828" s="224"/>
      <c r="L828" s="224"/>
      <c r="M828" s="215"/>
      <c r="AR828" s="205">
        <v>0</v>
      </c>
      <c r="AS828" s="205">
        <v>0</v>
      </c>
      <c r="AT828" s="205">
        <v>0</v>
      </c>
    </row>
    <row r="829" spans="1:46" ht="15.75" hidden="1" customHeight="1" outlineLevel="1">
      <c r="A829" s="8" t="s">
        <v>61</v>
      </c>
      <c r="B829" s="216">
        <v>818</v>
      </c>
      <c r="C829" s="226"/>
      <c r="D829" s="227"/>
      <c r="E829" s="224"/>
      <c r="F829" s="224"/>
      <c r="G829" s="222"/>
      <c r="H829" s="221">
        <v>0.1</v>
      </c>
      <c r="I829" s="222"/>
      <c r="J829" s="223">
        <v>0</v>
      </c>
      <c r="K829" s="224"/>
      <c r="L829" s="224"/>
      <c r="M829" s="215"/>
      <c r="AR829" s="205">
        <v>0</v>
      </c>
      <c r="AS829" s="205">
        <v>0</v>
      </c>
      <c r="AT829" s="205">
        <v>0</v>
      </c>
    </row>
    <row r="830" spans="1:46" ht="15.75" hidden="1" customHeight="1" outlineLevel="1">
      <c r="A830" s="8" t="s">
        <v>61</v>
      </c>
      <c r="B830" s="216">
        <v>819</v>
      </c>
      <c r="C830" s="226"/>
      <c r="D830" s="227"/>
      <c r="E830" s="224"/>
      <c r="F830" s="224"/>
      <c r="G830" s="222"/>
      <c r="H830" s="221">
        <v>0.1</v>
      </c>
      <c r="I830" s="222"/>
      <c r="J830" s="223">
        <v>0</v>
      </c>
      <c r="K830" s="224"/>
      <c r="L830" s="224"/>
      <c r="M830" s="215"/>
      <c r="AR830" s="205">
        <v>0</v>
      </c>
      <c r="AS830" s="205">
        <v>0</v>
      </c>
      <c r="AT830" s="205">
        <v>0</v>
      </c>
    </row>
    <row r="831" spans="1:46" ht="15.75" hidden="1" customHeight="1" outlineLevel="1">
      <c r="A831" s="8" t="s">
        <v>61</v>
      </c>
      <c r="B831" s="216">
        <v>820</v>
      </c>
      <c r="C831" s="226"/>
      <c r="D831" s="227"/>
      <c r="E831" s="224"/>
      <c r="F831" s="224"/>
      <c r="G831" s="222"/>
      <c r="H831" s="221">
        <v>0.1</v>
      </c>
      <c r="I831" s="222"/>
      <c r="J831" s="223">
        <v>0</v>
      </c>
      <c r="K831" s="224"/>
      <c r="L831" s="224"/>
      <c r="M831" s="215"/>
      <c r="AR831" s="205">
        <v>0</v>
      </c>
      <c r="AS831" s="205">
        <v>0</v>
      </c>
      <c r="AT831" s="205">
        <v>0</v>
      </c>
    </row>
    <row r="832" spans="1:46" ht="15.75" hidden="1" customHeight="1" outlineLevel="1">
      <c r="A832" s="8" t="s">
        <v>61</v>
      </c>
      <c r="B832" s="216">
        <v>821</v>
      </c>
      <c r="C832" s="226"/>
      <c r="D832" s="227"/>
      <c r="E832" s="224"/>
      <c r="F832" s="224"/>
      <c r="G832" s="222"/>
      <c r="H832" s="221">
        <v>0.1</v>
      </c>
      <c r="I832" s="222"/>
      <c r="J832" s="223">
        <v>0</v>
      </c>
      <c r="K832" s="224"/>
      <c r="L832" s="224"/>
      <c r="M832" s="215"/>
      <c r="AR832" s="205">
        <v>0</v>
      </c>
      <c r="AS832" s="205">
        <v>0</v>
      </c>
      <c r="AT832" s="205">
        <v>0</v>
      </c>
    </row>
    <row r="833" spans="1:46" ht="15.75" hidden="1" customHeight="1" outlineLevel="1">
      <c r="A833" s="8" t="s">
        <v>61</v>
      </c>
      <c r="B833" s="216">
        <v>822</v>
      </c>
      <c r="C833" s="226"/>
      <c r="D833" s="227"/>
      <c r="E833" s="224"/>
      <c r="F833" s="224"/>
      <c r="G833" s="222"/>
      <c r="H833" s="221">
        <v>0.1</v>
      </c>
      <c r="I833" s="222"/>
      <c r="J833" s="223">
        <v>0</v>
      </c>
      <c r="K833" s="224"/>
      <c r="L833" s="224"/>
      <c r="M833" s="215"/>
      <c r="AR833" s="205">
        <v>0</v>
      </c>
      <c r="AS833" s="205">
        <v>0</v>
      </c>
      <c r="AT833" s="205">
        <v>0</v>
      </c>
    </row>
    <row r="834" spans="1:46" ht="15.75" hidden="1" customHeight="1" outlineLevel="1">
      <c r="A834" s="8" t="s">
        <v>61</v>
      </c>
      <c r="B834" s="216">
        <v>823</v>
      </c>
      <c r="C834" s="226"/>
      <c r="D834" s="227"/>
      <c r="E834" s="224"/>
      <c r="F834" s="224"/>
      <c r="G834" s="222"/>
      <c r="H834" s="221">
        <v>0.1</v>
      </c>
      <c r="I834" s="222"/>
      <c r="J834" s="223">
        <v>0</v>
      </c>
      <c r="K834" s="224"/>
      <c r="L834" s="224"/>
      <c r="M834" s="215"/>
      <c r="AR834" s="205">
        <v>0</v>
      </c>
      <c r="AS834" s="205">
        <v>0</v>
      </c>
      <c r="AT834" s="205">
        <v>0</v>
      </c>
    </row>
    <row r="835" spans="1:46" ht="15.75" hidden="1" customHeight="1" outlineLevel="1">
      <c r="A835" s="8" t="s">
        <v>61</v>
      </c>
      <c r="B835" s="216">
        <v>824</v>
      </c>
      <c r="C835" s="226"/>
      <c r="D835" s="227"/>
      <c r="E835" s="224"/>
      <c r="F835" s="224"/>
      <c r="G835" s="222"/>
      <c r="H835" s="221">
        <v>0.1</v>
      </c>
      <c r="I835" s="222"/>
      <c r="J835" s="223">
        <v>0</v>
      </c>
      <c r="K835" s="224"/>
      <c r="L835" s="224"/>
      <c r="M835" s="215"/>
      <c r="AR835" s="205">
        <v>0</v>
      </c>
      <c r="AS835" s="205">
        <v>0</v>
      </c>
      <c r="AT835" s="205">
        <v>0</v>
      </c>
    </row>
    <row r="836" spans="1:46" ht="15.75" hidden="1" customHeight="1" outlineLevel="1">
      <c r="A836" s="8" t="s">
        <v>61</v>
      </c>
      <c r="B836" s="216">
        <v>825</v>
      </c>
      <c r="C836" s="226"/>
      <c r="D836" s="227"/>
      <c r="E836" s="224"/>
      <c r="F836" s="224"/>
      <c r="G836" s="222"/>
      <c r="H836" s="221">
        <v>0.1</v>
      </c>
      <c r="I836" s="222"/>
      <c r="J836" s="223">
        <v>0</v>
      </c>
      <c r="K836" s="224"/>
      <c r="L836" s="224"/>
      <c r="M836" s="215"/>
      <c r="AR836" s="205">
        <v>0</v>
      </c>
      <c r="AS836" s="205">
        <v>0</v>
      </c>
      <c r="AT836" s="205">
        <v>0</v>
      </c>
    </row>
    <row r="837" spans="1:46" ht="15.75" hidden="1" customHeight="1" outlineLevel="1">
      <c r="A837" s="8" t="s">
        <v>61</v>
      </c>
      <c r="B837" s="216">
        <v>826</v>
      </c>
      <c r="C837" s="226"/>
      <c r="D837" s="227"/>
      <c r="E837" s="224"/>
      <c r="F837" s="224"/>
      <c r="G837" s="222"/>
      <c r="H837" s="221">
        <v>0.1</v>
      </c>
      <c r="I837" s="222"/>
      <c r="J837" s="223">
        <v>0</v>
      </c>
      <c r="K837" s="224"/>
      <c r="L837" s="224"/>
      <c r="M837" s="215"/>
      <c r="AR837" s="205">
        <v>0</v>
      </c>
      <c r="AS837" s="205">
        <v>0</v>
      </c>
      <c r="AT837" s="205">
        <v>0</v>
      </c>
    </row>
    <row r="838" spans="1:46" ht="15.75" hidden="1" customHeight="1" outlineLevel="1">
      <c r="A838" s="8" t="s">
        <v>61</v>
      </c>
      <c r="B838" s="216">
        <v>827</v>
      </c>
      <c r="C838" s="226"/>
      <c r="D838" s="227"/>
      <c r="E838" s="224"/>
      <c r="F838" s="224"/>
      <c r="G838" s="222"/>
      <c r="H838" s="221">
        <v>0.1</v>
      </c>
      <c r="I838" s="222"/>
      <c r="J838" s="223">
        <v>0</v>
      </c>
      <c r="K838" s="224"/>
      <c r="L838" s="224"/>
      <c r="M838" s="215"/>
      <c r="AR838" s="205">
        <v>0</v>
      </c>
      <c r="AS838" s="205">
        <v>0</v>
      </c>
      <c r="AT838" s="205">
        <v>0</v>
      </c>
    </row>
    <row r="839" spans="1:46" ht="15.75" hidden="1" customHeight="1" outlineLevel="1">
      <c r="A839" s="8" t="s">
        <v>61</v>
      </c>
      <c r="B839" s="216">
        <v>828</v>
      </c>
      <c r="C839" s="226"/>
      <c r="D839" s="227"/>
      <c r="E839" s="224"/>
      <c r="F839" s="224"/>
      <c r="G839" s="222"/>
      <c r="H839" s="221">
        <v>0.1</v>
      </c>
      <c r="I839" s="222"/>
      <c r="J839" s="223">
        <v>0</v>
      </c>
      <c r="K839" s="224"/>
      <c r="L839" s="224"/>
      <c r="M839" s="215"/>
      <c r="AR839" s="205">
        <v>0</v>
      </c>
      <c r="AS839" s="205">
        <v>0</v>
      </c>
      <c r="AT839" s="205">
        <v>0</v>
      </c>
    </row>
    <row r="840" spans="1:46" ht="15.75" hidden="1" customHeight="1" outlineLevel="1">
      <c r="A840" s="8" t="s">
        <v>61</v>
      </c>
      <c r="B840" s="216">
        <v>829</v>
      </c>
      <c r="C840" s="226"/>
      <c r="D840" s="227"/>
      <c r="E840" s="224"/>
      <c r="F840" s="224"/>
      <c r="G840" s="222"/>
      <c r="H840" s="221">
        <v>0.1</v>
      </c>
      <c r="I840" s="222"/>
      <c r="J840" s="223">
        <v>0</v>
      </c>
      <c r="K840" s="224"/>
      <c r="L840" s="224"/>
      <c r="M840" s="215"/>
      <c r="AR840" s="205">
        <v>0</v>
      </c>
      <c r="AS840" s="205">
        <v>0</v>
      </c>
      <c r="AT840" s="205">
        <v>0</v>
      </c>
    </row>
    <row r="841" spans="1:46" ht="15.75" hidden="1" customHeight="1" outlineLevel="1">
      <c r="A841" s="8" t="s">
        <v>61</v>
      </c>
      <c r="B841" s="216">
        <v>830</v>
      </c>
      <c r="C841" s="226"/>
      <c r="D841" s="227"/>
      <c r="E841" s="224"/>
      <c r="F841" s="224"/>
      <c r="G841" s="222"/>
      <c r="H841" s="221">
        <v>0.1</v>
      </c>
      <c r="I841" s="222"/>
      <c r="J841" s="223">
        <v>0</v>
      </c>
      <c r="K841" s="224"/>
      <c r="L841" s="224"/>
      <c r="M841" s="215"/>
      <c r="AR841" s="205">
        <v>0</v>
      </c>
      <c r="AS841" s="205">
        <v>0</v>
      </c>
      <c r="AT841" s="205">
        <v>0</v>
      </c>
    </row>
    <row r="842" spans="1:46" ht="15.75" hidden="1" customHeight="1" outlineLevel="1">
      <c r="A842" s="8" t="s">
        <v>61</v>
      </c>
      <c r="B842" s="216">
        <v>831</v>
      </c>
      <c r="C842" s="226"/>
      <c r="D842" s="227"/>
      <c r="E842" s="224"/>
      <c r="F842" s="224"/>
      <c r="G842" s="222"/>
      <c r="H842" s="221">
        <v>0.1</v>
      </c>
      <c r="I842" s="222"/>
      <c r="J842" s="223">
        <v>0</v>
      </c>
      <c r="K842" s="224"/>
      <c r="L842" s="224"/>
      <c r="M842" s="215"/>
      <c r="AR842" s="205">
        <v>0</v>
      </c>
      <c r="AS842" s="205">
        <v>0</v>
      </c>
      <c r="AT842" s="205">
        <v>0</v>
      </c>
    </row>
    <row r="843" spans="1:46" ht="15.75" hidden="1" customHeight="1" outlineLevel="1">
      <c r="A843" s="8" t="s">
        <v>61</v>
      </c>
      <c r="B843" s="216">
        <v>832</v>
      </c>
      <c r="C843" s="226"/>
      <c r="D843" s="227"/>
      <c r="E843" s="224"/>
      <c r="F843" s="224"/>
      <c r="G843" s="222"/>
      <c r="H843" s="221">
        <v>0.1</v>
      </c>
      <c r="I843" s="222"/>
      <c r="J843" s="223">
        <v>0</v>
      </c>
      <c r="K843" s="224"/>
      <c r="L843" s="224"/>
      <c r="M843" s="215"/>
      <c r="AR843" s="205">
        <v>0</v>
      </c>
      <c r="AS843" s="205">
        <v>0</v>
      </c>
      <c r="AT843" s="205">
        <v>0</v>
      </c>
    </row>
    <row r="844" spans="1:46" ht="15.75" hidden="1" customHeight="1" outlineLevel="1">
      <c r="A844" s="8" t="s">
        <v>61</v>
      </c>
      <c r="B844" s="216">
        <v>833</v>
      </c>
      <c r="C844" s="226"/>
      <c r="D844" s="227"/>
      <c r="E844" s="224"/>
      <c r="F844" s="224"/>
      <c r="G844" s="222"/>
      <c r="H844" s="221">
        <v>0.1</v>
      </c>
      <c r="I844" s="222"/>
      <c r="J844" s="223">
        <v>0</v>
      </c>
      <c r="K844" s="224"/>
      <c r="L844" s="224"/>
      <c r="M844" s="215"/>
      <c r="AR844" s="205">
        <v>0</v>
      </c>
      <c r="AS844" s="205">
        <v>0</v>
      </c>
      <c r="AT844" s="205">
        <v>0</v>
      </c>
    </row>
    <row r="845" spans="1:46" ht="15.75" hidden="1" customHeight="1" outlineLevel="1">
      <c r="A845" s="8" t="s">
        <v>61</v>
      </c>
      <c r="B845" s="216">
        <v>834</v>
      </c>
      <c r="C845" s="226"/>
      <c r="D845" s="227"/>
      <c r="E845" s="224"/>
      <c r="F845" s="224"/>
      <c r="G845" s="222"/>
      <c r="H845" s="221">
        <v>0.1</v>
      </c>
      <c r="I845" s="222"/>
      <c r="J845" s="223">
        <v>0</v>
      </c>
      <c r="K845" s="224"/>
      <c r="L845" s="224"/>
      <c r="M845" s="215"/>
      <c r="AR845" s="205">
        <v>0</v>
      </c>
      <c r="AS845" s="205">
        <v>0</v>
      </c>
      <c r="AT845" s="205">
        <v>0</v>
      </c>
    </row>
    <row r="846" spans="1:46" ht="15.75" hidden="1" customHeight="1" outlineLevel="1">
      <c r="A846" s="8" t="s">
        <v>61</v>
      </c>
      <c r="B846" s="216">
        <v>835</v>
      </c>
      <c r="C846" s="226"/>
      <c r="D846" s="227"/>
      <c r="E846" s="224"/>
      <c r="F846" s="224"/>
      <c r="G846" s="222"/>
      <c r="H846" s="221">
        <v>0.1</v>
      </c>
      <c r="I846" s="222"/>
      <c r="J846" s="223">
        <v>0</v>
      </c>
      <c r="K846" s="224"/>
      <c r="L846" s="224"/>
      <c r="M846" s="215"/>
      <c r="AR846" s="205">
        <v>0</v>
      </c>
      <c r="AS846" s="205">
        <v>0</v>
      </c>
      <c r="AT846" s="205">
        <v>0</v>
      </c>
    </row>
    <row r="847" spans="1:46" ht="15.75" hidden="1" customHeight="1" outlineLevel="1">
      <c r="A847" s="8" t="s">
        <v>61</v>
      </c>
      <c r="B847" s="216">
        <v>836</v>
      </c>
      <c r="C847" s="226"/>
      <c r="D847" s="227"/>
      <c r="E847" s="224"/>
      <c r="F847" s="224"/>
      <c r="G847" s="222"/>
      <c r="H847" s="221">
        <v>0.1</v>
      </c>
      <c r="I847" s="222"/>
      <c r="J847" s="223">
        <v>0</v>
      </c>
      <c r="K847" s="224"/>
      <c r="L847" s="224"/>
      <c r="M847" s="215"/>
      <c r="AR847" s="205">
        <v>0</v>
      </c>
      <c r="AS847" s="205">
        <v>0</v>
      </c>
      <c r="AT847" s="205">
        <v>0</v>
      </c>
    </row>
    <row r="848" spans="1:46" ht="15.75" hidden="1" customHeight="1" outlineLevel="1">
      <c r="A848" s="8" t="s">
        <v>61</v>
      </c>
      <c r="B848" s="216">
        <v>837</v>
      </c>
      <c r="C848" s="226"/>
      <c r="D848" s="227"/>
      <c r="E848" s="224"/>
      <c r="F848" s="224"/>
      <c r="G848" s="222"/>
      <c r="H848" s="221">
        <v>0.1</v>
      </c>
      <c r="I848" s="222"/>
      <c r="J848" s="223">
        <v>0</v>
      </c>
      <c r="K848" s="224"/>
      <c r="L848" s="224"/>
      <c r="M848" s="215"/>
      <c r="AR848" s="205">
        <v>0</v>
      </c>
      <c r="AS848" s="205">
        <v>0</v>
      </c>
      <c r="AT848" s="205">
        <v>0</v>
      </c>
    </row>
    <row r="849" spans="1:46" ht="15.75" hidden="1" customHeight="1" outlineLevel="1">
      <c r="A849" s="8" t="s">
        <v>61</v>
      </c>
      <c r="B849" s="216">
        <v>838</v>
      </c>
      <c r="C849" s="226"/>
      <c r="D849" s="227"/>
      <c r="E849" s="224"/>
      <c r="F849" s="224"/>
      <c r="G849" s="222"/>
      <c r="H849" s="221">
        <v>0.1</v>
      </c>
      <c r="I849" s="222"/>
      <c r="J849" s="223">
        <v>0</v>
      </c>
      <c r="K849" s="224"/>
      <c r="L849" s="224"/>
      <c r="M849" s="215"/>
      <c r="AR849" s="205">
        <v>0</v>
      </c>
      <c r="AS849" s="205">
        <v>0</v>
      </c>
      <c r="AT849" s="205">
        <v>0</v>
      </c>
    </row>
    <row r="850" spans="1:46" ht="15.75" hidden="1" customHeight="1" outlineLevel="1">
      <c r="A850" s="8" t="s">
        <v>61</v>
      </c>
      <c r="B850" s="216">
        <v>839</v>
      </c>
      <c r="C850" s="226"/>
      <c r="D850" s="227"/>
      <c r="E850" s="224"/>
      <c r="F850" s="224"/>
      <c r="G850" s="222"/>
      <c r="H850" s="221">
        <v>0.1</v>
      </c>
      <c r="I850" s="222"/>
      <c r="J850" s="223">
        <v>0</v>
      </c>
      <c r="K850" s="224"/>
      <c r="L850" s="224"/>
      <c r="M850" s="215"/>
      <c r="AR850" s="205">
        <v>0</v>
      </c>
      <c r="AS850" s="205">
        <v>0</v>
      </c>
      <c r="AT850" s="205">
        <v>0</v>
      </c>
    </row>
    <row r="851" spans="1:46" ht="15.75" hidden="1" customHeight="1" outlineLevel="1">
      <c r="A851" s="8" t="s">
        <v>61</v>
      </c>
      <c r="B851" s="216">
        <v>840</v>
      </c>
      <c r="C851" s="226"/>
      <c r="D851" s="227"/>
      <c r="E851" s="224"/>
      <c r="F851" s="224"/>
      <c r="G851" s="222"/>
      <c r="H851" s="221">
        <v>0.1</v>
      </c>
      <c r="I851" s="222"/>
      <c r="J851" s="223">
        <v>0</v>
      </c>
      <c r="K851" s="224"/>
      <c r="L851" s="224"/>
      <c r="M851" s="215"/>
      <c r="AR851" s="205">
        <v>0</v>
      </c>
      <c r="AS851" s="205">
        <v>0</v>
      </c>
      <c r="AT851" s="205">
        <v>0</v>
      </c>
    </row>
    <row r="852" spans="1:46" ht="15.75" hidden="1" customHeight="1" outlineLevel="1">
      <c r="A852" s="8" t="s">
        <v>61</v>
      </c>
      <c r="B852" s="216">
        <v>841</v>
      </c>
      <c r="C852" s="226"/>
      <c r="D852" s="227"/>
      <c r="E852" s="224"/>
      <c r="F852" s="224"/>
      <c r="G852" s="222"/>
      <c r="H852" s="221">
        <v>0.1</v>
      </c>
      <c r="I852" s="222"/>
      <c r="J852" s="223">
        <v>0</v>
      </c>
      <c r="K852" s="224"/>
      <c r="L852" s="224"/>
      <c r="M852" s="215"/>
      <c r="AR852" s="205">
        <v>0</v>
      </c>
      <c r="AS852" s="205">
        <v>0</v>
      </c>
      <c r="AT852" s="205">
        <v>0</v>
      </c>
    </row>
    <row r="853" spans="1:46" ht="15.75" hidden="1" customHeight="1" outlineLevel="1">
      <c r="A853" s="8" t="s">
        <v>61</v>
      </c>
      <c r="B853" s="216">
        <v>842</v>
      </c>
      <c r="C853" s="226"/>
      <c r="D853" s="227"/>
      <c r="E853" s="224"/>
      <c r="F853" s="224"/>
      <c r="G853" s="222"/>
      <c r="H853" s="221">
        <v>0.1</v>
      </c>
      <c r="I853" s="222"/>
      <c r="J853" s="223">
        <v>0</v>
      </c>
      <c r="K853" s="224"/>
      <c r="L853" s="224"/>
      <c r="M853" s="215"/>
      <c r="AR853" s="205">
        <v>0</v>
      </c>
      <c r="AS853" s="205">
        <v>0</v>
      </c>
      <c r="AT853" s="205">
        <v>0</v>
      </c>
    </row>
    <row r="854" spans="1:46" ht="15.75" hidden="1" customHeight="1" outlineLevel="1">
      <c r="A854" s="8" t="s">
        <v>61</v>
      </c>
      <c r="B854" s="216">
        <v>843</v>
      </c>
      <c r="C854" s="226"/>
      <c r="D854" s="227"/>
      <c r="E854" s="224"/>
      <c r="F854" s="224"/>
      <c r="G854" s="222"/>
      <c r="H854" s="221">
        <v>0.1</v>
      </c>
      <c r="I854" s="222"/>
      <c r="J854" s="223">
        <v>0</v>
      </c>
      <c r="K854" s="224"/>
      <c r="L854" s="224"/>
      <c r="M854" s="215"/>
      <c r="AR854" s="205">
        <v>0</v>
      </c>
      <c r="AS854" s="205">
        <v>0</v>
      </c>
      <c r="AT854" s="205">
        <v>0</v>
      </c>
    </row>
    <row r="855" spans="1:46" ht="15.75" hidden="1" customHeight="1" outlineLevel="1">
      <c r="A855" s="8" t="s">
        <v>61</v>
      </c>
      <c r="B855" s="216">
        <v>844</v>
      </c>
      <c r="C855" s="226"/>
      <c r="D855" s="227"/>
      <c r="E855" s="224"/>
      <c r="F855" s="224"/>
      <c r="G855" s="222"/>
      <c r="H855" s="221">
        <v>0.1</v>
      </c>
      <c r="I855" s="222"/>
      <c r="J855" s="223">
        <v>0</v>
      </c>
      <c r="K855" s="224"/>
      <c r="L855" s="224"/>
      <c r="M855" s="215"/>
      <c r="AR855" s="205">
        <v>0</v>
      </c>
      <c r="AS855" s="205">
        <v>0</v>
      </c>
      <c r="AT855" s="205">
        <v>0</v>
      </c>
    </row>
    <row r="856" spans="1:46" ht="15.75" hidden="1" customHeight="1" outlineLevel="1">
      <c r="A856" s="8" t="s">
        <v>61</v>
      </c>
      <c r="B856" s="216">
        <v>845</v>
      </c>
      <c r="C856" s="226"/>
      <c r="D856" s="227"/>
      <c r="E856" s="224"/>
      <c r="F856" s="224"/>
      <c r="G856" s="222"/>
      <c r="H856" s="221">
        <v>0.1</v>
      </c>
      <c r="I856" s="222"/>
      <c r="J856" s="223">
        <v>0</v>
      </c>
      <c r="K856" s="224"/>
      <c r="L856" s="224"/>
      <c r="M856" s="215"/>
      <c r="AR856" s="205">
        <v>0</v>
      </c>
      <c r="AS856" s="205">
        <v>0</v>
      </c>
      <c r="AT856" s="205">
        <v>0</v>
      </c>
    </row>
    <row r="857" spans="1:46" ht="15.75" hidden="1" customHeight="1" outlineLevel="1">
      <c r="A857" s="8" t="s">
        <v>61</v>
      </c>
      <c r="B857" s="216">
        <v>846</v>
      </c>
      <c r="C857" s="226"/>
      <c r="D857" s="227"/>
      <c r="E857" s="224"/>
      <c r="F857" s="224"/>
      <c r="G857" s="222"/>
      <c r="H857" s="221">
        <v>0.1</v>
      </c>
      <c r="I857" s="222"/>
      <c r="J857" s="223">
        <v>0</v>
      </c>
      <c r="K857" s="224"/>
      <c r="L857" s="224"/>
      <c r="M857" s="215"/>
      <c r="AR857" s="205">
        <v>0</v>
      </c>
      <c r="AS857" s="205">
        <v>0</v>
      </c>
      <c r="AT857" s="205">
        <v>0</v>
      </c>
    </row>
    <row r="858" spans="1:46" ht="15.75" hidden="1" customHeight="1" outlineLevel="1">
      <c r="A858" s="8" t="s">
        <v>61</v>
      </c>
      <c r="B858" s="216">
        <v>847</v>
      </c>
      <c r="C858" s="226"/>
      <c r="D858" s="227"/>
      <c r="E858" s="224"/>
      <c r="F858" s="224"/>
      <c r="G858" s="222"/>
      <c r="H858" s="221">
        <v>0.1</v>
      </c>
      <c r="I858" s="222"/>
      <c r="J858" s="223">
        <v>0</v>
      </c>
      <c r="K858" s="224"/>
      <c r="L858" s="224"/>
      <c r="M858" s="215"/>
      <c r="AR858" s="205">
        <v>0</v>
      </c>
      <c r="AS858" s="205">
        <v>0</v>
      </c>
      <c r="AT858" s="205">
        <v>0</v>
      </c>
    </row>
    <row r="859" spans="1:46" ht="15.75" hidden="1" customHeight="1" outlineLevel="1">
      <c r="A859" s="8" t="s">
        <v>61</v>
      </c>
      <c r="B859" s="216">
        <v>848</v>
      </c>
      <c r="C859" s="226"/>
      <c r="D859" s="227"/>
      <c r="E859" s="224"/>
      <c r="F859" s="224"/>
      <c r="G859" s="222"/>
      <c r="H859" s="221">
        <v>0.1</v>
      </c>
      <c r="I859" s="222"/>
      <c r="J859" s="223">
        <v>0</v>
      </c>
      <c r="K859" s="224"/>
      <c r="L859" s="224"/>
      <c r="M859" s="215"/>
      <c r="AR859" s="205">
        <v>0</v>
      </c>
      <c r="AS859" s="205">
        <v>0</v>
      </c>
      <c r="AT859" s="205">
        <v>0</v>
      </c>
    </row>
    <row r="860" spans="1:46" ht="15.75" hidden="1" customHeight="1" outlineLevel="1">
      <c r="A860" s="8" t="s">
        <v>61</v>
      </c>
      <c r="B860" s="216">
        <v>849</v>
      </c>
      <c r="C860" s="226"/>
      <c r="D860" s="227"/>
      <c r="E860" s="224"/>
      <c r="F860" s="224"/>
      <c r="G860" s="222"/>
      <c r="H860" s="221">
        <v>0.1</v>
      </c>
      <c r="I860" s="222"/>
      <c r="J860" s="223">
        <v>0</v>
      </c>
      <c r="K860" s="224"/>
      <c r="L860" s="224"/>
      <c r="M860" s="215"/>
      <c r="AR860" s="205">
        <v>0</v>
      </c>
      <c r="AS860" s="205">
        <v>0</v>
      </c>
      <c r="AT860" s="205">
        <v>0</v>
      </c>
    </row>
    <row r="861" spans="1:46" ht="15.75" hidden="1" customHeight="1" outlineLevel="1">
      <c r="A861" s="8" t="s">
        <v>61</v>
      </c>
      <c r="B861" s="216">
        <v>850</v>
      </c>
      <c r="C861" s="226"/>
      <c r="D861" s="227"/>
      <c r="E861" s="224"/>
      <c r="F861" s="224"/>
      <c r="G861" s="222"/>
      <c r="H861" s="221">
        <v>0.1</v>
      </c>
      <c r="I861" s="222"/>
      <c r="J861" s="223">
        <v>0</v>
      </c>
      <c r="K861" s="224"/>
      <c r="L861" s="224"/>
      <c r="M861" s="215"/>
      <c r="AR861" s="205">
        <v>0</v>
      </c>
      <c r="AS861" s="205">
        <v>0</v>
      </c>
      <c r="AT861" s="205">
        <v>0</v>
      </c>
    </row>
    <row r="862" spans="1:46" ht="15.75" hidden="1" customHeight="1" outlineLevel="1">
      <c r="A862" s="8" t="s">
        <v>61</v>
      </c>
      <c r="B862" s="216">
        <v>851</v>
      </c>
      <c r="C862" s="226"/>
      <c r="D862" s="227"/>
      <c r="E862" s="224"/>
      <c r="F862" s="224"/>
      <c r="G862" s="222"/>
      <c r="H862" s="221">
        <v>0.1</v>
      </c>
      <c r="I862" s="222"/>
      <c r="J862" s="223">
        <v>0</v>
      </c>
      <c r="K862" s="224"/>
      <c r="L862" s="224"/>
      <c r="M862" s="215"/>
      <c r="AR862" s="205">
        <v>0</v>
      </c>
      <c r="AS862" s="205">
        <v>0</v>
      </c>
      <c r="AT862" s="205">
        <v>0</v>
      </c>
    </row>
    <row r="863" spans="1:46" ht="15.75" hidden="1" customHeight="1" outlineLevel="1">
      <c r="A863" s="8" t="s">
        <v>61</v>
      </c>
      <c r="B863" s="216">
        <v>852</v>
      </c>
      <c r="C863" s="226"/>
      <c r="D863" s="227"/>
      <c r="E863" s="224"/>
      <c r="F863" s="224"/>
      <c r="G863" s="222"/>
      <c r="H863" s="221">
        <v>0.1</v>
      </c>
      <c r="I863" s="222"/>
      <c r="J863" s="223">
        <v>0</v>
      </c>
      <c r="K863" s="224"/>
      <c r="L863" s="224"/>
      <c r="M863" s="215"/>
      <c r="AR863" s="205">
        <v>0</v>
      </c>
      <c r="AS863" s="205">
        <v>0</v>
      </c>
      <c r="AT863" s="205">
        <v>0</v>
      </c>
    </row>
    <row r="864" spans="1:46" ht="15.75" hidden="1" customHeight="1" outlineLevel="1">
      <c r="A864" s="8" t="s">
        <v>61</v>
      </c>
      <c r="B864" s="216">
        <v>853</v>
      </c>
      <c r="C864" s="226"/>
      <c r="D864" s="227"/>
      <c r="E864" s="224"/>
      <c r="F864" s="224"/>
      <c r="G864" s="222"/>
      <c r="H864" s="221">
        <v>0.1</v>
      </c>
      <c r="I864" s="222"/>
      <c r="J864" s="223">
        <v>0</v>
      </c>
      <c r="K864" s="224"/>
      <c r="L864" s="224"/>
      <c r="M864" s="215"/>
      <c r="AR864" s="205">
        <v>0</v>
      </c>
      <c r="AS864" s="205">
        <v>0</v>
      </c>
      <c r="AT864" s="205">
        <v>0</v>
      </c>
    </row>
    <row r="865" spans="1:46" ht="15.75" hidden="1" customHeight="1" outlineLevel="1">
      <c r="A865" s="8" t="s">
        <v>61</v>
      </c>
      <c r="B865" s="216">
        <v>854</v>
      </c>
      <c r="C865" s="226"/>
      <c r="D865" s="227"/>
      <c r="E865" s="224"/>
      <c r="F865" s="224"/>
      <c r="G865" s="222"/>
      <c r="H865" s="221">
        <v>0.1</v>
      </c>
      <c r="I865" s="222"/>
      <c r="J865" s="223">
        <v>0</v>
      </c>
      <c r="K865" s="224"/>
      <c r="L865" s="224"/>
      <c r="M865" s="215"/>
      <c r="AR865" s="205">
        <v>0</v>
      </c>
      <c r="AS865" s="205">
        <v>0</v>
      </c>
      <c r="AT865" s="205">
        <v>0</v>
      </c>
    </row>
    <row r="866" spans="1:46" ht="15.75" hidden="1" customHeight="1" outlineLevel="1">
      <c r="A866" s="8" t="s">
        <v>61</v>
      </c>
      <c r="B866" s="216">
        <v>855</v>
      </c>
      <c r="C866" s="226"/>
      <c r="D866" s="227"/>
      <c r="E866" s="224"/>
      <c r="F866" s="224"/>
      <c r="G866" s="222"/>
      <c r="H866" s="221">
        <v>0.1</v>
      </c>
      <c r="I866" s="222"/>
      <c r="J866" s="223">
        <v>0</v>
      </c>
      <c r="K866" s="224"/>
      <c r="L866" s="224"/>
      <c r="M866" s="215"/>
      <c r="AR866" s="205">
        <v>0</v>
      </c>
      <c r="AS866" s="205">
        <v>0</v>
      </c>
      <c r="AT866" s="205">
        <v>0</v>
      </c>
    </row>
    <row r="867" spans="1:46" ht="15.75" hidden="1" customHeight="1" outlineLevel="1">
      <c r="A867" s="8" t="s">
        <v>61</v>
      </c>
      <c r="B867" s="216">
        <v>856</v>
      </c>
      <c r="C867" s="226"/>
      <c r="D867" s="227"/>
      <c r="E867" s="224"/>
      <c r="F867" s="224"/>
      <c r="G867" s="222"/>
      <c r="H867" s="221">
        <v>0.1</v>
      </c>
      <c r="I867" s="222"/>
      <c r="J867" s="223">
        <v>0</v>
      </c>
      <c r="K867" s="224"/>
      <c r="L867" s="224"/>
      <c r="M867" s="215"/>
      <c r="AR867" s="205">
        <v>0</v>
      </c>
      <c r="AS867" s="205">
        <v>0</v>
      </c>
      <c r="AT867" s="205">
        <v>0</v>
      </c>
    </row>
    <row r="868" spans="1:46" ht="15.75" hidden="1" customHeight="1" outlineLevel="1">
      <c r="A868" s="8" t="s">
        <v>61</v>
      </c>
      <c r="B868" s="216">
        <v>857</v>
      </c>
      <c r="C868" s="226"/>
      <c r="D868" s="227"/>
      <c r="E868" s="224"/>
      <c r="F868" s="224"/>
      <c r="G868" s="222"/>
      <c r="H868" s="221">
        <v>0.1</v>
      </c>
      <c r="I868" s="222"/>
      <c r="J868" s="223">
        <v>0</v>
      </c>
      <c r="K868" s="224"/>
      <c r="L868" s="224"/>
      <c r="M868" s="215"/>
      <c r="AR868" s="205">
        <v>0</v>
      </c>
      <c r="AS868" s="205">
        <v>0</v>
      </c>
      <c r="AT868" s="205">
        <v>0</v>
      </c>
    </row>
    <row r="869" spans="1:46" ht="15.75" hidden="1" customHeight="1" outlineLevel="1">
      <c r="A869" s="8" t="s">
        <v>61</v>
      </c>
      <c r="B869" s="216">
        <v>858</v>
      </c>
      <c r="C869" s="226"/>
      <c r="D869" s="227"/>
      <c r="E869" s="224"/>
      <c r="F869" s="224"/>
      <c r="G869" s="222"/>
      <c r="H869" s="221">
        <v>0.1</v>
      </c>
      <c r="I869" s="222"/>
      <c r="J869" s="223">
        <v>0</v>
      </c>
      <c r="K869" s="224"/>
      <c r="L869" s="224"/>
      <c r="M869" s="215"/>
      <c r="AR869" s="205">
        <v>0</v>
      </c>
      <c r="AS869" s="205">
        <v>0</v>
      </c>
      <c r="AT869" s="205">
        <v>0</v>
      </c>
    </row>
    <row r="870" spans="1:46" ht="15.75" hidden="1" customHeight="1" outlineLevel="1">
      <c r="A870" s="8" t="s">
        <v>61</v>
      </c>
      <c r="B870" s="216">
        <v>859</v>
      </c>
      <c r="C870" s="226"/>
      <c r="D870" s="227"/>
      <c r="E870" s="224"/>
      <c r="F870" s="224"/>
      <c r="G870" s="222"/>
      <c r="H870" s="221">
        <v>0.1</v>
      </c>
      <c r="I870" s="222"/>
      <c r="J870" s="223">
        <v>0</v>
      </c>
      <c r="K870" s="224"/>
      <c r="L870" s="224"/>
      <c r="M870" s="215"/>
      <c r="AR870" s="205">
        <v>0</v>
      </c>
      <c r="AS870" s="205">
        <v>0</v>
      </c>
      <c r="AT870" s="205">
        <v>0</v>
      </c>
    </row>
    <row r="871" spans="1:46" ht="15.75" hidden="1" customHeight="1" outlineLevel="1">
      <c r="A871" s="8" t="s">
        <v>61</v>
      </c>
      <c r="B871" s="216">
        <v>860</v>
      </c>
      <c r="C871" s="226"/>
      <c r="D871" s="227"/>
      <c r="E871" s="224"/>
      <c r="F871" s="224"/>
      <c r="G871" s="222"/>
      <c r="H871" s="221">
        <v>0.1</v>
      </c>
      <c r="I871" s="222"/>
      <c r="J871" s="223">
        <v>0</v>
      </c>
      <c r="K871" s="224"/>
      <c r="L871" s="224"/>
      <c r="M871" s="215"/>
      <c r="AR871" s="205">
        <v>0</v>
      </c>
      <c r="AS871" s="205">
        <v>0</v>
      </c>
      <c r="AT871" s="205">
        <v>0</v>
      </c>
    </row>
    <row r="872" spans="1:46" ht="15.75" hidden="1" customHeight="1" outlineLevel="1">
      <c r="A872" s="8" t="s">
        <v>61</v>
      </c>
      <c r="B872" s="216">
        <v>861</v>
      </c>
      <c r="C872" s="226"/>
      <c r="D872" s="227"/>
      <c r="E872" s="224"/>
      <c r="F872" s="224"/>
      <c r="G872" s="222"/>
      <c r="H872" s="221">
        <v>0.1</v>
      </c>
      <c r="I872" s="222"/>
      <c r="J872" s="223">
        <v>0</v>
      </c>
      <c r="K872" s="224"/>
      <c r="L872" s="224"/>
      <c r="M872" s="215"/>
      <c r="AR872" s="205">
        <v>0</v>
      </c>
      <c r="AS872" s="205">
        <v>0</v>
      </c>
      <c r="AT872" s="205">
        <v>0</v>
      </c>
    </row>
    <row r="873" spans="1:46" ht="15.75" hidden="1" customHeight="1" outlineLevel="1">
      <c r="A873" s="8" t="s">
        <v>61</v>
      </c>
      <c r="B873" s="216">
        <v>862</v>
      </c>
      <c r="C873" s="226"/>
      <c r="D873" s="227"/>
      <c r="E873" s="224"/>
      <c r="F873" s="224"/>
      <c r="G873" s="222"/>
      <c r="H873" s="221">
        <v>0.1</v>
      </c>
      <c r="I873" s="222"/>
      <c r="J873" s="223">
        <v>0</v>
      </c>
      <c r="K873" s="224"/>
      <c r="L873" s="224"/>
      <c r="M873" s="215"/>
      <c r="AR873" s="205">
        <v>0</v>
      </c>
      <c r="AS873" s="205">
        <v>0</v>
      </c>
      <c r="AT873" s="205">
        <v>0</v>
      </c>
    </row>
    <row r="874" spans="1:46" ht="15.75" hidden="1" customHeight="1" outlineLevel="1">
      <c r="A874" s="8" t="s">
        <v>61</v>
      </c>
      <c r="B874" s="216">
        <v>863</v>
      </c>
      <c r="C874" s="226"/>
      <c r="D874" s="227"/>
      <c r="E874" s="224"/>
      <c r="F874" s="224"/>
      <c r="G874" s="222"/>
      <c r="H874" s="221">
        <v>0.1</v>
      </c>
      <c r="I874" s="222"/>
      <c r="J874" s="223">
        <v>0</v>
      </c>
      <c r="K874" s="224"/>
      <c r="L874" s="224"/>
      <c r="M874" s="215"/>
      <c r="AR874" s="205">
        <v>0</v>
      </c>
      <c r="AS874" s="205">
        <v>0</v>
      </c>
      <c r="AT874" s="205">
        <v>0</v>
      </c>
    </row>
    <row r="875" spans="1:46" ht="15.75" hidden="1" customHeight="1" outlineLevel="1">
      <c r="A875" s="8" t="s">
        <v>61</v>
      </c>
      <c r="B875" s="216">
        <v>864</v>
      </c>
      <c r="C875" s="226"/>
      <c r="D875" s="227"/>
      <c r="E875" s="224"/>
      <c r="F875" s="224"/>
      <c r="G875" s="222"/>
      <c r="H875" s="221">
        <v>0.1</v>
      </c>
      <c r="I875" s="222"/>
      <c r="J875" s="223">
        <v>0</v>
      </c>
      <c r="K875" s="224"/>
      <c r="L875" s="224"/>
      <c r="M875" s="215"/>
      <c r="AR875" s="205">
        <v>0</v>
      </c>
      <c r="AS875" s="205">
        <v>0</v>
      </c>
      <c r="AT875" s="205">
        <v>0</v>
      </c>
    </row>
    <row r="876" spans="1:46" ht="15.75" hidden="1" customHeight="1" outlineLevel="1">
      <c r="A876" s="8" t="s">
        <v>61</v>
      </c>
      <c r="B876" s="216">
        <v>865</v>
      </c>
      <c r="C876" s="226"/>
      <c r="D876" s="227"/>
      <c r="E876" s="224"/>
      <c r="F876" s="224"/>
      <c r="G876" s="222"/>
      <c r="H876" s="221">
        <v>0.1</v>
      </c>
      <c r="I876" s="222"/>
      <c r="J876" s="223">
        <v>0</v>
      </c>
      <c r="K876" s="224"/>
      <c r="L876" s="224"/>
      <c r="M876" s="215"/>
      <c r="AR876" s="205">
        <v>0</v>
      </c>
      <c r="AS876" s="205">
        <v>0</v>
      </c>
      <c r="AT876" s="205">
        <v>0</v>
      </c>
    </row>
    <row r="877" spans="1:46" ht="15.75" hidden="1" customHeight="1" outlineLevel="1">
      <c r="A877" s="8" t="s">
        <v>61</v>
      </c>
      <c r="B877" s="216">
        <v>866</v>
      </c>
      <c r="C877" s="226"/>
      <c r="D877" s="227"/>
      <c r="E877" s="224"/>
      <c r="F877" s="224"/>
      <c r="G877" s="222"/>
      <c r="H877" s="221">
        <v>0.1</v>
      </c>
      <c r="I877" s="222"/>
      <c r="J877" s="223">
        <v>0</v>
      </c>
      <c r="K877" s="224"/>
      <c r="L877" s="224"/>
      <c r="M877" s="215"/>
      <c r="AR877" s="205">
        <v>0</v>
      </c>
      <c r="AS877" s="205">
        <v>0</v>
      </c>
      <c r="AT877" s="205">
        <v>0</v>
      </c>
    </row>
    <row r="878" spans="1:46" ht="15.75" hidden="1" customHeight="1" outlineLevel="1">
      <c r="A878" s="8" t="s">
        <v>61</v>
      </c>
      <c r="B878" s="216">
        <v>867</v>
      </c>
      <c r="C878" s="226"/>
      <c r="D878" s="227"/>
      <c r="E878" s="224"/>
      <c r="F878" s="224"/>
      <c r="G878" s="222"/>
      <c r="H878" s="221">
        <v>0.1</v>
      </c>
      <c r="I878" s="222"/>
      <c r="J878" s="223">
        <v>0</v>
      </c>
      <c r="K878" s="224"/>
      <c r="L878" s="224"/>
      <c r="M878" s="215"/>
      <c r="AR878" s="205">
        <v>0</v>
      </c>
      <c r="AS878" s="205">
        <v>0</v>
      </c>
      <c r="AT878" s="205">
        <v>0</v>
      </c>
    </row>
    <row r="879" spans="1:46" ht="15.75" hidden="1" customHeight="1" outlineLevel="1">
      <c r="A879" s="8" t="s">
        <v>61</v>
      </c>
      <c r="B879" s="216">
        <v>868</v>
      </c>
      <c r="C879" s="226"/>
      <c r="D879" s="227"/>
      <c r="E879" s="224"/>
      <c r="F879" s="224"/>
      <c r="G879" s="222"/>
      <c r="H879" s="221">
        <v>0.1</v>
      </c>
      <c r="I879" s="222"/>
      <c r="J879" s="223">
        <v>0</v>
      </c>
      <c r="K879" s="224"/>
      <c r="L879" s="224"/>
      <c r="M879" s="215"/>
      <c r="AR879" s="205">
        <v>0</v>
      </c>
      <c r="AS879" s="205">
        <v>0</v>
      </c>
      <c r="AT879" s="205">
        <v>0</v>
      </c>
    </row>
    <row r="880" spans="1:46" ht="15.75" hidden="1" customHeight="1" outlineLevel="1">
      <c r="A880" s="8" t="s">
        <v>61</v>
      </c>
      <c r="B880" s="216">
        <v>869</v>
      </c>
      <c r="C880" s="226"/>
      <c r="D880" s="227"/>
      <c r="E880" s="224"/>
      <c r="F880" s="224"/>
      <c r="G880" s="222"/>
      <c r="H880" s="221">
        <v>0.1</v>
      </c>
      <c r="I880" s="222"/>
      <c r="J880" s="223">
        <v>0</v>
      </c>
      <c r="K880" s="224"/>
      <c r="L880" s="224"/>
      <c r="M880" s="215"/>
      <c r="AR880" s="205">
        <v>0</v>
      </c>
      <c r="AS880" s="205">
        <v>0</v>
      </c>
      <c r="AT880" s="205">
        <v>0</v>
      </c>
    </row>
    <row r="881" spans="1:46" ht="15.75" hidden="1" customHeight="1" outlineLevel="1">
      <c r="A881" s="8" t="s">
        <v>61</v>
      </c>
      <c r="B881" s="216">
        <v>870</v>
      </c>
      <c r="C881" s="226"/>
      <c r="D881" s="227"/>
      <c r="E881" s="224"/>
      <c r="F881" s="224"/>
      <c r="G881" s="222"/>
      <c r="H881" s="221">
        <v>0.1</v>
      </c>
      <c r="I881" s="222"/>
      <c r="J881" s="223">
        <v>0</v>
      </c>
      <c r="K881" s="224"/>
      <c r="L881" s="224"/>
      <c r="M881" s="215"/>
      <c r="AR881" s="205">
        <v>0</v>
      </c>
      <c r="AS881" s="205">
        <v>0</v>
      </c>
      <c r="AT881" s="205">
        <v>0</v>
      </c>
    </row>
    <row r="882" spans="1:46" ht="15.75" hidden="1" customHeight="1" outlineLevel="1">
      <c r="A882" s="8" t="s">
        <v>61</v>
      </c>
      <c r="B882" s="216">
        <v>871</v>
      </c>
      <c r="C882" s="226"/>
      <c r="D882" s="227"/>
      <c r="E882" s="224"/>
      <c r="F882" s="224"/>
      <c r="G882" s="222"/>
      <c r="H882" s="221">
        <v>0.1</v>
      </c>
      <c r="I882" s="222"/>
      <c r="J882" s="223">
        <v>0</v>
      </c>
      <c r="K882" s="224"/>
      <c r="L882" s="224"/>
      <c r="M882" s="215"/>
      <c r="AR882" s="205">
        <v>0</v>
      </c>
      <c r="AS882" s="205">
        <v>0</v>
      </c>
      <c r="AT882" s="205">
        <v>0</v>
      </c>
    </row>
    <row r="883" spans="1:46" ht="15.75" hidden="1" customHeight="1" outlineLevel="1">
      <c r="A883" s="8" t="s">
        <v>61</v>
      </c>
      <c r="B883" s="216">
        <v>872</v>
      </c>
      <c r="C883" s="226"/>
      <c r="D883" s="227"/>
      <c r="E883" s="224"/>
      <c r="F883" s="224"/>
      <c r="G883" s="222"/>
      <c r="H883" s="221">
        <v>0.1</v>
      </c>
      <c r="I883" s="222"/>
      <c r="J883" s="223">
        <v>0</v>
      </c>
      <c r="K883" s="224"/>
      <c r="L883" s="224"/>
      <c r="M883" s="215"/>
      <c r="AR883" s="205">
        <v>0</v>
      </c>
      <c r="AS883" s="205">
        <v>0</v>
      </c>
      <c r="AT883" s="205">
        <v>0</v>
      </c>
    </row>
    <row r="884" spans="1:46" ht="15.75" hidden="1" customHeight="1" outlineLevel="1">
      <c r="A884" s="8" t="s">
        <v>61</v>
      </c>
      <c r="B884" s="216">
        <v>873</v>
      </c>
      <c r="C884" s="226"/>
      <c r="D884" s="227"/>
      <c r="E884" s="224"/>
      <c r="F884" s="224"/>
      <c r="G884" s="222"/>
      <c r="H884" s="221">
        <v>0.1</v>
      </c>
      <c r="I884" s="222"/>
      <c r="J884" s="223">
        <v>0</v>
      </c>
      <c r="K884" s="224"/>
      <c r="L884" s="224"/>
      <c r="M884" s="215"/>
      <c r="AR884" s="205">
        <v>0</v>
      </c>
      <c r="AS884" s="205">
        <v>0</v>
      </c>
      <c r="AT884" s="205">
        <v>0</v>
      </c>
    </row>
    <row r="885" spans="1:46" ht="15.75" hidden="1" customHeight="1" outlineLevel="1">
      <c r="A885" s="8" t="s">
        <v>61</v>
      </c>
      <c r="B885" s="216">
        <v>874</v>
      </c>
      <c r="C885" s="226"/>
      <c r="D885" s="227"/>
      <c r="E885" s="224"/>
      <c r="F885" s="224"/>
      <c r="G885" s="222"/>
      <c r="H885" s="221">
        <v>0.1</v>
      </c>
      <c r="I885" s="222"/>
      <c r="J885" s="223">
        <v>0</v>
      </c>
      <c r="K885" s="224"/>
      <c r="L885" s="224"/>
      <c r="M885" s="215"/>
      <c r="AR885" s="205">
        <v>0</v>
      </c>
      <c r="AS885" s="205">
        <v>0</v>
      </c>
      <c r="AT885" s="205">
        <v>0</v>
      </c>
    </row>
    <row r="886" spans="1:46" ht="15.75" hidden="1" customHeight="1" outlineLevel="1">
      <c r="A886" s="8" t="s">
        <v>61</v>
      </c>
      <c r="B886" s="216">
        <v>875</v>
      </c>
      <c r="C886" s="226"/>
      <c r="D886" s="227"/>
      <c r="E886" s="224"/>
      <c r="F886" s="224"/>
      <c r="G886" s="222"/>
      <c r="H886" s="221">
        <v>0.1</v>
      </c>
      <c r="I886" s="222"/>
      <c r="J886" s="223">
        <v>0</v>
      </c>
      <c r="K886" s="224"/>
      <c r="L886" s="224"/>
      <c r="M886" s="215"/>
      <c r="AR886" s="205">
        <v>0</v>
      </c>
      <c r="AS886" s="205">
        <v>0</v>
      </c>
      <c r="AT886" s="205">
        <v>0</v>
      </c>
    </row>
    <row r="887" spans="1:46" ht="15.75" hidden="1" customHeight="1" outlineLevel="1">
      <c r="A887" s="8" t="s">
        <v>61</v>
      </c>
      <c r="B887" s="216">
        <v>876</v>
      </c>
      <c r="C887" s="226"/>
      <c r="D887" s="227"/>
      <c r="E887" s="224"/>
      <c r="F887" s="224"/>
      <c r="G887" s="222"/>
      <c r="H887" s="221">
        <v>0.1</v>
      </c>
      <c r="I887" s="222"/>
      <c r="J887" s="223">
        <v>0</v>
      </c>
      <c r="K887" s="224"/>
      <c r="L887" s="224"/>
      <c r="M887" s="215"/>
      <c r="AR887" s="205">
        <v>0</v>
      </c>
      <c r="AS887" s="205">
        <v>0</v>
      </c>
      <c r="AT887" s="205">
        <v>0</v>
      </c>
    </row>
    <row r="888" spans="1:46" ht="15.75" hidden="1" customHeight="1" outlineLevel="1">
      <c r="A888" s="8" t="s">
        <v>61</v>
      </c>
      <c r="B888" s="216">
        <v>877</v>
      </c>
      <c r="C888" s="226"/>
      <c r="D888" s="227"/>
      <c r="E888" s="224"/>
      <c r="F888" s="224"/>
      <c r="G888" s="222"/>
      <c r="H888" s="221">
        <v>0.1</v>
      </c>
      <c r="I888" s="222"/>
      <c r="J888" s="223">
        <v>0</v>
      </c>
      <c r="K888" s="224"/>
      <c r="L888" s="224"/>
      <c r="M888" s="215"/>
      <c r="AR888" s="205">
        <v>0</v>
      </c>
      <c r="AS888" s="205">
        <v>0</v>
      </c>
      <c r="AT888" s="205">
        <v>0</v>
      </c>
    </row>
    <row r="889" spans="1:46" ht="15.75" hidden="1" customHeight="1" outlineLevel="1">
      <c r="A889" s="8" t="s">
        <v>61</v>
      </c>
      <c r="B889" s="216">
        <v>878</v>
      </c>
      <c r="C889" s="226"/>
      <c r="D889" s="227"/>
      <c r="E889" s="224"/>
      <c r="F889" s="224"/>
      <c r="G889" s="222"/>
      <c r="H889" s="221">
        <v>0.1</v>
      </c>
      <c r="I889" s="222"/>
      <c r="J889" s="223">
        <v>0</v>
      </c>
      <c r="K889" s="224"/>
      <c r="L889" s="224"/>
      <c r="M889" s="215"/>
      <c r="AR889" s="205">
        <v>0</v>
      </c>
      <c r="AS889" s="205">
        <v>0</v>
      </c>
      <c r="AT889" s="205">
        <v>0</v>
      </c>
    </row>
    <row r="890" spans="1:46" ht="15.75" hidden="1" customHeight="1" outlineLevel="1">
      <c r="A890" s="8" t="s">
        <v>61</v>
      </c>
      <c r="B890" s="216">
        <v>879</v>
      </c>
      <c r="C890" s="226"/>
      <c r="D890" s="227"/>
      <c r="E890" s="224"/>
      <c r="F890" s="224"/>
      <c r="G890" s="222"/>
      <c r="H890" s="221">
        <v>0.1</v>
      </c>
      <c r="I890" s="222"/>
      <c r="J890" s="223">
        <v>0</v>
      </c>
      <c r="K890" s="224"/>
      <c r="L890" s="224"/>
      <c r="M890" s="215"/>
      <c r="AR890" s="205">
        <v>0</v>
      </c>
      <c r="AS890" s="205">
        <v>0</v>
      </c>
      <c r="AT890" s="205">
        <v>0</v>
      </c>
    </row>
    <row r="891" spans="1:46" ht="15.75" hidden="1" customHeight="1" outlineLevel="1">
      <c r="A891" s="8" t="s">
        <v>61</v>
      </c>
      <c r="B891" s="216">
        <v>880</v>
      </c>
      <c r="C891" s="226"/>
      <c r="D891" s="227"/>
      <c r="E891" s="224"/>
      <c r="F891" s="224"/>
      <c r="G891" s="222"/>
      <c r="H891" s="221">
        <v>0.1</v>
      </c>
      <c r="I891" s="222"/>
      <c r="J891" s="223">
        <v>0</v>
      </c>
      <c r="K891" s="224"/>
      <c r="L891" s="224"/>
      <c r="M891" s="215"/>
      <c r="AR891" s="205">
        <v>0</v>
      </c>
      <c r="AS891" s="205">
        <v>0</v>
      </c>
      <c r="AT891" s="205">
        <v>0</v>
      </c>
    </row>
    <row r="892" spans="1:46" ht="15.75" hidden="1" customHeight="1" outlineLevel="1">
      <c r="A892" s="8" t="s">
        <v>61</v>
      </c>
      <c r="B892" s="216">
        <v>881</v>
      </c>
      <c r="C892" s="226"/>
      <c r="D892" s="227"/>
      <c r="E892" s="224"/>
      <c r="F892" s="224"/>
      <c r="G892" s="222"/>
      <c r="H892" s="221">
        <v>0.1</v>
      </c>
      <c r="I892" s="222"/>
      <c r="J892" s="223">
        <v>0</v>
      </c>
      <c r="K892" s="224"/>
      <c r="L892" s="224"/>
      <c r="M892" s="215"/>
      <c r="AR892" s="205">
        <v>0</v>
      </c>
      <c r="AS892" s="205">
        <v>0</v>
      </c>
      <c r="AT892" s="205">
        <v>0</v>
      </c>
    </row>
    <row r="893" spans="1:46" ht="15.75" hidden="1" customHeight="1" outlineLevel="1">
      <c r="A893" s="8" t="s">
        <v>61</v>
      </c>
      <c r="B893" s="216">
        <v>882</v>
      </c>
      <c r="C893" s="226"/>
      <c r="D893" s="227"/>
      <c r="E893" s="224"/>
      <c r="F893" s="224"/>
      <c r="G893" s="222"/>
      <c r="H893" s="221">
        <v>0.1</v>
      </c>
      <c r="I893" s="222"/>
      <c r="J893" s="223">
        <v>0</v>
      </c>
      <c r="K893" s="224"/>
      <c r="L893" s="224"/>
      <c r="M893" s="215"/>
      <c r="AR893" s="205">
        <v>0</v>
      </c>
      <c r="AS893" s="205">
        <v>0</v>
      </c>
      <c r="AT893" s="205">
        <v>0</v>
      </c>
    </row>
    <row r="894" spans="1:46" ht="15.75" hidden="1" customHeight="1" outlineLevel="1">
      <c r="A894" s="8" t="s">
        <v>61</v>
      </c>
      <c r="B894" s="216">
        <v>883</v>
      </c>
      <c r="C894" s="226"/>
      <c r="D894" s="227"/>
      <c r="E894" s="224"/>
      <c r="F894" s="224"/>
      <c r="G894" s="222"/>
      <c r="H894" s="221">
        <v>0.1</v>
      </c>
      <c r="I894" s="222"/>
      <c r="J894" s="223">
        <v>0</v>
      </c>
      <c r="K894" s="224"/>
      <c r="L894" s="224"/>
      <c r="M894" s="215"/>
      <c r="AR894" s="205">
        <v>0</v>
      </c>
      <c r="AS894" s="205">
        <v>0</v>
      </c>
      <c r="AT894" s="205">
        <v>0</v>
      </c>
    </row>
    <row r="895" spans="1:46" ht="15.75" hidden="1" customHeight="1" outlineLevel="1">
      <c r="A895" s="8" t="s">
        <v>61</v>
      </c>
      <c r="B895" s="216">
        <v>884</v>
      </c>
      <c r="C895" s="226"/>
      <c r="D895" s="227"/>
      <c r="E895" s="224"/>
      <c r="F895" s="224"/>
      <c r="G895" s="222"/>
      <c r="H895" s="221">
        <v>0.1</v>
      </c>
      <c r="I895" s="222"/>
      <c r="J895" s="223">
        <v>0</v>
      </c>
      <c r="K895" s="224"/>
      <c r="L895" s="224"/>
      <c r="M895" s="215"/>
      <c r="AR895" s="205">
        <v>0</v>
      </c>
      <c r="AS895" s="205">
        <v>0</v>
      </c>
      <c r="AT895" s="205">
        <v>0</v>
      </c>
    </row>
    <row r="896" spans="1:46" ht="15.75" hidden="1" customHeight="1" outlineLevel="1">
      <c r="A896" s="8" t="s">
        <v>61</v>
      </c>
      <c r="B896" s="216">
        <v>885</v>
      </c>
      <c r="C896" s="226"/>
      <c r="D896" s="227"/>
      <c r="E896" s="224"/>
      <c r="F896" s="224"/>
      <c r="G896" s="222"/>
      <c r="H896" s="221">
        <v>0.1</v>
      </c>
      <c r="I896" s="222"/>
      <c r="J896" s="223">
        <v>0</v>
      </c>
      <c r="K896" s="224"/>
      <c r="L896" s="224"/>
      <c r="M896" s="215"/>
      <c r="AR896" s="205">
        <v>0</v>
      </c>
      <c r="AS896" s="205">
        <v>0</v>
      </c>
      <c r="AT896" s="205">
        <v>0</v>
      </c>
    </row>
    <row r="897" spans="1:46" ht="15.75" hidden="1" customHeight="1" outlineLevel="1">
      <c r="A897" s="8" t="s">
        <v>61</v>
      </c>
      <c r="B897" s="216">
        <v>886</v>
      </c>
      <c r="C897" s="226"/>
      <c r="D897" s="227"/>
      <c r="E897" s="224"/>
      <c r="F897" s="224"/>
      <c r="G897" s="222"/>
      <c r="H897" s="221">
        <v>0.1</v>
      </c>
      <c r="I897" s="222"/>
      <c r="J897" s="223">
        <v>0</v>
      </c>
      <c r="K897" s="224"/>
      <c r="L897" s="224"/>
      <c r="M897" s="215"/>
      <c r="AR897" s="205">
        <v>0</v>
      </c>
      <c r="AS897" s="205">
        <v>0</v>
      </c>
      <c r="AT897" s="205">
        <v>0</v>
      </c>
    </row>
    <row r="898" spans="1:46" ht="15.75" hidden="1" customHeight="1" outlineLevel="1">
      <c r="A898" s="8" t="s">
        <v>61</v>
      </c>
      <c r="B898" s="216">
        <v>887</v>
      </c>
      <c r="C898" s="226"/>
      <c r="D898" s="227"/>
      <c r="E898" s="224"/>
      <c r="F898" s="224"/>
      <c r="G898" s="222"/>
      <c r="H898" s="221">
        <v>0.1</v>
      </c>
      <c r="I898" s="222"/>
      <c r="J898" s="223">
        <v>0</v>
      </c>
      <c r="K898" s="224"/>
      <c r="L898" s="224"/>
      <c r="M898" s="215"/>
      <c r="AR898" s="205">
        <v>0</v>
      </c>
      <c r="AS898" s="205">
        <v>0</v>
      </c>
      <c r="AT898" s="205">
        <v>0</v>
      </c>
    </row>
    <row r="899" spans="1:46" ht="15.75" hidden="1" customHeight="1" outlineLevel="1">
      <c r="A899" s="8" t="s">
        <v>61</v>
      </c>
      <c r="B899" s="216">
        <v>888</v>
      </c>
      <c r="C899" s="226"/>
      <c r="D899" s="227"/>
      <c r="E899" s="224"/>
      <c r="F899" s="224"/>
      <c r="G899" s="222"/>
      <c r="H899" s="221">
        <v>0.1</v>
      </c>
      <c r="I899" s="222"/>
      <c r="J899" s="223">
        <v>0</v>
      </c>
      <c r="K899" s="224"/>
      <c r="L899" s="224"/>
      <c r="M899" s="215"/>
      <c r="AR899" s="205">
        <v>0</v>
      </c>
      <c r="AS899" s="205">
        <v>0</v>
      </c>
      <c r="AT899" s="205">
        <v>0</v>
      </c>
    </row>
    <row r="900" spans="1:46" ht="15.75" hidden="1" customHeight="1" outlineLevel="1">
      <c r="A900" s="8" t="s">
        <v>61</v>
      </c>
      <c r="B900" s="216">
        <v>889</v>
      </c>
      <c r="C900" s="226"/>
      <c r="D900" s="227"/>
      <c r="E900" s="224"/>
      <c r="F900" s="224"/>
      <c r="G900" s="222"/>
      <c r="H900" s="221">
        <v>0.1</v>
      </c>
      <c r="I900" s="222"/>
      <c r="J900" s="223">
        <v>0</v>
      </c>
      <c r="K900" s="224"/>
      <c r="L900" s="224"/>
      <c r="M900" s="215"/>
      <c r="AR900" s="205">
        <v>0</v>
      </c>
      <c r="AS900" s="205">
        <v>0</v>
      </c>
      <c r="AT900" s="205">
        <v>0</v>
      </c>
    </row>
    <row r="901" spans="1:46" ht="15.75" hidden="1" customHeight="1" outlineLevel="1">
      <c r="A901" s="8" t="s">
        <v>61</v>
      </c>
      <c r="B901" s="216">
        <v>890</v>
      </c>
      <c r="C901" s="226"/>
      <c r="D901" s="227"/>
      <c r="E901" s="224"/>
      <c r="F901" s="224"/>
      <c r="G901" s="222"/>
      <c r="H901" s="221">
        <v>0.1</v>
      </c>
      <c r="I901" s="222"/>
      <c r="J901" s="223">
        <v>0</v>
      </c>
      <c r="K901" s="224"/>
      <c r="L901" s="224"/>
      <c r="M901" s="215"/>
      <c r="AR901" s="205">
        <v>0</v>
      </c>
      <c r="AS901" s="205">
        <v>0</v>
      </c>
      <c r="AT901" s="205">
        <v>0</v>
      </c>
    </row>
    <row r="902" spans="1:46" ht="15.75" hidden="1" customHeight="1" outlineLevel="1">
      <c r="A902" s="8" t="s">
        <v>61</v>
      </c>
      <c r="B902" s="216">
        <v>891</v>
      </c>
      <c r="C902" s="226"/>
      <c r="D902" s="227"/>
      <c r="E902" s="224"/>
      <c r="F902" s="224"/>
      <c r="G902" s="222"/>
      <c r="H902" s="221">
        <v>0.1</v>
      </c>
      <c r="I902" s="222"/>
      <c r="J902" s="223">
        <v>0</v>
      </c>
      <c r="K902" s="224"/>
      <c r="L902" s="224"/>
      <c r="M902" s="215"/>
      <c r="AR902" s="205">
        <v>0</v>
      </c>
      <c r="AS902" s="205">
        <v>0</v>
      </c>
      <c r="AT902" s="205">
        <v>0</v>
      </c>
    </row>
    <row r="903" spans="1:46" ht="15.75" hidden="1" customHeight="1" outlineLevel="1">
      <c r="A903" s="8" t="s">
        <v>61</v>
      </c>
      <c r="B903" s="216">
        <v>892</v>
      </c>
      <c r="C903" s="226"/>
      <c r="D903" s="227"/>
      <c r="E903" s="224"/>
      <c r="F903" s="224"/>
      <c r="G903" s="222"/>
      <c r="H903" s="221">
        <v>0.1</v>
      </c>
      <c r="I903" s="222"/>
      <c r="J903" s="223">
        <v>0</v>
      </c>
      <c r="K903" s="224"/>
      <c r="L903" s="224"/>
      <c r="M903" s="215"/>
      <c r="AR903" s="205">
        <v>0</v>
      </c>
      <c r="AS903" s="205">
        <v>0</v>
      </c>
      <c r="AT903" s="205">
        <v>0</v>
      </c>
    </row>
    <row r="904" spans="1:46" ht="15.75" hidden="1" customHeight="1" outlineLevel="1">
      <c r="A904" s="8" t="s">
        <v>61</v>
      </c>
      <c r="B904" s="216">
        <v>893</v>
      </c>
      <c r="C904" s="226"/>
      <c r="D904" s="227"/>
      <c r="E904" s="224"/>
      <c r="F904" s="224"/>
      <c r="G904" s="222"/>
      <c r="H904" s="221">
        <v>0.1</v>
      </c>
      <c r="I904" s="222"/>
      <c r="J904" s="223">
        <v>0</v>
      </c>
      <c r="K904" s="224"/>
      <c r="L904" s="224"/>
      <c r="M904" s="215"/>
      <c r="AR904" s="205">
        <v>0</v>
      </c>
      <c r="AS904" s="205">
        <v>0</v>
      </c>
      <c r="AT904" s="205">
        <v>0</v>
      </c>
    </row>
    <row r="905" spans="1:46" ht="15.75" hidden="1" customHeight="1" outlineLevel="1">
      <c r="A905" s="8" t="s">
        <v>61</v>
      </c>
      <c r="B905" s="216">
        <v>894</v>
      </c>
      <c r="C905" s="226"/>
      <c r="D905" s="227"/>
      <c r="E905" s="224"/>
      <c r="F905" s="224"/>
      <c r="G905" s="222"/>
      <c r="H905" s="221">
        <v>0.1</v>
      </c>
      <c r="I905" s="222"/>
      <c r="J905" s="223">
        <v>0</v>
      </c>
      <c r="K905" s="224"/>
      <c r="L905" s="224"/>
      <c r="M905" s="215"/>
      <c r="AR905" s="205">
        <v>0</v>
      </c>
      <c r="AS905" s="205">
        <v>0</v>
      </c>
      <c r="AT905" s="205">
        <v>0</v>
      </c>
    </row>
    <row r="906" spans="1:46" ht="15.75" hidden="1" customHeight="1" outlineLevel="1">
      <c r="A906" s="8" t="s">
        <v>61</v>
      </c>
      <c r="B906" s="216">
        <v>895</v>
      </c>
      <c r="C906" s="226"/>
      <c r="D906" s="227"/>
      <c r="E906" s="224"/>
      <c r="F906" s="224"/>
      <c r="G906" s="222"/>
      <c r="H906" s="221">
        <v>0.1</v>
      </c>
      <c r="I906" s="222"/>
      <c r="J906" s="223">
        <v>0</v>
      </c>
      <c r="K906" s="224"/>
      <c r="L906" s="224"/>
      <c r="M906" s="215"/>
      <c r="AR906" s="205">
        <v>0</v>
      </c>
      <c r="AS906" s="205">
        <v>0</v>
      </c>
      <c r="AT906" s="205">
        <v>0</v>
      </c>
    </row>
    <row r="907" spans="1:46" ht="15.75" hidden="1" customHeight="1" outlineLevel="1">
      <c r="A907" s="8" t="s">
        <v>61</v>
      </c>
      <c r="B907" s="216">
        <v>896</v>
      </c>
      <c r="C907" s="226"/>
      <c r="D907" s="227"/>
      <c r="E907" s="224"/>
      <c r="F907" s="224"/>
      <c r="G907" s="222"/>
      <c r="H907" s="221">
        <v>0.1</v>
      </c>
      <c r="I907" s="222"/>
      <c r="J907" s="223">
        <v>0</v>
      </c>
      <c r="K907" s="224"/>
      <c r="L907" s="224"/>
      <c r="M907" s="215"/>
      <c r="AR907" s="205">
        <v>0</v>
      </c>
      <c r="AS907" s="205">
        <v>0</v>
      </c>
      <c r="AT907" s="205">
        <v>0</v>
      </c>
    </row>
    <row r="908" spans="1:46" ht="15.75" hidden="1" customHeight="1" outlineLevel="1">
      <c r="A908" s="8" t="s">
        <v>61</v>
      </c>
      <c r="B908" s="216">
        <v>897</v>
      </c>
      <c r="C908" s="226"/>
      <c r="D908" s="227"/>
      <c r="E908" s="224"/>
      <c r="F908" s="224"/>
      <c r="G908" s="222"/>
      <c r="H908" s="221">
        <v>0.1</v>
      </c>
      <c r="I908" s="222"/>
      <c r="J908" s="223">
        <v>0</v>
      </c>
      <c r="K908" s="224"/>
      <c r="L908" s="224"/>
      <c r="M908" s="215"/>
      <c r="AR908" s="205">
        <v>0</v>
      </c>
      <c r="AS908" s="205">
        <v>0</v>
      </c>
      <c r="AT908" s="205">
        <v>0</v>
      </c>
    </row>
    <row r="909" spans="1:46" ht="15.75" hidden="1" customHeight="1" outlineLevel="1">
      <c r="A909" s="8" t="s">
        <v>61</v>
      </c>
      <c r="B909" s="216">
        <v>898</v>
      </c>
      <c r="C909" s="226"/>
      <c r="D909" s="227"/>
      <c r="E909" s="224"/>
      <c r="F909" s="224"/>
      <c r="G909" s="222"/>
      <c r="H909" s="221">
        <v>0.1</v>
      </c>
      <c r="I909" s="222"/>
      <c r="J909" s="223">
        <v>0</v>
      </c>
      <c r="K909" s="224"/>
      <c r="L909" s="224"/>
      <c r="M909" s="215"/>
      <c r="AR909" s="205">
        <v>0</v>
      </c>
      <c r="AS909" s="205">
        <v>0</v>
      </c>
      <c r="AT909" s="205">
        <v>0</v>
      </c>
    </row>
    <row r="910" spans="1:46" ht="15.75" hidden="1" customHeight="1" outlineLevel="1">
      <c r="A910" s="8" t="s">
        <v>61</v>
      </c>
      <c r="B910" s="216">
        <v>899</v>
      </c>
      <c r="C910" s="226"/>
      <c r="D910" s="227"/>
      <c r="E910" s="224"/>
      <c r="F910" s="224"/>
      <c r="G910" s="222"/>
      <c r="H910" s="221">
        <v>0.1</v>
      </c>
      <c r="I910" s="222"/>
      <c r="J910" s="223">
        <v>0</v>
      </c>
      <c r="K910" s="224"/>
      <c r="L910" s="224"/>
      <c r="M910" s="215"/>
      <c r="AR910" s="205">
        <v>0</v>
      </c>
      <c r="AS910" s="205">
        <v>0</v>
      </c>
      <c r="AT910" s="205">
        <v>0</v>
      </c>
    </row>
    <row r="911" spans="1:46" ht="15.75" hidden="1" customHeight="1" outlineLevel="1">
      <c r="A911" s="8" t="s">
        <v>61</v>
      </c>
      <c r="B911" s="216">
        <v>900</v>
      </c>
      <c r="C911" s="226"/>
      <c r="D911" s="227"/>
      <c r="E911" s="224"/>
      <c r="F911" s="224"/>
      <c r="G911" s="222"/>
      <c r="H911" s="221">
        <v>0.1</v>
      </c>
      <c r="I911" s="222"/>
      <c r="J911" s="223">
        <v>0</v>
      </c>
      <c r="K911" s="224"/>
      <c r="L911" s="224"/>
      <c r="M911" s="215"/>
      <c r="AR911" s="205">
        <v>0</v>
      </c>
      <c r="AS911" s="205">
        <v>0</v>
      </c>
      <c r="AT911" s="205">
        <v>0</v>
      </c>
    </row>
    <row r="912" spans="1:46" ht="15.75" hidden="1" customHeight="1" outlineLevel="1">
      <c r="A912" s="8" t="s">
        <v>61</v>
      </c>
      <c r="B912" s="216">
        <v>901</v>
      </c>
      <c r="C912" s="226"/>
      <c r="D912" s="227"/>
      <c r="E912" s="224"/>
      <c r="F912" s="224"/>
      <c r="G912" s="222"/>
      <c r="H912" s="221">
        <v>0.1</v>
      </c>
      <c r="I912" s="222"/>
      <c r="J912" s="223">
        <v>0</v>
      </c>
      <c r="K912" s="224"/>
      <c r="L912" s="224"/>
      <c r="M912" s="215"/>
      <c r="AR912" s="205">
        <v>0</v>
      </c>
      <c r="AS912" s="205">
        <v>0</v>
      </c>
      <c r="AT912" s="205">
        <v>0</v>
      </c>
    </row>
    <row r="913" spans="1:46" ht="15.75" hidden="1" customHeight="1" outlineLevel="1">
      <c r="A913" s="8" t="s">
        <v>61</v>
      </c>
      <c r="B913" s="216">
        <v>902</v>
      </c>
      <c r="C913" s="226"/>
      <c r="D913" s="227"/>
      <c r="E913" s="224"/>
      <c r="F913" s="224"/>
      <c r="G913" s="222"/>
      <c r="H913" s="221">
        <v>0.1</v>
      </c>
      <c r="I913" s="222"/>
      <c r="J913" s="223">
        <v>0</v>
      </c>
      <c r="K913" s="224"/>
      <c r="L913" s="224"/>
      <c r="M913" s="215"/>
      <c r="AR913" s="205">
        <v>0</v>
      </c>
      <c r="AS913" s="205">
        <v>0</v>
      </c>
      <c r="AT913" s="205">
        <v>0</v>
      </c>
    </row>
    <row r="914" spans="1:46" ht="15.75" hidden="1" customHeight="1" outlineLevel="1">
      <c r="A914" s="8" t="s">
        <v>61</v>
      </c>
      <c r="B914" s="216">
        <v>903</v>
      </c>
      <c r="C914" s="226"/>
      <c r="D914" s="227"/>
      <c r="E914" s="224"/>
      <c r="F914" s="224"/>
      <c r="G914" s="222"/>
      <c r="H914" s="221">
        <v>0.1</v>
      </c>
      <c r="I914" s="222"/>
      <c r="J914" s="223">
        <v>0</v>
      </c>
      <c r="K914" s="224"/>
      <c r="L914" s="224"/>
      <c r="M914" s="215"/>
      <c r="AR914" s="205">
        <v>0</v>
      </c>
      <c r="AS914" s="205">
        <v>0</v>
      </c>
      <c r="AT914" s="205">
        <v>0</v>
      </c>
    </row>
    <row r="915" spans="1:46" ht="15.75" hidden="1" customHeight="1" outlineLevel="1">
      <c r="A915" s="8" t="s">
        <v>61</v>
      </c>
      <c r="B915" s="216">
        <v>904</v>
      </c>
      <c r="C915" s="226"/>
      <c r="D915" s="227"/>
      <c r="E915" s="224"/>
      <c r="F915" s="224"/>
      <c r="G915" s="222"/>
      <c r="H915" s="221">
        <v>0.1</v>
      </c>
      <c r="I915" s="222"/>
      <c r="J915" s="223">
        <v>0</v>
      </c>
      <c r="K915" s="224"/>
      <c r="L915" s="224"/>
      <c r="M915" s="215"/>
      <c r="AR915" s="205">
        <v>0</v>
      </c>
      <c r="AS915" s="205">
        <v>0</v>
      </c>
      <c r="AT915" s="205">
        <v>0</v>
      </c>
    </row>
    <row r="916" spans="1:46" ht="15.75" hidden="1" customHeight="1" outlineLevel="1">
      <c r="A916" s="8" t="s">
        <v>61</v>
      </c>
      <c r="B916" s="216">
        <v>905</v>
      </c>
      <c r="C916" s="226"/>
      <c r="D916" s="227"/>
      <c r="E916" s="224"/>
      <c r="F916" s="224"/>
      <c r="G916" s="222"/>
      <c r="H916" s="221">
        <v>0.1</v>
      </c>
      <c r="I916" s="222"/>
      <c r="J916" s="223">
        <v>0</v>
      </c>
      <c r="K916" s="224"/>
      <c r="L916" s="224"/>
      <c r="M916" s="215"/>
      <c r="AR916" s="205">
        <v>0</v>
      </c>
      <c r="AS916" s="205">
        <v>0</v>
      </c>
      <c r="AT916" s="205">
        <v>0</v>
      </c>
    </row>
    <row r="917" spans="1:46" ht="15.75" hidden="1" customHeight="1" outlineLevel="1">
      <c r="A917" s="8" t="s">
        <v>61</v>
      </c>
      <c r="B917" s="216">
        <v>906</v>
      </c>
      <c r="C917" s="226"/>
      <c r="D917" s="227"/>
      <c r="E917" s="224"/>
      <c r="F917" s="224"/>
      <c r="G917" s="222"/>
      <c r="H917" s="221">
        <v>0.1</v>
      </c>
      <c r="I917" s="222"/>
      <c r="J917" s="223">
        <v>0</v>
      </c>
      <c r="K917" s="224"/>
      <c r="L917" s="224"/>
      <c r="M917" s="215"/>
      <c r="AR917" s="205">
        <v>0</v>
      </c>
      <c r="AS917" s="205">
        <v>0</v>
      </c>
      <c r="AT917" s="205">
        <v>0</v>
      </c>
    </row>
    <row r="918" spans="1:46" ht="15.75" hidden="1" customHeight="1" outlineLevel="1">
      <c r="A918" s="8" t="s">
        <v>61</v>
      </c>
      <c r="B918" s="216">
        <v>907</v>
      </c>
      <c r="C918" s="226"/>
      <c r="D918" s="227"/>
      <c r="E918" s="224"/>
      <c r="F918" s="224"/>
      <c r="G918" s="222"/>
      <c r="H918" s="221">
        <v>0.1</v>
      </c>
      <c r="I918" s="222"/>
      <c r="J918" s="223">
        <v>0</v>
      </c>
      <c r="K918" s="224"/>
      <c r="L918" s="224"/>
      <c r="M918" s="215"/>
      <c r="AR918" s="205">
        <v>0</v>
      </c>
      <c r="AS918" s="205">
        <v>0</v>
      </c>
      <c r="AT918" s="205">
        <v>0</v>
      </c>
    </row>
    <row r="919" spans="1:46" ht="15.75" hidden="1" customHeight="1" outlineLevel="1">
      <c r="A919" s="8" t="s">
        <v>61</v>
      </c>
      <c r="B919" s="216">
        <v>908</v>
      </c>
      <c r="C919" s="226"/>
      <c r="D919" s="227"/>
      <c r="E919" s="224"/>
      <c r="F919" s="224"/>
      <c r="G919" s="222"/>
      <c r="H919" s="221">
        <v>0.1</v>
      </c>
      <c r="I919" s="222"/>
      <c r="J919" s="223">
        <v>0</v>
      </c>
      <c r="K919" s="224"/>
      <c r="L919" s="224"/>
      <c r="M919" s="215"/>
      <c r="AR919" s="205">
        <v>0</v>
      </c>
      <c r="AS919" s="205">
        <v>0</v>
      </c>
      <c r="AT919" s="205">
        <v>0</v>
      </c>
    </row>
    <row r="920" spans="1:46" ht="15.75" hidden="1" customHeight="1" outlineLevel="1">
      <c r="A920" s="8" t="s">
        <v>61</v>
      </c>
      <c r="B920" s="216">
        <v>909</v>
      </c>
      <c r="C920" s="226"/>
      <c r="D920" s="227"/>
      <c r="E920" s="224"/>
      <c r="F920" s="224"/>
      <c r="G920" s="222"/>
      <c r="H920" s="221">
        <v>0.1</v>
      </c>
      <c r="I920" s="222"/>
      <c r="J920" s="223">
        <v>0</v>
      </c>
      <c r="K920" s="224"/>
      <c r="L920" s="224"/>
      <c r="M920" s="215"/>
      <c r="AR920" s="205">
        <v>0</v>
      </c>
      <c r="AS920" s="205">
        <v>0</v>
      </c>
      <c r="AT920" s="205">
        <v>0</v>
      </c>
    </row>
    <row r="921" spans="1:46" ht="15.75" hidden="1" customHeight="1" outlineLevel="1">
      <c r="A921" s="8" t="s">
        <v>61</v>
      </c>
      <c r="B921" s="216">
        <v>910</v>
      </c>
      <c r="C921" s="226"/>
      <c r="D921" s="227"/>
      <c r="E921" s="224"/>
      <c r="F921" s="224"/>
      <c r="G921" s="222"/>
      <c r="H921" s="221">
        <v>0.1</v>
      </c>
      <c r="I921" s="222"/>
      <c r="J921" s="223">
        <v>0</v>
      </c>
      <c r="K921" s="224"/>
      <c r="L921" s="224"/>
      <c r="M921" s="215"/>
      <c r="AR921" s="205">
        <v>0</v>
      </c>
      <c r="AS921" s="205">
        <v>0</v>
      </c>
      <c r="AT921" s="205">
        <v>0</v>
      </c>
    </row>
    <row r="922" spans="1:46" ht="15.75" hidden="1" customHeight="1" outlineLevel="1">
      <c r="A922" s="8" t="s">
        <v>61</v>
      </c>
      <c r="B922" s="216">
        <v>911</v>
      </c>
      <c r="C922" s="226"/>
      <c r="D922" s="227"/>
      <c r="E922" s="224"/>
      <c r="F922" s="224"/>
      <c r="G922" s="222"/>
      <c r="H922" s="221">
        <v>0.1</v>
      </c>
      <c r="I922" s="222"/>
      <c r="J922" s="223">
        <v>0</v>
      </c>
      <c r="K922" s="224"/>
      <c r="L922" s="224"/>
      <c r="M922" s="215"/>
      <c r="AR922" s="205">
        <v>0</v>
      </c>
      <c r="AS922" s="205">
        <v>0</v>
      </c>
      <c r="AT922" s="205">
        <v>0</v>
      </c>
    </row>
    <row r="923" spans="1:46" ht="15.75" hidden="1" customHeight="1" outlineLevel="1">
      <c r="A923" s="8" t="s">
        <v>61</v>
      </c>
      <c r="B923" s="216">
        <v>912</v>
      </c>
      <c r="C923" s="226"/>
      <c r="D923" s="227"/>
      <c r="E923" s="224"/>
      <c r="F923" s="224"/>
      <c r="G923" s="222"/>
      <c r="H923" s="221">
        <v>0.1</v>
      </c>
      <c r="I923" s="222"/>
      <c r="J923" s="223">
        <v>0</v>
      </c>
      <c r="K923" s="224"/>
      <c r="L923" s="224"/>
      <c r="M923" s="215"/>
      <c r="AR923" s="205">
        <v>0</v>
      </c>
      <c r="AS923" s="205">
        <v>0</v>
      </c>
      <c r="AT923" s="205">
        <v>0</v>
      </c>
    </row>
    <row r="924" spans="1:46" ht="15.75" hidden="1" customHeight="1" outlineLevel="1">
      <c r="A924" s="8" t="s">
        <v>61</v>
      </c>
      <c r="B924" s="216">
        <v>913</v>
      </c>
      <c r="C924" s="226"/>
      <c r="D924" s="227"/>
      <c r="E924" s="224"/>
      <c r="F924" s="224"/>
      <c r="G924" s="222"/>
      <c r="H924" s="221">
        <v>0.1</v>
      </c>
      <c r="I924" s="222"/>
      <c r="J924" s="223">
        <v>0</v>
      </c>
      <c r="K924" s="224"/>
      <c r="L924" s="224"/>
      <c r="M924" s="215"/>
      <c r="AR924" s="205">
        <v>0</v>
      </c>
      <c r="AS924" s="205">
        <v>0</v>
      </c>
      <c r="AT924" s="205">
        <v>0</v>
      </c>
    </row>
    <row r="925" spans="1:46" ht="15.75" hidden="1" customHeight="1" outlineLevel="1">
      <c r="A925" s="8" t="s">
        <v>61</v>
      </c>
      <c r="B925" s="216">
        <v>914</v>
      </c>
      <c r="C925" s="226"/>
      <c r="D925" s="227"/>
      <c r="E925" s="224"/>
      <c r="F925" s="224"/>
      <c r="G925" s="222"/>
      <c r="H925" s="221">
        <v>0.1</v>
      </c>
      <c r="I925" s="222"/>
      <c r="J925" s="223">
        <v>0</v>
      </c>
      <c r="K925" s="224"/>
      <c r="L925" s="224"/>
      <c r="M925" s="215"/>
      <c r="AR925" s="205">
        <v>0</v>
      </c>
      <c r="AS925" s="205">
        <v>0</v>
      </c>
      <c r="AT925" s="205">
        <v>0</v>
      </c>
    </row>
    <row r="926" spans="1:46" ht="15.75" hidden="1" customHeight="1" outlineLevel="1">
      <c r="A926" s="8" t="s">
        <v>61</v>
      </c>
      <c r="B926" s="216">
        <v>915</v>
      </c>
      <c r="C926" s="226"/>
      <c r="D926" s="227"/>
      <c r="E926" s="224"/>
      <c r="F926" s="224"/>
      <c r="G926" s="222"/>
      <c r="H926" s="221">
        <v>0.1</v>
      </c>
      <c r="I926" s="222"/>
      <c r="J926" s="223">
        <v>0</v>
      </c>
      <c r="K926" s="224"/>
      <c r="L926" s="224"/>
      <c r="M926" s="215"/>
      <c r="AR926" s="205">
        <v>0</v>
      </c>
      <c r="AS926" s="205">
        <v>0</v>
      </c>
      <c r="AT926" s="205">
        <v>0</v>
      </c>
    </row>
    <row r="927" spans="1:46" ht="15.75" hidden="1" customHeight="1" outlineLevel="1">
      <c r="A927" s="8" t="s">
        <v>61</v>
      </c>
      <c r="B927" s="216">
        <v>916</v>
      </c>
      <c r="C927" s="226"/>
      <c r="D927" s="227"/>
      <c r="E927" s="224"/>
      <c r="F927" s="224"/>
      <c r="G927" s="222"/>
      <c r="H927" s="221">
        <v>0.1</v>
      </c>
      <c r="I927" s="222"/>
      <c r="J927" s="223">
        <v>0</v>
      </c>
      <c r="K927" s="224"/>
      <c r="L927" s="224"/>
      <c r="M927" s="215"/>
      <c r="AR927" s="205">
        <v>0</v>
      </c>
      <c r="AS927" s="205">
        <v>0</v>
      </c>
      <c r="AT927" s="205">
        <v>0</v>
      </c>
    </row>
    <row r="928" spans="1:46" ht="15.75" hidden="1" customHeight="1" outlineLevel="1">
      <c r="A928" s="8" t="s">
        <v>61</v>
      </c>
      <c r="B928" s="216">
        <v>917</v>
      </c>
      <c r="C928" s="226"/>
      <c r="D928" s="227"/>
      <c r="E928" s="224"/>
      <c r="F928" s="224"/>
      <c r="G928" s="222"/>
      <c r="H928" s="221">
        <v>0.1</v>
      </c>
      <c r="I928" s="222"/>
      <c r="J928" s="223">
        <v>0</v>
      </c>
      <c r="K928" s="224"/>
      <c r="L928" s="224"/>
      <c r="M928" s="215"/>
      <c r="AR928" s="205">
        <v>0</v>
      </c>
      <c r="AS928" s="205">
        <v>0</v>
      </c>
      <c r="AT928" s="205">
        <v>0</v>
      </c>
    </row>
    <row r="929" spans="1:46" ht="15.75" hidden="1" customHeight="1" outlineLevel="1">
      <c r="A929" s="8" t="s">
        <v>61</v>
      </c>
      <c r="B929" s="216">
        <v>918</v>
      </c>
      <c r="C929" s="226"/>
      <c r="D929" s="227"/>
      <c r="E929" s="224"/>
      <c r="F929" s="224"/>
      <c r="G929" s="222"/>
      <c r="H929" s="221">
        <v>0.1</v>
      </c>
      <c r="I929" s="222"/>
      <c r="J929" s="223">
        <v>0</v>
      </c>
      <c r="K929" s="224"/>
      <c r="L929" s="224"/>
      <c r="M929" s="215"/>
      <c r="AR929" s="205">
        <v>0</v>
      </c>
      <c r="AS929" s="205">
        <v>0</v>
      </c>
      <c r="AT929" s="205">
        <v>0</v>
      </c>
    </row>
    <row r="930" spans="1:46" ht="15.75" hidden="1" customHeight="1" outlineLevel="1">
      <c r="A930" s="8" t="s">
        <v>61</v>
      </c>
      <c r="B930" s="216">
        <v>919</v>
      </c>
      <c r="C930" s="226"/>
      <c r="D930" s="227"/>
      <c r="E930" s="224"/>
      <c r="F930" s="224"/>
      <c r="G930" s="222"/>
      <c r="H930" s="221">
        <v>0.1</v>
      </c>
      <c r="I930" s="222"/>
      <c r="J930" s="223">
        <v>0</v>
      </c>
      <c r="K930" s="224"/>
      <c r="L930" s="224"/>
      <c r="M930" s="215"/>
      <c r="AR930" s="205">
        <v>0</v>
      </c>
      <c r="AS930" s="205">
        <v>0</v>
      </c>
      <c r="AT930" s="205">
        <v>0</v>
      </c>
    </row>
    <row r="931" spans="1:46" ht="15.75" hidden="1" customHeight="1" outlineLevel="1">
      <c r="A931" s="8" t="s">
        <v>61</v>
      </c>
      <c r="B931" s="216">
        <v>920</v>
      </c>
      <c r="C931" s="226"/>
      <c r="D931" s="227"/>
      <c r="E931" s="224"/>
      <c r="F931" s="224"/>
      <c r="G931" s="222"/>
      <c r="H931" s="221">
        <v>0.1</v>
      </c>
      <c r="I931" s="222"/>
      <c r="J931" s="223">
        <v>0</v>
      </c>
      <c r="K931" s="224"/>
      <c r="L931" s="224"/>
      <c r="M931" s="215"/>
      <c r="AR931" s="205">
        <v>0</v>
      </c>
      <c r="AS931" s="205">
        <v>0</v>
      </c>
      <c r="AT931" s="205">
        <v>0</v>
      </c>
    </row>
    <row r="932" spans="1:46" ht="15.75" hidden="1" customHeight="1" outlineLevel="1">
      <c r="A932" s="8" t="s">
        <v>61</v>
      </c>
      <c r="B932" s="216">
        <v>921</v>
      </c>
      <c r="C932" s="226"/>
      <c r="D932" s="227"/>
      <c r="E932" s="224"/>
      <c r="F932" s="224"/>
      <c r="G932" s="222"/>
      <c r="H932" s="221">
        <v>0.1</v>
      </c>
      <c r="I932" s="222"/>
      <c r="J932" s="223">
        <v>0</v>
      </c>
      <c r="K932" s="224"/>
      <c r="L932" s="224"/>
      <c r="M932" s="215"/>
      <c r="AR932" s="205">
        <v>0</v>
      </c>
      <c r="AS932" s="205">
        <v>0</v>
      </c>
      <c r="AT932" s="205">
        <v>0</v>
      </c>
    </row>
    <row r="933" spans="1:46" ht="15.75" hidden="1" customHeight="1" outlineLevel="1">
      <c r="A933" s="8" t="s">
        <v>61</v>
      </c>
      <c r="B933" s="216">
        <v>922</v>
      </c>
      <c r="C933" s="226"/>
      <c r="D933" s="227"/>
      <c r="E933" s="224"/>
      <c r="F933" s="224"/>
      <c r="G933" s="222"/>
      <c r="H933" s="221">
        <v>0.1</v>
      </c>
      <c r="I933" s="222"/>
      <c r="J933" s="223">
        <v>0</v>
      </c>
      <c r="K933" s="224"/>
      <c r="L933" s="224"/>
      <c r="M933" s="215"/>
      <c r="AR933" s="205">
        <v>0</v>
      </c>
      <c r="AS933" s="205">
        <v>0</v>
      </c>
      <c r="AT933" s="205">
        <v>0</v>
      </c>
    </row>
    <row r="934" spans="1:46" ht="15.75" hidden="1" customHeight="1" outlineLevel="1">
      <c r="A934" s="8" t="s">
        <v>61</v>
      </c>
      <c r="B934" s="216">
        <v>923</v>
      </c>
      <c r="C934" s="226"/>
      <c r="D934" s="227"/>
      <c r="E934" s="224"/>
      <c r="F934" s="224"/>
      <c r="G934" s="222"/>
      <c r="H934" s="221">
        <v>0.1</v>
      </c>
      <c r="I934" s="222"/>
      <c r="J934" s="223">
        <v>0</v>
      </c>
      <c r="K934" s="224"/>
      <c r="L934" s="224"/>
      <c r="M934" s="215"/>
      <c r="AR934" s="205">
        <v>0</v>
      </c>
      <c r="AS934" s="205">
        <v>0</v>
      </c>
      <c r="AT934" s="205">
        <v>0</v>
      </c>
    </row>
    <row r="935" spans="1:46" ht="15.75" hidden="1" customHeight="1" outlineLevel="1">
      <c r="A935" s="8" t="s">
        <v>61</v>
      </c>
      <c r="B935" s="216">
        <v>924</v>
      </c>
      <c r="C935" s="226"/>
      <c r="D935" s="227"/>
      <c r="E935" s="224"/>
      <c r="F935" s="224"/>
      <c r="G935" s="222"/>
      <c r="H935" s="221">
        <v>0.1</v>
      </c>
      <c r="I935" s="222"/>
      <c r="J935" s="223">
        <v>0</v>
      </c>
      <c r="K935" s="224"/>
      <c r="L935" s="224"/>
      <c r="M935" s="215"/>
      <c r="AR935" s="205">
        <v>0</v>
      </c>
      <c r="AS935" s="205">
        <v>0</v>
      </c>
      <c r="AT935" s="205">
        <v>0</v>
      </c>
    </row>
    <row r="936" spans="1:46" ht="15.75" hidden="1" customHeight="1" outlineLevel="1">
      <c r="A936" s="8" t="s">
        <v>61</v>
      </c>
      <c r="B936" s="216">
        <v>925</v>
      </c>
      <c r="C936" s="226"/>
      <c r="D936" s="227"/>
      <c r="E936" s="224"/>
      <c r="F936" s="224"/>
      <c r="G936" s="222"/>
      <c r="H936" s="221">
        <v>0.1</v>
      </c>
      <c r="I936" s="222"/>
      <c r="J936" s="223">
        <v>0</v>
      </c>
      <c r="K936" s="224"/>
      <c r="L936" s="224"/>
      <c r="M936" s="215"/>
      <c r="AR936" s="205">
        <v>0</v>
      </c>
      <c r="AS936" s="205">
        <v>0</v>
      </c>
      <c r="AT936" s="205">
        <v>0</v>
      </c>
    </row>
    <row r="937" spans="1:46" ht="15.75" hidden="1" customHeight="1" outlineLevel="1">
      <c r="A937" s="8" t="s">
        <v>61</v>
      </c>
      <c r="B937" s="216">
        <v>926</v>
      </c>
      <c r="C937" s="226"/>
      <c r="D937" s="227"/>
      <c r="E937" s="224"/>
      <c r="F937" s="224"/>
      <c r="G937" s="222"/>
      <c r="H937" s="221">
        <v>0.1</v>
      </c>
      <c r="I937" s="222"/>
      <c r="J937" s="223">
        <v>0</v>
      </c>
      <c r="K937" s="224"/>
      <c r="L937" s="224"/>
      <c r="M937" s="215"/>
      <c r="AR937" s="205">
        <v>0</v>
      </c>
      <c r="AS937" s="205">
        <v>0</v>
      </c>
      <c r="AT937" s="205">
        <v>0</v>
      </c>
    </row>
    <row r="938" spans="1:46" ht="15.75" hidden="1" customHeight="1" outlineLevel="1">
      <c r="A938" s="8" t="s">
        <v>61</v>
      </c>
      <c r="B938" s="216">
        <v>927</v>
      </c>
      <c r="C938" s="226"/>
      <c r="D938" s="227"/>
      <c r="E938" s="224"/>
      <c r="F938" s="224"/>
      <c r="G938" s="222"/>
      <c r="H938" s="221">
        <v>0.1</v>
      </c>
      <c r="I938" s="222"/>
      <c r="J938" s="223">
        <v>0</v>
      </c>
      <c r="K938" s="224"/>
      <c r="L938" s="224"/>
      <c r="M938" s="215"/>
      <c r="AR938" s="205">
        <v>0</v>
      </c>
      <c r="AS938" s="205">
        <v>0</v>
      </c>
      <c r="AT938" s="205">
        <v>0</v>
      </c>
    </row>
    <row r="939" spans="1:46" ht="15.75" hidden="1" customHeight="1" outlineLevel="1">
      <c r="A939" s="8" t="s">
        <v>61</v>
      </c>
      <c r="B939" s="216">
        <v>928</v>
      </c>
      <c r="C939" s="226"/>
      <c r="D939" s="227"/>
      <c r="E939" s="224"/>
      <c r="F939" s="224"/>
      <c r="G939" s="222"/>
      <c r="H939" s="221">
        <v>0.1</v>
      </c>
      <c r="I939" s="222"/>
      <c r="J939" s="223">
        <v>0</v>
      </c>
      <c r="K939" s="224"/>
      <c r="L939" s="224"/>
      <c r="M939" s="215"/>
      <c r="AR939" s="205">
        <v>0</v>
      </c>
      <c r="AS939" s="205">
        <v>0</v>
      </c>
      <c r="AT939" s="205">
        <v>0</v>
      </c>
    </row>
    <row r="940" spans="1:46" ht="15.75" hidden="1" customHeight="1" outlineLevel="1">
      <c r="A940" s="8" t="s">
        <v>61</v>
      </c>
      <c r="B940" s="216">
        <v>929</v>
      </c>
      <c r="C940" s="226"/>
      <c r="D940" s="227"/>
      <c r="E940" s="224"/>
      <c r="F940" s="224"/>
      <c r="G940" s="222"/>
      <c r="H940" s="221">
        <v>0.1</v>
      </c>
      <c r="I940" s="222"/>
      <c r="J940" s="223">
        <v>0</v>
      </c>
      <c r="K940" s="224"/>
      <c r="L940" s="224"/>
      <c r="M940" s="215"/>
      <c r="AR940" s="205">
        <v>0</v>
      </c>
      <c r="AS940" s="205">
        <v>0</v>
      </c>
      <c r="AT940" s="205">
        <v>0</v>
      </c>
    </row>
    <row r="941" spans="1:46" ht="15.75" hidden="1" customHeight="1" outlineLevel="1">
      <c r="A941" s="8" t="s">
        <v>61</v>
      </c>
      <c r="B941" s="216">
        <v>930</v>
      </c>
      <c r="C941" s="226"/>
      <c r="D941" s="227"/>
      <c r="E941" s="224"/>
      <c r="F941" s="224"/>
      <c r="G941" s="222"/>
      <c r="H941" s="221">
        <v>0.1</v>
      </c>
      <c r="I941" s="222"/>
      <c r="J941" s="223">
        <v>0</v>
      </c>
      <c r="K941" s="224"/>
      <c r="L941" s="224"/>
      <c r="M941" s="215"/>
      <c r="AR941" s="205">
        <v>0</v>
      </c>
      <c r="AS941" s="205">
        <v>0</v>
      </c>
      <c r="AT941" s="205">
        <v>0</v>
      </c>
    </row>
    <row r="942" spans="1:46" ht="15.75" hidden="1" customHeight="1" outlineLevel="1">
      <c r="A942" s="8" t="s">
        <v>61</v>
      </c>
      <c r="B942" s="216">
        <v>931</v>
      </c>
      <c r="C942" s="226"/>
      <c r="D942" s="227"/>
      <c r="E942" s="224"/>
      <c r="F942" s="224"/>
      <c r="G942" s="222"/>
      <c r="H942" s="221">
        <v>0.1</v>
      </c>
      <c r="I942" s="222"/>
      <c r="J942" s="223">
        <v>0</v>
      </c>
      <c r="K942" s="224"/>
      <c r="L942" s="224"/>
      <c r="M942" s="215"/>
      <c r="AR942" s="205">
        <v>0</v>
      </c>
      <c r="AS942" s="205">
        <v>0</v>
      </c>
      <c r="AT942" s="205">
        <v>0</v>
      </c>
    </row>
    <row r="943" spans="1:46" ht="15.75" hidden="1" customHeight="1" outlineLevel="1">
      <c r="A943" s="8" t="s">
        <v>61</v>
      </c>
      <c r="B943" s="216">
        <v>932</v>
      </c>
      <c r="C943" s="226"/>
      <c r="D943" s="227"/>
      <c r="E943" s="224"/>
      <c r="F943" s="224"/>
      <c r="G943" s="222"/>
      <c r="H943" s="221">
        <v>0.1</v>
      </c>
      <c r="I943" s="222"/>
      <c r="J943" s="223">
        <v>0</v>
      </c>
      <c r="K943" s="224"/>
      <c r="L943" s="224"/>
      <c r="M943" s="215"/>
      <c r="AR943" s="205">
        <v>0</v>
      </c>
      <c r="AS943" s="205">
        <v>0</v>
      </c>
      <c r="AT943" s="205">
        <v>0</v>
      </c>
    </row>
    <row r="944" spans="1:46" ht="15.75" hidden="1" customHeight="1" outlineLevel="1">
      <c r="A944" s="8" t="s">
        <v>61</v>
      </c>
      <c r="B944" s="216">
        <v>933</v>
      </c>
      <c r="C944" s="226"/>
      <c r="D944" s="227"/>
      <c r="E944" s="224"/>
      <c r="F944" s="224"/>
      <c r="G944" s="222"/>
      <c r="H944" s="221">
        <v>0.1</v>
      </c>
      <c r="I944" s="222"/>
      <c r="J944" s="223">
        <v>0</v>
      </c>
      <c r="K944" s="224"/>
      <c r="L944" s="224"/>
      <c r="M944" s="215"/>
      <c r="AR944" s="205">
        <v>0</v>
      </c>
      <c r="AS944" s="205">
        <v>0</v>
      </c>
      <c r="AT944" s="205">
        <v>0</v>
      </c>
    </row>
    <row r="945" spans="1:46" ht="15.75" hidden="1" customHeight="1" outlineLevel="1">
      <c r="A945" s="8" t="s">
        <v>61</v>
      </c>
      <c r="B945" s="216">
        <v>934</v>
      </c>
      <c r="C945" s="226"/>
      <c r="D945" s="227"/>
      <c r="E945" s="224"/>
      <c r="F945" s="224"/>
      <c r="G945" s="222"/>
      <c r="H945" s="221">
        <v>0.1</v>
      </c>
      <c r="I945" s="222"/>
      <c r="J945" s="223">
        <v>0</v>
      </c>
      <c r="K945" s="224"/>
      <c r="L945" s="224"/>
      <c r="M945" s="215"/>
      <c r="AR945" s="205">
        <v>0</v>
      </c>
      <c r="AS945" s="205">
        <v>0</v>
      </c>
      <c r="AT945" s="205">
        <v>0</v>
      </c>
    </row>
    <row r="946" spans="1:46" ht="15.75" hidden="1" customHeight="1" outlineLevel="1">
      <c r="A946" s="8" t="s">
        <v>61</v>
      </c>
      <c r="B946" s="216">
        <v>935</v>
      </c>
      <c r="C946" s="226"/>
      <c r="D946" s="227"/>
      <c r="E946" s="224"/>
      <c r="F946" s="224"/>
      <c r="G946" s="222"/>
      <c r="H946" s="221">
        <v>0.1</v>
      </c>
      <c r="I946" s="222"/>
      <c r="J946" s="223">
        <v>0</v>
      </c>
      <c r="K946" s="224"/>
      <c r="L946" s="224"/>
      <c r="M946" s="215"/>
      <c r="AR946" s="205">
        <v>0</v>
      </c>
      <c r="AS946" s="205">
        <v>0</v>
      </c>
      <c r="AT946" s="205">
        <v>0</v>
      </c>
    </row>
    <row r="947" spans="1:46" ht="15.75" hidden="1" customHeight="1" outlineLevel="1">
      <c r="A947" s="8" t="s">
        <v>61</v>
      </c>
      <c r="B947" s="216">
        <v>936</v>
      </c>
      <c r="C947" s="226"/>
      <c r="D947" s="227"/>
      <c r="E947" s="224"/>
      <c r="F947" s="224"/>
      <c r="G947" s="222"/>
      <c r="H947" s="221">
        <v>0.1</v>
      </c>
      <c r="I947" s="222"/>
      <c r="J947" s="223">
        <v>0</v>
      </c>
      <c r="K947" s="224"/>
      <c r="L947" s="224"/>
      <c r="M947" s="215"/>
      <c r="AR947" s="205">
        <v>0</v>
      </c>
      <c r="AS947" s="205">
        <v>0</v>
      </c>
      <c r="AT947" s="205">
        <v>0</v>
      </c>
    </row>
    <row r="948" spans="1:46" ht="15.75" hidden="1" customHeight="1" outlineLevel="1">
      <c r="A948" s="8" t="s">
        <v>61</v>
      </c>
      <c r="B948" s="216">
        <v>937</v>
      </c>
      <c r="C948" s="226"/>
      <c r="D948" s="227"/>
      <c r="E948" s="224"/>
      <c r="F948" s="224"/>
      <c r="G948" s="222"/>
      <c r="H948" s="221">
        <v>0.1</v>
      </c>
      <c r="I948" s="222"/>
      <c r="J948" s="223">
        <v>0</v>
      </c>
      <c r="K948" s="224"/>
      <c r="L948" s="224"/>
      <c r="M948" s="215"/>
      <c r="AR948" s="205">
        <v>0</v>
      </c>
      <c r="AS948" s="205">
        <v>0</v>
      </c>
      <c r="AT948" s="205">
        <v>0</v>
      </c>
    </row>
    <row r="949" spans="1:46" ht="15.75" hidden="1" customHeight="1" outlineLevel="1">
      <c r="A949" s="8" t="s">
        <v>61</v>
      </c>
      <c r="B949" s="216">
        <v>938</v>
      </c>
      <c r="C949" s="226"/>
      <c r="D949" s="227"/>
      <c r="E949" s="224"/>
      <c r="F949" s="224"/>
      <c r="G949" s="222"/>
      <c r="H949" s="221">
        <v>0.1</v>
      </c>
      <c r="I949" s="222"/>
      <c r="J949" s="223">
        <v>0</v>
      </c>
      <c r="K949" s="224"/>
      <c r="L949" s="224"/>
      <c r="M949" s="215"/>
      <c r="AR949" s="205">
        <v>0</v>
      </c>
      <c r="AS949" s="205">
        <v>0</v>
      </c>
      <c r="AT949" s="205">
        <v>0</v>
      </c>
    </row>
    <row r="950" spans="1:46" ht="15.75" hidden="1" customHeight="1" outlineLevel="1">
      <c r="A950" s="8" t="s">
        <v>61</v>
      </c>
      <c r="B950" s="216">
        <v>939</v>
      </c>
      <c r="C950" s="226"/>
      <c r="D950" s="227"/>
      <c r="E950" s="224"/>
      <c r="F950" s="224"/>
      <c r="G950" s="222"/>
      <c r="H950" s="221">
        <v>0.1</v>
      </c>
      <c r="I950" s="222"/>
      <c r="J950" s="223">
        <v>0</v>
      </c>
      <c r="K950" s="224"/>
      <c r="L950" s="224"/>
      <c r="M950" s="215"/>
      <c r="AR950" s="205">
        <v>0</v>
      </c>
      <c r="AS950" s="205">
        <v>0</v>
      </c>
      <c r="AT950" s="205">
        <v>0</v>
      </c>
    </row>
    <row r="951" spans="1:46" ht="15.75" hidden="1" customHeight="1" outlineLevel="1">
      <c r="A951" s="8" t="s">
        <v>61</v>
      </c>
      <c r="B951" s="216">
        <v>940</v>
      </c>
      <c r="C951" s="226"/>
      <c r="D951" s="227"/>
      <c r="E951" s="224"/>
      <c r="F951" s="224"/>
      <c r="G951" s="222"/>
      <c r="H951" s="221">
        <v>0.1</v>
      </c>
      <c r="I951" s="222"/>
      <c r="J951" s="223">
        <v>0</v>
      </c>
      <c r="K951" s="224"/>
      <c r="L951" s="224"/>
      <c r="M951" s="215"/>
      <c r="AR951" s="205">
        <v>0</v>
      </c>
      <c r="AS951" s="205">
        <v>0</v>
      </c>
      <c r="AT951" s="205">
        <v>0</v>
      </c>
    </row>
    <row r="952" spans="1:46" ht="15.75" hidden="1" customHeight="1" outlineLevel="1">
      <c r="A952" s="8" t="s">
        <v>61</v>
      </c>
      <c r="B952" s="216">
        <v>941</v>
      </c>
      <c r="C952" s="226"/>
      <c r="D952" s="227"/>
      <c r="E952" s="224"/>
      <c r="F952" s="224"/>
      <c r="G952" s="222"/>
      <c r="H952" s="221">
        <v>0.1</v>
      </c>
      <c r="I952" s="222"/>
      <c r="J952" s="223">
        <v>0</v>
      </c>
      <c r="K952" s="224"/>
      <c r="L952" s="224"/>
      <c r="M952" s="215"/>
      <c r="AR952" s="205">
        <v>0</v>
      </c>
      <c r="AS952" s="205">
        <v>0</v>
      </c>
      <c r="AT952" s="205">
        <v>0</v>
      </c>
    </row>
    <row r="953" spans="1:46" ht="15.75" hidden="1" customHeight="1" outlineLevel="1">
      <c r="A953" s="8" t="s">
        <v>61</v>
      </c>
      <c r="B953" s="216">
        <v>942</v>
      </c>
      <c r="C953" s="226"/>
      <c r="D953" s="227"/>
      <c r="E953" s="224"/>
      <c r="F953" s="224"/>
      <c r="G953" s="222"/>
      <c r="H953" s="221">
        <v>0.1</v>
      </c>
      <c r="I953" s="222"/>
      <c r="J953" s="223">
        <v>0</v>
      </c>
      <c r="K953" s="224"/>
      <c r="L953" s="224"/>
      <c r="M953" s="215"/>
      <c r="AR953" s="205">
        <v>0</v>
      </c>
      <c r="AS953" s="205">
        <v>0</v>
      </c>
      <c r="AT953" s="205">
        <v>0</v>
      </c>
    </row>
    <row r="954" spans="1:46" ht="15.75" hidden="1" customHeight="1" outlineLevel="1">
      <c r="A954" s="8" t="s">
        <v>61</v>
      </c>
      <c r="B954" s="216">
        <v>943</v>
      </c>
      <c r="C954" s="226"/>
      <c r="D954" s="227"/>
      <c r="E954" s="224"/>
      <c r="F954" s="224"/>
      <c r="G954" s="222"/>
      <c r="H954" s="221">
        <v>0.1</v>
      </c>
      <c r="I954" s="222"/>
      <c r="J954" s="223">
        <v>0</v>
      </c>
      <c r="K954" s="224"/>
      <c r="L954" s="224"/>
      <c r="M954" s="215"/>
      <c r="AR954" s="205">
        <v>0</v>
      </c>
      <c r="AS954" s="205">
        <v>0</v>
      </c>
      <c r="AT954" s="205">
        <v>0</v>
      </c>
    </row>
    <row r="955" spans="1:46" ht="15.75" hidden="1" customHeight="1" outlineLevel="1">
      <c r="A955" s="8" t="s">
        <v>61</v>
      </c>
      <c r="B955" s="216">
        <v>944</v>
      </c>
      <c r="C955" s="226"/>
      <c r="D955" s="227"/>
      <c r="E955" s="224"/>
      <c r="F955" s="224"/>
      <c r="G955" s="222"/>
      <c r="H955" s="221">
        <v>0.1</v>
      </c>
      <c r="I955" s="222"/>
      <c r="J955" s="223">
        <v>0</v>
      </c>
      <c r="K955" s="224"/>
      <c r="L955" s="224"/>
      <c r="M955" s="215"/>
      <c r="AR955" s="205">
        <v>0</v>
      </c>
      <c r="AS955" s="205">
        <v>0</v>
      </c>
      <c r="AT955" s="205">
        <v>0</v>
      </c>
    </row>
    <row r="956" spans="1:46" ht="15.75" hidden="1" customHeight="1" outlineLevel="1">
      <c r="A956" s="8" t="s">
        <v>61</v>
      </c>
      <c r="B956" s="216">
        <v>945</v>
      </c>
      <c r="C956" s="226"/>
      <c r="D956" s="227"/>
      <c r="E956" s="224"/>
      <c r="F956" s="224"/>
      <c r="G956" s="222"/>
      <c r="H956" s="221">
        <v>0.1</v>
      </c>
      <c r="I956" s="222"/>
      <c r="J956" s="223">
        <v>0</v>
      </c>
      <c r="K956" s="224"/>
      <c r="L956" s="224"/>
      <c r="M956" s="215"/>
      <c r="AR956" s="205">
        <v>0</v>
      </c>
      <c r="AS956" s="205">
        <v>0</v>
      </c>
      <c r="AT956" s="205">
        <v>0</v>
      </c>
    </row>
    <row r="957" spans="1:46" ht="15.75" hidden="1" customHeight="1" outlineLevel="1">
      <c r="A957" s="8" t="s">
        <v>61</v>
      </c>
      <c r="B957" s="216">
        <v>946</v>
      </c>
      <c r="C957" s="226"/>
      <c r="D957" s="227"/>
      <c r="E957" s="224"/>
      <c r="F957" s="224"/>
      <c r="G957" s="222"/>
      <c r="H957" s="221">
        <v>0.1</v>
      </c>
      <c r="I957" s="222"/>
      <c r="J957" s="223">
        <v>0</v>
      </c>
      <c r="K957" s="224"/>
      <c r="L957" s="224"/>
      <c r="M957" s="215"/>
      <c r="AR957" s="205">
        <v>0</v>
      </c>
      <c r="AS957" s="205">
        <v>0</v>
      </c>
      <c r="AT957" s="205">
        <v>0</v>
      </c>
    </row>
    <row r="958" spans="1:46" ht="15.75" hidden="1" customHeight="1" outlineLevel="1">
      <c r="A958" s="8" t="s">
        <v>61</v>
      </c>
      <c r="B958" s="216">
        <v>947</v>
      </c>
      <c r="C958" s="226"/>
      <c r="D958" s="227"/>
      <c r="E958" s="224"/>
      <c r="F958" s="224"/>
      <c r="G958" s="222"/>
      <c r="H958" s="221">
        <v>0.1</v>
      </c>
      <c r="I958" s="222"/>
      <c r="J958" s="223">
        <v>0</v>
      </c>
      <c r="K958" s="224"/>
      <c r="L958" s="224"/>
      <c r="M958" s="215"/>
      <c r="AR958" s="205">
        <v>0</v>
      </c>
      <c r="AS958" s="205">
        <v>0</v>
      </c>
      <c r="AT958" s="205">
        <v>0</v>
      </c>
    </row>
    <row r="959" spans="1:46" ht="15.75" hidden="1" customHeight="1" outlineLevel="1">
      <c r="A959" s="8" t="s">
        <v>61</v>
      </c>
      <c r="B959" s="216">
        <v>948</v>
      </c>
      <c r="C959" s="226"/>
      <c r="D959" s="227"/>
      <c r="E959" s="224"/>
      <c r="F959" s="224"/>
      <c r="G959" s="222"/>
      <c r="H959" s="221">
        <v>0.1</v>
      </c>
      <c r="I959" s="222"/>
      <c r="J959" s="223">
        <v>0</v>
      </c>
      <c r="K959" s="224"/>
      <c r="L959" s="224"/>
      <c r="M959" s="215"/>
      <c r="AR959" s="205">
        <v>0</v>
      </c>
      <c r="AS959" s="205">
        <v>0</v>
      </c>
      <c r="AT959" s="205">
        <v>0</v>
      </c>
    </row>
    <row r="960" spans="1:46" ht="15.75" hidden="1" customHeight="1" outlineLevel="1">
      <c r="A960" s="8" t="s">
        <v>61</v>
      </c>
      <c r="B960" s="216">
        <v>949</v>
      </c>
      <c r="C960" s="226"/>
      <c r="D960" s="227"/>
      <c r="E960" s="224"/>
      <c r="F960" s="224"/>
      <c r="G960" s="222"/>
      <c r="H960" s="221">
        <v>0.1</v>
      </c>
      <c r="I960" s="222"/>
      <c r="J960" s="223">
        <v>0</v>
      </c>
      <c r="K960" s="224"/>
      <c r="L960" s="224"/>
      <c r="M960" s="215"/>
      <c r="AR960" s="205">
        <v>0</v>
      </c>
      <c r="AS960" s="205">
        <v>0</v>
      </c>
      <c r="AT960" s="205">
        <v>0</v>
      </c>
    </row>
    <row r="961" spans="1:46" ht="15.75" hidden="1" customHeight="1" outlineLevel="1">
      <c r="A961" s="8" t="s">
        <v>61</v>
      </c>
      <c r="B961" s="216">
        <v>950</v>
      </c>
      <c r="C961" s="226"/>
      <c r="D961" s="227"/>
      <c r="E961" s="224"/>
      <c r="F961" s="224"/>
      <c r="G961" s="222"/>
      <c r="H961" s="221">
        <v>0.1</v>
      </c>
      <c r="I961" s="222"/>
      <c r="J961" s="223">
        <v>0</v>
      </c>
      <c r="K961" s="224"/>
      <c r="L961" s="224"/>
      <c r="M961" s="215"/>
      <c r="AR961" s="205">
        <v>0</v>
      </c>
      <c r="AS961" s="205">
        <v>0</v>
      </c>
      <c r="AT961" s="205">
        <v>0</v>
      </c>
    </row>
    <row r="962" spans="1:46" ht="15.75" hidden="1" customHeight="1" outlineLevel="1">
      <c r="A962" s="8" t="s">
        <v>61</v>
      </c>
      <c r="B962" s="216">
        <v>951</v>
      </c>
      <c r="C962" s="226"/>
      <c r="D962" s="227"/>
      <c r="E962" s="224"/>
      <c r="F962" s="224"/>
      <c r="G962" s="222"/>
      <c r="H962" s="221">
        <v>0.1</v>
      </c>
      <c r="I962" s="222"/>
      <c r="J962" s="223">
        <v>0</v>
      </c>
      <c r="K962" s="224"/>
      <c r="L962" s="224"/>
      <c r="M962" s="215"/>
      <c r="AR962" s="205">
        <v>0</v>
      </c>
      <c r="AS962" s="205">
        <v>0</v>
      </c>
      <c r="AT962" s="205">
        <v>0</v>
      </c>
    </row>
    <row r="963" spans="1:46" ht="15.75" hidden="1" customHeight="1" outlineLevel="1">
      <c r="A963" s="8" t="s">
        <v>61</v>
      </c>
      <c r="B963" s="216">
        <v>952</v>
      </c>
      <c r="C963" s="226"/>
      <c r="D963" s="227"/>
      <c r="E963" s="224"/>
      <c r="F963" s="224"/>
      <c r="G963" s="222"/>
      <c r="H963" s="221">
        <v>0.1</v>
      </c>
      <c r="I963" s="222"/>
      <c r="J963" s="223">
        <v>0</v>
      </c>
      <c r="K963" s="224"/>
      <c r="L963" s="224"/>
      <c r="M963" s="215"/>
      <c r="AR963" s="205">
        <v>0</v>
      </c>
      <c r="AS963" s="205">
        <v>0</v>
      </c>
      <c r="AT963" s="205">
        <v>0</v>
      </c>
    </row>
    <row r="964" spans="1:46" ht="15.75" hidden="1" customHeight="1" outlineLevel="1">
      <c r="A964" s="8" t="s">
        <v>61</v>
      </c>
      <c r="B964" s="216">
        <v>953</v>
      </c>
      <c r="C964" s="226"/>
      <c r="D964" s="227"/>
      <c r="E964" s="224"/>
      <c r="F964" s="224"/>
      <c r="G964" s="222"/>
      <c r="H964" s="221">
        <v>0.1</v>
      </c>
      <c r="I964" s="222"/>
      <c r="J964" s="223">
        <v>0</v>
      </c>
      <c r="K964" s="224"/>
      <c r="L964" s="224"/>
      <c r="M964" s="215"/>
      <c r="AR964" s="205">
        <v>0</v>
      </c>
      <c r="AS964" s="205">
        <v>0</v>
      </c>
      <c r="AT964" s="205">
        <v>0</v>
      </c>
    </row>
    <row r="965" spans="1:46" ht="15.75" hidden="1" customHeight="1" outlineLevel="1">
      <c r="A965" s="8" t="s">
        <v>61</v>
      </c>
      <c r="B965" s="216">
        <v>954</v>
      </c>
      <c r="C965" s="226"/>
      <c r="D965" s="227"/>
      <c r="E965" s="224"/>
      <c r="F965" s="224"/>
      <c r="G965" s="222"/>
      <c r="H965" s="221">
        <v>0.1</v>
      </c>
      <c r="I965" s="222"/>
      <c r="J965" s="223">
        <v>0</v>
      </c>
      <c r="K965" s="224"/>
      <c r="L965" s="224"/>
      <c r="M965" s="215"/>
      <c r="AR965" s="205">
        <v>0</v>
      </c>
      <c r="AS965" s="205">
        <v>0</v>
      </c>
      <c r="AT965" s="205">
        <v>0</v>
      </c>
    </row>
    <row r="966" spans="1:46" ht="15.75" hidden="1" customHeight="1" outlineLevel="1">
      <c r="A966" s="8" t="s">
        <v>61</v>
      </c>
      <c r="B966" s="216">
        <v>955</v>
      </c>
      <c r="C966" s="226"/>
      <c r="D966" s="227"/>
      <c r="E966" s="224"/>
      <c r="F966" s="224"/>
      <c r="G966" s="222"/>
      <c r="H966" s="221">
        <v>0.1</v>
      </c>
      <c r="I966" s="222"/>
      <c r="J966" s="223">
        <v>0</v>
      </c>
      <c r="K966" s="224"/>
      <c r="L966" s="224"/>
      <c r="M966" s="215"/>
      <c r="AR966" s="205">
        <v>0</v>
      </c>
      <c r="AS966" s="205">
        <v>0</v>
      </c>
      <c r="AT966" s="205">
        <v>0</v>
      </c>
    </row>
    <row r="967" spans="1:46" ht="15.75" hidden="1" customHeight="1" outlineLevel="1">
      <c r="A967" s="8" t="s">
        <v>61</v>
      </c>
      <c r="B967" s="216">
        <v>956</v>
      </c>
      <c r="C967" s="226"/>
      <c r="D967" s="227"/>
      <c r="E967" s="224"/>
      <c r="F967" s="224"/>
      <c r="G967" s="222"/>
      <c r="H967" s="221">
        <v>0.1</v>
      </c>
      <c r="I967" s="222"/>
      <c r="J967" s="223">
        <v>0</v>
      </c>
      <c r="K967" s="224"/>
      <c r="L967" s="224"/>
      <c r="M967" s="215"/>
      <c r="AR967" s="205">
        <v>0</v>
      </c>
      <c r="AS967" s="205">
        <v>0</v>
      </c>
      <c r="AT967" s="205">
        <v>0</v>
      </c>
    </row>
    <row r="968" spans="1:46" ht="15.75" hidden="1" customHeight="1" outlineLevel="1">
      <c r="A968" s="8" t="s">
        <v>61</v>
      </c>
      <c r="B968" s="216">
        <v>957</v>
      </c>
      <c r="C968" s="226"/>
      <c r="D968" s="227"/>
      <c r="E968" s="224"/>
      <c r="F968" s="224"/>
      <c r="G968" s="222"/>
      <c r="H968" s="221">
        <v>0.1</v>
      </c>
      <c r="I968" s="222"/>
      <c r="J968" s="223">
        <v>0</v>
      </c>
      <c r="K968" s="224"/>
      <c r="L968" s="224"/>
      <c r="M968" s="215"/>
      <c r="AR968" s="205">
        <v>0</v>
      </c>
      <c r="AS968" s="205">
        <v>0</v>
      </c>
      <c r="AT968" s="205">
        <v>0</v>
      </c>
    </row>
    <row r="969" spans="1:46" ht="15.75" hidden="1" customHeight="1" outlineLevel="1">
      <c r="A969" s="8" t="s">
        <v>61</v>
      </c>
      <c r="B969" s="216">
        <v>958</v>
      </c>
      <c r="C969" s="226"/>
      <c r="D969" s="227"/>
      <c r="E969" s="224"/>
      <c r="F969" s="224"/>
      <c r="G969" s="222"/>
      <c r="H969" s="221">
        <v>0.1</v>
      </c>
      <c r="I969" s="222"/>
      <c r="J969" s="223">
        <v>0</v>
      </c>
      <c r="K969" s="224"/>
      <c r="L969" s="224"/>
      <c r="M969" s="215"/>
      <c r="AR969" s="205">
        <v>0</v>
      </c>
      <c r="AS969" s="205">
        <v>0</v>
      </c>
      <c r="AT969" s="205">
        <v>0</v>
      </c>
    </row>
    <row r="970" spans="1:46" ht="15.75" hidden="1" customHeight="1" outlineLevel="1">
      <c r="A970" s="8" t="s">
        <v>61</v>
      </c>
      <c r="B970" s="216">
        <v>959</v>
      </c>
      <c r="C970" s="226"/>
      <c r="D970" s="227"/>
      <c r="E970" s="224"/>
      <c r="F970" s="224"/>
      <c r="G970" s="222"/>
      <c r="H970" s="221">
        <v>0.1</v>
      </c>
      <c r="I970" s="222"/>
      <c r="J970" s="223">
        <v>0</v>
      </c>
      <c r="K970" s="224"/>
      <c r="L970" s="224"/>
      <c r="M970" s="215"/>
      <c r="AR970" s="205">
        <v>0</v>
      </c>
      <c r="AS970" s="205">
        <v>0</v>
      </c>
      <c r="AT970" s="205">
        <v>0</v>
      </c>
    </row>
    <row r="971" spans="1:46" ht="15.75" hidden="1" customHeight="1" outlineLevel="1">
      <c r="A971" s="8" t="s">
        <v>61</v>
      </c>
      <c r="B971" s="216">
        <v>960</v>
      </c>
      <c r="C971" s="226"/>
      <c r="D971" s="227"/>
      <c r="E971" s="224"/>
      <c r="F971" s="224"/>
      <c r="G971" s="222"/>
      <c r="H971" s="221">
        <v>0.1</v>
      </c>
      <c r="I971" s="222"/>
      <c r="J971" s="223">
        <v>0</v>
      </c>
      <c r="K971" s="224"/>
      <c r="L971" s="224"/>
      <c r="M971" s="215"/>
      <c r="AR971" s="205">
        <v>0</v>
      </c>
      <c r="AS971" s="205">
        <v>0</v>
      </c>
      <c r="AT971" s="205">
        <v>0</v>
      </c>
    </row>
    <row r="972" spans="1:46" ht="15.75" hidden="1" customHeight="1" outlineLevel="1">
      <c r="A972" s="8" t="s">
        <v>61</v>
      </c>
      <c r="B972" s="216">
        <v>961</v>
      </c>
      <c r="C972" s="226"/>
      <c r="D972" s="227"/>
      <c r="E972" s="224"/>
      <c r="F972" s="224"/>
      <c r="G972" s="222"/>
      <c r="H972" s="221">
        <v>0.1</v>
      </c>
      <c r="I972" s="222"/>
      <c r="J972" s="223">
        <v>0</v>
      </c>
      <c r="K972" s="224"/>
      <c r="L972" s="224"/>
      <c r="M972" s="215"/>
      <c r="AR972" s="205">
        <v>0</v>
      </c>
      <c r="AS972" s="205">
        <v>0</v>
      </c>
      <c r="AT972" s="205">
        <v>0</v>
      </c>
    </row>
    <row r="973" spans="1:46" ht="15.75" hidden="1" customHeight="1" outlineLevel="1">
      <c r="A973" s="8" t="s">
        <v>61</v>
      </c>
      <c r="B973" s="216">
        <v>962</v>
      </c>
      <c r="C973" s="226"/>
      <c r="D973" s="227"/>
      <c r="E973" s="224"/>
      <c r="F973" s="224"/>
      <c r="G973" s="222"/>
      <c r="H973" s="221">
        <v>0.1</v>
      </c>
      <c r="I973" s="222"/>
      <c r="J973" s="223">
        <v>0</v>
      </c>
      <c r="K973" s="224"/>
      <c r="L973" s="224"/>
      <c r="M973" s="215"/>
      <c r="AR973" s="205">
        <v>0</v>
      </c>
      <c r="AS973" s="205">
        <v>0</v>
      </c>
      <c r="AT973" s="205">
        <v>0</v>
      </c>
    </row>
    <row r="974" spans="1:46" ht="15.75" hidden="1" customHeight="1" outlineLevel="1">
      <c r="A974" s="8" t="s">
        <v>61</v>
      </c>
      <c r="B974" s="216">
        <v>963</v>
      </c>
      <c r="C974" s="226"/>
      <c r="D974" s="227"/>
      <c r="E974" s="224"/>
      <c r="F974" s="224"/>
      <c r="G974" s="222"/>
      <c r="H974" s="221">
        <v>0.1</v>
      </c>
      <c r="I974" s="222"/>
      <c r="J974" s="223">
        <v>0</v>
      </c>
      <c r="K974" s="224"/>
      <c r="L974" s="224"/>
      <c r="M974" s="215"/>
      <c r="AR974" s="205">
        <v>0</v>
      </c>
      <c r="AS974" s="205">
        <v>0</v>
      </c>
      <c r="AT974" s="205">
        <v>0</v>
      </c>
    </row>
    <row r="975" spans="1:46" ht="15.75" hidden="1" customHeight="1" outlineLevel="1">
      <c r="A975" s="8" t="s">
        <v>61</v>
      </c>
      <c r="B975" s="216">
        <v>964</v>
      </c>
      <c r="C975" s="226"/>
      <c r="D975" s="227"/>
      <c r="E975" s="224"/>
      <c r="F975" s="224"/>
      <c r="G975" s="222"/>
      <c r="H975" s="221">
        <v>0.1</v>
      </c>
      <c r="I975" s="222"/>
      <c r="J975" s="223">
        <v>0</v>
      </c>
      <c r="K975" s="224"/>
      <c r="L975" s="224"/>
      <c r="M975" s="215"/>
      <c r="AR975" s="205">
        <v>0</v>
      </c>
      <c r="AS975" s="205">
        <v>0</v>
      </c>
      <c r="AT975" s="205">
        <v>0</v>
      </c>
    </row>
    <row r="976" spans="1:46" ht="15.75" hidden="1" customHeight="1" outlineLevel="1">
      <c r="A976" s="8" t="s">
        <v>61</v>
      </c>
      <c r="B976" s="216">
        <v>965</v>
      </c>
      <c r="C976" s="226"/>
      <c r="D976" s="227"/>
      <c r="E976" s="224"/>
      <c r="F976" s="224"/>
      <c r="G976" s="222"/>
      <c r="H976" s="221">
        <v>0.1</v>
      </c>
      <c r="I976" s="222"/>
      <c r="J976" s="223">
        <v>0</v>
      </c>
      <c r="K976" s="224"/>
      <c r="L976" s="224"/>
      <c r="M976" s="215"/>
      <c r="AR976" s="205">
        <v>0</v>
      </c>
      <c r="AS976" s="205">
        <v>0</v>
      </c>
      <c r="AT976" s="205">
        <v>0</v>
      </c>
    </row>
    <row r="977" spans="1:46" ht="15.75" hidden="1" customHeight="1" outlineLevel="1">
      <c r="A977" s="8" t="s">
        <v>61</v>
      </c>
      <c r="B977" s="216">
        <v>966</v>
      </c>
      <c r="C977" s="226"/>
      <c r="D977" s="227"/>
      <c r="E977" s="224"/>
      <c r="F977" s="224"/>
      <c r="G977" s="222"/>
      <c r="H977" s="221">
        <v>0.1</v>
      </c>
      <c r="I977" s="222"/>
      <c r="J977" s="223">
        <v>0</v>
      </c>
      <c r="K977" s="224"/>
      <c r="L977" s="224"/>
      <c r="M977" s="215"/>
      <c r="AR977" s="205">
        <v>0</v>
      </c>
      <c r="AS977" s="205">
        <v>0</v>
      </c>
      <c r="AT977" s="205">
        <v>0</v>
      </c>
    </row>
    <row r="978" spans="1:46" ht="15.75" hidden="1" customHeight="1" outlineLevel="1">
      <c r="A978" s="8" t="s">
        <v>61</v>
      </c>
      <c r="B978" s="216">
        <v>967</v>
      </c>
      <c r="C978" s="226"/>
      <c r="D978" s="227"/>
      <c r="E978" s="224"/>
      <c r="F978" s="224"/>
      <c r="G978" s="222"/>
      <c r="H978" s="221">
        <v>0.1</v>
      </c>
      <c r="I978" s="222"/>
      <c r="J978" s="223">
        <v>0</v>
      </c>
      <c r="K978" s="224"/>
      <c r="L978" s="224"/>
      <c r="M978" s="215"/>
      <c r="AR978" s="205">
        <v>0</v>
      </c>
      <c r="AS978" s="205">
        <v>0</v>
      </c>
      <c r="AT978" s="205">
        <v>0</v>
      </c>
    </row>
    <row r="979" spans="1:46" ht="15.75" hidden="1" customHeight="1" outlineLevel="1">
      <c r="A979" s="8" t="s">
        <v>61</v>
      </c>
      <c r="B979" s="216">
        <v>968</v>
      </c>
      <c r="C979" s="226"/>
      <c r="D979" s="227"/>
      <c r="E979" s="224"/>
      <c r="F979" s="224"/>
      <c r="G979" s="222"/>
      <c r="H979" s="221">
        <v>0.1</v>
      </c>
      <c r="I979" s="222"/>
      <c r="J979" s="223">
        <v>0</v>
      </c>
      <c r="K979" s="224"/>
      <c r="L979" s="224"/>
      <c r="M979" s="215"/>
      <c r="AR979" s="205">
        <v>0</v>
      </c>
      <c r="AS979" s="205">
        <v>0</v>
      </c>
      <c r="AT979" s="205">
        <v>0</v>
      </c>
    </row>
    <row r="980" spans="1:46" ht="15.75" hidden="1" customHeight="1" outlineLevel="1">
      <c r="A980" s="8" t="s">
        <v>61</v>
      </c>
      <c r="B980" s="216">
        <v>969</v>
      </c>
      <c r="C980" s="226"/>
      <c r="D980" s="227"/>
      <c r="E980" s="224"/>
      <c r="F980" s="224"/>
      <c r="G980" s="222"/>
      <c r="H980" s="221">
        <v>0.1</v>
      </c>
      <c r="I980" s="222"/>
      <c r="J980" s="223">
        <v>0</v>
      </c>
      <c r="K980" s="224"/>
      <c r="L980" s="224"/>
      <c r="M980" s="215"/>
      <c r="AR980" s="205">
        <v>0</v>
      </c>
      <c r="AS980" s="205">
        <v>0</v>
      </c>
      <c r="AT980" s="205">
        <v>0</v>
      </c>
    </row>
    <row r="981" spans="1:46" ht="15.75" hidden="1" customHeight="1" outlineLevel="1">
      <c r="A981" s="8" t="s">
        <v>61</v>
      </c>
      <c r="B981" s="216">
        <v>970</v>
      </c>
      <c r="C981" s="226"/>
      <c r="D981" s="227"/>
      <c r="E981" s="224"/>
      <c r="F981" s="224"/>
      <c r="G981" s="222"/>
      <c r="H981" s="221">
        <v>0.1</v>
      </c>
      <c r="I981" s="222"/>
      <c r="J981" s="223">
        <v>0</v>
      </c>
      <c r="K981" s="224"/>
      <c r="L981" s="224"/>
      <c r="M981" s="215"/>
      <c r="AR981" s="205">
        <v>0</v>
      </c>
      <c r="AS981" s="205">
        <v>0</v>
      </c>
      <c r="AT981" s="205">
        <v>0</v>
      </c>
    </row>
    <row r="982" spans="1:46" ht="15.75" hidden="1" customHeight="1" outlineLevel="1">
      <c r="A982" s="8" t="s">
        <v>61</v>
      </c>
      <c r="B982" s="216">
        <v>971</v>
      </c>
      <c r="C982" s="226"/>
      <c r="D982" s="227"/>
      <c r="E982" s="224"/>
      <c r="F982" s="224"/>
      <c r="G982" s="222"/>
      <c r="H982" s="221">
        <v>0.1</v>
      </c>
      <c r="I982" s="222"/>
      <c r="J982" s="223">
        <v>0</v>
      </c>
      <c r="K982" s="224"/>
      <c r="L982" s="224"/>
      <c r="M982" s="215"/>
      <c r="AR982" s="205">
        <v>0</v>
      </c>
      <c r="AS982" s="205">
        <v>0</v>
      </c>
      <c r="AT982" s="205">
        <v>0</v>
      </c>
    </row>
    <row r="983" spans="1:46" ht="15.75" hidden="1" customHeight="1" outlineLevel="1">
      <c r="A983" s="8" t="s">
        <v>61</v>
      </c>
      <c r="B983" s="216">
        <v>972</v>
      </c>
      <c r="C983" s="226"/>
      <c r="D983" s="227"/>
      <c r="E983" s="224"/>
      <c r="F983" s="224"/>
      <c r="G983" s="222"/>
      <c r="H983" s="221">
        <v>0.1</v>
      </c>
      <c r="I983" s="222"/>
      <c r="J983" s="223">
        <v>0</v>
      </c>
      <c r="K983" s="224"/>
      <c r="L983" s="224"/>
      <c r="M983" s="215"/>
      <c r="AR983" s="205">
        <v>0</v>
      </c>
      <c r="AS983" s="205">
        <v>0</v>
      </c>
      <c r="AT983" s="205">
        <v>0</v>
      </c>
    </row>
    <row r="984" spans="1:46" ht="15.75" hidden="1" customHeight="1" outlineLevel="1">
      <c r="A984" s="8" t="s">
        <v>61</v>
      </c>
      <c r="B984" s="216">
        <v>973</v>
      </c>
      <c r="C984" s="226"/>
      <c r="D984" s="227"/>
      <c r="E984" s="224"/>
      <c r="F984" s="224"/>
      <c r="G984" s="222"/>
      <c r="H984" s="221">
        <v>0.1</v>
      </c>
      <c r="I984" s="222"/>
      <c r="J984" s="223">
        <v>0</v>
      </c>
      <c r="K984" s="224"/>
      <c r="L984" s="224"/>
      <c r="M984" s="215"/>
      <c r="AR984" s="205">
        <v>0</v>
      </c>
      <c r="AS984" s="205">
        <v>0</v>
      </c>
      <c r="AT984" s="205">
        <v>0</v>
      </c>
    </row>
    <row r="985" spans="1:46" ht="15.75" hidden="1" customHeight="1" outlineLevel="1">
      <c r="A985" s="8" t="s">
        <v>61</v>
      </c>
      <c r="B985" s="216">
        <v>974</v>
      </c>
      <c r="C985" s="226"/>
      <c r="D985" s="227"/>
      <c r="E985" s="224"/>
      <c r="F985" s="224"/>
      <c r="G985" s="222"/>
      <c r="H985" s="221">
        <v>0.1</v>
      </c>
      <c r="I985" s="222"/>
      <c r="J985" s="223">
        <v>0</v>
      </c>
      <c r="K985" s="224"/>
      <c r="L985" s="224"/>
      <c r="M985" s="215"/>
      <c r="AR985" s="205">
        <v>0</v>
      </c>
      <c r="AS985" s="205">
        <v>0</v>
      </c>
      <c r="AT985" s="205">
        <v>0</v>
      </c>
    </row>
    <row r="986" spans="1:46" ht="15.75" hidden="1" customHeight="1" outlineLevel="1">
      <c r="A986" s="8" t="s">
        <v>61</v>
      </c>
      <c r="B986" s="216">
        <v>975</v>
      </c>
      <c r="C986" s="226"/>
      <c r="D986" s="227"/>
      <c r="E986" s="224"/>
      <c r="F986" s="224"/>
      <c r="G986" s="222"/>
      <c r="H986" s="221">
        <v>0.1</v>
      </c>
      <c r="I986" s="222"/>
      <c r="J986" s="223">
        <v>0</v>
      </c>
      <c r="K986" s="224"/>
      <c r="L986" s="224"/>
      <c r="M986" s="215"/>
      <c r="AR986" s="205">
        <v>0</v>
      </c>
      <c r="AS986" s="205">
        <v>0</v>
      </c>
      <c r="AT986" s="205">
        <v>0</v>
      </c>
    </row>
    <row r="987" spans="1:46" ht="15.75" hidden="1" customHeight="1" outlineLevel="1">
      <c r="A987" s="8" t="s">
        <v>61</v>
      </c>
      <c r="B987" s="216">
        <v>976</v>
      </c>
      <c r="C987" s="226"/>
      <c r="D987" s="227"/>
      <c r="E987" s="224"/>
      <c r="F987" s="224"/>
      <c r="G987" s="222"/>
      <c r="H987" s="221">
        <v>0.1</v>
      </c>
      <c r="I987" s="222"/>
      <c r="J987" s="223">
        <v>0</v>
      </c>
      <c r="K987" s="224"/>
      <c r="L987" s="224"/>
      <c r="M987" s="215"/>
      <c r="AR987" s="205">
        <v>0</v>
      </c>
      <c r="AS987" s="205">
        <v>0</v>
      </c>
      <c r="AT987" s="205">
        <v>0</v>
      </c>
    </row>
    <row r="988" spans="1:46" ht="15.75" hidden="1" customHeight="1" outlineLevel="1">
      <c r="A988" s="8" t="s">
        <v>61</v>
      </c>
      <c r="B988" s="216">
        <v>977</v>
      </c>
      <c r="C988" s="226"/>
      <c r="D988" s="227"/>
      <c r="E988" s="224"/>
      <c r="F988" s="224"/>
      <c r="G988" s="222"/>
      <c r="H988" s="221">
        <v>0.1</v>
      </c>
      <c r="I988" s="222"/>
      <c r="J988" s="223">
        <v>0</v>
      </c>
      <c r="K988" s="224"/>
      <c r="L988" s="224"/>
      <c r="M988" s="215"/>
      <c r="AR988" s="205">
        <v>0</v>
      </c>
      <c r="AS988" s="205">
        <v>0</v>
      </c>
      <c r="AT988" s="205">
        <v>0</v>
      </c>
    </row>
    <row r="989" spans="1:46" ht="15.75" hidden="1" customHeight="1" outlineLevel="1">
      <c r="A989" s="8" t="s">
        <v>61</v>
      </c>
      <c r="B989" s="216">
        <v>978</v>
      </c>
      <c r="C989" s="226"/>
      <c r="D989" s="227"/>
      <c r="E989" s="224"/>
      <c r="F989" s="224"/>
      <c r="G989" s="222"/>
      <c r="H989" s="221">
        <v>0.1</v>
      </c>
      <c r="I989" s="222"/>
      <c r="J989" s="223">
        <v>0</v>
      </c>
      <c r="K989" s="224"/>
      <c r="L989" s="224"/>
      <c r="M989" s="215"/>
      <c r="AR989" s="205">
        <v>0</v>
      </c>
      <c r="AS989" s="205">
        <v>0</v>
      </c>
      <c r="AT989" s="205">
        <v>0</v>
      </c>
    </row>
    <row r="990" spans="1:46" ht="15.75" hidden="1" customHeight="1" outlineLevel="1">
      <c r="A990" s="8" t="s">
        <v>61</v>
      </c>
      <c r="B990" s="216">
        <v>979</v>
      </c>
      <c r="C990" s="226"/>
      <c r="D990" s="227"/>
      <c r="E990" s="224"/>
      <c r="F990" s="224"/>
      <c r="G990" s="222"/>
      <c r="H990" s="221">
        <v>0.1</v>
      </c>
      <c r="I990" s="222"/>
      <c r="J990" s="223">
        <v>0</v>
      </c>
      <c r="K990" s="224"/>
      <c r="L990" s="224"/>
      <c r="M990" s="215"/>
      <c r="AR990" s="205">
        <v>0</v>
      </c>
      <c r="AS990" s="205">
        <v>0</v>
      </c>
      <c r="AT990" s="205">
        <v>0</v>
      </c>
    </row>
    <row r="991" spans="1:46" ht="15.75" hidden="1" customHeight="1" outlineLevel="1">
      <c r="A991" s="8" t="s">
        <v>61</v>
      </c>
      <c r="B991" s="216">
        <v>980</v>
      </c>
      <c r="C991" s="226"/>
      <c r="D991" s="227"/>
      <c r="E991" s="224"/>
      <c r="F991" s="224"/>
      <c r="G991" s="222"/>
      <c r="H991" s="221">
        <v>0.1</v>
      </c>
      <c r="I991" s="222"/>
      <c r="J991" s="223">
        <v>0</v>
      </c>
      <c r="K991" s="224"/>
      <c r="L991" s="224"/>
      <c r="M991" s="215"/>
      <c r="AR991" s="205">
        <v>0</v>
      </c>
      <c r="AS991" s="205">
        <v>0</v>
      </c>
      <c r="AT991" s="205">
        <v>0</v>
      </c>
    </row>
    <row r="992" spans="1:46" ht="15.75" hidden="1" customHeight="1" outlineLevel="1">
      <c r="A992" s="8" t="s">
        <v>61</v>
      </c>
      <c r="B992" s="216">
        <v>981</v>
      </c>
      <c r="C992" s="226"/>
      <c r="D992" s="227"/>
      <c r="E992" s="224"/>
      <c r="F992" s="224"/>
      <c r="G992" s="222"/>
      <c r="H992" s="221">
        <v>0.1</v>
      </c>
      <c r="I992" s="222"/>
      <c r="J992" s="223">
        <v>0</v>
      </c>
      <c r="K992" s="224"/>
      <c r="L992" s="224"/>
      <c r="M992" s="215"/>
      <c r="AR992" s="205">
        <v>0</v>
      </c>
      <c r="AS992" s="205">
        <v>0</v>
      </c>
      <c r="AT992" s="205">
        <v>0</v>
      </c>
    </row>
    <row r="993" spans="1:46" ht="15.75" hidden="1" customHeight="1" outlineLevel="1">
      <c r="A993" s="8" t="s">
        <v>61</v>
      </c>
      <c r="B993" s="216">
        <v>982</v>
      </c>
      <c r="C993" s="226"/>
      <c r="D993" s="227"/>
      <c r="E993" s="224"/>
      <c r="F993" s="224"/>
      <c r="G993" s="222"/>
      <c r="H993" s="221">
        <v>0.1</v>
      </c>
      <c r="I993" s="222"/>
      <c r="J993" s="223">
        <v>0</v>
      </c>
      <c r="K993" s="224"/>
      <c r="L993" s="224"/>
      <c r="M993" s="215"/>
      <c r="AR993" s="205">
        <v>0</v>
      </c>
      <c r="AS993" s="205">
        <v>0</v>
      </c>
      <c r="AT993" s="205">
        <v>0</v>
      </c>
    </row>
    <row r="994" spans="1:46" ht="15.75" hidden="1" customHeight="1" outlineLevel="1">
      <c r="A994" s="8" t="s">
        <v>61</v>
      </c>
      <c r="B994" s="216">
        <v>983</v>
      </c>
      <c r="C994" s="226"/>
      <c r="D994" s="227"/>
      <c r="E994" s="224"/>
      <c r="F994" s="224"/>
      <c r="G994" s="222"/>
      <c r="H994" s="221">
        <v>0.1</v>
      </c>
      <c r="I994" s="222"/>
      <c r="J994" s="223">
        <v>0</v>
      </c>
      <c r="K994" s="224"/>
      <c r="L994" s="224"/>
      <c r="M994" s="215"/>
      <c r="AR994" s="205">
        <v>0</v>
      </c>
      <c r="AS994" s="205">
        <v>0</v>
      </c>
      <c r="AT994" s="205">
        <v>0</v>
      </c>
    </row>
    <row r="995" spans="1:46" ht="15.75" hidden="1" customHeight="1" outlineLevel="1">
      <c r="A995" s="8" t="s">
        <v>61</v>
      </c>
      <c r="B995" s="216">
        <v>984</v>
      </c>
      <c r="C995" s="226"/>
      <c r="D995" s="227"/>
      <c r="E995" s="224"/>
      <c r="F995" s="224"/>
      <c r="G995" s="222"/>
      <c r="H995" s="221">
        <v>0.1</v>
      </c>
      <c r="I995" s="222"/>
      <c r="J995" s="223">
        <v>0</v>
      </c>
      <c r="K995" s="224"/>
      <c r="L995" s="224"/>
      <c r="M995" s="215"/>
      <c r="AR995" s="205">
        <v>0</v>
      </c>
      <c r="AS995" s="205">
        <v>0</v>
      </c>
      <c r="AT995" s="205">
        <v>0</v>
      </c>
    </row>
    <row r="996" spans="1:46" ht="15.75" hidden="1" customHeight="1" outlineLevel="1">
      <c r="A996" s="8" t="s">
        <v>61</v>
      </c>
      <c r="B996" s="216">
        <v>985</v>
      </c>
      <c r="C996" s="226"/>
      <c r="D996" s="227"/>
      <c r="E996" s="224"/>
      <c r="F996" s="224"/>
      <c r="G996" s="222"/>
      <c r="H996" s="221">
        <v>0.1</v>
      </c>
      <c r="I996" s="222"/>
      <c r="J996" s="223">
        <v>0</v>
      </c>
      <c r="K996" s="224"/>
      <c r="L996" s="224"/>
      <c r="M996" s="215"/>
      <c r="AR996" s="205">
        <v>0</v>
      </c>
      <c r="AS996" s="205">
        <v>0</v>
      </c>
      <c r="AT996" s="205">
        <v>0</v>
      </c>
    </row>
    <row r="997" spans="1:46" ht="15.75" hidden="1" customHeight="1" outlineLevel="1">
      <c r="A997" s="8" t="s">
        <v>61</v>
      </c>
      <c r="B997" s="216">
        <v>986</v>
      </c>
      <c r="C997" s="226"/>
      <c r="D997" s="227"/>
      <c r="E997" s="224"/>
      <c r="F997" s="224"/>
      <c r="G997" s="222"/>
      <c r="H997" s="221">
        <v>0.1</v>
      </c>
      <c r="I997" s="222"/>
      <c r="J997" s="223">
        <v>0</v>
      </c>
      <c r="K997" s="224"/>
      <c r="L997" s="224"/>
      <c r="M997" s="215"/>
      <c r="AR997" s="205">
        <v>0</v>
      </c>
      <c r="AS997" s="205">
        <v>0</v>
      </c>
      <c r="AT997" s="205">
        <v>0</v>
      </c>
    </row>
    <row r="998" spans="1:46" ht="15.75" hidden="1" customHeight="1" outlineLevel="1">
      <c r="A998" s="8" t="s">
        <v>61</v>
      </c>
      <c r="B998" s="216">
        <v>987</v>
      </c>
      <c r="C998" s="226"/>
      <c r="D998" s="227"/>
      <c r="E998" s="224"/>
      <c r="F998" s="224"/>
      <c r="G998" s="222"/>
      <c r="H998" s="221">
        <v>0.1</v>
      </c>
      <c r="I998" s="222"/>
      <c r="J998" s="223">
        <v>0</v>
      </c>
      <c r="K998" s="224"/>
      <c r="L998" s="224"/>
      <c r="M998" s="215"/>
      <c r="AR998" s="205">
        <v>0</v>
      </c>
      <c r="AS998" s="205">
        <v>0</v>
      </c>
      <c r="AT998" s="205">
        <v>0</v>
      </c>
    </row>
    <row r="999" spans="1:46" ht="15.75" hidden="1" customHeight="1" outlineLevel="1">
      <c r="A999" s="8" t="s">
        <v>61</v>
      </c>
      <c r="B999" s="216">
        <v>988</v>
      </c>
      <c r="C999" s="226"/>
      <c r="D999" s="227"/>
      <c r="E999" s="224"/>
      <c r="F999" s="224"/>
      <c r="G999" s="222"/>
      <c r="H999" s="221">
        <v>0.1</v>
      </c>
      <c r="I999" s="222"/>
      <c r="J999" s="223">
        <v>0</v>
      </c>
      <c r="K999" s="224"/>
      <c r="L999" s="224"/>
      <c r="M999" s="215"/>
      <c r="AR999" s="205">
        <v>0</v>
      </c>
      <c r="AS999" s="205">
        <v>0</v>
      </c>
      <c r="AT999" s="205">
        <v>0</v>
      </c>
    </row>
    <row r="1000" spans="1:46" ht="15.75" hidden="1" customHeight="1" outlineLevel="1">
      <c r="A1000" s="8" t="s">
        <v>61</v>
      </c>
      <c r="B1000" s="216">
        <v>989</v>
      </c>
      <c r="C1000" s="226"/>
      <c r="D1000" s="227"/>
      <c r="E1000" s="224"/>
      <c r="F1000" s="224"/>
      <c r="G1000" s="222"/>
      <c r="H1000" s="221">
        <v>0.1</v>
      </c>
      <c r="I1000" s="222"/>
      <c r="J1000" s="223">
        <v>0</v>
      </c>
      <c r="K1000" s="224"/>
      <c r="L1000" s="224"/>
      <c r="M1000" s="215"/>
      <c r="AR1000" s="205">
        <v>0</v>
      </c>
      <c r="AS1000" s="205">
        <v>0</v>
      </c>
      <c r="AT1000" s="205">
        <v>0</v>
      </c>
    </row>
    <row r="1001" spans="1:46" ht="15.75" hidden="1" customHeight="1" outlineLevel="1">
      <c r="A1001" s="8" t="s">
        <v>61</v>
      </c>
      <c r="B1001" s="216">
        <v>990</v>
      </c>
      <c r="C1001" s="226"/>
      <c r="D1001" s="227"/>
      <c r="E1001" s="224"/>
      <c r="F1001" s="224"/>
      <c r="G1001" s="222"/>
      <c r="H1001" s="221">
        <v>0.1</v>
      </c>
      <c r="I1001" s="222"/>
      <c r="J1001" s="223">
        <v>0</v>
      </c>
      <c r="K1001" s="224"/>
      <c r="L1001" s="224"/>
      <c r="M1001" s="215"/>
      <c r="AR1001" s="205">
        <v>0</v>
      </c>
      <c r="AS1001" s="205">
        <v>0</v>
      </c>
      <c r="AT1001" s="205">
        <v>0</v>
      </c>
    </row>
    <row r="1002" spans="1:46" ht="15.75" hidden="1" customHeight="1" outlineLevel="1">
      <c r="A1002" s="8" t="s">
        <v>61</v>
      </c>
      <c r="B1002" s="216">
        <v>991</v>
      </c>
      <c r="C1002" s="226"/>
      <c r="D1002" s="227"/>
      <c r="E1002" s="224"/>
      <c r="F1002" s="224"/>
      <c r="G1002" s="222"/>
      <c r="H1002" s="221">
        <v>0.1</v>
      </c>
      <c r="I1002" s="222"/>
      <c r="J1002" s="223">
        <v>0</v>
      </c>
      <c r="K1002" s="224"/>
      <c r="L1002" s="224"/>
      <c r="M1002" s="215"/>
      <c r="AR1002" s="205">
        <v>0</v>
      </c>
      <c r="AS1002" s="205">
        <v>0</v>
      </c>
      <c r="AT1002" s="205">
        <v>0</v>
      </c>
    </row>
    <row r="1003" spans="1:46" ht="15.75" hidden="1" customHeight="1" outlineLevel="1">
      <c r="A1003" s="8" t="s">
        <v>61</v>
      </c>
      <c r="B1003" s="216">
        <v>992</v>
      </c>
      <c r="C1003" s="226"/>
      <c r="D1003" s="227"/>
      <c r="E1003" s="224"/>
      <c r="F1003" s="224"/>
      <c r="G1003" s="222"/>
      <c r="H1003" s="221">
        <v>0.1</v>
      </c>
      <c r="I1003" s="222"/>
      <c r="J1003" s="223">
        <v>0</v>
      </c>
      <c r="K1003" s="224"/>
      <c r="L1003" s="224"/>
      <c r="M1003" s="215"/>
      <c r="AR1003" s="205">
        <v>0</v>
      </c>
      <c r="AS1003" s="205">
        <v>0</v>
      </c>
      <c r="AT1003" s="205">
        <v>0</v>
      </c>
    </row>
    <row r="1004" spans="1:46" ht="15.75" hidden="1" customHeight="1" outlineLevel="1">
      <c r="A1004" s="8" t="s">
        <v>61</v>
      </c>
      <c r="B1004" s="216">
        <v>993</v>
      </c>
      <c r="C1004" s="226"/>
      <c r="D1004" s="227"/>
      <c r="E1004" s="224"/>
      <c r="F1004" s="224"/>
      <c r="G1004" s="222"/>
      <c r="H1004" s="221">
        <v>0.1</v>
      </c>
      <c r="I1004" s="222"/>
      <c r="J1004" s="223">
        <v>0</v>
      </c>
      <c r="K1004" s="224"/>
      <c r="L1004" s="224"/>
      <c r="M1004" s="215"/>
      <c r="AR1004" s="205">
        <v>0</v>
      </c>
      <c r="AS1004" s="205">
        <v>0</v>
      </c>
      <c r="AT1004" s="205">
        <v>0</v>
      </c>
    </row>
    <row r="1005" spans="1:46" ht="15.75" hidden="1" customHeight="1" outlineLevel="1">
      <c r="A1005" s="8" t="s">
        <v>61</v>
      </c>
      <c r="B1005" s="216">
        <v>994</v>
      </c>
      <c r="C1005" s="226"/>
      <c r="D1005" s="227"/>
      <c r="E1005" s="224"/>
      <c r="F1005" s="224"/>
      <c r="G1005" s="222"/>
      <c r="H1005" s="221">
        <v>0.1</v>
      </c>
      <c r="I1005" s="222"/>
      <c r="J1005" s="223">
        <v>0</v>
      </c>
      <c r="K1005" s="224"/>
      <c r="L1005" s="224"/>
      <c r="M1005" s="215"/>
      <c r="AR1005" s="205">
        <v>0</v>
      </c>
      <c r="AS1005" s="205">
        <v>0</v>
      </c>
      <c r="AT1005" s="205">
        <v>0</v>
      </c>
    </row>
    <row r="1006" spans="1:46" ht="15.75" hidden="1" customHeight="1" outlineLevel="1">
      <c r="A1006" s="8" t="s">
        <v>61</v>
      </c>
      <c r="B1006" s="216">
        <v>995</v>
      </c>
      <c r="C1006" s="226"/>
      <c r="D1006" s="227"/>
      <c r="E1006" s="224"/>
      <c r="F1006" s="224"/>
      <c r="G1006" s="222"/>
      <c r="H1006" s="221">
        <v>0.1</v>
      </c>
      <c r="I1006" s="222"/>
      <c r="J1006" s="223">
        <v>0</v>
      </c>
      <c r="K1006" s="224"/>
      <c r="L1006" s="224"/>
      <c r="M1006" s="215"/>
      <c r="AR1006" s="205">
        <v>0</v>
      </c>
      <c r="AS1006" s="205">
        <v>0</v>
      </c>
      <c r="AT1006" s="205">
        <v>0</v>
      </c>
    </row>
    <row r="1007" spans="1:46" ht="15.75" hidden="1" customHeight="1" outlineLevel="1">
      <c r="A1007" s="8" t="s">
        <v>61</v>
      </c>
      <c r="B1007" s="216">
        <v>996</v>
      </c>
      <c r="C1007" s="226"/>
      <c r="D1007" s="227"/>
      <c r="E1007" s="224"/>
      <c r="F1007" s="224"/>
      <c r="G1007" s="222"/>
      <c r="H1007" s="221">
        <v>0.1</v>
      </c>
      <c r="I1007" s="222"/>
      <c r="J1007" s="223">
        <v>0</v>
      </c>
      <c r="K1007" s="224"/>
      <c r="L1007" s="224"/>
      <c r="M1007" s="215"/>
      <c r="AR1007" s="205">
        <v>0</v>
      </c>
      <c r="AS1007" s="205">
        <v>0</v>
      </c>
      <c r="AT1007" s="205">
        <v>0</v>
      </c>
    </row>
    <row r="1008" spans="1:46" ht="15.75" hidden="1" customHeight="1" outlineLevel="1">
      <c r="A1008" s="8" t="s">
        <v>61</v>
      </c>
      <c r="B1008" s="216">
        <v>997</v>
      </c>
      <c r="C1008" s="226"/>
      <c r="D1008" s="227"/>
      <c r="E1008" s="224"/>
      <c r="F1008" s="224"/>
      <c r="G1008" s="222"/>
      <c r="H1008" s="221">
        <v>0.1</v>
      </c>
      <c r="I1008" s="222"/>
      <c r="J1008" s="223">
        <v>0</v>
      </c>
      <c r="K1008" s="224"/>
      <c r="L1008" s="224"/>
      <c r="M1008" s="215"/>
      <c r="AR1008" s="205">
        <v>0</v>
      </c>
      <c r="AS1008" s="205">
        <v>0</v>
      </c>
      <c r="AT1008" s="205">
        <v>0</v>
      </c>
    </row>
    <row r="1009" spans="1:46" ht="15.75" hidden="1" customHeight="1" outlineLevel="1">
      <c r="A1009" s="8" t="s">
        <v>61</v>
      </c>
      <c r="B1009" s="216">
        <v>998</v>
      </c>
      <c r="C1009" s="226"/>
      <c r="D1009" s="227"/>
      <c r="E1009" s="224"/>
      <c r="F1009" s="224"/>
      <c r="G1009" s="222"/>
      <c r="H1009" s="221">
        <v>0.1</v>
      </c>
      <c r="I1009" s="222"/>
      <c r="J1009" s="223">
        <v>0</v>
      </c>
      <c r="K1009" s="224"/>
      <c r="L1009" s="224"/>
      <c r="M1009" s="215"/>
      <c r="AR1009" s="205">
        <v>0</v>
      </c>
      <c r="AS1009" s="205">
        <v>0</v>
      </c>
      <c r="AT1009" s="205">
        <v>0</v>
      </c>
    </row>
    <row r="1010" spans="1:46" ht="15.75" hidden="1" customHeight="1" outlineLevel="1">
      <c r="A1010" s="8" t="s">
        <v>61</v>
      </c>
      <c r="B1010" s="216">
        <v>999</v>
      </c>
      <c r="C1010" s="226"/>
      <c r="D1010" s="227"/>
      <c r="E1010" s="224"/>
      <c r="F1010" s="224"/>
      <c r="G1010" s="222"/>
      <c r="H1010" s="221">
        <v>0.1</v>
      </c>
      <c r="I1010" s="222"/>
      <c r="J1010" s="223">
        <v>0</v>
      </c>
      <c r="K1010" s="224"/>
      <c r="L1010" s="224"/>
      <c r="M1010" s="215"/>
      <c r="AR1010" s="205">
        <v>0</v>
      </c>
      <c r="AS1010" s="205">
        <v>0</v>
      </c>
      <c r="AT1010" s="205">
        <v>0</v>
      </c>
    </row>
    <row r="1011" spans="1:46" ht="15.75" hidden="1" customHeight="1" outlineLevel="1">
      <c r="A1011" s="8" t="s">
        <v>61</v>
      </c>
      <c r="B1011" s="216">
        <v>1000</v>
      </c>
      <c r="C1011" s="226"/>
      <c r="D1011" s="227"/>
      <c r="E1011" s="224"/>
      <c r="F1011" s="224"/>
      <c r="G1011" s="222"/>
      <c r="H1011" s="221">
        <v>0.1</v>
      </c>
      <c r="I1011" s="222"/>
      <c r="J1011" s="223">
        <v>0</v>
      </c>
      <c r="K1011" s="224"/>
      <c r="L1011" s="224"/>
      <c r="M1011" s="215"/>
      <c r="AR1011" s="205">
        <v>0</v>
      </c>
      <c r="AS1011" s="205">
        <v>0</v>
      </c>
      <c r="AT1011" s="205">
        <v>0</v>
      </c>
    </row>
    <row r="1012" spans="1:46" ht="18.75" customHeight="1" collapsed="1" thickBot="1">
      <c r="A1012" s="9"/>
      <c r="B1012" s="228"/>
      <c r="C1012" s="228"/>
      <c r="D1012" s="228"/>
      <c r="E1012" s="228"/>
      <c r="F1012" s="228"/>
      <c r="G1012" s="228"/>
      <c r="H1012" s="228"/>
      <c r="I1012" s="228"/>
      <c r="J1012" s="229"/>
      <c r="K1012" s="228"/>
      <c r="L1012" s="228"/>
      <c r="M1012" s="230"/>
      <c r="AR1012" s="205">
        <v>0</v>
      </c>
      <c r="AS1012" s="205">
        <v>0</v>
      </c>
      <c r="AT1012" s="205">
        <v>0</v>
      </c>
    </row>
    <row r="1013" spans="1:46" ht="15.75" customHeight="1" thickBot="1">
      <c r="A1013" s="212"/>
      <c r="B1013" s="231"/>
      <c r="C1013" s="232"/>
      <c r="D1013" s="231"/>
      <c r="E1013" s="231"/>
      <c r="F1013" s="231"/>
      <c r="G1013" s="231"/>
      <c r="H1013" s="11"/>
      <c r="I1013" s="12" t="s">
        <v>123</v>
      </c>
      <c r="J1013" s="13">
        <f>SUM(J10:J109)</f>
        <v>4119944</v>
      </c>
      <c r="K1013" s="231"/>
      <c r="L1013" s="231"/>
      <c r="M1013" s="215"/>
    </row>
    <row r="1014" spans="1:46" ht="12" customHeight="1" thickBot="1">
      <c r="A1014" s="233"/>
      <c r="B1014" s="234"/>
      <c r="C1014" s="235"/>
      <c r="D1014" s="234"/>
      <c r="E1014" s="234"/>
      <c r="F1014" s="234"/>
      <c r="G1014" s="234"/>
      <c r="H1014" s="234"/>
      <c r="I1014" s="234"/>
      <c r="J1014" s="234"/>
      <c r="K1014" s="234"/>
      <c r="L1014" s="234"/>
      <c r="M1014" s="236"/>
    </row>
    <row r="1015" spans="1:46" ht="15.75" customHeight="1" thickBot="1">
      <c r="B1015" s="231"/>
      <c r="C1015" s="232"/>
      <c r="D1015" s="231"/>
      <c r="E1015" s="231"/>
      <c r="F1015" s="231"/>
      <c r="G1015" s="231"/>
      <c r="H1015" s="231"/>
      <c r="I1015" s="231"/>
      <c r="J1015" s="231"/>
      <c r="K1015" s="231"/>
      <c r="L1015" s="231"/>
    </row>
    <row r="1016" spans="1:46" ht="12" customHeight="1">
      <c r="A1016" s="1"/>
      <c r="B1016" s="208"/>
      <c r="C1016" s="209"/>
      <c r="D1016" s="208"/>
      <c r="E1016" s="208"/>
      <c r="F1016" s="208"/>
      <c r="G1016" s="208"/>
      <c r="H1016" s="208"/>
      <c r="I1016" s="208"/>
      <c r="J1016" s="208"/>
      <c r="K1016" s="208"/>
      <c r="L1016" s="208"/>
      <c r="M1016" s="211"/>
    </row>
    <row r="1017" spans="1:46" ht="20.399999999999999" customHeight="1" thickBot="1">
      <c r="A1017" s="212"/>
      <c r="B1017" s="3" t="s">
        <v>27</v>
      </c>
      <c r="C1017" s="4" t="s">
        <v>28</v>
      </c>
      <c r="D1017" s="110" t="s">
        <v>29</v>
      </c>
      <c r="E1017" s="3" t="s">
        <v>30</v>
      </c>
      <c r="F1017" s="3" t="s">
        <v>31</v>
      </c>
      <c r="G1017" s="3" t="s">
        <v>124</v>
      </c>
      <c r="H1017" s="110" t="s">
        <v>33</v>
      </c>
      <c r="I1017" s="188" t="s">
        <v>125</v>
      </c>
      <c r="J1017" s="110" t="s">
        <v>35</v>
      </c>
      <c r="K1017" s="190" t="s">
        <v>36</v>
      </c>
      <c r="L1017" s="4" t="s">
        <v>37</v>
      </c>
      <c r="M1017" s="213"/>
    </row>
    <row r="1018" spans="1:46" ht="15.75" customHeight="1">
      <c r="A1018" s="6" t="s">
        <v>126</v>
      </c>
      <c r="B1018" s="208"/>
      <c r="C1018" s="209"/>
      <c r="D1018" s="208"/>
      <c r="E1018" s="208"/>
      <c r="F1018" s="208"/>
      <c r="G1018" s="208"/>
      <c r="H1018" s="208"/>
      <c r="I1018" s="208"/>
      <c r="J1018" s="208"/>
      <c r="K1018" s="208"/>
      <c r="L1018" s="208"/>
      <c r="M1018" s="215"/>
      <c r="AR1018" s="205" t="s">
        <v>52</v>
      </c>
      <c r="AS1018" s="205" t="s">
        <v>57</v>
      </c>
    </row>
    <row r="1019" spans="1:46" ht="15.75" customHeight="1">
      <c r="A1019" s="14" t="s">
        <v>127</v>
      </c>
      <c r="B1019" s="216">
        <v>1</v>
      </c>
      <c r="C1019" s="226" t="s">
        <v>92</v>
      </c>
      <c r="D1019" s="228"/>
      <c r="E1019" s="224" t="s">
        <v>511</v>
      </c>
      <c r="F1019" s="224" t="s">
        <v>512</v>
      </c>
      <c r="G1019" s="222">
        <v>50000</v>
      </c>
      <c r="H1019" s="238"/>
      <c r="I1019" s="239"/>
      <c r="J1019" s="239"/>
      <c r="K1019" s="240"/>
      <c r="L1019" s="224" t="s">
        <v>513</v>
      </c>
      <c r="M1019" s="215"/>
      <c r="AR1019" s="205">
        <v>0</v>
      </c>
      <c r="AS1019" s="205">
        <v>0</v>
      </c>
    </row>
    <row r="1020" spans="1:46" ht="15.75" customHeight="1">
      <c r="A1020" s="14" t="s">
        <v>127</v>
      </c>
      <c r="B1020" s="216">
        <v>2</v>
      </c>
      <c r="C1020" s="226" t="s">
        <v>92</v>
      </c>
      <c r="D1020" s="228"/>
      <c r="E1020" s="224" t="s">
        <v>514</v>
      </c>
      <c r="F1020" s="224" t="s">
        <v>515</v>
      </c>
      <c r="G1020" s="222">
        <v>200000</v>
      </c>
      <c r="H1020" s="238"/>
      <c r="I1020" s="239"/>
      <c r="J1020" s="239"/>
      <c r="K1020" s="240"/>
      <c r="L1020" s="224" t="s">
        <v>516</v>
      </c>
      <c r="M1020" s="215"/>
      <c r="AR1020" s="205">
        <v>0</v>
      </c>
      <c r="AS1020" s="205">
        <v>0</v>
      </c>
    </row>
    <row r="1021" spans="1:46" ht="15.75" customHeight="1">
      <c r="A1021" s="14" t="s">
        <v>127</v>
      </c>
      <c r="B1021" s="216">
        <v>3</v>
      </c>
      <c r="C1021" s="226" t="s">
        <v>92</v>
      </c>
      <c r="D1021" s="228"/>
      <c r="E1021" s="224" t="s">
        <v>517</v>
      </c>
      <c r="F1021" s="224" t="s">
        <v>518</v>
      </c>
      <c r="G1021" s="222">
        <v>12000</v>
      </c>
      <c r="H1021" s="238"/>
      <c r="I1021" s="239"/>
      <c r="J1021" s="239"/>
      <c r="K1021" s="240"/>
      <c r="L1021" s="224" t="s">
        <v>519</v>
      </c>
      <c r="M1021" s="215"/>
      <c r="AR1021" s="205">
        <v>0</v>
      </c>
      <c r="AS1021" s="205">
        <v>0</v>
      </c>
    </row>
    <row r="1022" spans="1:46" ht="15.75" customHeight="1">
      <c r="A1022" s="14" t="s">
        <v>127</v>
      </c>
      <c r="B1022" s="216">
        <v>4</v>
      </c>
      <c r="C1022" s="226" t="s">
        <v>92</v>
      </c>
      <c r="D1022" s="228"/>
      <c r="E1022" s="224" t="s">
        <v>520</v>
      </c>
      <c r="F1022" s="224" t="s">
        <v>415</v>
      </c>
      <c r="G1022" s="222">
        <v>300000</v>
      </c>
      <c r="H1022" s="238"/>
      <c r="I1022" s="239"/>
      <c r="J1022" s="239"/>
      <c r="K1022" s="240"/>
      <c r="L1022" s="224" t="s">
        <v>521</v>
      </c>
      <c r="M1022" s="215"/>
      <c r="AR1022" s="205">
        <v>0</v>
      </c>
      <c r="AS1022" s="205">
        <v>0</v>
      </c>
    </row>
    <row r="1023" spans="1:46" ht="15.75" customHeight="1">
      <c r="A1023" s="14" t="s">
        <v>127</v>
      </c>
      <c r="B1023" s="216">
        <v>5</v>
      </c>
      <c r="C1023" s="226" t="s">
        <v>92</v>
      </c>
      <c r="D1023" s="228"/>
      <c r="E1023" s="224" t="s">
        <v>522</v>
      </c>
      <c r="F1023" s="224" t="s">
        <v>468</v>
      </c>
      <c r="G1023" s="222">
        <v>400000</v>
      </c>
      <c r="H1023" s="238"/>
      <c r="I1023" s="239"/>
      <c r="J1023" s="239"/>
      <c r="K1023" s="240"/>
      <c r="L1023" s="224" t="s">
        <v>523</v>
      </c>
      <c r="M1023" s="215"/>
      <c r="AR1023" s="205">
        <v>0</v>
      </c>
      <c r="AS1023" s="205">
        <v>0</v>
      </c>
    </row>
    <row r="1024" spans="1:46" ht="15.75" customHeight="1">
      <c r="A1024" s="14" t="s">
        <v>127</v>
      </c>
      <c r="B1024" s="216">
        <v>6</v>
      </c>
      <c r="C1024" s="226" t="s">
        <v>92</v>
      </c>
      <c r="D1024" s="228"/>
      <c r="E1024" s="224" t="s">
        <v>524</v>
      </c>
      <c r="F1024" s="224" t="s">
        <v>525</v>
      </c>
      <c r="G1024" s="222">
        <v>50000</v>
      </c>
      <c r="H1024" s="238"/>
      <c r="I1024" s="239"/>
      <c r="J1024" s="239"/>
      <c r="K1024" s="240"/>
      <c r="L1024" s="224" t="s">
        <v>526</v>
      </c>
      <c r="M1024" s="215"/>
      <c r="AR1024" s="205">
        <v>0</v>
      </c>
      <c r="AS1024" s="205">
        <v>0</v>
      </c>
    </row>
    <row r="1025" spans="1:45" ht="15.75" customHeight="1">
      <c r="A1025" s="14" t="s">
        <v>127</v>
      </c>
      <c r="B1025" s="216">
        <v>7</v>
      </c>
      <c r="C1025" s="226" t="s">
        <v>94</v>
      </c>
      <c r="D1025" s="228"/>
      <c r="E1025" s="224" t="s">
        <v>527</v>
      </c>
      <c r="F1025" s="224" t="s">
        <v>528</v>
      </c>
      <c r="G1025" s="222">
        <v>200000</v>
      </c>
      <c r="H1025" s="238"/>
      <c r="I1025" s="239"/>
      <c r="J1025" s="239"/>
      <c r="K1025" s="240"/>
      <c r="L1025" s="224" t="s">
        <v>529</v>
      </c>
      <c r="M1025" s="215"/>
      <c r="AR1025" s="205">
        <v>0</v>
      </c>
      <c r="AS1025" s="205">
        <v>0</v>
      </c>
    </row>
    <row r="1026" spans="1:45" ht="15.75" customHeight="1">
      <c r="A1026" s="14" t="s">
        <v>127</v>
      </c>
      <c r="B1026" s="216">
        <v>8</v>
      </c>
      <c r="C1026" s="226" t="s">
        <v>94</v>
      </c>
      <c r="D1026" s="228"/>
      <c r="E1026" s="224" t="s">
        <v>530</v>
      </c>
      <c r="F1026" s="224" t="s">
        <v>525</v>
      </c>
      <c r="G1026" s="222">
        <v>400000</v>
      </c>
      <c r="H1026" s="238"/>
      <c r="I1026" s="239"/>
      <c r="J1026" s="239"/>
      <c r="K1026" s="240"/>
      <c r="L1026" s="224" t="s">
        <v>531</v>
      </c>
      <c r="M1026" s="215"/>
      <c r="AR1026" s="205">
        <v>0</v>
      </c>
      <c r="AS1026" s="205">
        <v>0</v>
      </c>
    </row>
    <row r="1027" spans="1:45" ht="15.75" customHeight="1">
      <c r="A1027" s="14" t="s">
        <v>127</v>
      </c>
      <c r="B1027" s="216">
        <v>9</v>
      </c>
      <c r="C1027" s="226"/>
      <c r="D1027" s="228"/>
      <c r="E1027" s="224"/>
      <c r="F1027" s="224"/>
      <c r="G1027" s="222"/>
      <c r="H1027" s="238"/>
      <c r="I1027" s="239"/>
      <c r="J1027" s="239"/>
      <c r="K1027" s="240"/>
      <c r="L1027" s="224"/>
      <c r="M1027" s="215"/>
      <c r="AR1027" s="205">
        <v>0</v>
      </c>
      <c r="AS1027" s="205">
        <v>0</v>
      </c>
    </row>
    <row r="1028" spans="1:45" ht="15.75" customHeight="1">
      <c r="A1028" s="14" t="s">
        <v>127</v>
      </c>
      <c r="B1028" s="216">
        <v>10</v>
      </c>
      <c r="C1028" s="226"/>
      <c r="D1028" s="228"/>
      <c r="E1028" s="224"/>
      <c r="F1028" s="224"/>
      <c r="G1028" s="222"/>
      <c r="H1028" s="238"/>
      <c r="I1028" s="239"/>
      <c r="J1028" s="239"/>
      <c r="K1028" s="240"/>
      <c r="L1028" s="224"/>
      <c r="M1028" s="215"/>
      <c r="AR1028" s="205">
        <v>0</v>
      </c>
      <c r="AS1028" s="205">
        <v>0</v>
      </c>
    </row>
    <row r="1029" spans="1:45" ht="15.75" customHeight="1">
      <c r="A1029" s="14" t="s">
        <v>127</v>
      </c>
      <c r="B1029" s="216">
        <v>11</v>
      </c>
      <c r="C1029" s="226"/>
      <c r="D1029" s="228"/>
      <c r="E1029" s="224"/>
      <c r="F1029" s="224"/>
      <c r="G1029" s="222"/>
      <c r="H1029" s="238"/>
      <c r="I1029" s="239"/>
      <c r="J1029" s="239"/>
      <c r="K1029" s="240"/>
      <c r="L1029" s="224"/>
      <c r="M1029" s="215"/>
      <c r="AR1029" s="205">
        <v>0</v>
      </c>
      <c r="AS1029" s="205">
        <v>0</v>
      </c>
    </row>
    <row r="1030" spans="1:45" ht="15.75" customHeight="1">
      <c r="A1030" s="14" t="s">
        <v>127</v>
      </c>
      <c r="B1030" s="216">
        <v>12</v>
      </c>
      <c r="C1030" s="226"/>
      <c r="D1030" s="228"/>
      <c r="E1030" s="224"/>
      <c r="F1030" s="224"/>
      <c r="G1030" s="222"/>
      <c r="H1030" s="238"/>
      <c r="I1030" s="239"/>
      <c r="J1030" s="239"/>
      <c r="K1030" s="240"/>
      <c r="L1030" s="224"/>
      <c r="M1030" s="215"/>
      <c r="AR1030" s="205">
        <v>0</v>
      </c>
      <c r="AS1030" s="205">
        <v>0</v>
      </c>
    </row>
    <row r="1031" spans="1:45" ht="15.75" customHeight="1">
      <c r="A1031" s="14" t="s">
        <v>127</v>
      </c>
      <c r="B1031" s="216">
        <v>13</v>
      </c>
      <c r="C1031" s="226"/>
      <c r="D1031" s="228"/>
      <c r="E1031" s="224"/>
      <c r="F1031" s="224"/>
      <c r="G1031" s="222"/>
      <c r="H1031" s="238"/>
      <c r="I1031" s="239"/>
      <c r="J1031" s="239"/>
      <c r="K1031" s="240"/>
      <c r="L1031" s="224"/>
      <c r="M1031" s="215"/>
      <c r="AR1031" s="205">
        <v>0</v>
      </c>
      <c r="AS1031" s="205">
        <v>0</v>
      </c>
    </row>
    <row r="1032" spans="1:45" ht="15.75" customHeight="1">
      <c r="A1032" s="14" t="s">
        <v>127</v>
      </c>
      <c r="B1032" s="216">
        <v>14</v>
      </c>
      <c r="C1032" s="226"/>
      <c r="D1032" s="228"/>
      <c r="E1032" s="224"/>
      <c r="F1032" s="224"/>
      <c r="G1032" s="222"/>
      <c r="H1032" s="238"/>
      <c r="I1032" s="239"/>
      <c r="J1032" s="239"/>
      <c r="K1032" s="240"/>
      <c r="L1032" s="224"/>
      <c r="M1032" s="215"/>
      <c r="AR1032" s="205">
        <v>0</v>
      </c>
      <c r="AS1032" s="205">
        <v>0</v>
      </c>
    </row>
    <row r="1033" spans="1:45" ht="15.75" customHeight="1">
      <c r="A1033" s="14" t="s">
        <v>127</v>
      </c>
      <c r="B1033" s="216">
        <v>15</v>
      </c>
      <c r="C1033" s="226"/>
      <c r="D1033" s="228"/>
      <c r="E1033" s="224"/>
      <c r="F1033" s="224"/>
      <c r="G1033" s="222"/>
      <c r="H1033" s="238"/>
      <c r="I1033" s="239"/>
      <c r="J1033" s="239"/>
      <c r="K1033" s="240"/>
      <c r="L1033" s="224"/>
      <c r="M1033" s="215"/>
      <c r="AR1033" s="205">
        <v>0</v>
      </c>
      <c r="AS1033" s="205">
        <v>0</v>
      </c>
    </row>
    <row r="1034" spans="1:45" ht="15.75" customHeight="1">
      <c r="A1034" s="14" t="s">
        <v>127</v>
      </c>
      <c r="B1034" s="216">
        <v>16</v>
      </c>
      <c r="C1034" s="226"/>
      <c r="D1034" s="228"/>
      <c r="E1034" s="224"/>
      <c r="F1034" s="224"/>
      <c r="G1034" s="222"/>
      <c r="H1034" s="238"/>
      <c r="I1034" s="239"/>
      <c r="J1034" s="239"/>
      <c r="K1034" s="240"/>
      <c r="L1034" s="224"/>
      <c r="M1034" s="215"/>
      <c r="AR1034" s="205">
        <v>0</v>
      </c>
      <c r="AS1034" s="205">
        <v>0</v>
      </c>
    </row>
    <row r="1035" spans="1:45" ht="15.75" customHeight="1">
      <c r="A1035" s="14" t="s">
        <v>127</v>
      </c>
      <c r="B1035" s="216">
        <v>17</v>
      </c>
      <c r="C1035" s="226"/>
      <c r="D1035" s="228"/>
      <c r="E1035" s="224"/>
      <c r="F1035" s="224"/>
      <c r="G1035" s="222"/>
      <c r="H1035" s="238"/>
      <c r="I1035" s="239"/>
      <c r="J1035" s="239"/>
      <c r="K1035" s="240"/>
      <c r="L1035" s="224"/>
      <c r="M1035" s="215"/>
      <c r="AR1035" s="205">
        <v>0</v>
      </c>
      <c r="AS1035" s="205">
        <v>0</v>
      </c>
    </row>
    <row r="1036" spans="1:45" ht="15.75" customHeight="1">
      <c r="A1036" s="14" t="s">
        <v>127</v>
      </c>
      <c r="B1036" s="216">
        <v>18</v>
      </c>
      <c r="C1036" s="226"/>
      <c r="D1036" s="228"/>
      <c r="E1036" s="224"/>
      <c r="F1036" s="224"/>
      <c r="G1036" s="222"/>
      <c r="H1036" s="238"/>
      <c r="I1036" s="239"/>
      <c r="J1036" s="239"/>
      <c r="K1036" s="240"/>
      <c r="L1036" s="224"/>
      <c r="M1036" s="215"/>
      <c r="AR1036" s="205">
        <v>0</v>
      </c>
      <c r="AS1036" s="205">
        <v>0</v>
      </c>
    </row>
    <row r="1037" spans="1:45" ht="15.75" customHeight="1">
      <c r="A1037" s="14" t="s">
        <v>127</v>
      </c>
      <c r="B1037" s="216">
        <v>19</v>
      </c>
      <c r="C1037" s="226"/>
      <c r="D1037" s="228"/>
      <c r="E1037" s="224"/>
      <c r="F1037" s="224"/>
      <c r="G1037" s="222"/>
      <c r="H1037" s="238"/>
      <c r="I1037" s="239"/>
      <c r="J1037" s="239"/>
      <c r="K1037" s="240"/>
      <c r="L1037" s="224"/>
      <c r="M1037" s="215"/>
      <c r="AR1037" s="205">
        <v>0</v>
      </c>
      <c r="AS1037" s="205">
        <v>0</v>
      </c>
    </row>
    <row r="1038" spans="1:45" ht="15.75" customHeight="1">
      <c r="A1038" s="14" t="s">
        <v>127</v>
      </c>
      <c r="B1038" s="216">
        <v>20</v>
      </c>
      <c r="C1038" s="226"/>
      <c r="D1038" s="228"/>
      <c r="E1038" s="224"/>
      <c r="F1038" s="224"/>
      <c r="G1038" s="222"/>
      <c r="H1038" s="238"/>
      <c r="I1038" s="239"/>
      <c r="J1038" s="239"/>
      <c r="K1038" s="240"/>
      <c r="L1038" s="224"/>
      <c r="M1038" s="215"/>
      <c r="AR1038" s="205">
        <v>0</v>
      </c>
      <c r="AS1038" s="205">
        <v>0</v>
      </c>
    </row>
    <row r="1039" spans="1:45" ht="15.75" customHeight="1">
      <c r="A1039" s="14" t="s">
        <v>127</v>
      </c>
      <c r="B1039" s="216">
        <v>21</v>
      </c>
      <c r="C1039" s="226"/>
      <c r="D1039" s="228"/>
      <c r="E1039" s="224"/>
      <c r="F1039" s="224"/>
      <c r="G1039" s="222"/>
      <c r="H1039" s="238"/>
      <c r="I1039" s="239"/>
      <c r="J1039" s="239"/>
      <c r="K1039" s="240"/>
      <c r="L1039" s="224"/>
      <c r="M1039" s="215"/>
      <c r="AR1039" s="205">
        <v>0</v>
      </c>
      <c r="AS1039" s="205">
        <v>0</v>
      </c>
    </row>
    <row r="1040" spans="1:45" ht="15.75" customHeight="1">
      <c r="A1040" s="14" t="s">
        <v>127</v>
      </c>
      <c r="B1040" s="216">
        <v>22</v>
      </c>
      <c r="C1040" s="226"/>
      <c r="D1040" s="228"/>
      <c r="E1040" s="224"/>
      <c r="F1040" s="224"/>
      <c r="G1040" s="222"/>
      <c r="H1040" s="238"/>
      <c r="I1040" s="239"/>
      <c r="J1040" s="239"/>
      <c r="K1040" s="240"/>
      <c r="L1040" s="224"/>
      <c r="M1040" s="215"/>
      <c r="AR1040" s="205">
        <v>0</v>
      </c>
      <c r="AS1040" s="205">
        <v>0</v>
      </c>
    </row>
    <row r="1041" spans="1:45" ht="15.75" customHeight="1">
      <c r="A1041" s="14" t="s">
        <v>127</v>
      </c>
      <c r="B1041" s="216">
        <v>23</v>
      </c>
      <c r="C1041" s="226"/>
      <c r="D1041" s="228"/>
      <c r="E1041" s="224"/>
      <c r="F1041" s="224"/>
      <c r="G1041" s="222"/>
      <c r="H1041" s="238"/>
      <c r="I1041" s="239"/>
      <c r="J1041" s="239"/>
      <c r="K1041" s="240"/>
      <c r="L1041" s="224"/>
      <c r="M1041" s="215"/>
      <c r="AR1041" s="205">
        <v>0</v>
      </c>
      <c r="AS1041" s="205">
        <v>0</v>
      </c>
    </row>
    <row r="1042" spans="1:45" ht="15.75" customHeight="1">
      <c r="A1042" s="14" t="s">
        <v>127</v>
      </c>
      <c r="B1042" s="216">
        <v>24</v>
      </c>
      <c r="C1042" s="226"/>
      <c r="D1042" s="228"/>
      <c r="E1042" s="224"/>
      <c r="F1042" s="224"/>
      <c r="G1042" s="222"/>
      <c r="H1042" s="238"/>
      <c r="I1042" s="239"/>
      <c r="J1042" s="239"/>
      <c r="K1042" s="240"/>
      <c r="L1042" s="224"/>
      <c r="M1042" s="215"/>
      <c r="AR1042" s="205">
        <v>0</v>
      </c>
      <c r="AS1042" s="205">
        <v>0</v>
      </c>
    </row>
    <row r="1043" spans="1:45" ht="15.75" customHeight="1">
      <c r="A1043" s="14" t="s">
        <v>127</v>
      </c>
      <c r="B1043" s="216">
        <v>25</v>
      </c>
      <c r="C1043" s="226"/>
      <c r="D1043" s="228"/>
      <c r="E1043" s="224"/>
      <c r="F1043" s="224"/>
      <c r="G1043" s="222"/>
      <c r="H1043" s="238"/>
      <c r="I1043" s="239"/>
      <c r="J1043" s="239"/>
      <c r="K1043" s="240"/>
      <c r="L1043" s="224"/>
      <c r="M1043" s="215"/>
      <c r="AR1043" s="205">
        <v>0</v>
      </c>
      <c r="AS1043" s="205">
        <v>0</v>
      </c>
    </row>
    <row r="1044" spans="1:45" ht="15.75" customHeight="1">
      <c r="A1044" s="14" t="s">
        <v>127</v>
      </c>
      <c r="B1044" s="216">
        <v>26</v>
      </c>
      <c r="C1044" s="226"/>
      <c r="D1044" s="228"/>
      <c r="E1044" s="224"/>
      <c r="F1044" s="224"/>
      <c r="G1044" s="222"/>
      <c r="H1044" s="238"/>
      <c r="I1044" s="239"/>
      <c r="J1044" s="239"/>
      <c r="K1044" s="240"/>
      <c r="L1044" s="224"/>
      <c r="M1044" s="215"/>
      <c r="AR1044" s="205">
        <v>0</v>
      </c>
      <c r="AS1044" s="205">
        <v>0</v>
      </c>
    </row>
    <row r="1045" spans="1:45" ht="15.75" customHeight="1">
      <c r="A1045" s="14" t="s">
        <v>127</v>
      </c>
      <c r="B1045" s="216">
        <v>27</v>
      </c>
      <c r="C1045" s="226"/>
      <c r="D1045" s="228"/>
      <c r="E1045" s="224"/>
      <c r="F1045" s="224"/>
      <c r="G1045" s="222"/>
      <c r="H1045" s="238"/>
      <c r="I1045" s="239"/>
      <c r="J1045" s="239"/>
      <c r="K1045" s="240"/>
      <c r="L1045" s="224"/>
      <c r="M1045" s="215"/>
      <c r="AR1045" s="205">
        <v>0</v>
      </c>
      <c r="AS1045" s="205">
        <v>0</v>
      </c>
    </row>
    <row r="1046" spans="1:45" ht="15.75" customHeight="1">
      <c r="A1046" s="14" t="s">
        <v>127</v>
      </c>
      <c r="B1046" s="216">
        <v>28</v>
      </c>
      <c r="C1046" s="226"/>
      <c r="D1046" s="228"/>
      <c r="E1046" s="224"/>
      <c r="F1046" s="224"/>
      <c r="G1046" s="222"/>
      <c r="H1046" s="238"/>
      <c r="I1046" s="239"/>
      <c r="J1046" s="239"/>
      <c r="K1046" s="240"/>
      <c r="L1046" s="224"/>
      <c r="M1046" s="215"/>
      <c r="AR1046" s="205">
        <v>0</v>
      </c>
      <c r="AS1046" s="205">
        <v>0</v>
      </c>
    </row>
    <row r="1047" spans="1:45" ht="15.75" customHeight="1">
      <c r="A1047" s="14" t="s">
        <v>127</v>
      </c>
      <c r="B1047" s="216">
        <v>29</v>
      </c>
      <c r="C1047" s="226"/>
      <c r="D1047" s="228"/>
      <c r="E1047" s="224"/>
      <c r="F1047" s="224"/>
      <c r="G1047" s="222"/>
      <c r="H1047" s="238"/>
      <c r="I1047" s="239"/>
      <c r="J1047" s="239"/>
      <c r="K1047" s="240"/>
      <c r="L1047" s="224"/>
      <c r="M1047" s="215"/>
      <c r="AR1047" s="205">
        <v>0</v>
      </c>
      <c r="AS1047" s="205">
        <v>0</v>
      </c>
    </row>
    <row r="1048" spans="1:45" ht="15.75" customHeight="1">
      <c r="A1048" s="14" t="s">
        <v>127</v>
      </c>
      <c r="B1048" s="216">
        <v>30</v>
      </c>
      <c r="C1048" s="226"/>
      <c r="D1048" s="228"/>
      <c r="E1048" s="224"/>
      <c r="F1048" s="224"/>
      <c r="G1048" s="222"/>
      <c r="H1048" s="238"/>
      <c r="I1048" s="239"/>
      <c r="J1048" s="239"/>
      <c r="K1048" s="240"/>
      <c r="L1048" s="224"/>
      <c r="M1048" s="215"/>
      <c r="AR1048" s="205">
        <v>0</v>
      </c>
      <c r="AS1048" s="205">
        <v>0</v>
      </c>
    </row>
    <row r="1049" spans="1:45" ht="15.75" customHeight="1">
      <c r="A1049" s="14" t="s">
        <v>127</v>
      </c>
      <c r="B1049" s="216">
        <v>31</v>
      </c>
      <c r="C1049" s="226"/>
      <c r="D1049" s="228"/>
      <c r="E1049" s="224"/>
      <c r="F1049" s="224"/>
      <c r="G1049" s="222"/>
      <c r="H1049" s="238"/>
      <c r="I1049" s="239"/>
      <c r="J1049" s="239"/>
      <c r="K1049" s="240"/>
      <c r="L1049" s="224"/>
      <c r="M1049" s="215"/>
      <c r="AR1049" s="205">
        <v>0</v>
      </c>
      <c r="AS1049" s="205">
        <v>0</v>
      </c>
    </row>
    <row r="1050" spans="1:45" ht="15.75" customHeight="1">
      <c r="A1050" s="14" t="s">
        <v>127</v>
      </c>
      <c r="B1050" s="216">
        <v>32</v>
      </c>
      <c r="C1050" s="226"/>
      <c r="D1050" s="228"/>
      <c r="E1050" s="224"/>
      <c r="F1050" s="224"/>
      <c r="G1050" s="222"/>
      <c r="H1050" s="238"/>
      <c r="I1050" s="239"/>
      <c r="J1050" s="239"/>
      <c r="K1050" s="240"/>
      <c r="L1050" s="224"/>
      <c r="M1050" s="215"/>
      <c r="AR1050" s="205">
        <v>0</v>
      </c>
      <c r="AS1050" s="205">
        <v>0</v>
      </c>
    </row>
    <row r="1051" spans="1:45" ht="15.75" customHeight="1">
      <c r="A1051" s="14" t="s">
        <v>127</v>
      </c>
      <c r="B1051" s="216">
        <v>33</v>
      </c>
      <c r="C1051" s="226"/>
      <c r="D1051" s="228"/>
      <c r="E1051" s="224"/>
      <c r="F1051" s="224"/>
      <c r="G1051" s="222"/>
      <c r="H1051" s="238"/>
      <c r="I1051" s="239"/>
      <c r="J1051" s="239"/>
      <c r="K1051" s="240"/>
      <c r="L1051" s="224"/>
      <c r="M1051" s="215"/>
      <c r="AR1051" s="205">
        <v>0</v>
      </c>
      <c r="AS1051" s="205">
        <v>0</v>
      </c>
    </row>
    <row r="1052" spans="1:45" ht="15.75" customHeight="1">
      <c r="A1052" s="14" t="s">
        <v>127</v>
      </c>
      <c r="B1052" s="216">
        <v>34</v>
      </c>
      <c r="C1052" s="226"/>
      <c r="D1052" s="228"/>
      <c r="E1052" s="224"/>
      <c r="F1052" s="224"/>
      <c r="G1052" s="222"/>
      <c r="H1052" s="238"/>
      <c r="I1052" s="239"/>
      <c r="J1052" s="239"/>
      <c r="K1052" s="240"/>
      <c r="L1052" s="224"/>
      <c r="M1052" s="215"/>
      <c r="AR1052" s="205">
        <v>0</v>
      </c>
      <c r="AS1052" s="205">
        <v>0</v>
      </c>
    </row>
    <row r="1053" spans="1:45" ht="15.75" customHeight="1">
      <c r="A1053" s="14" t="s">
        <v>127</v>
      </c>
      <c r="B1053" s="216">
        <v>35</v>
      </c>
      <c r="C1053" s="226"/>
      <c r="D1053" s="228"/>
      <c r="E1053" s="224"/>
      <c r="F1053" s="224"/>
      <c r="G1053" s="222"/>
      <c r="H1053" s="238"/>
      <c r="I1053" s="239"/>
      <c r="J1053" s="239"/>
      <c r="K1053" s="240"/>
      <c r="L1053" s="224"/>
      <c r="M1053" s="215"/>
      <c r="AR1053" s="205">
        <v>0</v>
      </c>
      <c r="AS1053" s="205">
        <v>0</v>
      </c>
    </row>
    <row r="1054" spans="1:45" ht="15.75" customHeight="1">
      <c r="A1054" s="14" t="s">
        <v>127</v>
      </c>
      <c r="B1054" s="216">
        <v>36</v>
      </c>
      <c r="C1054" s="226"/>
      <c r="D1054" s="228"/>
      <c r="E1054" s="224"/>
      <c r="F1054" s="224"/>
      <c r="G1054" s="222"/>
      <c r="H1054" s="238"/>
      <c r="I1054" s="239"/>
      <c r="J1054" s="239"/>
      <c r="K1054" s="240"/>
      <c r="L1054" s="224"/>
      <c r="M1054" s="215"/>
      <c r="AR1054" s="205">
        <v>0</v>
      </c>
      <c r="AS1054" s="205">
        <v>0</v>
      </c>
    </row>
    <row r="1055" spans="1:45" ht="15.75" customHeight="1">
      <c r="A1055" s="14" t="s">
        <v>127</v>
      </c>
      <c r="B1055" s="216">
        <v>37</v>
      </c>
      <c r="C1055" s="226"/>
      <c r="D1055" s="228"/>
      <c r="E1055" s="224"/>
      <c r="F1055" s="224"/>
      <c r="G1055" s="222"/>
      <c r="H1055" s="238"/>
      <c r="I1055" s="239"/>
      <c r="J1055" s="239"/>
      <c r="K1055" s="240"/>
      <c r="L1055" s="224"/>
      <c r="M1055" s="215"/>
      <c r="AR1055" s="205">
        <v>0</v>
      </c>
      <c r="AS1055" s="205">
        <v>0</v>
      </c>
    </row>
    <row r="1056" spans="1:45" ht="15.75" customHeight="1">
      <c r="A1056" s="14" t="s">
        <v>127</v>
      </c>
      <c r="B1056" s="216">
        <v>38</v>
      </c>
      <c r="C1056" s="226"/>
      <c r="D1056" s="228"/>
      <c r="E1056" s="224"/>
      <c r="F1056" s="224"/>
      <c r="G1056" s="222"/>
      <c r="H1056" s="238"/>
      <c r="I1056" s="239"/>
      <c r="J1056" s="239"/>
      <c r="K1056" s="240"/>
      <c r="L1056" s="224"/>
      <c r="M1056" s="215"/>
      <c r="AR1056" s="205">
        <v>0</v>
      </c>
      <c r="AS1056" s="205">
        <v>0</v>
      </c>
    </row>
    <row r="1057" spans="1:45" ht="15.75" customHeight="1">
      <c r="A1057" s="14" t="s">
        <v>127</v>
      </c>
      <c r="B1057" s="216">
        <v>39</v>
      </c>
      <c r="C1057" s="226"/>
      <c r="D1057" s="228"/>
      <c r="E1057" s="224"/>
      <c r="F1057" s="224"/>
      <c r="G1057" s="222"/>
      <c r="H1057" s="238"/>
      <c r="I1057" s="239"/>
      <c r="J1057" s="239"/>
      <c r="K1057" s="240"/>
      <c r="L1057" s="224"/>
      <c r="M1057" s="215"/>
      <c r="AR1057" s="205">
        <v>0</v>
      </c>
      <c r="AS1057" s="205">
        <v>0</v>
      </c>
    </row>
    <row r="1058" spans="1:45" ht="15.75" customHeight="1">
      <c r="A1058" s="14" t="s">
        <v>127</v>
      </c>
      <c r="B1058" s="216">
        <v>40</v>
      </c>
      <c r="C1058" s="226"/>
      <c r="D1058" s="228"/>
      <c r="E1058" s="224"/>
      <c r="F1058" s="224"/>
      <c r="G1058" s="222"/>
      <c r="H1058" s="238"/>
      <c r="I1058" s="239"/>
      <c r="J1058" s="239"/>
      <c r="K1058" s="240"/>
      <c r="L1058" s="224"/>
      <c r="M1058" s="215"/>
      <c r="AR1058" s="205">
        <v>0</v>
      </c>
      <c r="AS1058" s="205">
        <v>0</v>
      </c>
    </row>
    <row r="1059" spans="1:45" ht="15.75" customHeight="1">
      <c r="A1059" s="14" t="s">
        <v>127</v>
      </c>
      <c r="B1059" s="216">
        <v>41</v>
      </c>
      <c r="C1059" s="226"/>
      <c r="D1059" s="228"/>
      <c r="E1059" s="224"/>
      <c r="F1059" s="224"/>
      <c r="G1059" s="222"/>
      <c r="H1059" s="238"/>
      <c r="I1059" s="239"/>
      <c r="J1059" s="239"/>
      <c r="K1059" s="240"/>
      <c r="L1059" s="224"/>
      <c r="M1059" s="215"/>
      <c r="AR1059" s="205">
        <v>0</v>
      </c>
      <c r="AS1059" s="205">
        <v>0</v>
      </c>
    </row>
    <row r="1060" spans="1:45" ht="15.75" customHeight="1">
      <c r="A1060" s="14" t="s">
        <v>127</v>
      </c>
      <c r="B1060" s="216">
        <v>42</v>
      </c>
      <c r="C1060" s="226"/>
      <c r="D1060" s="228"/>
      <c r="E1060" s="224"/>
      <c r="F1060" s="224"/>
      <c r="G1060" s="222"/>
      <c r="H1060" s="238"/>
      <c r="I1060" s="239"/>
      <c r="J1060" s="239"/>
      <c r="K1060" s="240"/>
      <c r="L1060" s="224"/>
      <c r="M1060" s="215"/>
      <c r="AR1060" s="205">
        <v>0</v>
      </c>
      <c r="AS1060" s="205">
        <v>0</v>
      </c>
    </row>
    <row r="1061" spans="1:45" ht="15.75" customHeight="1">
      <c r="A1061" s="14" t="s">
        <v>127</v>
      </c>
      <c r="B1061" s="216">
        <v>43</v>
      </c>
      <c r="C1061" s="226"/>
      <c r="D1061" s="228"/>
      <c r="E1061" s="224"/>
      <c r="F1061" s="224"/>
      <c r="G1061" s="222"/>
      <c r="H1061" s="238"/>
      <c r="I1061" s="239"/>
      <c r="J1061" s="239"/>
      <c r="K1061" s="240"/>
      <c r="L1061" s="224"/>
      <c r="M1061" s="215"/>
      <c r="AR1061" s="205">
        <v>0</v>
      </c>
      <c r="AS1061" s="205">
        <v>0</v>
      </c>
    </row>
    <row r="1062" spans="1:45" ht="15.75" customHeight="1">
      <c r="A1062" s="14" t="s">
        <v>127</v>
      </c>
      <c r="B1062" s="216">
        <v>44</v>
      </c>
      <c r="C1062" s="226"/>
      <c r="D1062" s="228"/>
      <c r="E1062" s="224"/>
      <c r="F1062" s="224"/>
      <c r="G1062" s="222"/>
      <c r="H1062" s="238"/>
      <c r="I1062" s="239"/>
      <c r="J1062" s="239"/>
      <c r="K1062" s="240"/>
      <c r="L1062" s="224"/>
      <c r="M1062" s="215"/>
      <c r="AR1062" s="205">
        <v>0</v>
      </c>
      <c r="AS1062" s="205">
        <v>0</v>
      </c>
    </row>
    <row r="1063" spans="1:45" ht="15.75" customHeight="1">
      <c r="A1063" s="14" t="s">
        <v>127</v>
      </c>
      <c r="B1063" s="216">
        <v>45</v>
      </c>
      <c r="C1063" s="226"/>
      <c r="D1063" s="228"/>
      <c r="E1063" s="224"/>
      <c r="F1063" s="224"/>
      <c r="G1063" s="222"/>
      <c r="H1063" s="238"/>
      <c r="I1063" s="239"/>
      <c r="J1063" s="239"/>
      <c r="K1063" s="240"/>
      <c r="L1063" s="224"/>
      <c r="M1063" s="215"/>
      <c r="AR1063" s="205">
        <v>0</v>
      </c>
      <c r="AS1063" s="205">
        <v>0</v>
      </c>
    </row>
    <row r="1064" spans="1:45" ht="15.75" customHeight="1">
      <c r="A1064" s="14" t="s">
        <v>127</v>
      </c>
      <c r="B1064" s="216">
        <v>46</v>
      </c>
      <c r="C1064" s="226"/>
      <c r="D1064" s="228"/>
      <c r="E1064" s="224"/>
      <c r="F1064" s="224"/>
      <c r="G1064" s="222"/>
      <c r="H1064" s="238"/>
      <c r="I1064" s="239"/>
      <c r="J1064" s="239"/>
      <c r="K1064" s="240"/>
      <c r="L1064" s="224"/>
      <c r="M1064" s="215"/>
      <c r="AR1064" s="205">
        <v>0</v>
      </c>
      <c r="AS1064" s="205">
        <v>0</v>
      </c>
    </row>
    <row r="1065" spans="1:45" ht="15.75" customHeight="1">
      <c r="A1065" s="14" t="s">
        <v>127</v>
      </c>
      <c r="B1065" s="216">
        <v>47</v>
      </c>
      <c r="C1065" s="226"/>
      <c r="D1065" s="228"/>
      <c r="E1065" s="224"/>
      <c r="F1065" s="224"/>
      <c r="G1065" s="222"/>
      <c r="H1065" s="238"/>
      <c r="I1065" s="239"/>
      <c r="J1065" s="239"/>
      <c r="K1065" s="240"/>
      <c r="L1065" s="224"/>
      <c r="M1065" s="215"/>
      <c r="AR1065" s="205">
        <v>0</v>
      </c>
      <c r="AS1065" s="205">
        <v>0</v>
      </c>
    </row>
    <row r="1066" spans="1:45" ht="15.75" customHeight="1">
      <c r="A1066" s="14" t="s">
        <v>127</v>
      </c>
      <c r="B1066" s="216">
        <v>48</v>
      </c>
      <c r="C1066" s="226"/>
      <c r="D1066" s="228"/>
      <c r="E1066" s="224"/>
      <c r="F1066" s="224"/>
      <c r="G1066" s="222"/>
      <c r="H1066" s="238"/>
      <c r="I1066" s="239"/>
      <c r="J1066" s="239"/>
      <c r="K1066" s="240"/>
      <c r="L1066" s="224"/>
      <c r="M1066" s="215"/>
      <c r="AR1066" s="205">
        <v>0</v>
      </c>
      <c r="AS1066" s="205">
        <v>0</v>
      </c>
    </row>
    <row r="1067" spans="1:45" ht="15.75" customHeight="1">
      <c r="A1067" s="14" t="s">
        <v>127</v>
      </c>
      <c r="B1067" s="216">
        <v>49</v>
      </c>
      <c r="C1067" s="226"/>
      <c r="D1067" s="228"/>
      <c r="E1067" s="224"/>
      <c r="F1067" s="224"/>
      <c r="G1067" s="222"/>
      <c r="H1067" s="238"/>
      <c r="I1067" s="239"/>
      <c r="J1067" s="239"/>
      <c r="K1067" s="240"/>
      <c r="L1067" s="224"/>
      <c r="M1067" s="215"/>
      <c r="AR1067" s="205">
        <v>0</v>
      </c>
      <c r="AS1067" s="205">
        <v>0</v>
      </c>
    </row>
    <row r="1068" spans="1:45" ht="15.75" customHeight="1">
      <c r="A1068" s="14" t="s">
        <v>127</v>
      </c>
      <c r="B1068" s="216">
        <v>50</v>
      </c>
      <c r="C1068" s="226"/>
      <c r="D1068" s="228"/>
      <c r="E1068" s="224"/>
      <c r="F1068" s="224"/>
      <c r="G1068" s="222"/>
      <c r="H1068" s="238"/>
      <c r="I1068" s="239"/>
      <c r="J1068" s="239"/>
      <c r="K1068" s="240"/>
      <c r="L1068" s="224"/>
      <c r="M1068" s="215"/>
      <c r="AR1068" s="205">
        <v>0</v>
      </c>
      <c r="AS1068" s="205">
        <v>0</v>
      </c>
    </row>
    <row r="1069" spans="1:45" ht="15.75" hidden="1" customHeight="1" outlineLevel="1">
      <c r="A1069" s="14" t="s">
        <v>127</v>
      </c>
      <c r="B1069" s="216">
        <v>51</v>
      </c>
      <c r="C1069" s="226"/>
      <c r="D1069" s="228"/>
      <c r="E1069" s="224"/>
      <c r="F1069" s="224"/>
      <c r="G1069" s="222"/>
      <c r="H1069" s="238"/>
      <c r="I1069" s="239"/>
      <c r="J1069" s="239"/>
      <c r="K1069" s="240"/>
      <c r="L1069" s="224"/>
      <c r="M1069" s="215"/>
      <c r="AR1069" s="205">
        <v>0</v>
      </c>
      <c r="AS1069" s="205">
        <v>0</v>
      </c>
    </row>
    <row r="1070" spans="1:45" ht="15.75" hidden="1" customHeight="1" outlineLevel="1">
      <c r="A1070" s="14" t="s">
        <v>127</v>
      </c>
      <c r="B1070" s="216">
        <v>52</v>
      </c>
      <c r="C1070" s="226"/>
      <c r="D1070" s="228"/>
      <c r="E1070" s="224"/>
      <c r="F1070" s="224"/>
      <c r="G1070" s="222"/>
      <c r="H1070" s="238"/>
      <c r="I1070" s="239"/>
      <c r="J1070" s="239"/>
      <c r="K1070" s="240"/>
      <c r="L1070" s="224"/>
      <c r="M1070" s="215"/>
      <c r="AR1070" s="205">
        <v>0</v>
      </c>
      <c r="AS1070" s="205">
        <v>0</v>
      </c>
    </row>
    <row r="1071" spans="1:45" ht="15.75" hidden="1" customHeight="1" outlineLevel="1">
      <c r="A1071" s="14" t="s">
        <v>127</v>
      </c>
      <c r="B1071" s="216">
        <v>53</v>
      </c>
      <c r="C1071" s="226"/>
      <c r="D1071" s="228"/>
      <c r="E1071" s="224"/>
      <c r="F1071" s="224"/>
      <c r="G1071" s="222"/>
      <c r="H1071" s="238"/>
      <c r="I1071" s="239"/>
      <c r="J1071" s="239"/>
      <c r="K1071" s="240"/>
      <c r="L1071" s="224"/>
      <c r="M1071" s="215"/>
      <c r="AR1071" s="205">
        <v>0</v>
      </c>
      <c r="AS1071" s="205">
        <v>0</v>
      </c>
    </row>
    <row r="1072" spans="1:45" ht="15.75" hidden="1" customHeight="1" outlineLevel="1">
      <c r="A1072" s="14" t="s">
        <v>127</v>
      </c>
      <c r="B1072" s="216">
        <v>54</v>
      </c>
      <c r="C1072" s="226"/>
      <c r="D1072" s="228"/>
      <c r="E1072" s="224"/>
      <c r="F1072" s="224"/>
      <c r="G1072" s="222"/>
      <c r="H1072" s="238"/>
      <c r="I1072" s="239"/>
      <c r="J1072" s="239"/>
      <c r="K1072" s="240"/>
      <c r="L1072" s="224"/>
      <c r="M1072" s="215"/>
      <c r="AR1072" s="205">
        <v>0</v>
      </c>
      <c r="AS1072" s="205">
        <v>0</v>
      </c>
    </row>
    <row r="1073" spans="1:45" ht="15.75" hidden="1" customHeight="1" outlineLevel="1">
      <c r="A1073" s="14" t="s">
        <v>127</v>
      </c>
      <c r="B1073" s="216">
        <v>55</v>
      </c>
      <c r="C1073" s="226"/>
      <c r="D1073" s="228"/>
      <c r="E1073" s="224"/>
      <c r="F1073" s="224"/>
      <c r="G1073" s="222"/>
      <c r="H1073" s="238"/>
      <c r="I1073" s="239"/>
      <c r="J1073" s="239"/>
      <c r="K1073" s="240"/>
      <c r="L1073" s="224"/>
      <c r="M1073" s="215"/>
      <c r="AR1073" s="205">
        <v>0</v>
      </c>
      <c r="AS1073" s="205">
        <v>0</v>
      </c>
    </row>
    <row r="1074" spans="1:45" ht="15.75" hidden="1" customHeight="1" outlineLevel="1">
      <c r="A1074" s="14" t="s">
        <v>127</v>
      </c>
      <c r="B1074" s="216">
        <v>56</v>
      </c>
      <c r="C1074" s="226"/>
      <c r="D1074" s="228"/>
      <c r="E1074" s="224"/>
      <c r="F1074" s="224"/>
      <c r="G1074" s="222"/>
      <c r="H1074" s="238"/>
      <c r="I1074" s="239"/>
      <c r="J1074" s="239"/>
      <c r="K1074" s="240"/>
      <c r="L1074" s="224"/>
      <c r="M1074" s="215"/>
      <c r="AR1074" s="205">
        <v>0</v>
      </c>
      <c r="AS1074" s="205">
        <v>0</v>
      </c>
    </row>
    <row r="1075" spans="1:45" ht="15.75" hidden="1" customHeight="1" outlineLevel="1">
      <c r="A1075" s="14" t="s">
        <v>127</v>
      </c>
      <c r="B1075" s="216">
        <v>57</v>
      </c>
      <c r="C1075" s="226"/>
      <c r="D1075" s="228"/>
      <c r="E1075" s="224"/>
      <c r="F1075" s="224"/>
      <c r="G1075" s="222"/>
      <c r="H1075" s="238"/>
      <c r="I1075" s="239"/>
      <c r="J1075" s="239"/>
      <c r="K1075" s="240"/>
      <c r="L1075" s="224"/>
      <c r="M1075" s="215"/>
      <c r="AR1075" s="205">
        <v>0</v>
      </c>
      <c r="AS1075" s="205">
        <v>0</v>
      </c>
    </row>
    <row r="1076" spans="1:45" ht="15.75" hidden="1" customHeight="1" outlineLevel="1">
      <c r="A1076" s="14" t="s">
        <v>127</v>
      </c>
      <c r="B1076" s="216">
        <v>58</v>
      </c>
      <c r="C1076" s="226"/>
      <c r="D1076" s="228"/>
      <c r="E1076" s="224"/>
      <c r="F1076" s="224"/>
      <c r="G1076" s="222"/>
      <c r="H1076" s="238"/>
      <c r="I1076" s="239"/>
      <c r="J1076" s="239"/>
      <c r="K1076" s="240"/>
      <c r="L1076" s="224"/>
      <c r="M1076" s="215"/>
      <c r="AR1076" s="205">
        <v>0</v>
      </c>
      <c r="AS1076" s="205">
        <v>0</v>
      </c>
    </row>
    <row r="1077" spans="1:45" ht="15.75" hidden="1" customHeight="1" outlineLevel="1">
      <c r="A1077" s="14" t="s">
        <v>127</v>
      </c>
      <c r="B1077" s="216">
        <v>59</v>
      </c>
      <c r="C1077" s="226"/>
      <c r="D1077" s="228"/>
      <c r="E1077" s="224"/>
      <c r="F1077" s="224"/>
      <c r="G1077" s="222"/>
      <c r="H1077" s="238"/>
      <c r="I1077" s="239"/>
      <c r="J1077" s="239"/>
      <c r="K1077" s="240"/>
      <c r="L1077" s="224"/>
      <c r="M1077" s="215"/>
      <c r="AR1077" s="205">
        <v>0</v>
      </c>
      <c r="AS1077" s="205">
        <v>0</v>
      </c>
    </row>
    <row r="1078" spans="1:45" ht="15.75" hidden="1" customHeight="1" outlineLevel="1">
      <c r="A1078" s="14" t="s">
        <v>127</v>
      </c>
      <c r="B1078" s="216">
        <v>60</v>
      </c>
      <c r="C1078" s="226"/>
      <c r="D1078" s="228"/>
      <c r="E1078" s="224"/>
      <c r="F1078" s="224"/>
      <c r="G1078" s="222"/>
      <c r="H1078" s="238"/>
      <c r="I1078" s="239"/>
      <c r="J1078" s="239"/>
      <c r="K1078" s="240"/>
      <c r="L1078" s="224"/>
      <c r="M1078" s="215"/>
      <c r="AR1078" s="205">
        <v>0</v>
      </c>
      <c r="AS1078" s="205">
        <v>0</v>
      </c>
    </row>
    <row r="1079" spans="1:45" ht="15.75" hidden="1" customHeight="1" outlineLevel="1">
      <c r="A1079" s="14" t="s">
        <v>127</v>
      </c>
      <c r="B1079" s="216">
        <v>61</v>
      </c>
      <c r="C1079" s="226"/>
      <c r="D1079" s="228"/>
      <c r="E1079" s="224"/>
      <c r="F1079" s="224"/>
      <c r="G1079" s="222"/>
      <c r="H1079" s="238"/>
      <c r="I1079" s="239"/>
      <c r="J1079" s="239"/>
      <c r="K1079" s="240"/>
      <c r="L1079" s="224"/>
      <c r="M1079" s="215"/>
      <c r="AR1079" s="205">
        <v>0</v>
      </c>
      <c r="AS1079" s="205">
        <v>0</v>
      </c>
    </row>
    <row r="1080" spans="1:45" ht="15.75" hidden="1" customHeight="1" outlineLevel="1">
      <c r="A1080" s="14" t="s">
        <v>127</v>
      </c>
      <c r="B1080" s="216">
        <v>62</v>
      </c>
      <c r="C1080" s="226"/>
      <c r="D1080" s="228"/>
      <c r="E1080" s="224"/>
      <c r="F1080" s="224"/>
      <c r="G1080" s="222"/>
      <c r="H1080" s="238"/>
      <c r="I1080" s="239"/>
      <c r="J1080" s="239"/>
      <c r="K1080" s="240"/>
      <c r="L1080" s="224"/>
      <c r="M1080" s="215"/>
      <c r="AR1080" s="205">
        <v>0</v>
      </c>
      <c r="AS1080" s="205">
        <v>0</v>
      </c>
    </row>
    <row r="1081" spans="1:45" ht="15.75" hidden="1" customHeight="1" outlineLevel="1">
      <c r="A1081" s="14" t="s">
        <v>127</v>
      </c>
      <c r="B1081" s="216">
        <v>63</v>
      </c>
      <c r="C1081" s="226"/>
      <c r="D1081" s="228"/>
      <c r="E1081" s="224"/>
      <c r="F1081" s="224"/>
      <c r="G1081" s="222"/>
      <c r="H1081" s="238"/>
      <c r="I1081" s="239"/>
      <c r="J1081" s="239"/>
      <c r="K1081" s="240"/>
      <c r="L1081" s="224"/>
      <c r="M1081" s="215"/>
      <c r="AR1081" s="205">
        <v>0</v>
      </c>
      <c r="AS1081" s="205">
        <v>0</v>
      </c>
    </row>
    <row r="1082" spans="1:45" ht="15.75" hidden="1" customHeight="1" outlineLevel="1">
      <c r="A1082" s="14" t="s">
        <v>127</v>
      </c>
      <c r="B1082" s="216">
        <v>64</v>
      </c>
      <c r="C1082" s="226"/>
      <c r="D1082" s="228"/>
      <c r="E1082" s="224"/>
      <c r="F1082" s="224"/>
      <c r="G1082" s="222"/>
      <c r="H1082" s="238"/>
      <c r="I1082" s="239"/>
      <c r="J1082" s="239"/>
      <c r="K1082" s="240"/>
      <c r="L1082" s="224"/>
      <c r="M1082" s="215"/>
      <c r="AR1082" s="205">
        <v>0</v>
      </c>
      <c r="AS1082" s="205">
        <v>0</v>
      </c>
    </row>
    <row r="1083" spans="1:45" ht="15.75" hidden="1" customHeight="1" outlineLevel="1">
      <c r="A1083" s="14" t="s">
        <v>127</v>
      </c>
      <c r="B1083" s="216">
        <v>65</v>
      </c>
      <c r="C1083" s="226"/>
      <c r="D1083" s="228"/>
      <c r="E1083" s="224"/>
      <c r="F1083" s="224"/>
      <c r="G1083" s="222"/>
      <c r="H1083" s="238"/>
      <c r="I1083" s="239"/>
      <c r="J1083" s="239"/>
      <c r="K1083" s="240"/>
      <c r="L1083" s="224"/>
      <c r="M1083" s="215"/>
      <c r="AR1083" s="205">
        <v>0</v>
      </c>
      <c r="AS1083" s="205">
        <v>0</v>
      </c>
    </row>
    <row r="1084" spans="1:45" ht="15.75" hidden="1" customHeight="1" outlineLevel="1">
      <c r="A1084" s="14" t="s">
        <v>127</v>
      </c>
      <c r="B1084" s="216">
        <v>66</v>
      </c>
      <c r="C1084" s="226"/>
      <c r="D1084" s="228"/>
      <c r="E1084" s="224"/>
      <c r="F1084" s="224"/>
      <c r="G1084" s="222"/>
      <c r="H1084" s="238"/>
      <c r="I1084" s="239"/>
      <c r="J1084" s="239"/>
      <c r="K1084" s="240"/>
      <c r="L1084" s="224"/>
      <c r="M1084" s="215"/>
      <c r="AR1084" s="205">
        <v>0</v>
      </c>
      <c r="AS1084" s="205">
        <v>0</v>
      </c>
    </row>
    <row r="1085" spans="1:45" ht="15.75" hidden="1" customHeight="1" outlineLevel="1">
      <c r="A1085" s="14" t="s">
        <v>127</v>
      </c>
      <c r="B1085" s="216">
        <v>67</v>
      </c>
      <c r="C1085" s="226"/>
      <c r="D1085" s="228"/>
      <c r="E1085" s="224"/>
      <c r="F1085" s="224"/>
      <c r="G1085" s="222"/>
      <c r="H1085" s="238"/>
      <c r="I1085" s="239"/>
      <c r="J1085" s="239"/>
      <c r="K1085" s="240"/>
      <c r="L1085" s="224"/>
      <c r="M1085" s="215"/>
      <c r="AR1085" s="205">
        <v>0</v>
      </c>
      <c r="AS1085" s="205">
        <v>0</v>
      </c>
    </row>
    <row r="1086" spans="1:45" ht="15.75" hidden="1" customHeight="1" outlineLevel="1">
      <c r="A1086" s="14" t="s">
        <v>127</v>
      </c>
      <c r="B1086" s="216">
        <v>68</v>
      </c>
      <c r="C1086" s="226"/>
      <c r="D1086" s="228"/>
      <c r="E1086" s="224"/>
      <c r="F1086" s="224"/>
      <c r="G1086" s="222"/>
      <c r="H1086" s="238"/>
      <c r="I1086" s="239"/>
      <c r="J1086" s="239"/>
      <c r="K1086" s="240"/>
      <c r="L1086" s="224"/>
      <c r="M1086" s="215"/>
      <c r="AR1086" s="205">
        <v>0</v>
      </c>
      <c r="AS1086" s="205">
        <v>0</v>
      </c>
    </row>
    <row r="1087" spans="1:45" ht="15.75" hidden="1" customHeight="1" outlineLevel="1">
      <c r="A1087" s="14" t="s">
        <v>127</v>
      </c>
      <c r="B1087" s="216">
        <v>69</v>
      </c>
      <c r="C1087" s="226"/>
      <c r="D1087" s="228"/>
      <c r="E1087" s="224"/>
      <c r="F1087" s="224"/>
      <c r="G1087" s="222"/>
      <c r="H1087" s="238"/>
      <c r="I1087" s="239"/>
      <c r="J1087" s="239"/>
      <c r="K1087" s="240"/>
      <c r="L1087" s="224"/>
      <c r="M1087" s="215"/>
      <c r="AR1087" s="205">
        <v>0</v>
      </c>
      <c r="AS1087" s="205">
        <v>0</v>
      </c>
    </row>
    <row r="1088" spans="1:45" ht="15.75" hidden="1" customHeight="1" outlineLevel="1">
      <c r="A1088" s="14" t="s">
        <v>127</v>
      </c>
      <c r="B1088" s="216">
        <v>70</v>
      </c>
      <c r="C1088" s="226"/>
      <c r="D1088" s="228"/>
      <c r="E1088" s="224"/>
      <c r="F1088" s="224"/>
      <c r="G1088" s="222"/>
      <c r="H1088" s="238"/>
      <c r="I1088" s="239"/>
      <c r="J1088" s="239"/>
      <c r="K1088" s="240"/>
      <c r="L1088" s="224"/>
      <c r="M1088" s="215"/>
      <c r="AR1088" s="205">
        <v>0</v>
      </c>
      <c r="AS1088" s="205">
        <v>0</v>
      </c>
    </row>
    <row r="1089" spans="1:45" ht="15.75" hidden="1" customHeight="1" outlineLevel="1">
      <c r="A1089" s="14" t="s">
        <v>127</v>
      </c>
      <c r="B1089" s="216">
        <v>71</v>
      </c>
      <c r="C1089" s="226"/>
      <c r="D1089" s="228"/>
      <c r="E1089" s="224"/>
      <c r="F1089" s="224"/>
      <c r="G1089" s="222"/>
      <c r="H1089" s="238"/>
      <c r="I1089" s="239"/>
      <c r="J1089" s="239"/>
      <c r="K1089" s="240"/>
      <c r="L1089" s="224"/>
      <c r="M1089" s="215"/>
      <c r="AR1089" s="205">
        <v>0</v>
      </c>
      <c r="AS1089" s="205">
        <v>0</v>
      </c>
    </row>
    <row r="1090" spans="1:45" ht="15.75" hidden="1" customHeight="1" outlineLevel="1">
      <c r="A1090" s="14" t="s">
        <v>127</v>
      </c>
      <c r="B1090" s="216">
        <v>72</v>
      </c>
      <c r="C1090" s="226"/>
      <c r="D1090" s="228"/>
      <c r="E1090" s="224"/>
      <c r="F1090" s="224"/>
      <c r="G1090" s="222"/>
      <c r="H1090" s="238"/>
      <c r="I1090" s="239"/>
      <c r="J1090" s="239"/>
      <c r="K1090" s="240"/>
      <c r="L1090" s="224"/>
      <c r="M1090" s="215"/>
      <c r="AR1090" s="205">
        <v>0</v>
      </c>
      <c r="AS1090" s="205">
        <v>0</v>
      </c>
    </row>
    <row r="1091" spans="1:45" ht="15.75" hidden="1" customHeight="1" outlineLevel="1">
      <c r="A1091" s="14" t="s">
        <v>127</v>
      </c>
      <c r="B1091" s="216">
        <v>73</v>
      </c>
      <c r="C1091" s="226"/>
      <c r="D1091" s="228"/>
      <c r="E1091" s="224"/>
      <c r="F1091" s="224"/>
      <c r="G1091" s="222"/>
      <c r="H1091" s="238"/>
      <c r="I1091" s="239"/>
      <c r="J1091" s="239"/>
      <c r="K1091" s="240"/>
      <c r="L1091" s="224"/>
      <c r="M1091" s="215"/>
      <c r="AR1091" s="205">
        <v>0</v>
      </c>
      <c r="AS1091" s="205">
        <v>0</v>
      </c>
    </row>
    <row r="1092" spans="1:45" ht="15.75" hidden="1" customHeight="1" outlineLevel="1">
      <c r="A1092" s="14" t="s">
        <v>127</v>
      </c>
      <c r="B1092" s="216">
        <v>74</v>
      </c>
      <c r="C1092" s="226"/>
      <c r="D1092" s="228"/>
      <c r="E1092" s="224"/>
      <c r="F1092" s="224"/>
      <c r="G1092" s="222"/>
      <c r="H1092" s="238"/>
      <c r="I1092" s="239"/>
      <c r="J1092" s="239"/>
      <c r="K1092" s="240"/>
      <c r="L1092" s="224"/>
      <c r="M1092" s="215"/>
      <c r="AR1092" s="205">
        <v>0</v>
      </c>
      <c r="AS1092" s="205">
        <v>0</v>
      </c>
    </row>
    <row r="1093" spans="1:45" ht="15.75" hidden="1" customHeight="1" outlineLevel="1">
      <c r="A1093" s="14" t="s">
        <v>127</v>
      </c>
      <c r="B1093" s="216">
        <v>75</v>
      </c>
      <c r="C1093" s="226"/>
      <c r="D1093" s="228"/>
      <c r="E1093" s="224"/>
      <c r="F1093" s="224"/>
      <c r="G1093" s="222"/>
      <c r="H1093" s="238"/>
      <c r="I1093" s="239"/>
      <c r="J1093" s="239"/>
      <c r="K1093" s="240"/>
      <c r="L1093" s="224"/>
      <c r="M1093" s="215"/>
      <c r="AR1093" s="205">
        <v>0</v>
      </c>
      <c r="AS1093" s="205">
        <v>0</v>
      </c>
    </row>
    <row r="1094" spans="1:45" ht="15.75" hidden="1" customHeight="1" outlineLevel="1">
      <c r="A1094" s="14" t="s">
        <v>127</v>
      </c>
      <c r="B1094" s="216">
        <v>76</v>
      </c>
      <c r="C1094" s="226"/>
      <c r="D1094" s="228"/>
      <c r="E1094" s="224"/>
      <c r="F1094" s="224"/>
      <c r="G1094" s="222"/>
      <c r="H1094" s="238"/>
      <c r="I1094" s="239"/>
      <c r="J1094" s="239"/>
      <c r="K1094" s="240"/>
      <c r="L1094" s="224"/>
      <c r="M1094" s="215"/>
      <c r="AR1094" s="205">
        <v>0</v>
      </c>
      <c r="AS1094" s="205">
        <v>0</v>
      </c>
    </row>
    <row r="1095" spans="1:45" ht="15.75" hidden="1" customHeight="1" outlineLevel="1">
      <c r="A1095" s="14" t="s">
        <v>127</v>
      </c>
      <c r="B1095" s="216">
        <v>77</v>
      </c>
      <c r="C1095" s="226"/>
      <c r="D1095" s="228"/>
      <c r="E1095" s="224"/>
      <c r="F1095" s="224"/>
      <c r="G1095" s="222"/>
      <c r="H1095" s="238"/>
      <c r="I1095" s="239"/>
      <c r="J1095" s="239"/>
      <c r="K1095" s="240"/>
      <c r="L1095" s="224"/>
      <c r="M1095" s="215"/>
      <c r="AR1095" s="205">
        <v>0</v>
      </c>
      <c r="AS1095" s="205">
        <v>0</v>
      </c>
    </row>
    <row r="1096" spans="1:45" ht="15.75" hidden="1" customHeight="1" outlineLevel="1">
      <c r="A1096" s="14" t="s">
        <v>127</v>
      </c>
      <c r="B1096" s="216">
        <v>78</v>
      </c>
      <c r="C1096" s="226"/>
      <c r="D1096" s="228"/>
      <c r="E1096" s="224"/>
      <c r="F1096" s="224"/>
      <c r="G1096" s="222"/>
      <c r="H1096" s="238"/>
      <c r="I1096" s="239"/>
      <c r="J1096" s="239"/>
      <c r="K1096" s="240"/>
      <c r="L1096" s="224"/>
      <c r="M1096" s="215"/>
      <c r="AR1096" s="205">
        <v>0</v>
      </c>
      <c r="AS1096" s="205">
        <v>0</v>
      </c>
    </row>
    <row r="1097" spans="1:45" ht="15.75" hidden="1" customHeight="1" outlineLevel="1">
      <c r="A1097" s="14" t="s">
        <v>127</v>
      </c>
      <c r="B1097" s="216">
        <v>79</v>
      </c>
      <c r="C1097" s="226"/>
      <c r="D1097" s="228"/>
      <c r="E1097" s="224"/>
      <c r="F1097" s="224"/>
      <c r="G1097" s="222"/>
      <c r="H1097" s="238"/>
      <c r="I1097" s="239"/>
      <c r="J1097" s="239"/>
      <c r="K1097" s="240"/>
      <c r="L1097" s="224"/>
      <c r="M1097" s="215"/>
      <c r="AR1097" s="205">
        <v>0</v>
      </c>
      <c r="AS1097" s="205">
        <v>0</v>
      </c>
    </row>
    <row r="1098" spans="1:45" ht="15.75" hidden="1" customHeight="1" outlineLevel="1">
      <c r="A1098" s="14" t="s">
        <v>127</v>
      </c>
      <c r="B1098" s="216">
        <v>80</v>
      </c>
      <c r="C1098" s="226"/>
      <c r="D1098" s="228"/>
      <c r="E1098" s="224"/>
      <c r="F1098" s="224"/>
      <c r="G1098" s="222"/>
      <c r="H1098" s="238"/>
      <c r="I1098" s="239"/>
      <c r="J1098" s="239"/>
      <c r="K1098" s="240"/>
      <c r="L1098" s="224"/>
      <c r="M1098" s="215"/>
      <c r="AR1098" s="205">
        <v>0</v>
      </c>
      <c r="AS1098" s="205">
        <v>0</v>
      </c>
    </row>
    <row r="1099" spans="1:45" ht="15.75" hidden="1" customHeight="1" outlineLevel="1">
      <c r="A1099" s="14" t="s">
        <v>127</v>
      </c>
      <c r="B1099" s="216">
        <v>81</v>
      </c>
      <c r="C1099" s="226"/>
      <c r="D1099" s="228"/>
      <c r="E1099" s="224"/>
      <c r="F1099" s="224"/>
      <c r="G1099" s="222"/>
      <c r="H1099" s="238"/>
      <c r="I1099" s="239"/>
      <c r="J1099" s="239"/>
      <c r="K1099" s="240"/>
      <c r="L1099" s="224"/>
      <c r="M1099" s="215"/>
      <c r="AR1099" s="205">
        <v>0</v>
      </c>
      <c r="AS1099" s="205">
        <v>0</v>
      </c>
    </row>
    <row r="1100" spans="1:45" ht="15.75" hidden="1" customHeight="1" outlineLevel="1">
      <c r="A1100" s="14" t="s">
        <v>127</v>
      </c>
      <c r="B1100" s="216">
        <v>82</v>
      </c>
      <c r="C1100" s="226"/>
      <c r="D1100" s="228"/>
      <c r="E1100" s="224"/>
      <c r="F1100" s="224"/>
      <c r="G1100" s="222"/>
      <c r="H1100" s="238"/>
      <c r="I1100" s="239"/>
      <c r="J1100" s="239"/>
      <c r="K1100" s="240"/>
      <c r="L1100" s="224"/>
      <c r="M1100" s="215"/>
      <c r="AR1100" s="205">
        <v>0</v>
      </c>
      <c r="AS1100" s="205">
        <v>0</v>
      </c>
    </row>
    <row r="1101" spans="1:45" ht="15.75" hidden="1" customHeight="1" outlineLevel="1">
      <c r="A1101" s="14" t="s">
        <v>127</v>
      </c>
      <c r="B1101" s="216">
        <v>83</v>
      </c>
      <c r="C1101" s="226"/>
      <c r="D1101" s="228"/>
      <c r="E1101" s="224"/>
      <c r="F1101" s="224"/>
      <c r="G1101" s="222"/>
      <c r="H1101" s="238"/>
      <c r="I1101" s="239"/>
      <c r="J1101" s="239"/>
      <c r="K1101" s="240"/>
      <c r="L1101" s="224"/>
      <c r="M1101" s="215"/>
      <c r="AR1101" s="205">
        <v>0</v>
      </c>
      <c r="AS1101" s="205">
        <v>0</v>
      </c>
    </row>
    <row r="1102" spans="1:45" ht="15.75" hidden="1" customHeight="1" outlineLevel="1">
      <c r="A1102" s="14" t="s">
        <v>127</v>
      </c>
      <c r="B1102" s="216">
        <v>84</v>
      </c>
      <c r="C1102" s="226"/>
      <c r="D1102" s="228"/>
      <c r="E1102" s="224"/>
      <c r="F1102" s="224"/>
      <c r="G1102" s="222"/>
      <c r="H1102" s="238"/>
      <c r="I1102" s="239"/>
      <c r="J1102" s="239"/>
      <c r="K1102" s="240"/>
      <c r="L1102" s="224"/>
      <c r="M1102" s="215"/>
      <c r="AR1102" s="205">
        <v>0</v>
      </c>
      <c r="AS1102" s="205">
        <v>0</v>
      </c>
    </row>
    <row r="1103" spans="1:45" ht="15.75" hidden="1" customHeight="1" outlineLevel="1">
      <c r="A1103" s="14" t="s">
        <v>127</v>
      </c>
      <c r="B1103" s="216">
        <v>85</v>
      </c>
      <c r="C1103" s="226"/>
      <c r="D1103" s="228"/>
      <c r="E1103" s="224"/>
      <c r="F1103" s="224"/>
      <c r="G1103" s="222"/>
      <c r="H1103" s="238"/>
      <c r="I1103" s="239"/>
      <c r="J1103" s="239"/>
      <c r="K1103" s="240"/>
      <c r="L1103" s="224"/>
      <c r="M1103" s="215"/>
      <c r="AR1103" s="205">
        <v>0</v>
      </c>
      <c r="AS1103" s="205">
        <v>0</v>
      </c>
    </row>
    <row r="1104" spans="1:45" ht="15.75" hidden="1" customHeight="1" outlineLevel="1">
      <c r="A1104" s="14" t="s">
        <v>127</v>
      </c>
      <c r="B1104" s="216">
        <v>86</v>
      </c>
      <c r="C1104" s="226"/>
      <c r="D1104" s="228"/>
      <c r="E1104" s="224"/>
      <c r="F1104" s="224"/>
      <c r="G1104" s="222"/>
      <c r="H1104" s="238"/>
      <c r="I1104" s="239"/>
      <c r="J1104" s="239"/>
      <c r="K1104" s="240"/>
      <c r="L1104" s="224"/>
      <c r="M1104" s="215"/>
      <c r="AR1104" s="205">
        <v>0</v>
      </c>
      <c r="AS1104" s="205">
        <v>0</v>
      </c>
    </row>
    <row r="1105" spans="1:45" ht="15.75" hidden="1" customHeight="1" outlineLevel="1">
      <c r="A1105" s="14" t="s">
        <v>127</v>
      </c>
      <c r="B1105" s="216">
        <v>87</v>
      </c>
      <c r="C1105" s="226"/>
      <c r="D1105" s="228"/>
      <c r="E1105" s="224"/>
      <c r="F1105" s="224"/>
      <c r="G1105" s="222"/>
      <c r="H1105" s="238"/>
      <c r="I1105" s="239"/>
      <c r="J1105" s="239"/>
      <c r="K1105" s="240"/>
      <c r="L1105" s="224"/>
      <c r="M1105" s="215"/>
      <c r="AR1105" s="205">
        <v>0</v>
      </c>
      <c r="AS1105" s="205">
        <v>0</v>
      </c>
    </row>
    <row r="1106" spans="1:45" ht="15.75" hidden="1" customHeight="1" outlineLevel="1">
      <c r="A1106" s="14" t="s">
        <v>127</v>
      </c>
      <c r="B1106" s="216">
        <v>88</v>
      </c>
      <c r="C1106" s="226"/>
      <c r="D1106" s="228"/>
      <c r="E1106" s="224"/>
      <c r="F1106" s="224"/>
      <c r="G1106" s="222"/>
      <c r="H1106" s="238"/>
      <c r="I1106" s="239"/>
      <c r="J1106" s="239"/>
      <c r="K1106" s="240"/>
      <c r="L1106" s="224"/>
      <c r="M1106" s="215"/>
      <c r="AR1106" s="205">
        <v>0</v>
      </c>
      <c r="AS1106" s="205">
        <v>0</v>
      </c>
    </row>
    <row r="1107" spans="1:45" ht="15.75" hidden="1" customHeight="1" outlineLevel="1">
      <c r="A1107" s="14" t="s">
        <v>127</v>
      </c>
      <c r="B1107" s="216">
        <v>89</v>
      </c>
      <c r="C1107" s="226"/>
      <c r="D1107" s="228"/>
      <c r="E1107" s="224"/>
      <c r="F1107" s="224"/>
      <c r="G1107" s="222"/>
      <c r="H1107" s="238"/>
      <c r="I1107" s="239"/>
      <c r="J1107" s="239"/>
      <c r="K1107" s="240"/>
      <c r="L1107" s="224"/>
      <c r="M1107" s="215"/>
      <c r="AR1107" s="205">
        <v>0</v>
      </c>
      <c r="AS1107" s="205">
        <v>0</v>
      </c>
    </row>
    <row r="1108" spans="1:45" ht="15.75" hidden="1" customHeight="1" outlineLevel="1">
      <c r="A1108" s="14" t="s">
        <v>127</v>
      </c>
      <c r="B1108" s="216">
        <v>90</v>
      </c>
      <c r="C1108" s="226"/>
      <c r="D1108" s="228"/>
      <c r="E1108" s="224"/>
      <c r="F1108" s="224"/>
      <c r="G1108" s="222"/>
      <c r="H1108" s="238"/>
      <c r="I1108" s="239"/>
      <c r="J1108" s="239"/>
      <c r="K1108" s="240"/>
      <c r="L1108" s="224"/>
      <c r="M1108" s="215"/>
      <c r="AR1108" s="205">
        <v>0</v>
      </c>
      <c r="AS1108" s="205">
        <v>0</v>
      </c>
    </row>
    <row r="1109" spans="1:45" ht="15.75" hidden="1" customHeight="1" outlineLevel="1">
      <c r="A1109" s="14" t="s">
        <v>127</v>
      </c>
      <c r="B1109" s="216">
        <v>91</v>
      </c>
      <c r="C1109" s="226"/>
      <c r="D1109" s="228"/>
      <c r="E1109" s="224"/>
      <c r="F1109" s="224"/>
      <c r="G1109" s="222"/>
      <c r="H1109" s="238"/>
      <c r="I1109" s="239"/>
      <c r="J1109" s="239"/>
      <c r="K1109" s="240"/>
      <c r="L1109" s="224"/>
      <c r="M1109" s="215"/>
      <c r="AR1109" s="205">
        <v>0</v>
      </c>
      <c r="AS1109" s="205">
        <v>0</v>
      </c>
    </row>
    <row r="1110" spans="1:45" ht="15.75" hidden="1" customHeight="1" outlineLevel="1">
      <c r="A1110" s="14" t="s">
        <v>127</v>
      </c>
      <c r="B1110" s="216">
        <v>92</v>
      </c>
      <c r="C1110" s="226"/>
      <c r="D1110" s="228"/>
      <c r="E1110" s="224"/>
      <c r="F1110" s="224"/>
      <c r="G1110" s="222"/>
      <c r="H1110" s="238"/>
      <c r="I1110" s="239"/>
      <c r="J1110" s="239"/>
      <c r="K1110" s="240"/>
      <c r="L1110" s="224"/>
      <c r="M1110" s="215"/>
      <c r="AR1110" s="205">
        <v>0</v>
      </c>
      <c r="AS1110" s="205">
        <v>0</v>
      </c>
    </row>
    <row r="1111" spans="1:45" ht="15.75" hidden="1" customHeight="1" outlineLevel="1">
      <c r="A1111" s="14" t="s">
        <v>127</v>
      </c>
      <c r="B1111" s="216">
        <v>93</v>
      </c>
      <c r="C1111" s="226"/>
      <c r="D1111" s="228"/>
      <c r="E1111" s="224"/>
      <c r="F1111" s="224"/>
      <c r="G1111" s="222"/>
      <c r="H1111" s="238"/>
      <c r="I1111" s="239"/>
      <c r="J1111" s="239"/>
      <c r="K1111" s="240"/>
      <c r="L1111" s="224"/>
      <c r="M1111" s="215"/>
      <c r="AR1111" s="205">
        <v>0</v>
      </c>
      <c r="AS1111" s="205">
        <v>0</v>
      </c>
    </row>
    <row r="1112" spans="1:45" ht="15.75" hidden="1" customHeight="1" outlineLevel="1">
      <c r="A1112" s="14" t="s">
        <v>127</v>
      </c>
      <c r="B1112" s="216">
        <v>94</v>
      </c>
      <c r="C1112" s="226"/>
      <c r="D1112" s="228"/>
      <c r="E1112" s="224"/>
      <c r="F1112" s="224"/>
      <c r="G1112" s="222"/>
      <c r="H1112" s="238"/>
      <c r="I1112" s="239"/>
      <c r="J1112" s="239"/>
      <c r="K1112" s="240"/>
      <c r="L1112" s="224"/>
      <c r="M1112" s="215"/>
      <c r="AR1112" s="205">
        <v>0</v>
      </c>
      <c r="AS1112" s="205">
        <v>0</v>
      </c>
    </row>
    <row r="1113" spans="1:45" ht="15.75" hidden="1" customHeight="1" outlineLevel="1">
      <c r="A1113" s="14" t="s">
        <v>127</v>
      </c>
      <c r="B1113" s="216">
        <v>95</v>
      </c>
      <c r="C1113" s="226"/>
      <c r="D1113" s="228"/>
      <c r="E1113" s="224"/>
      <c r="F1113" s="224"/>
      <c r="G1113" s="222"/>
      <c r="H1113" s="238"/>
      <c r="I1113" s="239"/>
      <c r="J1113" s="239"/>
      <c r="K1113" s="240"/>
      <c r="L1113" s="224"/>
      <c r="M1113" s="215"/>
      <c r="AR1113" s="205">
        <v>0</v>
      </c>
      <c r="AS1113" s="205">
        <v>0</v>
      </c>
    </row>
    <row r="1114" spans="1:45" ht="15.75" hidden="1" customHeight="1" outlineLevel="1">
      <c r="A1114" s="14" t="s">
        <v>127</v>
      </c>
      <c r="B1114" s="216">
        <v>96</v>
      </c>
      <c r="C1114" s="226"/>
      <c r="D1114" s="228"/>
      <c r="E1114" s="224"/>
      <c r="F1114" s="224"/>
      <c r="G1114" s="222"/>
      <c r="H1114" s="238"/>
      <c r="I1114" s="239"/>
      <c r="J1114" s="239"/>
      <c r="K1114" s="240"/>
      <c r="L1114" s="224"/>
      <c r="M1114" s="215"/>
      <c r="AR1114" s="205">
        <v>0</v>
      </c>
      <c r="AS1114" s="205">
        <v>0</v>
      </c>
    </row>
    <row r="1115" spans="1:45" ht="15.75" hidden="1" customHeight="1" outlineLevel="1">
      <c r="A1115" s="14" t="s">
        <v>127</v>
      </c>
      <c r="B1115" s="216">
        <v>97</v>
      </c>
      <c r="C1115" s="226"/>
      <c r="D1115" s="228"/>
      <c r="E1115" s="224"/>
      <c r="F1115" s="224"/>
      <c r="G1115" s="222"/>
      <c r="H1115" s="238"/>
      <c r="I1115" s="239"/>
      <c r="J1115" s="239"/>
      <c r="K1115" s="240"/>
      <c r="L1115" s="224"/>
      <c r="M1115" s="215"/>
      <c r="AR1115" s="205">
        <v>0</v>
      </c>
      <c r="AS1115" s="205">
        <v>0</v>
      </c>
    </row>
    <row r="1116" spans="1:45" ht="15.75" hidden="1" customHeight="1" outlineLevel="1">
      <c r="A1116" s="14" t="s">
        <v>127</v>
      </c>
      <c r="B1116" s="216">
        <v>98</v>
      </c>
      <c r="C1116" s="226"/>
      <c r="D1116" s="228"/>
      <c r="E1116" s="224"/>
      <c r="F1116" s="224"/>
      <c r="G1116" s="222"/>
      <c r="H1116" s="238"/>
      <c r="I1116" s="239"/>
      <c r="J1116" s="239"/>
      <c r="K1116" s="240"/>
      <c r="L1116" s="224"/>
      <c r="M1116" s="215"/>
      <c r="AR1116" s="205">
        <v>0</v>
      </c>
      <c r="AS1116" s="205">
        <v>0</v>
      </c>
    </row>
    <row r="1117" spans="1:45" ht="15.75" hidden="1" customHeight="1" outlineLevel="1">
      <c r="A1117" s="14" t="s">
        <v>127</v>
      </c>
      <c r="B1117" s="216">
        <v>99</v>
      </c>
      <c r="C1117" s="226"/>
      <c r="D1117" s="228"/>
      <c r="E1117" s="224"/>
      <c r="F1117" s="224"/>
      <c r="G1117" s="222"/>
      <c r="H1117" s="238"/>
      <c r="I1117" s="239"/>
      <c r="J1117" s="239"/>
      <c r="K1117" s="240"/>
      <c r="L1117" s="224"/>
      <c r="M1117" s="215"/>
      <c r="AR1117" s="205">
        <v>0</v>
      </c>
      <c r="AS1117" s="205">
        <v>0</v>
      </c>
    </row>
    <row r="1118" spans="1:45" ht="15.75" hidden="1" customHeight="1" outlineLevel="1">
      <c r="A1118" s="14" t="s">
        <v>127</v>
      </c>
      <c r="B1118" s="216">
        <v>100</v>
      </c>
      <c r="C1118" s="226"/>
      <c r="D1118" s="228"/>
      <c r="E1118" s="224"/>
      <c r="F1118" s="224"/>
      <c r="G1118" s="222"/>
      <c r="H1118" s="238"/>
      <c r="I1118" s="239"/>
      <c r="J1118" s="239"/>
      <c r="K1118" s="240"/>
      <c r="L1118" s="224"/>
      <c r="M1118" s="215"/>
      <c r="AR1118" s="205">
        <v>0</v>
      </c>
      <c r="AS1118" s="205">
        <v>0</v>
      </c>
    </row>
    <row r="1119" spans="1:45" ht="18.75" customHeight="1" collapsed="1">
      <c r="A1119" s="9"/>
      <c r="B1119" s="10" t="s">
        <v>128</v>
      </c>
      <c r="C1119" s="242"/>
      <c r="D1119" s="228"/>
      <c r="E1119" s="228"/>
      <c r="F1119" s="228"/>
      <c r="G1119" s="243"/>
      <c r="H1119" s="243"/>
      <c r="I1119" s="243"/>
      <c r="J1119" s="243"/>
      <c r="K1119" s="229"/>
      <c r="L1119" s="228"/>
      <c r="M1119" s="230"/>
      <c r="AR1119" s="205">
        <v>0</v>
      </c>
      <c r="AS1119" s="205">
        <v>0</v>
      </c>
    </row>
    <row r="1120" spans="1:45" ht="15.75" hidden="1" customHeight="1" outlineLevel="1">
      <c r="A1120" s="14" t="s">
        <v>127</v>
      </c>
      <c r="B1120" s="216">
        <v>101</v>
      </c>
      <c r="C1120" s="226"/>
      <c r="D1120" s="228"/>
      <c r="E1120" s="224"/>
      <c r="F1120" s="224"/>
      <c r="G1120" s="222"/>
      <c r="H1120" s="238"/>
      <c r="I1120" s="239"/>
      <c r="J1120" s="239"/>
      <c r="K1120" s="240"/>
      <c r="L1120" s="224"/>
      <c r="M1120" s="215"/>
      <c r="AR1120" s="205">
        <v>0</v>
      </c>
      <c r="AS1120" s="205">
        <v>0</v>
      </c>
    </row>
    <row r="1121" spans="1:45" ht="15.75" hidden="1" customHeight="1" outlineLevel="1">
      <c r="A1121" s="14" t="s">
        <v>127</v>
      </c>
      <c r="B1121" s="216">
        <v>102</v>
      </c>
      <c r="C1121" s="226"/>
      <c r="D1121" s="228"/>
      <c r="E1121" s="224"/>
      <c r="F1121" s="224"/>
      <c r="G1121" s="222"/>
      <c r="H1121" s="238"/>
      <c r="I1121" s="239"/>
      <c r="J1121" s="239"/>
      <c r="K1121" s="240"/>
      <c r="L1121" s="224"/>
      <c r="M1121" s="215"/>
      <c r="AR1121" s="205">
        <v>0</v>
      </c>
      <c r="AS1121" s="205">
        <v>0</v>
      </c>
    </row>
    <row r="1122" spans="1:45" ht="15.75" hidden="1" customHeight="1" outlineLevel="1">
      <c r="A1122" s="14" t="s">
        <v>127</v>
      </c>
      <c r="B1122" s="216">
        <v>103</v>
      </c>
      <c r="C1122" s="226"/>
      <c r="D1122" s="228"/>
      <c r="E1122" s="224"/>
      <c r="F1122" s="224"/>
      <c r="G1122" s="222"/>
      <c r="H1122" s="238"/>
      <c r="I1122" s="239"/>
      <c r="J1122" s="239"/>
      <c r="K1122" s="240"/>
      <c r="L1122" s="224"/>
      <c r="M1122" s="215"/>
      <c r="AR1122" s="205">
        <v>0</v>
      </c>
      <c r="AS1122" s="205">
        <v>0</v>
      </c>
    </row>
    <row r="1123" spans="1:45" ht="15.75" hidden="1" customHeight="1" outlineLevel="1">
      <c r="A1123" s="14" t="s">
        <v>127</v>
      </c>
      <c r="B1123" s="216">
        <v>104</v>
      </c>
      <c r="C1123" s="226"/>
      <c r="D1123" s="228"/>
      <c r="E1123" s="224"/>
      <c r="F1123" s="224"/>
      <c r="G1123" s="222"/>
      <c r="H1123" s="238"/>
      <c r="I1123" s="239"/>
      <c r="J1123" s="239"/>
      <c r="K1123" s="240"/>
      <c r="L1123" s="224"/>
      <c r="M1123" s="215"/>
      <c r="AR1123" s="205">
        <v>0</v>
      </c>
      <c r="AS1123" s="205">
        <v>0</v>
      </c>
    </row>
    <row r="1124" spans="1:45" ht="15.75" hidden="1" customHeight="1" outlineLevel="1">
      <c r="A1124" s="14" t="s">
        <v>127</v>
      </c>
      <c r="B1124" s="216">
        <v>105</v>
      </c>
      <c r="C1124" s="226"/>
      <c r="D1124" s="228"/>
      <c r="E1124" s="224"/>
      <c r="F1124" s="224"/>
      <c r="G1124" s="222"/>
      <c r="H1124" s="238"/>
      <c r="I1124" s="239"/>
      <c r="J1124" s="239"/>
      <c r="K1124" s="240"/>
      <c r="L1124" s="224"/>
      <c r="M1124" s="215"/>
      <c r="AR1124" s="205">
        <v>0</v>
      </c>
      <c r="AS1124" s="205">
        <v>0</v>
      </c>
    </row>
    <row r="1125" spans="1:45" ht="15.75" hidden="1" customHeight="1" outlineLevel="1">
      <c r="A1125" s="14" t="s">
        <v>127</v>
      </c>
      <c r="B1125" s="216">
        <v>106</v>
      </c>
      <c r="C1125" s="226"/>
      <c r="D1125" s="228"/>
      <c r="E1125" s="224"/>
      <c r="F1125" s="224"/>
      <c r="G1125" s="222"/>
      <c r="H1125" s="238"/>
      <c r="I1125" s="239"/>
      <c r="J1125" s="239"/>
      <c r="K1125" s="240"/>
      <c r="L1125" s="224"/>
      <c r="M1125" s="215"/>
      <c r="AR1125" s="205">
        <v>0</v>
      </c>
      <c r="AS1125" s="205">
        <v>0</v>
      </c>
    </row>
    <row r="1126" spans="1:45" ht="15.75" hidden="1" customHeight="1" outlineLevel="1">
      <c r="A1126" s="14" t="s">
        <v>127</v>
      </c>
      <c r="B1126" s="216">
        <v>107</v>
      </c>
      <c r="C1126" s="226"/>
      <c r="D1126" s="228"/>
      <c r="E1126" s="224"/>
      <c r="F1126" s="224"/>
      <c r="G1126" s="222"/>
      <c r="H1126" s="238"/>
      <c r="I1126" s="239"/>
      <c r="J1126" s="239"/>
      <c r="K1126" s="240"/>
      <c r="L1126" s="224"/>
      <c r="M1126" s="215"/>
      <c r="AR1126" s="205">
        <v>0</v>
      </c>
      <c r="AS1126" s="205">
        <v>0</v>
      </c>
    </row>
    <row r="1127" spans="1:45" ht="15.75" hidden="1" customHeight="1" outlineLevel="1">
      <c r="A1127" s="14" t="s">
        <v>127</v>
      </c>
      <c r="B1127" s="216">
        <v>108</v>
      </c>
      <c r="C1127" s="226"/>
      <c r="D1127" s="228"/>
      <c r="E1127" s="224"/>
      <c r="F1127" s="224"/>
      <c r="G1127" s="222"/>
      <c r="H1127" s="238"/>
      <c r="I1127" s="239"/>
      <c r="J1127" s="239"/>
      <c r="K1127" s="240"/>
      <c r="L1127" s="224"/>
      <c r="M1127" s="215"/>
      <c r="AR1127" s="205">
        <v>0</v>
      </c>
      <c r="AS1127" s="205">
        <v>0</v>
      </c>
    </row>
    <row r="1128" spans="1:45" ht="15.75" hidden="1" customHeight="1" outlineLevel="1">
      <c r="A1128" s="14" t="s">
        <v>127</v>
      </c>
      <c r="B1128" s="216">
        <v>109</v>
      </c>
      <c r="C1128" s="226"/>
      <c r="D1128" s="228"/>
      <c r="E1128" s="224"/>
      <c r="F1128" s="224"/>
      <c r="G1128" s="222"/>
      <c r="H1128" s="238"/>
      <c r="I1128" s="239"/>
      <c r="J1128" s="239"/>
      <c r="K1128" s="240"/>
      <c r="L1128" s="224"/>
      <c r="M1128" s="215"/>
      <c r="AR1128" s="205">
        <v>0</v>
      </c>
      <c r="AS1128" s="205">
        <v>0</v>
      </c>
    </row>
    <row r="1129" spans="1:45" ht="15.75" hidden="1" customHeight="1" outlineLevel="1">
      <c r="A1129" s="14" t="s">
        <v>127</v>
      </c>
      <c r="B1129" s="216">
        <v>110</v>
      </c>
      <c r="C1129" s="226"/>
      <c r="D1129" s="228"/>
      <c r="E1129" s="224"/>
      <c r="F1129" s="224"/>
      <c r="G1129" s="222"/>
      <c r="H1129" s="238"/>
      <c r="I1129" s="239"/>
      <c r="J1129" s="239"/>
      <c r="K1129" s="240"/>
      <c r="L1129" s="224"/>
      <c r="M1129" s="215"/>
      <c r="AR1129" s="205">
        <v>0</v>
      </c>
      <c r="AS1129" s="205">
        <v>0</v>
      </c>
    </row>
    <row r="1130" spans="1:45" ht="15.75" hidden="1" customHeight="1" outlineLevel="1">
      <c r="A1130" s="14" t="s">
        <v>127</v>
      </c>
      <c r="B1130" s="216">
        <v>111</v>
      </c>
      <c r="C1130" s="226"/>
      <c r="D1130" s="228"/>
      <c r="E1130" s="224"/>
      <c r="F1130" s="224"/>
      <c r="G1130" s="222"/>
      <c r="H1130" s="238"/>
      <c r="I1130" s="239"/>
      <c r="J1130" s="239"/>
      <c r="K1130" s="240"/>
      <c r="L1130" s="224"/>
      <c r="M1130" s="215"/>
      <c r="AR1130" s="205">
        <v>0</v>
      </c>
      <c r="AS1130" s="205">
        <v>0</v>
      </c>
    </row>
    <row r="1131" spans="1:45" ht="15.75" hidden="1" customHeight="1" outlineLevel="1">
      <c r="A1131" s="14" t="s">
        <v>127</v>
      </c>
      <c r="B1131" s="216">
        <v>112</v>
      </c>
      <c r="C1131" s="226"/>
      <c r="D1131" s="228"/>
      <c r="E1131" s="224"/>
      <c r="F1131" s="224"/>
      <c r="G1131" s="222"/>
      <c r="H1131" s="238"/>
      <c r="I1131" s="239"/>
      <c r="J1131" s="239"/>
      <c r="K1131" s="240"/>
      <c r="L1131" s="224"/>
      <c r="M1131" s="215"/>
      <c r="AR1131" s="205">
        <v>0</v>
      </c>
      <c r="AS1131" s="205">
        <v>0</v>
      </c>
    </row>
    <row r="1132" spans="1:45" ht="15.75" hidden="1" customHeight="1" outlineLevel="1">
      <c r="A1132" s="14" t="s">
        <v>127</v>
      </c>
      <c r="B1132" s="216">
        <v>113</v>
      </c>
      <c r="C1132" s="226"/>
      <c r="D1132" s="228"/>
      <c r="E1132" s="224"/>
      <c r="F1132" s="224"/>
      <c r="G1132" s="222"/>
      <c r="H1132" s="238"/>
      <c r="I1132" s="239"/>
      <c r="J1132" s="239"/>
      <c r="K1132" s="240"/>
      <c r="L1132" s="224"/>
      <c r="M1132" s="215"/>
      <c r="AR1132" s="205">
        <v>0</v>
      </c>
      <c r="AS1132" s="205">
        <v>0</v>
      </c>
    </row>
    <row r="1133" spans="1:45" ht="15.75" hidden="1" customHeight="1" outlineLevel="1">
      <c r="A1133" s="14" t="s">
        <v>127</v>
      </c>
      <c r="B1133" s="216">
        <v>114</v>
      </c>
      <c r="C1133" s="226"/>
      <c r="D1133" s="228"/>
      <c r="E1133" s="224"/>
      <c r="F1133" s="224"/>
      <c r="G1133" s="222"/>
      <c r="H1133" s="238"/>
      <c r="I1133" s="239"/>
      <c r="J1133" s="239"/>
      <c r="K1133" s="240"/>
      <c r="L1133" s="224"/>
      <c r="M1133" s="215"/>
      <c r="AR1133" s="205">
        <v>0</v>
      </c>
      <c r="AS1133" s="205">
        <v>0</v>
      </c>
    </row>
    <row r="1134" spans="1:45" ht="15.75" hidden="1" customHeight="1" outlineLevel="1">
      <c r="A1134" s="14" t="s">
        <v>127</v>
      </c>
      <c r="B1134" s="216">
        <v>115</v>
      </c>
      <c r="C1134" s="226"/>
      <c r="D1134" s="228"/>
      <c r="E1134" s="224"/>
      <c r="F1134" s="224"/>
      <c r="G1134" s="222"/>
      <c r="H1134" s="238"/>
      <c r="I1134" s="239"/>
      <c r="J1134" s="239"/>
      <c r="K1134" s="240"/>
      <c r="L1134" s="224"/>
      <c r="M1134" s="215"/>
      <c r="AR1134" s="205">
        <v>0</v>
      </c>
      <c r="AS1134" s="205">
        <v>0</v>
      </c>
    </row>
    <row r="1135" spans="1:45" ht="15.75" hidden="1" customHeight="1" outlineLevel="1">
      <c r="A1135" s="14" t="s">
        <v>127</v>
      </c>
      <c r="B1135" s="216">
        <v>116</v>
      </c>
      <c r="C1135" s="226"/>
      <c r="D1135" s="228"/>
      <c r="E1135" s="224"/>
      <c r="F1135" s="224"/>
      <c r="G1135" s="222"/>
      <c r="H1135" s="238"/>
      <c r="I1135" s="239"/>
      <c r="J1135" s="239"/>
      <c r="K1135" s="240"/>
      <c r="L1135" s="224"/>
      <c r="M1135" s="215"/>
      <c r="AR1135" s="205">
        <v>0</v>
      </c>
      <c r="AS1135" s="205">
        <v>0</v>
      </c>
    </row>
    <row r="1136" spans="1:45" ht="15.75" hidden="1" customHeight="1" outlineLevel="1">
      <c r="A1136" s="14" t="s">
        <v>127</v>
      </c>
      <c r="B1136" s="216">
        <v>117</v>
      </c>
      <c r="C1136" s="226"/>
      <c r="D1136" s="228"/>
      <c r="E1136" s="224"/>
      <c r="F1136" s="224"/>
      <c r="G1136" s="222"/>
      <c r="H1136" s="238"/>
      <c r="I1136" s="239"/>
      <c r="J1136" s="239"/>
      <c r="K1136" s="240"/>
      <c r="L1136" s="224"/>
      <c r="M1136" s="215"/>
      <c r="AR1136" s="205">
        <v>0</v>
      </c>
      <c r="AS1136" s="205">
        <v>0</v>
      </c>
    </row>
    <row r="1137" spans="1:45" ht="15.75" hidden="1" customHeight="1" outlineLevel="1">
      <c r="A1137" s="14" t="s">
        <v>127</v>
      </c>
      <c r="B1137" s="216">
        <v>118</v>
      </c>
      <c r="C1137" s="226"/>
      <c r="D1137" s="228"/>
      <c r="E1137" s="224"/>
      <c r="F1137" s="224"/>
      <c r="G1137" s="222"/>
      <c r="H1137" s="238"/>
      <c r="I1137" s="239"/>
      <c r="J1137" s="239"/>
      <c r="K1137" s="240"/>
      <c r="L1137" s="224"/>
      <c r="M1137" s="215"/>
      <c r="AR1137" s="205">
        <v>0</v>
      </c>
      <c r="AS1137" s="205">
        <v>0</v>
      </c>
    </row>
    <row r="1138" spans="1:45" ht="15.75" hidden="1" customHeight="1" outlineLevel="1">
      <c r="A1138" s="14" t="s">
        <v>127</v>
      </c>
      <c r="B1138" s="216">
        <v>119</v>
      </c>
      <c r="C1138" s="226"/>
      <c r="D1138" s="228"/>
      <c r="E1138" s="224"/>
      <c r="F1138" s="224"/>
      <c r="G1138" s="222"/>
      <c r="H1138" s="238"/>
      <c r="I1138" s="239"/>
      <c r="J1138" s="239"/>
      <c r="K1138" s="240"/>
      <c r="L1138" s="224"/>
      <c r="M1138" s="215"/>
      <c r="AR1138" s="205">
        <v>0</v>
      </c>
      <c r="AS1138" s="205">
        <v>0</v>
      </c>
    </row>
    <row r="1139" spans="1:45" ht="15.75" hidden="1" customHeight="1" outlineLevel="1">
      <c r="A1139" s="14" t="s">
        <v>127</v>
      </c>
      <c r="B1139" s="216">
        <v>120</v>
      </c>
      <c r="C1139" s="226"/>
      <c r="D1139" s="228"/>
      <c r="E1139" s="224"/>
      <c r="F1139" s="224"/>
      <c r="G1139" s="222"/>
      <c r="H1139" s="238"/>
      <c r="I1139" s="239"/>
      <c r="J1139" s="239"/>
      <c r="K1139" s="240"/>
      <c r="L1139" s="224"/>
      <c r="M1139" s="215"/>
      <c r="AR1139" s="205">
        <v>0</v>
      </c>
      <c r="AS1139" s="205">
        <v>0</v>
      </c>
    </row>
    <row r="1140" spans="1:45" ht="15.75" hidden="1" customHeight="1" outlineLevel="1">
      <c r="A1140" s="14" t="s">
        <v>127</v>
      </c>
      <c r="B1140" s="216">
        <v>121</v>
      </c>
      <c r="C1140" s="226"/>
      <c r="D1140" s="228"/>
      <c r="E1140" s="224"/>
      <c r="F1140" s="224"/>
      <c r="G1140" s="222"/>
      <c r="H1140" s="238"/>
      <c r="I1140" s="239"/>
      <c r="J1140" s="239"/>
      <c r="K1140" s="240"/>
      <c r="L1140" s="224"/>
      <c r="M1140" s="215"/>
      <c r="AR1140" s="205">
        <v>0</v>
      </c>
      <c r="AS1140" s="205">
        <v>0</v>
      </c>
    </row>
    <row r="1141" spans="1:45" ht="15.75" hidden="1" customHeight="1" outlineLevel="1">
      <c r="A1141" s="14" t="s">
        <v>127</v>
      </c>
      <c r="B1141" s="216">
        <v>122</v>
      </c>
      <c r="C1141" s="226"/>
      <c r="D1141" s="228"/>
      <c r="E1141" s="224"/>
      <c r="F1141" s="224"/>
      <c r="G1141" s="222"/>
      <c r="H1141" s="238"/>
      <c r="I1141" s="239"/>
      <c r="J1141" s="239"/>
      <c r="K1141" s="240"/>
      <c r="L1141" s="224"/>
      <c r="M1141" s="215"/>
      <c r="AR1141" s="205">
        <v>0</v>
      </c>
      <c r="AS1141" s="205">
        <v>0</v>
      </c>
    </row>
    <row r="1142" spans="1:45" ht="15.75" hidden="1" customHeight="1" outlineLevel="1">
      <c r="A1142" s="14" t="s">
        <v>127</v>
      </c>
      <c r="B1142" s="216">
        <v>123</v>
      </c>
      <c r="C1142" s="226"/>
      <c r="D1142" s="228"/>
      <c r="E1142" s="224"/>
      <c r="F1142" s="224"/>
      <c r="G1142" s="222"/>
      <c r="H1142" s="238"/>
      <c r="I1142" s="239"/>
      <c r="J1142" s="239"/>
      <c r="K1142" s="240"/>
      <c r="L1142" s="224"/>
      <c r="M1142" s="215"/>
      <c r="AR1142" s="205">
        <v>0</v>
      </c>
      <c r="AS1142" s="205">
        <v>0</v>
      </c>
    </row>
    <row r="1143" spans="1:45" ht="15.75" hidden="1" customHeight="1" outlineLevel="1">
      <c r="A1143" s="14" t="s">
        <v>127</v>
      </c>
      <c r="B1143" s="216">
        <v>124</v>
      </c>
      <c r="C1143" s="226"/>
      <c r="D1143" s="228"/>
      <c r="E1143" s="224"/>
      <c r="F1143" s="224"/>
      <c r="G1143" s="222"/>
      <c r="H1143" s="238"/>
      <c r="I1143" s="239"/>
      <c r="J1143" s="239"/>
      <c r="K1143" s="240"/>
      <c r="L1143" s="224"/>
      <c r="M1143" s="215"/>
      <c r="AR1143" s="205">
        <v>0</v>
      </c>
      <c r="AS1143" s="205">
        <v>0</v>
      </c>
    </row>
    <row r="1144" spans="1:45" ht="15.75" hidden="1" customHeight="1" outlineLevel="1">
      <c r="A1144" s="14" t="s">
        <v>127</v>
      </c>
      <c r="B1144" s="216">
        <v>125</v>
      </c>
      <c r="C1144" s="226"/>
      <c r="D1144" s="228"/>
      <c r="E1144" s="224"/>
      <c r="F1144" s="224"/>
      <c r="G1144" s="222"/>
      <c r="H1144" s="238"/>
      <c r="I1144" s="239"/>
      <c r="J1144" s="239"/>
      <c r="K1144" s="240"/>
      <c r="L1144" s="224"/>
      <c r="M1144" s="215"/>
      <c r="AR1144" s="205">
        <v>0</v>
      </c>
      <c r="AS1144" s="205">
        <v>0</v>
      </c>
    </row>
    <row r="1145" spans="1:45" ht="15.75" hidden="1" customHeight="1" outlineLevel="1">
      <c r="A1145" s="14" t="s">
        <v>127</v>
      </c>
      <c r="B1145" s="216">
        <v>126</v>
      </c>
      <c r="C1145" s="226"/>
      <c r="D1145" s="228"/>
      <c r="E1145" s="224"/>
      <c r="F1145" s="224"/>
      <c r="G1145" s="222"/>
      <c r="H1145" s="238"/>
      <c r="I1145" s="239"/>
      <c r="J1145" s="239"/>
      <c r="K1145" s="240"/>
      <c r="L1145" s="224"/>
      <c r="M1145" s="215"/>
      <c r="AR1145" s="205">
        <v>0</v>
      </c>
      <c r="AS1145" s="205">
        <v>0</v>
      </c>
    </row>
    <row r="1146" spans="1:45" ht="15.75" hidden="1" customHeight="1" outlineLevel="1">
      <c r="A1146" s="14" t="s">
        <v>127</v>
      </c>
      <c r="B1146" s="216">
        <v>127</v>
      </c>
      <c r="C1146" s="226"/>
      <c r="D1146" s="228"/>
      <c r="E1146" s="224"/>
      <c r="F1146" s="224"/>
      <c r="G1146" s="222"/>
      <c r="H1146" s="238"/>
      <c r="I1146" s="239"/>
      <c r="J1146" s="239"/>
      <c r="K1146" s="240"/>
      <c r="L1146" s="224"/>
      <c r="M1146" s="215"/>
      <c r="AR1146" s="205">
        <v>0</v>
      </c>
      <c r="AS1146" s="205">
        <v>0</v>
      </c>
    </row>
    <row r="1147" spans="1:45" ht="15.75" hidden="1" customHeight="1" outlineLevel="1">
      <c r="A1147" s="14" t="s">
        <v>127</v>
      </c>
      <c r="B1147" s="216">
        <v>128</v>
      </c>
      <c r="C1147" s="226"/>
      <c r="D1147" s="228"/>
      <c r="E1147" s="224"/>
      <c r="F1147" s="224"/>
      <c r="G1147" s="222"/>
      <c r="H1147" s="238"/>
      <c r="I1147" s="239"/>
      <c r="J1147" s="239"/>
      <c r="K1147" s="240"/>
      <c r="L1147" s="224"/>
      <c r="M1147" s="215"/>
      <c r="AR1147" s="205">
        <v>0</v>
      </c>
      <c r="AS1147" s="205">
        <v>0</v>
      </c>
    </row>
    <row r="1148" spans="1:45" ht="15.75" hidden="1" customHeight="1" outlineLevel="1">
      <c r="A1148" s="14" t="s">
        <v>127</v>
      </c>
      <c r="B1148" s="216">
        <v>129</v>
      </c>
      <c r="C1148" s="226"/>
      <c r="D1148" s="228"/>
      <c r="E1148" s="224"/>
      <c r="F1148" s="224"/>
      <c r="G1148" s="222"/>
      <c r="H1148" s="238"/>
      <c r="I1148" s="239"/>
      <c r="J1148" s="239"/>
      <c r="K1148" s="240"/>
      <c r="L1148" s="224"/>
      <c r="M1148" s="215"/>
      <c r="AR1148" s="205">
        <v>0</v>
      </c>
      <c r="AS1148" s="205">
        <v>0</v>
      </c>
    </row>
    <row r="1149" spans="1:45" ht="15.75" hidden="1" customHeight="1" outlineLevel="1">
      <c r="A1149" s="14" t="s">
        <v>127</v>
      </c>
      <c r="B1149" s="216">
        <v>130</v>
      </c>
      <c r="C1149" s="226"/>
      <c r="D1149" s="228"/>
      <c r="E1149" s="224"/>
      <c r="F1149" s="224"/>
      <c r="G1149" s="222"/>
      <c r="H1149" s="238"/>
      <c r="I1149" s="239"/>
      <c r="J1149" s="239"/>
      <c r="K1149" s="240"/>
      <c r="L1149" s="224"/>
      <c r="M1149" s="215"/>
      <c r="AR1149" s="205">
        <v>0</v>
      </c>
      <c r="AS1149" s="205">
        <v>0</v>
      </c>
    </row>
    <row r="1150" spans="1:45" ht="15.75" hidden="1" customHeight="1" outlineLevel="1">
      <c r="A1150" s="14" t="s">
        <v>127</v>
      </c>
      <c r="B1150" s="216">
        <v>131</v>
      </c>
      <c r="C1150" s="226"/>
      <c r="D1150" s="228"/>
      <c r="E1150" s="224"/>
      <c r="F1150" s="224"/>
      <c r="G1150" s="222"/>
      <c r="H1150" s="238"/>
      <c r="I1150" s="239"/>
      <c r="J1150" s="239"/>
      <c r="K1150" s="240"/>
      <c r="L1150" s="224"/>
      <c r="M1150" s="215"/>
      <c r="AR1150" s="205">
        <v>0</v>
      </c>
      <c r="AS1150" s="205">
        <v>0</v>
      </c>
    </row>
    <row r="1151" spans="1:45" ht="15.75" hidden="1" customHeight="1" outlineLevel="1">
      <c r="A1151" s="14" t="s">
        <v>127</v>
      </c>
      <c r="B1151" s="216">
        <v>132</v>
      </c>
      <c r="C1151" s="226"/>
      <c r="D1151" s="228"/>
      <c r="E1151" s="224"/>
      <c r="F1151" s="224"/>
      <c r="G1151" s="222"/>
      <c r="H1151" s="238"/>
      <c r="I1151" s="239"/>
      <c r="J1151" s="239"/>
      <c r="K1151" s="240"/>
      <c r="L1151" s="224"/>
      <c r="M1151" s="215"/>
      <c r="AR1151" s="205">
        <v>0</v>
      </c>
      <c r="AS1151" s="205">
        <v>0</v>
      </c>
    </row>
    <row r="1152" spans="1:45" ht="15.75" hidden="1" customHeight="1" outlineLevel="1">
      <c r="A1152" s="14" t="s">
        <v>127</v>
      </c>
      <c r="B1152" s="216">
        <v>133</v>
      </c>
      <c r="C1152" s="226"/>
      <c r="D1152" s="228"/>
      <c r="E1152" s="224"/>
      <c r="F1152" s="224"/>
      <c r="G1152" s="222"/>
      <c r="H1152" s="238"/>
      <c r="I1152" s="239"/>
      <c r="J1152" s="239"/>
      <c r="K1152" s="240"/>
      <c r="L1152" s="224"/>
      <c r="M1152" s="215"/>
      <c r="AR1152" s="205">
        <v>0</v>
      </c>
      <c r="AS1152" s="205">
        <v>0</v>
      </c>
    </row>
    <row r="1153" spans="1:45" ht="15.75" hidden="1" customHeight="1" outlineLevel="1">
      <c r="A1153" s="14" t="s">
        <v>127</v>
      </c>
      <c r="B1153" s="216">
        <v>134</v>
      </c>
      <c r="C1153" s="226"/>
      <c r="D1153" s="228"/>
      <c r="E1153" s="224"/>
      <c r="F1153" s="224"/>
      <c r="G1153" s="222"/>
      <c r="H1153" s="238"/>
      <c r="I1153" s="239"/>
      <c r="J1153" s="239"/>
      <c r="K1153" s="240"/>
      <c r="L1153" s="224"/>
      <c r="M1153" s="215"/>
      <c r="AR1153" s="205">
        <v>0</v>
      </c>
      <c r="AS1153" s="205">
        <v>0</v>
      </c>
    </row>
    <row r="1154" spans="1:45" ht="15.75" hidden="1" customHeight="1" outlineLevel="1">
      <c r="A1154" s="14" t="s">
        <v>127</v>
      </c>
      <c r="B1154" s="216">
        <v>135</v>
      </c>
      <c r="C1154" s="226"/>
      <c r="D1154" s="228"/>
      <c r="E1154" s="224"/>
      <c r="F1154" s="224"/>
      <c r="G1154" s="222"/>
      <c r="H1154" s="238"/>
      <c r="I1154" s="239"/>
      <c r="J1154" s="239"/>
      <c r="K1154" s="240"/>
      <c r="L1154" s="224"/>
      <c r="M1154" s="215"/>
      <c r="AR1154" s="205">
        <v>0</v>
      </c>
      <c r="AS1154" s="205">
        <v>0</v>
      </c>
    </row>
    <row r="1155" spans="1:45" ht="15.75" hidden="1" customHeight="1" outlineLevel="1">
      <c r="A1155" s="14" t="s">
        <v>127</v>
      </c>
      <c r="B1155" s="216">
        <v>136</v>
      </c>
      <c r="C1155" s="226"/>
      <c r="D1155" s="228"/>
      <c r="E1155" s="224"/>
      <c r="F1155" s="224"/>
      <c r="G1155" s="222"/>
      <c r="H1155" s="238"/>
      <c r="I1155" s="239"/>
      <c r="J1155" s="239"/>
      <c r="K1155" s="240"/>
      <c r="L1155" s="224"/>
      <c r="M1155" s="215"/>
      <c r="AR1155" s="205">
        <v>0</v>
      </c>
      <c r="AS1155" s="205">
        <v>0</v>
      </c>
    </row>
    <row r="1156" spans="1:45" ht="15.75" hidden="1" customHeight="1" outlineLevel="1">
      <c r="A1156" s="14" t="s">
        <v>127</v>
      </c>
      <c r="B1156" s="216">
        <v>137</v>
      </c>
      <c r="C1156" s="226"/>
      <c r="D1156" s="228"/>
      <c r="E1156" s="224"/>
      <c r="F1156" s="224"/>
      <c r="G1156" s="222"/>
      <c r="H1156" s="238"/>
      <c r="I1156" s="239"/>
      <c r="J1156" s="239"/>
      <c r="K1156" s="240"/>
      <c r="L1156" s="224"/>
      <c r="M1156" s="215"/>
      <c r="AR1156" s="205">
        <v>0</v>
      </c>
      <c r="AS1156" s="205">
        <v>0</v>
      </c>
    </row>
    <row r="1157" spans="1:45" ht="15.75" hidden="1" customHeight="1" outlineLevel="1">
      <c r="A1157" s="14" t="s">
        <v>127</v>
      </c>
      <c r="B1157" s="216">
        <v>138</v>
      </c>
      <c r="C1157" s="226"/>
      <c r="D1157" s="228"/>
      <c r="E1157" s="224"/>
      <c r="F1157" s="224"/>
      <c r="G1157" s="222"/>
      <c r="H1157" s="238"/>
      <c r="I1157" s="239"/>
      <c r="J1157" s="239"/>
      <c r="K1157" s="240"/>
      <c r="L1157" s="224"/>
      <c r="M1157" s="215"/>
      <c r="AR1157" s="205">
        <v>0</v>
      </c>
      <c r="AS1157" s="205">
        <v>0</v>
      </c>
    </row>
    <row r="1158" spans="1:45" ht="15.75" hidden="1" customHeight="1" outlineLevel="1">
      <c r="A1158" s="14" t="s">
        <v>127</v>
      </c>
      <c r="B1158" s="216">
        <v>139</v>
      </c>
      <c r="C1158" s="226"/>
      <c r="D1158" s="228"/>
      <c r="E1158" s="224"/>
      <c r="F1158" s="224"/>
      <c r="G1158" s="222"/>
      <c r="H1158" s="238"/>
      <c r="I1158" s="239"/>
      <c r="J1158" s="239"/>
      <c r="K1158" s="240"/>
      <c r="L1158" s="224"/>
      <c r="M1158" s="215"/>
      <c r="AR1158" s="205">
        <v>0</v>
      </c>
      <c r="AS1158" s="205">
        <v>0</v>
      </c>
    </row>
    <row r="1159" spans="1:45" ht="15.75" hidden="1" customHeight="1" outlineLevel="1">
      <c r="A1159" s="14" t="s">
        <v>127</v>
      </c>
      <c r="B1159" s="216">
        <v>140</v>
      </c>
      <c r="C1159" s="226"/>
      <c r="D1159" s="228"/>
      <c r="E1159" s="224"/>
      <c r="F1159" s="224"/>
      <c r="G1159" s="222"/>
      <c r="H1159" s="238"/>
      <c r="I1159" s="239"/>
      <c r="J1159" s="239"/>
      <c r="K1159" s="240"/>
      <c r="L1159" s="224"/>
      <c r="M1159" s="215"/>
      <c r="AR1159" s="205">
        <v>0</v>
      </c>
      <c r="AS1159" s="205">
        <v>0</v>
      </c>
    </row>
    <row r="1160" spans="1:45" ht="15.75" hidden="1" customHeight="1" outlineLevel="1">
      <c r="A1160" s="14" t="s">
        <v>127</v>
      </c>
      <c r="B1160" s="216">
        <v>141</v>
      </c>
      <c r="C1160" s="226"/>
      <c r="D1160" s="228"/>
      <c r="E1160" s="224"/>
      <c r="F1160" s="224"/>
      <c r="G1160" s="222"/>
      <c r="H1160" s="238"/>
      <c r="I1160" s="239"/>
      <c r="J1160" s="239"/>
      <c r="K1160" s="240"/>
      <c r="L1160" s="224"/>
      <c r="M1160" s="215"/>
      <c r="AR1160" s="205">
        <v>0</v>
      </c>
      <c r="AS1160" s="205">
        <v>0</v>
      </c>
    </row>
    <row r="1161" spans="1:45" ht="15.75" hidden="1" customHeight="1" outlineLevel="1">
      <c r="A1161" s="14" t="s">
        <v>127</v>
      </c>
      <c r="B1161" s="216">
        <v>142</v>
      </c>
      <c r="C1161" s="226"/>
      <c r="D1161" s="228"/>
      <c r="E1161" s="224"/>
      <c r="F1161" s="224"/>
      <c r="G1161" s="222"/>
      <c r="H1161" s="238"/>
      <c r="I1161" s="239"/>
      <c r="J1161" s="239"/>
      <c r="K1161" s="240"/>
      <c r="L1161" s="224"/>
      <c r="M1161" s="215"/>
      <c r="AR1161" s="205">
        <v>0</v>
      </c>
      <c r="AS1161" s="205">
        <v>0</v>
      </c>
    </row>
    <row r="1162" spans="1:45" ht="15.75" hidden="1" customHeight="1" outlineLevel="1">
      <c r="A1162" s="14" t="s">
        <v>127</v>
      </c>
      <c r="B1162" s="216">
        <v>143</v>
      </c>
      <c r="C1162" s="226"/>
      <c r="D1162" s="228"/>
      <c r="E1162" s="224"/>
      <c r="F1162" s="224"/>
      <c r="G1162" s="222"/>
      <c r="H1162" s="238"/>
      <c r="I1162" s="239"/>
      <c r="J1162" s="239"/>
      <c r="K1162" s="240"/>
      <c r="L1162" s="224"/>
      <c r="M1162" s="215"/>
      <c r="AR1162" s="205">
        <v>0</v>
      </c>
      <c r="AS1162" s="205">
        <v>0</v>
      </c>
    </row>
    <row r="1163" spans="1:45" ht="15.75" hidden="1" customHeight="1" outlineLevel="1">
      <c r="A1163" s="14" t="s">
        <v>127</v>
      </c>
      <c r="B1163" s="216">
        <v>144</v>
      </c>
      <c r="C1163" s="226"/>
      <c r="D1163" s="228"/>
      <c r="E1163" s="224"/>
      <c r="F1163" s="224"/>
      <c r="G1163" s="222"/>
      <c r="H1163" s="238"/>
      <c r="I1163" s="239"/>
      <c r="J1163" s="239"/>
      <c r="K1163" s="240"/>
      <c r="L1163" s="224"/>
      <c r="M1163" s="215"/>
      <c r="AR1163" s="205">
        <v>0</v>
      </c>
      <c r="AS1163" s="205">
        <v>0</v>
      </c>
    </row>
    <row r="1164" spans="1:45" ht="15.75" hidden="1" customHeight="1" outlineLevel="1">
      <c r="A1164" s="14" t="s">
        <v>127</v>
      </c>
      <c r="B1164" s="216">
        <v>145</v>
      </c>
      <c r="C1164" s="226"/>
      <c r="D1164" s="228"/>
      <c r="E1164" s="224"/>
      <c r="F1164" s="224"/>
      <c r="G1164" s="222"/>
      <c r="H1164" s="238"/>
      <c r="I1164" s="239"/>
      <c r="J1164" s="239"/>
      <c r="K1164" s="240"/>
      <c r="L1164" s="224"/>
      <c r="M1164" s="215"/>
      <c r="AR1164" s="205">
        <v>0</v>
      </c>
      <c r="AS1164" s="205">
        <v>0</v>
      </c>
    </row>
    <row r="1165" spans="1:45" ht="15.75" hidden="1" customHeight="1" outlineLevel="1">
      <c r="A1165" s="14" t="s">
        <v>127</v>
      </c>
      <c r="B1165" s="216">
        <v>146</v>
      </c>
      <c r="C1165" s="226"/>
      <c r="D1165" s="228"/>
      <c r="E1165" s="224"/>
      <c r="F1165" s="224"/>
      <c r="G1165" s="222"/>
      <c r="H1165" s="238"/>
      <c r="I1165" s="239"/>
      <c r="J1165" s="239"/>
      <c r="K1165" s="240"/>
      <c r="L1165" s="224"/>
      <c r="M1165" s="215"/>
      <c r="AR1165" s="205">
        <v>0</v>
      </c>
      <c r="AS1165" s="205">
        <v>0</v>
      </c>
    </row>
    <row r="1166" spans="1:45" ht="15.75" hidden="1" customHeight="1" outlineLevel="1">
      <c r="A1166" s="14" t="s">
        <v>127</v>
      </c>
      <c r="B1166" s="216">
        <v>147</v>
      </c>
      <c r="C1166" s="226"/>
      <c r="D1166" s="228"/>
      <c r="E1166" s="224"/>
      <c r="F1166" s="224"/>
      <c r="G1166" s="222"/>
      <c r="H1166" s="238"/>
      <c r="I1166" s="239"/>
      <c r="J1166" s="239"/>
      <c r="K1166" s="240"/>
      <c r="L1166" s="224"/>
      <c r="M1166" s="215"/>
      <c r="AR1166" s="205">
        <v>0</v>
      </c>
      <c r="AS1166" s="205">
        <v>0</v>
      </c>
    </row>
    <row r="1167" spans="1:45" ht="15.75" hidden="1" customHeight="1" outlineLevel="1">
      <c r="A1167" s="14" t="s">
        <v>127</v>
      </c>
      <c r="B1167" s="216">
        <v>148</v>
      </c>
      <c r="C1167" s="226"/>
      <c r="D1167" s="228"/>
      <c r="E1167" s="224"/>
      <c r="F1167" s="224"/>
      <c r="G1167" s="222"/>
      <c r="H1167" s="238"/>
      <c r="I1167" s="239"/>
      <c r="J1167" s="239"/>
      <c r="K1167" s="240"/>
      <c r="L1167" s="224"/>
      <c r="M1167" s="215"/>
      <c r="AR1167" s="205">
        <v>0</v>
      </c>
      <c r="AS1167" s="205">
        <v>0</v>
      </c>
    </row>
    <row r="1168" spans="1:45" ht="15.75" hidden="1" customHeight="1" outlineLevel="1">
      <c r="A1168" s="14" t="s">
        <v>127</v>
      </c>
      <c r="B1168" s="216">
        <v>149</v>
      </c>
      <c r="C1168" s="226"/>
      <c r="D1168" s="228"/>
      <c r="E1168" s="224"/>
      <c r="F1168" s="224"/>
      <c r="G1168" s="222"/>
      <c r="H1168" s="238"/>
      <c r="I1168" s="239"/>
      <c r="J1168" s="239"/>
      <c r="K1168" s="240"/>
      <c r="L1168" s="224"/>
      <c r="M1168" s="215"/>
      <c r="AR1168" s="205">
        <v>0</v>
      </c>
      <c r="AS1168" s="205">
        <v>0</v>
      </c>
    </row>
    <row r="1169" spans="1:45" ht="15.75" hidden="1" customHeight="1" outlineLevel="1">
      <c r="A1169" s="14" t="s">
        <v>127</v>
      </c>
      <c r="B1169" s="216">
        <v>150</v>
      </c>
      <c r="C1169" s="226"/>
      <c r="D1169" s="228"/>
      <c r="E1169" s="224"/>
      <c r="F1169" s="224"/>
      <c r="G1169" s="222"/>
      <c r="H1169" s="238"/>
      <c r="I1169" s="239"/>
      <c r="J1169" s="239"/>
      <c r="K1169" s="240"/>
      <c r="L1169" s="224"/>
      <c r="M1169" s="215"/>
      <c r="AR1169" s="205">
        <v>0</v>
      </c>
      <c r="AS1169" s="205">
        <v>0</v>
      </c>
    </row>
    <row r="1170" spans="1:45" ht="15.75" hidden="1" customHeight="1" outlineLevel="1">
      <c r="A1170" s="14" t="s">
        <v>127</v>
      </c>
      <c r="B1170" s="216">
        <v>151</v>
      </c>
      <c r="C1170" s="226"/>
      <c r="D1170" s="228"/>
      <c r="E1170" s="224"/>
      <c r="F1170" s="224"/>
      <c r="G1170" s="222"/>
      <c r="H1170" s="238"/>
      <c r="I1170" s="239"/>
      <c r="J1170" s="239"/>
      <c r="K1170" s="240"/>
      <c r="L1170" s="224"/>
      <c r="M1170" s="215"/>
      <c r="AR1170" s="205">
        <v>0</v>
      </c>
      <c r="AS1170" s="205">
        <v>0</v>
      </c>
    </row>
    <row r="1171" spans="1:45" ht="15.75" hidden="1" customHeight="1" outlineLevel="1">
      <c r="A1171" s="14" t="s">
        <v>127</v>
      </c>
      <c r="B1171" s="216">
        <v>152</v>
      </c>
      <c r="C1171" s="226"/>
      <c r="D1171" s="228"/>
      <c r="E1171" s="224"/>
      <c r="F1171" s="224"/>
      <c r="G1171" s="222"/>
      <c r="H1171" s="238"/>
      <c r="I1171" s="239"/>
      <c r="J1171" s="239"/>
      <c r="K1171" s="240"/>
      <c r="L1171" s="224"/>
      <c r="M1171" s="215"/>
      <c r="AR1171" s="205">
        <v>0</v>
      </c>
      <c r="AS1171" s="205">
        <v>0</v>
      </c>
    </row>
    <row r="1172" spans="1:45" ht="15.75" hidden="1" customHeight="1" outlineLevel="1">
      <c r="A1172" s="14" t="s">
        <v>127</v>
      </c>
      <c r="B1172" s="216">
        <v>153</v>
      </c>
      <c r="C1172" s="226"/>
      <c r="D1172" s="228"/>
      <c r="E1172" s="224"/>
      <c r="F1172" s="224"/>
      <c r="G1172" s="222"/>
      <c r="H1172" s="238"/>
      <c r="I1172" s="239"/>
      <c r="J1172" s="239"/>
      <c r="K1172" s="240"/>
      <c r="L1172" s="224"/>
      <c r="M1172" s="215"/>
      <c r="AR1172" s="205">
        <v>0</v>
      </c>
      <c r="AS1172" s="205">
        <v>0</v>
      </c>
    </row>
    <row r="1173" spans="1:45" ht="15.75" hidden="1" customHeight="1" outlineLevel="1">
      <c r="A1173" s="14" t="s">
        <v>127</v>
      </c>
      <c r="B1173" s="216">
        <v>154</v>
      </c>
      <c r="C1173" s="226"/>
      <c r="D1173" s="228"/>
      <c r="E1173" s="224"/>
      <c r="F1173" s="224"/>
      <c r="G1173" s="222"/>
      <c r="H1173" s="238"/>
      <c r="I1173" s="239"/>
      <c r="J1173" s="239"/>
      <c r="K1173" s="240"/>
      <c r="L1173" s="224"/>
      <c r="M1173" s="215"/>
      <c r="AR1173" s="205">
        <v>0</v>
      </c>
      <c r="AS1173" s="205">
        <v>0</v>
      </c>
    </row>
    <row r="1174" spans="1:45" ht="15.75" hidden="1" customHeight="1" outlineLevel="1">
      <c r="A1174" s="14" t="s">
        <v>127</v>
      </c>
      <c r="B1174" s="216">
        <v>155</v>
      </c>
      <c r="C1174" s="226"/>
      <c r="D1174" s="228"/>
      <c r="E1174" s="224"/>
      <c r="F1174" s="224"/>
      <c r="G1174" s="222"/>
      <c r="H1174" s="238"/>
      <c r="I1174" s="239"/>
      <c r="J1174" s="239"/>
      <c r="K1174" s="240"/>
      <c r="L1174" s="224"/>
      <c r="M1174" s="215"/>
      <c r="AR1174" s="205">
        <v>0</v>
      </c>
      <c r="AS1174" s="205">
        <v>0</v>
      </c>
    </row>
    <row r="1175" spans="1:45" ht="15.75" hidden="1" customHeight="1" outlineLevel="1">
      <c r="A1175" s="14" t="s">
        <v>127</v>
      </c>
      <c r="B1175" s="216">
        <v>156</v>
      </c>
      <c r="C1175" s="226"/>
      <c r="D1175" s="228"/>
      <c r="E1175" s="224"/>
      <c r="F1175" s="224"/>
      <c r="G1175" s="222"/>
      <c r="H1175" s="238"/>
      <c r="I1175" s="239"/>
      <c r="J1175" s="239"/>
      <c r="K1175" s="240"/>
      <c r="L1175" s="224"/>
      <c r="M1175" s="215"/>
      <c r="AR1175" s="205">
        <v>0</v>
      </c>
      <c r="AS1175" s="205">
        <v>0</v>
      </c>
    </row>
    <row r="1176" spans="1:45" ht="15.75" hidden="1" customHeight="1" outlineLevel="1">
      <c r="A1176" s="14" t="s">
        <v>127</v>
      </c>
      <c r="B1176" s="216">
        <v>157</v>
      </c>
      <c r="C1176" s="226"/>
      <c r="D1176" s="228"/>
      <c r="E1176" s="224"/>
      <c r="F1176" s="224"/>
      <c r="G1176" s="222"/>
      <c r="H1176" s="238"/>
      <c r="I1176" s="239"/>
      <c r="J1176" s="239"/>
      <c r="K1176" s="240"/>
      <c r="L1176" s="224"/>
      <c r="M1176" s="215"/>
      <c r="AR1176" s="205">
        <v>0</v>
      </c>
      <c r="AS1176" s="205">
        <v>0</v>
      </c>
    </row>
    <row r="1177" spans="1:45" ht="15.75" hidden="1" customHeight="1" outlineLevel="1">
      <c r="A1177" s="14" t="s">
        <v>127</v>
      </c>
      <c r="B1177" s="216">
        <v>158</v>
      </c>
      <c r="C1177" s="226"/>
      <c r="D1177" s="228"/>
      <c r="E1177" s="224"/>
      <c r="F1177" s="224"/>
      <c r="G1177" s="222"/>
      <c r="H1177" s="238"/>
      <c r="I1177" s="239"/>
      <c r="J1177" s="239"/>
      <c r="K1177" s="240"/>
      <c r="L1177" s="224"/>
      <c r="M1177" s="215"/>
      <c r="AR1177" s="205">
        <v>0</v>
      </c>
      <c r="AS1177" s="205">
        <v>0</v>
      </c>
    </row>
    <row r="1178" spans="1:45" ht="15.75" hidden="1" customHeight="1" outlineLevel="1">
      <c r="A1178" s="14" t="s">
        <v>127</v>
      </c>
      <c r="B1178" s="216">
        <v>159</v>
      </c>
      <c r="C1178" s="226"/>
      <c r="D1178" s="228"/>
      <c r="E1178" s="224"/>
      <c r="F1178" s="224"/>
      <c r="G1178" s="222"/>
      <c r="H1178" s="238"/>
      <c r="I1178" s="239"/>
      <c r="J1178" s="239"/>
      <c r="K1178" s="240"/>
      <c r="L1178" s="224"/>
      <c r="M1178" s="215"/>
      <c r="AR1178" s="205">
        <v>0</v>
      </c>
      <c r="AS1178" s="205">
        <v>0</v>
      </c>
    </row>
    <row r="1179" spans="1:45" ht="15.75" hidden="1" customHeight="1" outlineLevel="1">
      <c r="A1179" s="14" t="s">
        <v>127</v>
      </c>
      <c r="B1179" s="216">
        <v>160</v>
      </c>
      <c r="C1179" s="226"/>
      <c r="D1179" s="228"/>
      <c r="E1179" s="224"/>
      <c r="F1179" s="224"/>
      <c r="G1179" s="222"/>
      <c r="H1179" s="238"/>
      <c r="I1179" s="239"/>
      <c r="J1179" s="239"/>
      <c r="K1179" s="240"/>
      <c r="L1179" s="224"/>
      <c r="M1179" s="215"/>
      <c r="AR1179" s="205">
        <v>0</v>
      </c>
      <c r="AS1179" s="205">
        <v>0</v>
      </c>
    </row>
    <row r="1180" spans="1:45" ht="15.75" hidden="1" customHeight="1" outlineLevel="1">
      <c r="A1180" s="14" t="s">
        <v>127</v>
      </c>
      <c r="B1180" s="216">
        <v>161</v>
      </c>
      <c r="C1180" s="226"/>
      <c r="D1180" s="228"/>
      <c r="E1180" s="224"/>
      <c r="F1180" s="224"/>
      <c r="G1180" s="222"/>
      <c r="H1180" s="238"/>
      <c r="I1180" s="239"/>
      <c r="J1180" s="239"/>
      <c r="K1180" s="240"/>
      <c r="L1180" s="224"/>
      <c r="M1180" s="215"/>
      <c r="AR1180" s="205">
        <v>0</v>
      </c>
      <c r="AS1180" s="205">
        <v>0</v>
      </c>
    </row>
    <row r="1181" spans="1:45" ht="15.75" hidden="1" customHeight="1" outlineLevel="1">
      <c r="A1181" s="14" t="s">
        <v>127</v>
      </c>
      <c r="B1181" s="216">
        <v>162</v>
      </c>
      <c r="C1181" s="226"/>
      <c r="D1181" s="228"/>
      <c r="E1181" s="224"/>
      <c r="F1181" s="224"/>
      <c r="G1181" s="222"/>
      <c r="H1181" s="238"/>
      <c r="I1181" s="239"/>
      <c r="J1181" s="239"/>
      <c r="K1181" s="240"/>
      <c r="L1181" s="224"/>
      <c r="M1181" s="215"/>
      <c r="AR1181" s="205">
        <v>0</v>
      </c>
      <c r="AS1181" s="205">
        <v>0</v>
      </c>
    </row>
    <row r="1182" spans="1:45" ht="15.75" hidden="1" customHeight="1" outlineLevel="1">
      <c r="A1182" s="14" t="s">
        <v>127</v>
      </c>
      <c r="B1182" s="216">
        <v>163</v>
      </c>
      <c r="C1182" s="226"/>
      <c r="D1182" s="228"/>
      <c r="E1182" s="224"/>
      <c r="F1182" s="224"/>
      <c r="G1182" s="222"/>
      <c r="H1182" s="238"/>
      <c r="I1182" s="239"/>
      <c r="J1182" s="239"/>
      <c r="K1182" s="240"/>
      <c r="L1182" s="224"/>
      <c r="M1182" s="215"/>
      <c r="AR1182" s="205">
        <v>0</v>
      </c>
      <c r="AS1182" s="205">
        <v>0</v>
      </c>
    </row>
    <row r="1183" spans="1:45" ht="15.75" hidden="1" customHeight="1" outlineLevel="1">
      <c r="A1183" s="14" t="s">
        <v>127</v>
      </c>
      <c r="B1183" s="216">
        <v>164</v>
      </c>
      <c r="C1183" s="226"/>
      <c r="D1183" s="228"/>
      <c r="E1183" s="224"/>
      <c r="F1183" s="224"/>
      <c r="G1183" s="222"/>
      <c r="H1183" s="238"/>
      <c r="I1183" s="239"/>
      <c r="J1183" s="239"/>
      <c r="K1183" s="240"/>
      <c r="L1183" s="224"/>
      <c r="M1183" s="215"/>
      <c r="AR1183" s="205">
        <v>0</v>
      </c>
      <c r="AS1183" s="205">
        <v>0</v>
      </c>
    </row>
    <row r="1184" spans="1:45" ht="15.75" hidden="1" customHeight="1" outlineLevel="1">
      <c r="A1184" s="14" t="s">
        <v>127</v>
      </c>
      <c r="B1184" s="216">
        <v>165</v>
      </c>
      <c r="C1184" s="226"/>
      <c r="D1184" s="228"/>
      <c r="E1184" s="224"/>
      <c r="F1184" s="224"/>
      <c r="G1184" s="222"/>
      <c r="H1184" s="238"/>
      <c r="I1184" s="239"/>
      <c r="J1184" s="239"/>
      <c r="K1184" s="240"/>
      <c r="L1184" s="224"/>
      <c r="M1184" s="215"/>
      <c r="AR1184" s="205">
        <v>0</v>
      </c>
      <c r="AS1184" s="205">
        <v>0</v>
      </c>
    </row>
    <row r="1185" spans="1:45" ht="15.75" hidden="1" customHeight="1" outlineLevel="1">
      <c r="A1185" s="14" t="s">
        <v>127</v>
      </c>
      <c r="B1185" s="216">
        <v>166</v>
      </c>
      <c r="C1185" s="226"/>
      <c r="D1185" s="228"/>
      <c r="E1185" s="224"/>
      <c r="F1185" s="224"/>
      <c r="G1185" s="222"/>
      <c r="H1185" s="238"/>
      <c r="I1185" s="239"/>
      <c r="J1185" s="239"/>
      <c r="K1185" s="240"/>
      <c r="L1185" s="224"/>
      <c r="M1185" s="215"/>
      <c r="AR1185" s="205">
        <v>0</v>
      </c>
      <c r="AS1185" s="205">
        <v>0</v>
      </c>
    </row>
    <row r="1186" spans="1:45" ht="15.75" hidden="1" customHeight="1" outlineLevel="1">
      <c r="A1186" s="14" t="s">
        <v>127</v>
      </c>
      <c r="B1186" s="216">
        <v>167</v>
      </c>
      <c r="C1186" s="226"/>
      <c r="D1186" s="228"/>
      <c r="E1186" s="224"/>
      <c r="F1186" s="224"/>
      <c r="G1186" s="222"/>
      <c r="H1186" s="238"/>
      <c r="I1186" s="239"/>
      <c r="J1186" s="239"/>
      <c r="K1186" s="240"/>
      <c r="L1186" s="224"/>
      <c r="M1186" s="215"/>
      <c r="AR1186" s="205">
        <v>0</v>
      </c>
      <c r="AS1186" s="205">
        <v>0</v>
      </c>
    </row>
    <row r="1187" spans="1:45" ht="15.75" hidden="1" customHeight="1" outlineLevel="1">
      <c r="A1187" s="14" t="s">
        <v>127</v>
      </c>
      <c r="B1187" s="216">
        <v>168</v>
      </c>
      <c r="C1187" s="226"/>
      <c r="D1187" s="228"/>
      <c r="E1187" s="224"/>
      <c r="F1187" s="224"/>
      <c r="G1187" s="222"/>
      <c r="H1187" s="238"/>
      <c r="I1187" s="239"/>
      <c r="J1187" s="239"/>
      <c r="K1187" s="240"/>
      <c r="L1187" s="224"/>
      <c r="M1187" s="215"/>
      <c r="AR1187" s="205">
        <v>0</v>
      </c>
      <c r="AS1187" s="205">
        <v>0</v>
      </c>
    </row>
    <row r="1188" spans="1:45" ht="15.75" hidden="1" customHeight="1" outlineLevel="1">
      <c r="A1188" s="14" t="s">
        <v>127</v>
      </c>
      <c r="B1188" s="216">
        <v>169</v>
      </c>
      <c r="C1188" s="226"/>
      <c r="D1188" s="228"/>
      <c r="E1188" s="224"/>
      <c r="F1188" s="224"/>
      <c r="G1188" s="222"/>
      <c r="H1188" s="238"/>
      <c r="I1188" s="239"/>
      <c r="J1188" s="239"/>
      <c r="K1188" s="240"/>
      <c r="L1188" s="224"/>
      <c r="M1188" s="215"/>
      <c r="AR1188" s="205">
        <v>0</v>
      </c>
      <c r="AS1188" s="205">
        <v>0</v>
      </c>
    </row>
    <row r="1189" spans="1:45" ht="15.75" hidden="1" customHeight="1" outlineLevel="1">
      <c r="A1189" s="14" t="s">
        <v>127</v>
      </c>
      <c r="B1189" s="216">
        <v>170</v>
      </c>
      <c r="C1189" s="226"/>
      <c r="D1189" s="228"/>
      <c r="E1189" s="224"/>
      <c r="F1189" s="224"/>
      <c r="G1189" s="222"/>
      <c r="H1189" s="238"/>
      <c r="I1189" s="239"/>
      <c r="J1189" s="239"/>
      <c r="K1189" s="240"/>
      <c r="L1189" s="224"/>
      <c r="M1189" s="215"/>
      <c r="AR1189" s="205">
        <v>0</v>
      </c>
      <c r="AS1189" s="205">
        <v>0</v>
      </c>
    </row>
    <row r="1190" spans="1:45" ht="15.75" hidden="1" customHeight="1" outlineLevel="1">
      <c r="A1190" s="14" t="s">
        <v>127</v>
      </c>
      <c r="B1190" s="216">
        <v>171</v>
      </c>
      <c r="C1190" s="226"/>
      <c r="D1190" s="228"/>
      <c r="E1190" s="224"/>
      <c r="F1190" s="224"/>
      <c r="G1190" s="222"/>
      <c r="H1190" s="238"/>
      <c r="I1190" s="239"/>
      <c r="J1190" s="239"/>
      <c r="K1190" s="240"/>
      <c r="L1190" s="224"/>
      <c r="M1190" s="215"/>
      <c r="AR1190" s="205">
        <v>0</v>
      </c>
      <c r="AS1190" s="205">
        <v>0</v>
      </c>
    </row>
    <row r="1191" spans="1:45" ht="15.75" hidden="1" customHeight="1" outlineLevel="1">
      <c r="A1191" s="14" t="s">
        <v>127</v>
      </c>
      <c r="B1191" s="216">
        <v>172</v>
      </c>
      <c r="C1191" s="226"/>
      <c r="D1191" s="228"/>
      <c r="E1191" s="224"/>
      <c r="F1191" s="224"/>
      <c r="G1191" s="222"/>
      <c r="H1191" s="238"/>
      <c r="I1191" s="239"/>
      <c r="J1191" s="239"/>
      <c r="K1191" s="240"/>
      <c r="L1191" s="224"/>
      <c r="M1191" s="215"/>
      <c r="AR1191" s="205">
        <v>0</v>
      </c>
      <c r="AS1191" s="205">
        <v>0</v>
      </c>
    </row>
    <row r="1192" spans="1:45" ht="15.75" hidden="1" customHeight="1" outlineLevel="1">
      <c r="A1192" s="14" t="s">
        <v>127</v>
      </c>
      <c r="B1192" s="216">
        <v>173</v>
      </c>
      <c r="C1192" s="226"/>
      <c r="D1192" s="228"/>
      <c r="E1192" s="224"/>
      <c r="F1192" s="224"/>
      <c r="G1192" s="222"/>
      <c r="H1192" s="238"/>
      <c r="I1192" s="239"/>
      <c r="J1192" s="239"/>
      <c r="K1192" s="240"/>
      <c r="L1192" s="224"/>
      <c r="M1192" s="215"/>
      <c r="AR1192" s="205">
        <v>0</v>
      </c>
      <c r="AS1192" s="205">
        <v>0</v>
      </c>
    </row>
    <row r="1193" spans="1:45" ht="15.75" hidden="1" customHeight="1" outlineLevel="1">
      <c r="A1193" s="14" t="s">
        <v>127</v>
      </c>
      <c r="B1193" s="216">
        <v>174</v>
      </c>
      <c r="C1193" s="226"/>
      <c r="D1193" s="228"/>
      <c r="E1193" s="224"/>
      <c r="F1193" s="224"/>
      <c r="G1193" s="222"/>
      <c r="H1193" s="238"/>
      <c r="I1193" s="239"/>
      <c r="J1193" s="239"/>
      <c r="K1193" s="240"/>
      <c r="L1193" s="224"/>
      <c r="M1193" s="215"/>
      <c r="AR1193" s="205">
        <v>0</v>
      </c>
      <c r="AS1193" s="205">
        <v>0</v>
      </c>
    </row>
    <row r="1194" spans="1:45" ht="15.75" hidden="1" customHeight="1" outlineLevel="1">
      <c r="A1194" s="14" t="s">
        <v>127</v>
      </c>
      <c r="B1194" s="216">
        <v>175</v>
      </c>
      <c r="C1194" s="226"/>
      <c r="D1194" s="228"/>
      <c r="E1194" s="224"/>
      <c r="F1194" s="224"/>
      <c r="G1194" s="222"/>
      <c r="H1194" s="238"/>
      <c r="I1194" s="239"/>
      <c r="J1194" s="239"/>
      <c r="K1194" s="240"/>
      <c r="L1194" s="224"/>
      <c r="M1194" s="215"/>
      <c r="AR1194" s="205">
        <v>0</v>
      </c>
      <c r="AS1194" s="205">
        <v>0</v>
      </c>
    </row>
    <row r="1195" spans="1:45" ht="15.75" hidden="1" customHeight="1" outlineLevel="1">
      <c r="A1195" s="14" t="s">
        <v>127</v>
      </c>
      <c r="B1195" s="216">
        <v>176</v>
      </c>
      <c r="C1195" s="226"/>
      <c r="D1195" s="228"/>
      <c r="E1195" s="224"/>
      <c r="F1195" s="224"/>
      <c r="G1195" s="222"/>
      <c r="H1195" s="238"/>
      <c r="I1195" s="239"/>
      <c r="J1195" s="239"/>
      <c r="K1195" s="240"/>
      <c r="L1195" s="224"/>
      <c r="M1195" s="215"/>
      <c r="AR1195" s="205">
        <v>0</v>
      </c>
      <c r="AS1195" s="205">
        <v>0</v>
      </c>
    </row>
    <row r="1196" spans="1:45" ht="15.75" hidden="1" customHeight="1" outlineLevel="1">
      <c r="A1196" s="14" t="s">
        <v>127</v>
      </c>
      <c r="B1196" s="216">
        <v>177</v>
      </c>
      <c r="C1196" s="226"/>
      <c r="D1196" s="228"/>
      <c r="E1196" s="224"/>
      <c r="F1196" s="224"/>
      <c r="G1196" s="222"/>
      <c r="H1196" s="238"/>
      <c r="I1196" s="239"/>
      <c r="J1196" s="239"/>
      <c r="K1196" s="240"/>
      <c r="L1196" s="224"/>
      <c r="M1196" s="215"/>
      <c r="AR1196" s="205">
        <v>0</v>
      </c>
      <c r="AS1196" s="205">
        <v>0</v>
      </c>
    </row>
    <row r="1197" spans="1:45" ht="15.75" hidden="1" customHeight="1" outlineLevel="1">
      <c r="A1197" s="14" t="s">
        <v>127</v>
      </c>
      <c r="B1197" s="216">
        <v>178</v>
      </c>
      <c r="C1197" s="226"/>
      <c r="D1197" s="228"/>
      <c r="E1197" s="224"/>
      <c r="F1197" s="224"/>
      <c r="G1197" s="222"/>
      <c r="H1197" s="238"/>
      <c r="I1197" s="239"/>
      <c r="J1197" s="239"/>
      <c r="K1197" s="240"/>
      <c r="L1197" s="224"/>
      <c r="M1197" s="215"/>
      <c r="AR1197" s="205">
        <v>0</v>
      </c>
      <c r="AS1197" s="205">
        <v>0</v>
      </c>
    </row>
    <row r="1198" spans="1:45" ht="15.75" hidden="1" customHeight="1" outlineLevel="1">
      <c r="A1198" s="14" t="s">
        <v>127</v>
      </c>
      <c r="B1198" s="216">
        <v>179</v>
      </c>
      <c r="C1198" s="226"/>
      <c r="D1198" s="228"/>
      <c r="E1198" s="224"/>
      <c r="F1198" s="224"/>
      <c r="G1198" s="222"/>
      <c r="H1198" s="238"/>
      <c r="I1198" s="239"/>
      <c r="J1198" s="239"/>
      <c r="K1198" s="240"/>
      <c r="L1198" s="224"/>
      <c r="M1198" s="215"/>
      <c r="AR1198" s="205">
        <v>0</v>
      </c>
      <c r="AS1198" s="205">
        <v>0</v>
      </c>
    </row>
    <row r="1199" spans="1:45" ht="15.75" hidden="1" customHeight="1" outlineLevel="1">
      <c r="A1199" s="14" t="s">
        <v>127</v>
      </c>
      <c r="B1199" s="216">
        <v>180</v>
      </c>
      <c r="C1199" s="226"/>
      <c r="D1199" s="228"/>
      <c r="E1199" s="224"/>
      <c r="F1199" s="224"/>
      <c r="G1199" s="222"/>
      <c r="H1199" s="238"/>
      <c r="I1199" s="239"/>
      <c r="J1199" s="239"/>
      <c r="K1199" s="240"/>
      <c r="L1199" s="224"/>
      <c r="M1199" s="215"/>
      <c r="AR1199" s="205">
        <v>0</v>
      </c>
      <c r="AS1199" s="205">
        <v>0</v>
      </c>
    </row>
    <row r="1200" spans="1:45" ht="15.75" hidden="1" customHeight="1" outlineLevel="1">
      <c r="A1200" s="14" t="s">
        <v>127</v>
      </c>
      <c r="B1200" s="216">
        <v>181</v>
      </c>
      <c r="C1200" s="226"/>
      <c r="D1200" s="228"/>
      <c r="E1200" s="224"/>
      <c r="F1200" s="224"/>
      <c r="G1200" s="222"/>
      <c r="H1200" s="238"/>
      <c r="I1200" s="239"/>
      <c r="J1200" s="239"/>
      <c r="K1200" s="240"/>
      <c r="L1200" s="224"/>
      <c r="M1200" s="215"/>
      <c r="AR1200" s="205">
        <v>0</v>
      </c>
      <c r="AS1200" s="205">
        <v>0</v>
      </c>
    </row>
    <row r="1201" spans="1:45" ht="15.75" hidden="1" customHeight="1" outlineLevel="1">
      <c r="A1201" s="14" t="s">
        <v>127</v>
      </c>
      <c r="B1201" s="216">
        <v>182</v>
      </c>
      <c r="C1201" s="226"/>
      <c r="D1201" s="228"/>
      <c r="E1201" s="224"/>
      <c r="F1201" s="224"/>
      <c r="G1201" s="222"/>
      <c r="H1201" s="238"/>
      <c r="I1201" s="239"/>
      <c r="J1201" s="239"/>
      <c r="K1201" s="240"/>
      <c r="L1201" s="224"/>
      <c r="M1201" s="215"/>
      <c r="AR1201" s="205">
        <v>0</v>
      </c>
      <c r="AS1201" s="205">
        <v>0</v>
      </c>
    </row>
    <row r="1202" spans="1:45" ht="15.75" hidden="1" customHeight="1" outlineLevel="1">
      <c r="A1202" s="14" t="s">
        <v>127</v>
      </c>
      <c r="B1202" s="216">
        <v>183</v>
      </c>
      <c r="C1202" s="226"/>
      <c r="D1202" s="228"/>
      <c r="E1202" s="224"/>
      <c r="F1202" s="224"/>
      <c r="G1202" s="222"/>
      <c r="H1202" s="238"/>
      <c r="I1202" s="239"/>
      <c r="J1202" s="239"/>
      <c r="K1202" s="240"/>
      <c r="L1202" s="224"/>
      <c r="M1202" s="215"/>
      <c r="AR1202" s="205">
        <v>0</v>
      </c>
      <c r="AS1202" s="205">
        <v>0</v>
      </c>
    </row>
    <row r="1203" spans="1:45" ht="15.75" hidden="1" customHeight="1" outlineLevel="1">
      <c r="A1203" s="14" t="s">
        <v>127</v>
      </c>
      <c r="B1203" s="216">
        <v>184</v>
      </c>
      <c r="C1203" s="226"/>
      <c r="D1203" s="228"/>
      <c r="E1203" s="224"/>
      <c r="F1203" s="224"/>
      <c r="G1203" s="222"/>
      <c r="H1203" s="238"/>
      <c r="I1203" s="239"/>
      <c r="J1203" s="239"/>
      <c r="K1203" s="240"/>
      <c r="L1203" s="224"/>
      <c r="M1203" s="215"/>
      <c r="AR1203" s="205">
        <v>0</v>
      </c>
      <c r="AS1203" s="205">
        <v>0</v>
      </c>
    </row>
    <row r="1204" spans="1:45" ht="15.75" hidden="1" customHeight="1" outlineLevel="1">
      <c r="A1204" s="14" t="s">
        <v>127</v>
      </c>
      <c r="B1204" s="216">
        <v>185</v>
      </c>
      <c r="C1204" s="226"/>
      <c r="D1204" s="228"/>
      <c r="E1204" s="224"/>
      <c r="F1204" s="224"/>
      <c r="G1204" s="222"/>
      <c r="H1204" s="238"/>
      <c r="I1204" s="239"/>
      <c r="J1204" s="239"/>
      <c r="K1204" s="240"/>
      <c r="L1204" s="224"/>
      <c r="M1204" s="215"/>
      <c r="AR1204" s="205">
        <v>0</v>
      </c>
      <c r="AS1204" s="205">
        <v>0</v>
      </c>
    </row>
    <row r="1205" spans="1:45" ht="15.75" hidden="1" customHeight="1" outlineLevel="1">
      <c r="A1205" s="14" t="s">
        <v>127</v>
      </c>
      <c r="B1205" s="216">
        <v>186</v>
      </c>
      <c r="C1205" s="226"/>
      <c r="D1205" s="228"/>
      <c r="E1205" s="224"/>
      <c r="F1205" s="224"/>
      <c r="G1205" s="222"/>
      <c r="H1205" s="238"/>
      <c r="I1205" s="239"/>
      <c r="J1205" s="239"/>
      <c r="K1205" s="240"/>
      <c r="L1205" s="224"/>
      <c r="M1205" s="215"/>
      <c r="AR1205" s="205">
        <v>0</v>
      </c>
      <c r="AS1205" s="205">
        <v>0</v>
      </c>
    </row>
    <row r="1206" spans="1:45" ht="15.75" hidden="1" customHeight="1" outlineLevel="1">
      <c r="A1206" s="14" t="s">
        <v>127</v>
      </c>
      <c r="B1206" s="216">
        <v>187</v>
      </c>
      <c r="C1206" s="226"/>
      <c r="D1206" s="228"/>
      <c r="E1206" s="224"/>
      <c r="F1206" s="224"/>
      <c r="G1206" s="222"/>
      <c r="H1206" s="238"/>
      <c r="I1206" s="239"/>
      <c r="J1206" s="239"/>
      <c r="K1206" s="240"/>
      <c r="L1206" s="224"/>
      <c r="M1206" s="215"/>
      <c r="AR1206" s="205">
        <v>0</v>
      </c>
      <c r="AS1206" s="205">
        <v>0</v>
      </c>
    </row>
    <row r="1207" spans="1:45" ht="15.75" hidden="1" customHeight="1" outlineLevel="1">
      <c r="A1207" s="14" t="s">
        <v>127</v>
      </c>
      <c r="B1207" s="216">
        <v>188</v>
      </c>
      <c r="C1207" s="226"/>
      <c r="D1207" s="228"/>
      <c r="E1207" s="224"/>
      <c r="F1207" s="224"/>
      <c r="G1207" s="222"/>
      <c r="H1207" s="238"/>
      <c r="I1207" s="239"/>
      <c r="J1207" s="239"/>
      <c r="K1207" s="240"/>
      <c r="L1207" s="224"/>
      <c r="M1207" s="215"/>
      <c r="AR1207" s="205">
        <v>0</v>
      </c>
      <c r="AS1207" s="205">
        <v>0</v>
      </c>
    </row>
    <row r="1208" spans="1:45" ht="15.75" hidden="1" customHeight="1" outlineLevel="1">
      <c r="A1208" s="14" t="s">
        <v>127</v>
      </c>
      <c r="B1208" s="216">
        <v>189</v>
      </c>
      <c r="C1208" s="226"/>
      <c r="D1208" s="228"/>
      <c r="E1208" s="224"/>
      <c r="F1208" s="224"/>
      <c r="G1208" s="222"/>
      <c r="H1208" s="238"/>
      <c r="I1208" s="239"/>
      <c r="J1208" s="239"/>
      <c r="K1208" s="240"/>
      <c r="L1208" s="224"/>
      <c r="M1208" s="215"/>
      <c r="AR1208" s="205">
        <v>0</v>
      </c>
      <c r="AS1208" s="205">
        <v>0</v>
      </c>
    </row>
    <row r="1209" spans="1:45" ht="15.75" hidden="1" customHeight="1" outlineLevel="1">
      <c r="A1209" s="14" t="s">
        <v>127</v>
      </c>
      <c r="B1209" s="216">
        <v>190</v>
      </c>
      <c r="C1209" s="226"/>
      <c r="D1209" s="228"/>
      <c r="E1209" s="224"/>
      <c r="F1209" s="224"/>
      <c r="G1209" s="222"/>
      <c r="H1209" s="238"/>
      <c r="I1209" s="239"/>
      <c r="J1209" s="239"/>
      <c r="K1209" s="240"/>
      <c r="L1209" s="224"/>
      <c r="M1209" s="215"/>
      <c r="AR1209" s="205">
        <v>0</v>
      </c>
      <c r="AS1209" s="205">
        <v>0</v>
      </c>
    </row>
    <row r="1210" spans="1:45" ht="15.75" hidden="1" customHeight="1" outlineLevel="1">
      <c r="A1210" s="14" t="s">
        <v>127</v>
      </c>
      <c r="B1210" s="216">
        <v>191</v>
      </c>
      <c r="C1210" s="226"/>
      <c r="D1210" s="228"/>
      <c r="E1210" s="224"/>
      <c r="F1210" s="224"/>
      <c r="G1210" s="222"/>
      <c r="H1210" s="238"/>
      <c r="I1210" s="239"/>
      <c r="J1210" s="239"/>
      <c r="K1210" s="240"/>
      <c r="L1210" s="224"/>
      <c r="M1210" s="215"/>
      <c r="AR1210" s="205">
        <v>0</v>
      </c>
      <c r="AS1210" s="205">
        <v>0</v>
      </c>
    </row>
    <row r="1211" spans="1:45" ht="15.75" hidden="1" customHeight="1" outlineLevel="1">
      <c r="A1211" s="14" t="s">
        <v>127</v>
      </c>
      <c r="B1211" s="216">
        <v>192</v>
      </c>
      <c r="C1211" s="226"/>
      <c r="D1211" s="228"/>
      <c r="E1211" s="224"/>
      <c r="F1211" s="224"/>
      <c r="G1211" s="222"/>
      <c r="H1211" s="238"/>
      <c r="I1211" s="239"/>
      <c r="J1211" s="239"/>
      <c r="K1211" s="240"/>
      <c r="L1211" s="224"/>
      <c r="M1211" s="215"/>
      <c r="AR1211" s="205">
        <v>0</v>
      </c>
      <c r="AS1211" s="205">
        <v>0</v>
      </c>
    </row>
    <row r="1212" spans="1:45" ht="15.75" hidden="1" customHeight="1" outlineLevel="1">
      <c r="A1212" s="14" t="s">
        <v>127</v>
      </c>
      <c r="B1212" s="216">
        <v>193</v>
      </c>
      <c r="C1212" s="226"/>
      <c r="D1212" s="228"/>
      <c r="E1212" s="224"/>
      <c r="F1212" s="224"/>
      <c r="G1212" s="222"/>
      <c r="H1212" s="238"/>
      <c r="I1212" s="239"/>
      <c r="J1212" s="239"/>
      <c r="K1212" s="240"/>
      <c r="L1212" s="224"/>
      <c r="M1212" s="215"/>
      <c r="AR1212" s="205">
        <v>0</v>
      </c>
      <c r="AS1212" s="205">
        <v>0</v>
      </c>
    </row>
    <row r="1213" spans="1:45" ht="15.75" hidden="1" customHeight="1" outlineLevel="1">
      <c r="A1213" s="14" t="s">
        <v>127</v>
      </c>
      <c r="B1213" s="216">
        <v>194</v>
      </c>
      <c r="C1213" s="226"/>
      <c r="D1213" s="228"/>
      <c r="E1213" s="224"/>
      <c r="F1213" s="224"/>
      <c r="G1213" s="222"/>
      <c r="H1213" s="238"/>
      <c r="I1213" s="239"/>
      <c r="J1213" s="239"/>
      <c r="K1213" s="240"/>
      <c r="L1213" s="224"/>
      <c r="M1213" s="215"/>
      <c r="AR1213" s="205">
        <v>0</v>
      </c>
      <c r="AS1213" s="205">
        <v>0</v>
      </c>
    </row>
    <row r="1214" spans="1:45" ht="15.75" hidden="1" customHeight="1" outlineLevel="1">
      <c r="A1214" s="14" t="s">
        <v>127</v>
      </c>
      <c r="B1214" s="216">
        <v>195</v>
      </c>
      <c r="C1214" s="226"/>
      <c r="D1214" s="228"/>
      <c r="E1214" s="224"/>
      <c r="F1214" s="224"/>
      <c r="G1214" s="222"/>
      <c r="H1214" s="238"/>
      <c r="I1214" s="239"/>
      <c r="J1214" s="239"/>
      <c r="K1214" s="240"/>
      <c r="L1214" s="224"/>
      <c r="M1214" s="215"/>
      <c r="AR1214" s="205">
        <v>0</v>
      </c>
      <c r="AS1214" s="205">
        <v>0</v>
      </c>
    </row>
    <row r="1215" spans="1:45" ht="15.75" hidden="1" customHeight="1" outlineLevel="1">
      <c r="A1215" s="14" t="s">
        <v>127</v>
      </c>
      <c r="B1215" s="216">
        <v>196</v>
      </c>
      <c r="C1215" s="226"/>
      <c r="D1215" s="228"/>
      <c r="E1215" s="224"/>
      <c r="F1215" s="224"/>
      <c r="G1215" s="222"/>
      <c r="H1215" s="238"/>
      <c r="I1215" s="239"/>
      <c r="J1215" s="239"/>
      <c r="K1215" s="240"/>
      <c r="L1215" s="224"/>
      <c r="M1215" s="215"/>
      <c r="AR1215" s="205">
        <v>0</v>
      </c>
      <c r="AS1215" s="205">
        <v>0</v>
      </c>
    </row>
    <row r="1216" spans="1:45" ht="15.75" hidden="1" customHeight="1" outlineLevel="1">
      <c r="A1216" s="14" t="s">
        <v>127</v>
      </c>
      <c r="B1216" s="216">
        <v>197</v>
      </c>
      <c r="C1216" s="226"/>
      <c r="D1216" s="228"/>
      <c r="E1216" s="224"/>
      <c r="F1216" s="224"/>
      <c r="G1216" s="222"/>
      <c r="H1216" s="238"/>
      <c r="I1216" s="239"/>
      <c r="J1216" s="239"/>
      <c r="K1216" s="240"/>
      <c r="L1216" s="224"/>
      <c r="M1216" s="215"/>
      <c r="AR1216" s="205">
        <v>0</v>
      </c>
      <c r="AS1216" s="205">
        <v>0</v>
      </c>
    </row>
    <row r="1217" spans="1:45" ht="15.75" hidden="1" customHeight="1" outlineLevel="1">
      <c r="A1217" s="14" t="s">
        <v>127</v>
      </c>
      <c r="B1217" s="216">
        <v>198</v>
      </c>
      <c r="C1217" s="226"/>
      <c r="D1217" s="228"/>
      <c r="E1217" s="224"/>
      <c r="F1217" s="224"/>
      <c r="G1217" s="222"/>
      <c r="H1217" s="238"/>
      <c r="I1217" s="239"/>
      <c r="J1217" s="239"/>
      <c r="K1217" s="240"/>
      <c r="L1217" s="224"/>
      <c r="M1217" s="215"/>
      <c r="AR1217" s="205">
        <v>0</v>
      </c>
      <c r="AS1217" s="205">
        <v>0</v>
      </c>
    </row>
    <row r="1218" spans="1:45" ht="15.75" hidden="1" customHeight="1" outlineLevel="1">
      <c r="A1218" s="14" t="s">
        <v>127</v>
      </c>
      <c r="B1218" s="216">
        <v>199</v>
      </c>
      <c r="C1218" s="226"/>
      <c r="D1218" s="228"/>
      <c r="E1218" s="224"/>
      <c r="F1218" s="224"/>
      <c r="G1218" s="222"/>
      <c r="H1218" s="238"/>
      <c r="I1218" s="239"/>
      <c r="J1218" s="239"/>
      <c r="K1218" s="240"/>
      <c r="L1218" s="224"/>
      <c r="M1218" s="215"/>
      <c r="AR1218" s="205">
        <v>0</v>
      </c>
      <c r="AS1218" s="205">
        <v>0</v>
      </c>
    </row>
    <row r="1219" spans="1:45" ht="15.75" hidden="1" customHeight="1" outlineLevel="1">
      <c r="A1219" s="14" t="s">
        <v>127</v>
      </c>
      <c r="B1219" s="216">
        <v>200</v>
      </c>
      <c r="C1219" s="226"/>
      <c r="D1219" s="228"/>
      <c r="E1219" s="224"/>
      <c r="F1219" s="224"/>
      <c r="G1219" s="222"/>
      <c r="H1219" s="238"/>
      <c r="I1219" s="239"/>
      <c r="J1219" s="239"/>
      <c r="K1219" s="240"/>
      <c r="L1219" s="224"/>
      <c r="M1219" s="215"/>
      <c r="AR1219" s="205">
        <v>0</v>
      </c>
      <c r="AS1219" s="205">
        <v>0</v>
      </c>
    </row>
    <row r="1220" spans="1:45" ht="18.75" customHeight="1" collapsed="1" thickBot="1">
      <c r="A1220" s="9"/>
      <c r="B1220" s="10" t="s">
        <v>129</v>
      </c>
      <c r="C1220" s="242"/>
      <c r="D1220" s="228"/>
      <c r="E1220" s="228"/>
      <c r="F1220" s="228"/>
      <c r="G1220" s="243"/>
      <c r="H1220" s="228"/>
      <c r="I1220" s="228"/>
      <c r="J1220" s="228"/>
      <c r="K1220" s="229"/>
      <c r="L1220" s="228"/>
      <c r="M1220" s="230"/>
      <c r="AR1220" s="205">
        <v>0</v>
      </c>
      <c r="AS1220" s="205">
        <v>0</v>
      </c>
    </row>
    <row r="1221" spans="1:45" ht="15.75" customHeight="1" thickBot="1">
      <c r="A1221" s="212"/>
      <c r="B1221" s="231"/>
      <c r="C1221" s="232"/>
      <c r="D1221" s="231"/>
      <c r="E1221" s="231"/>
      <c r="F1221" s="15" t="s">
        <v>130</v>
      </c>
      <c r="G1221" s="13">
        <v>1612000</v>
      </c>
      <c r="H1221" s="11"/>
      <c r="I1221" s="11"/>
      <c r="J1221" s="11"/>
      <c r="K1221" s="231"/>
      <c r="L1221" s="231"/>
      <c r="M1221" s="215"/>
    </row>
    <row r="1222" spans="1:45" ht="12" customHeight="1" thickBot="1">
      <c r="A1222" s="233"/>
      <c r="B1222" s="234"/>
      <c r="C1222" s="235"/>
      <c r="D1222" s="234"/>
      <c r="E1222" s="234"/>
      <c r="F1222" s="234"/>
      <c r="G1222" s="234"/>
      <c r="H1222" s="234"/>
      <c r="I1222" s="234"/>
      <c r="J1222" s="234"/>
      <c r="K1222" s="234"/>
      <c r="L1222" s="234"/>
      <c r="M1222" s="236"/>
    </row>
    <row r="1223" spans="1:45" ht="15.75" customHeight="1" thickBot="1">
      <c r="B1223" s="231"/>
      <c r="C1223" s="232"/>
      <c r="D1223" s="231"/>
      <c r="E1223" s="231"/>
      <c r="F1223" s="231"/>
      <c r="G1223" s="231"/>
      <c r="H1223" s="231"/>
      <c r="I1223" s="231"/>
      <c r="J1223" s="231"/>
      <c r="K1223" s="231"/>
      <c r="L1223" s="231"/>
    </row>
    <row r="1224" spans="1:45" ht="12" customHeight="1">
      <c r="A1224" s="1"/>
      <c r="B1224" s="208"/>
      <c r="C1224" s="209"/>
      <c r="D1224" s="208"/>
      <c r="E1224" s="208"/>
      <c r="F1224" s="208"/>
      <c r="G1224" s="208"/>
      <c r="H1224" s="208"/>
      <c r="I1224" s="208"/>
      <c r="J1224" s="208"/>
      <c r="K1224" s="208"/>
      <c r="L1224" s="208"/>
      <c r="M1224" s="211"/>
    </row>
    <row r="1225" spans="1:45" ht="20" customHeight="1" thickBot="1">
      <c r="A1225" s="212"/>
      <c r="B1225" s="3" t="s">
        <v>27</v>
      </c>
      <c r="C1225" s="4" t="s">
        <v>28</v>
      </c>
      <c r="D1225" s="110" t="s">
        <v>29</v>
      </c>
      <c r="E1225" s="3" t="s">
        <v>30</v>
      </c>
      <c r="F1225" s="3" t="s">
        <v>31</v>
      </c>
      <c r="G1225" s="3" t="s">
        <v>131</v>
      </c>
      <c r="H1225" s="110" t="s">
        <v>33</v>
      </c>
      <c r="I1225" s="188" t="s">
        <v>125</v>
      </c>
      <c r="J1225" s="189" t="s">
        <v>35</v>
      </c>
      <c r="K1225" s="190" t="s">
        <v>36</v>
      </c>
      <c r="L1225" s="3" t="s">
        <v>37</v>
      </c>
      <c r="M1225" s="213"/>
    </row>
    <row r="1226" spans="1:45" ht="15.75" customHeight="1">
      <c r="A1226" s="6" t="s">
        <v>132</v>
      </c>
      <c r="B1226" s="208"/>
      <c r="C1226" s="209"/>
      <c r="D1226" s="208"/>
      <c r="E1226" s="208"/>
      <c r="F1226" s="208"/>
      <c r="G1226" s="208"/>
      <c r="H1226" s="208"/>
      <c r="I1226" s="208"/>
      <c r="J1226" s="208"/>
      <c r="K1226" s="208"/>
      <c r="L1226" s="208"/>
      <c r="M1226" s="215"/>
    </row>
    <row r="1227" spans="1:45" ht="15.75" customHeight="1">
      <c r="A1227" s="16" t="s">
        <v>133</v>
      </c>
      <c r="B1227" s="216">
        <v>1</v>
      </c>
      <c r="C1227" s="226" t="s">
        <v>307</v>
      </c>
      <c r="D1227" s="228"/>
      <c r="E1227" s="224" t="s">
        <v>532</v>
      </c>
      <c r="F1227" s="224" t="s">
        <v>533</v>
      </c>
      <c r="G1227" s="222">
        <v>750000</v>
      </c>
      <c r="H1227" s="238"/>
      <c r="I1227" s="239"/>
      <c r="J1227" s="239"/>
      <c r="K1227" s="240"/>
      <c r="L1227" s="224" t="s">
        <v>534</v>
      </c>
      <c r="M1227" s="215"/>
      <c r="AR1227" s="205">
        <v>0</v>
      </c>
      <c r="AS1227" s="205">
        <v>0</v>
      </c>
    </row>
    <row r="1228" spans="1:45" ht="15.75" customHeight="1">
      <c r="A1228" s="16" t="s">
        <v>133</v>
      </c>
      <c r="B1228" s="216">
        <v>2</v>
      </c>
      <c r="C1228" s="226" t="s">
        <v>307</v>
      </c>
      <c r="D1228" s="228"/>
      <c r="E1228" s="224" t="s">
        <v>535</v>
      </c>
      <c r="F1228" s="224" t="s">
        <v>536</v>
      </c>
      <c r="G1228" s="222">
        <v>1000000</v>
      </c>
      <c r="H1228" s="238"/>
      <c r="I1228" s="239"/>
      <c r="J1228" s="239"/>
      <c r="K1228" s="240"/>
      <c r="L1228" s="224" t="s">
        <v>537</v>
      </c>
      <c r="M1228" s="215"/>
      <c r="AR1228" s="205">
        <v>0</v>
      </c>
      <c r="AS1228" s="205">
        <v>0</v>
      </c>
    </row>
    <row r="1229" spans="1:45" ht="15.75" customHeight="1">
      <c r="A1229" s="16" t="s">
        <v>133</v>
      </c>
      <c r="B1229" s="216">
        <v>3</v>
      </c>
      <c r="C1229" s="226" t="s">
        <v>307</v>
      </c>
      <c r="D1229" s="228"/>
      <c r="E1229" s="224" t="s">
        <v>538</v>
      </c>
      <c r="F1229" s="224" t="s">
        <v>539</v>
      </c>
      <c r="G1229" s="222">
        <v>1000000</v>
      </c>
      <c r="H1229" s="238"/>
      <c r="I1229" s="239"/>
      <c r="J1229" s="239"/>
      <c r="K1229" s="240"/>
      <c r="L1229" s="224" t="s">
        <v>540</v>
      </c>
      <c r="M1229" s="215"/>
      <c r="AR1229" s="205">
        <v>0</v>
      </c>
      <c r="AS1229" s="205">
        <v>0</v>
      </c>
    </row>
    <row r="1230" spans="1:45" ht="15.75" customHeight="1">
      <c r="A1230" s="16" t="s">
        <v>133</v>
      </c>
      <c r="B1230" s="216">
        <v>4</v>
      </c>
      <c r="C1230" s="226" t="s">
        <v>307</v>
      </c>
      <c r="D1230" s="228"/>
      <c r="E1230" s="224" t="s">
        <v>541</v>
      </c>
      <c r="F1230" s="224" t="s">
        <v>542</v>
      </c>
      <c r="G1230" s="222">
        <v>300000</v>
      </c>
      <c r="H1230" s="238"/>
      <c r="I1230" s="239"/>
      <c r="J1230" s="239"/>
      <c r="K1230" s="240"/>
      <c r="L1230" s="224" t="s">
        <v>543</v>
      </c>
      <c r="M1230" s="215"/>
      <c r="AR1230" s="205">
        <v>0</v>
      </c>
      <c r="AS1230" s="205">
        <v>0</v>
      </c>
    </row>
    <row r="1231" spans="1:45" ht="15.75" customHeight="1">
      <c r="A1231" s="16" t="s">
        <v>133</v>
      </c>
      <c r="B1231" s="216">
        <v>5</v>
      </c>
      <c r="C1231" s="226" t="s">
        <v>94</v>
      </c>
      <c r="D1231" s="228"/>
      <c r="E1231" s="224" t="s">
        <v>544</v>
      </c>
      <c r="F1231" s="224" t="s">
        <v>501</v>
      </c>
      <c r="G1231" s="222">
        <v>500000</v>
      </c>
      <c r="H1231" s="238"/>
      <c r="I1231" s="239"/>
      <c r="J1231" s="239"/>
      <c r="K1231" s="240"/>
      <c r="L1231" s="224" t="s">
        <v>545</v>
      </c>
      <c r="M1231" s="215"/>
      <c r="AR1231" s="205">
        <v>0</v>
      </c>
      <c r="AS1231" s="205">
        <v>0</v>
      </c>
    </row>
    <row r="1232" spans="1:45" ht="15.75" customHeight="1">
      <c r="A1232" s="16" t="s">
        <v>133</v>
      </c>
      <c r="B1232" s="216">
        <v>6</v>
      </c>
      <c r="C1232" s="226" t="s">
        <v>94</v>
      </c>
      <c r="D1232" s="228"/>
      <c r="E1232" s="224" t="s">
        <v>544</v>
      </c>
      <c r="F1232" s="224" t="s">
        <v>503</v>
      </c>
      <c r="G1232" s="222">
        <v>300000</v>
      </c>
      <c r="H1232" s="238"/>
      <c r="I1232" s="239"/>
      <c r="J1232" s="239"/>
      <c r="K1232" s="240"/>
      <c r="L1232" s="224" t="s">
        <v>546</v>
      </c>
      <c r="M1232" s="215"/>
      <c r="AR1232" s="205">
        <v>0</v>
      </c>
      <c r="AS1232" s="205">
        <v>0</v>
      </c>
    </row>
    <row r="1233" spans="1:45" ht="15.75" customHeight="1">
      <c r="A1233" s="16" t="s">
        <v>133</v>
      </c>
      <c r="B1233" s="216">
        <v>7</v>
      </c>
      <c r="C1233" s="226" t="s">
        <v>94</v>
      </c>
      <c r="D1233" s="228"/>
      <c r="E1233" s="224" t="s">
        <v>538</v>
      </c>
      <c r="F1233" s="224" t="s">
        <v>539</v>
      </c>
      <c r="G1233" s="222">
        <v>500000</v>
      </c>
      <c r="H1233" s="238"/>
      <c r="I1233" s="239"/>
      <c r="J1233" s="239"/>
      <c r="K1233" s="240"/>
      <c r="L1233" s="224" t="s">
        <v>547</v>
      </c>
      <c r="M1233" s="215"/>
      <c r="AR1233" s="205">
        <v>0</v>
      </c>
      <c r="AS1233" s="205">
        <v>0</v>
      </c>
    </row>
    <row r="1234" spans="1:45" ht="15.75" customHeight="1">
      <c r="A1234" s="16" t="s">
        <v>133</v>
      </c>
      <c r="B1234" s="216">
        <v>8</v>
      </c>
      <c r="C1234" s="226"/>
      <c r="D1234" s="228"/>
      <c r="E1234" s="224"/>
      <c r="F1234" s="224"/>
      <c r="G1234" s="222"/>
      <c r="H1234" s="238"/>
      <c r="I1234" s="239"/>
      <c r="J1234" s="239"/>
      <c r="K1234" s="240"/>
      <c r="L1234" s="224"/>
      <c r="M1234" s="215"/>
      <c r="AR1234" s="205">
        <v>0</v>
      </c>
      <c r="AS1234" s="205">
        <v>0</v>
      </c>
    </row>
    <row r="1235" spans="1:45" ht="15.75" customHeight="1">
      <c r="A1235" s="16" t="s">
        <v>133</v>
      </c>
      <c r="B1235" s="216">
        <v>9</v>
      </c>
      <c r="C1235" s="226"/>
      <c r="D1235" s="228"/>
      <c r="E1235" s="224"/>
      <c r="F1235" s="224"/>
      <c r="G1235" s="222"/>
      <c r="H1235" s="238"/>
      <c r="I1235" s="239"/>
      <c r="J1235" s="239"/>
      <c r="K1235" s="240"/>
      <c r="L1235" s="224"/>
      <c r="M1235" s="215"/>
      <c r="AR1235" s="205">
        <v>0</v>
      </c>
      <c r="AS1235" s="205">
        <v>0</v>
      </c>
    </row>
    <row r="1236" spans="1:45" ht="15.75" customHeight="1">
      <c r="A1236" s="16" t="s">
        <v>133</v>
      </c>
      <c r="B1236" s="216">
        <v>10</v>
      </c>
      <c r="C1236" s="226"/>
      <c r="D1236" s="228"/>
      <c r="E1236" s="224"/>
      <c r="F1236" s="224"/>
      <c r="G1236" s="222"/>
      <c r="H1236" s="238"/>
      <c r="I1236" s="239"/>
      <c r="J1236" s="239"/>
      <c r="K1236" s="240"/>
      <c r="L1236" s="224"/>
      <c r="M1236" s="215"/>
      <c r="AR1236" s="205">
        <v>0</v>
      </c>
      <c r="AS1236" s="205">
        <v>0</v>
      </c>
    </row>
    <row r="1237" spans="1:45" ht="15.75" customHeight="1">
      <c r="A1237" s="16" t="s">
        <v>133</v>
      </c>
      <c r="B1237" s="216">
        <v>11</v>
      </c>
      <c r="C1237" s="226"/>
      <c r="D1237" s="228"/>
      <c r="E1237" s="224"/>
      <c r="F1237" s="224"/>
      <c r="G1237" s="222"/>
      <c r="H1237" s="238"/>
      <c r="I1237" s="239"/>
      <c r="J1237" s="239"/>
      <c r="K1237" s="240"/>
      <c r="L1237" s="224"/>
      <c r="M1237" s="215"/>
      <c r="AR1237" s="205">
        <v>0</v>
      </c>
      <c r="AS1237" s="205">
        <v>0</v>
      </c>
    </row>
    <row r="1238" spans="1:45" ht="15.75" customHeight="1">
      <c r="A1238" s="16" t="s">
        <v>133</v>
      </c>
      <c r="B1238" s="216">
        <v>12</v>
      </c>
      <c r="C1238" s="226"/>
      <c r="D1238" s="228"/>
      <c r="E1238" s="224"/>
      <c r="F1238" s="224"/>
      <c r="G1238" s="222"/>
      <c r="H1238" s="238"/>
      <c r="I1238" s="239"/>
      <c r="J1238" s="239"/>
      <c r="K1238" s="240"/>
      <c r="L1238" s="224"/>
      <c r="M1238" s="215"/>
      <c r="AR1238" s="205">
        <v>0</v>
      </c>
      <c r="AS1238" s="205">
        <v>0</v>
      </c>
    </row>
    <row r="1239" spans="1:45" ht="15.75" customHeight="1">
      <c r="A1239" s="16" t="s">
        <v>133</v>
      </c>
      <c r="B1239" s="216">
        <v>13</v>
      </c>
      <c r="C1239" s="226"/>
      <c r="D1239" s="228"/>
      <c r="E1239" s="224"/>
      <c r="F1239" s="224"/>
      <c r="G1239" s="222"/>
      <c r="H1239" s="238"/>
      <c r="I1239" s="239"/>
      <c r="J1239" s="239"/>
      <c r="K1239" s="240"/>
      <c r="L1239" s="224"/>
      <c r="M1239" s="215"/>
      <c r="AR1239" s="205">
        <v>0</v>
      </c>
      <c r="AS1239" s="205">
        <v>0</v>
      </c>
    </row>
    <row r="1240" spans="1:45" ht="15.75" customHeight="1">
      <c r="A1240" s="16" t="s">
        <v>133</v>
      </c>
      <c r="B1240" s="216">
        <v>14</v>
      </c>
      <c r="C1240" s="226"/>
      <c r="D1240" s="228"/>
      <c r="E1240" s="224"/>
      <c r="F1240" s="224"/>
      <c r="G1240" s="222"/>
      <c r="H1240" s="238"/>
      <c r="I1240" s="239"/>
      <c r="J1240" s="239"/>
      <c r="K1240" s="240"/>
      <c r="L1240" s="224"/>
      <c r="M1240" s="215"/>
      <c r="AR1240" s="205">
        <v>0</v>
      </c>
      <c r="AS1240" s="205">
        <v>0</v>
      </c>
    </row>
    <row r="1241" spans="1:45" ht="15.75" customHeight="1">
      <c r="A1241" s="16" t="s">
        <v>133</v>
      </c>
      <c r="B1241" s="216">
        <v>15</v>
      </c>
      <c r="C1241" s="226"/>
      <c r="D1241" s="228"/>
      <c r="E1241" s="224"/>
      <c r="F1241" s="224"/>
      <c r="G1241" s="222"/>
      <c r="H1241" s="238"/>
      <c r="I1241" s="239"/>
      <c r="J1241" s="239"/>
      <c r="K1241" s="240"/>
      <c r="L1241" s="224"/>
      <c r="M1241" s="215"/>
      <c r="AR1241" s="205">
        <v>0</v>
      </c>
      <c r="AS1241" s="205">
        <v>0</v>
      </c>
    </row>
    <row r="1242" spans="1:45" ht="15.75" customHeight="1">
      <c r="A1242" s="16" t="s">
        <v>133</v>
      </c>
      <c r="B1242" s="216">
        <v>16</v>
      </c>
      <c r="C1242" s="226"/>
      <c r="D1242" s="228"/>
      <c r="E1242" s="224"/>
      <c r="F1242" s="224"/>
      <c r="G1242" s="222"/>
      <c r="H1242" s="238"/>
      <c r="I1242" s="239"/>
      <c r="J1242" s="239"/>
      <c r="K1242" s="240"/>
      <c r="L1242" s="224"/>
      <c r="M1242" s="215"/>
      <c r="AR1242" s="205">
        <v>0</v>
      </c>
      <c r="AS1242" s="205">
        <v>0</v>
      </c>
    </row>
    <row r="1243" spans="1:45" ht="15.75" customHeight="1">
      <c r="A1243" s="16" t="s">
        <v>133</v>
      </c>
      <c r="B1243" s="216">
        <v>17</v>
      </c>
      <c r="C1243" s="226"/>
      <c r="D1243" s="228"/>
      <c r="E1243" s="224"/>
      <c r="F1243" s="224"/>
      <c r="G1243" s="222"/>
      <c r="H1243" s="238"/>
      <c r="I1243" s="239"/>
      <c r="J1243" s="239"/>
      <c r="K1243" s="240"/>
      <c r="L1243" s="224"/>
      <c r="M1243" s="215"/>
      <c r="AR1243" s="205">
        <v>0</v>
      </c>
      <c r="AS1243" s="205">
        <v>0</v>
      </c>
    </row>
    <row r="1244" spans="1:45" ht="15.75" customHeight="1">
      <c r="A1244" s="16" t="s">
        <v>133</v>
      </c>
      <c r="B1244" s="216">
        <v>18</v>
      </c>
      <c r="C1244" s="226"/>
      <c r="D1244" s="228"/>
      <c r="E1244" s="224"/>
      <c r="F1244" s="224"/>
      <c r="G1244" s="222"/>
      <c r="H1244" s="238"/>
      <c r="I1244" s="239"/>
      <c r="J1244" s="239"/>
      <c r="K1244" s="240"/>
      <c r="L1244" s="224"/>
      <c r="M1244" s="215"/>
      <c r="AR1244" s="205">
        <v>0</v>
      </c>
      <c r="AS1244" s="205">
        <v>0</v>
      </c>
    </row>
    <row r="1245" spans="1:45" ht="15.75" customHeight="1">
      <c r="A1245" s="16" t="s">
        <v>133</v>
      </c>
      <c r="B1245" s="216">
        <v>19</v>
      </c>
      <c r="C1245" s="226"/>
      <c r="D1245" s="228"/>
      <c r="E1245" s="224"/>
      <c r="F1245" s="224"/>
      <c r="G1245" s="222"/>
      <c r="H1245" s="238"/>
      <c r="I1245" s="239"/>
      <c r="J1245" s="239"/>
      <c r="K1245" s="240"/>
      <c r="L1245" s="224"/>
      <c r="M1245" s="215"/>
      <c r="AR1245" s="205">
        <v>0</v>
      </c>
      <c r="AS1245" s="205">
        <v>0</v>
      </c>
    </row>
    <row r="1246" spans="1:45" ht="15.75" customHeight="1">
      <c r="A1246" s="16" t="s">
        <v>133</v>
      </c>
      <c r="B1246" s="216">
        <v>20</v>
      </c>
      <c r="C1246" s="226"/>
      <c r="D1246" s="228"/>
      <c r="E1246" s="224"/>
      <c r="F1246" s="224"/>
      <c r="G1246" s="222"/>
      <c r="H1246" s="238"/>
      <c r="I1246" s="239"/>
      <c r="J1246" s="239"/>
      <c r="K1246" s="240"/>
      <c r="L1246" s="224"/>
      <c r="M1246" s="215"/>
      <c r="AR1246" s="205">
        <v>0</v>
      </c>
      <c r="AS1246" s="205">
        <v>0</v>
      </c>
    </row>
    <row r="1247" spans="1:45" ht="15.75" customHeight="1">
      <c r="A1247" s="16" t="s">
        <v>133</v>
      </c>
      <c r="B1247" s="216">
        <v>21</v>
      </c>
      <c r="C1247" s="226"/>
      <c r="D1247" s="228"/>
      <c r="E1247" s="224"/>
      <c r="F1247" s="224"/>
      <c r="G1247" s="222"/>
      <c r="H1247" s="238"/>
      <c r="I1247" s="239"/>
      <c r="J1247" s="239"/>
      <c r="K1247" s="240"/>
      <c r="L1247" s="224"/>
      <c r="M1247" s="215"/>
      <c r="AR1247" s="205">
        <v>0</v>
      </c>
      <c r="AS1247" s="205">
        <v>0</v>
      </c>
    </row>
    <row r="1248" spans="1:45" ht="15.75" customHeight="1">
      <c r="A1248" s="16" t="s">
        <v>133</v>
      </c>
      <c r="B1248" s="216">
        <v>22</v>
      </c>
      <c r="C1248" s="226"/>
      <c r="D1248" s="228"/>
      <c r="E1248" s="224"/>
      <c r="F1248" s="224"/>
      <c r="G1248" s="222"/>
      <c r="H1248" s="238"/>
      <c r="I1248" s="239"/>
      <c r="J1248" s="239"/>
      <c r="K1248" s="240"/>
      <c r="L1248" s="224"/>
      <c r="M1248" s="215"/>
      <c r="AR1248" s="205">
        <v>0</v>
      </c>
      <c r="AS1248" s="205">
        <v>0</v>
      </c>
    </row>
    <row r="1249" spans="1:45" ht="15.75" customHeight="1">
      <c r="A1249" s="16" t="s">
        <v>133</v>
      </c>
      <c r="B1249" s="216">
        <v>23</v>
      </c>
      <c r="C1249" s="226"/>
      <c r="D1249" s="228"/>
      <c r="E1249" s="224"/>
      <c r="F1249" s="224"/>
      <c r="G1249" s="222"/>
      <c r="H1249" s="238"/>
      <c r="I1249" s="239"/>
      <c r="J1249" s="239"/>
      <c r="K1249" s="240"/>
      <c r="L1249" s="224"/>
      <c r="M1249" s="215"/>
      <c r="AR1249" s="205">
        <v>0</v>
      </c>
      <c r="AS1249" s="205">
        <v>0</v>
      </c>
    </row>
    <row r="1250" spans="1:45" ht="15.75" customHeight="1">
      <c r="A1250" s="16" t="s">
        <v>133</v>
      </c>
      <c r="B1250" s="216">
        <v>24</v>
      </c>
      <c r="C1250" s="226"/>
      <c r="D1250" s="228"/>
      <c r="E1250" s="224"/>
      <c r="F1250" s="224"/>
      <c r="G1250" s="222"/>
      <c r="H1250" s="238"/>
      <c r="I1250" s="239"/>
      <c r="J1250" s="239"/>
      <c r="K1250" s="240"/>
      <c r="L1250" s="224"/>
      <c r="M1250" s="215"/>
      <c r="AR1250" s="205">
        <v>0</v>
      </c>
      <c r="AS1250" s="205">
        <v>0</v>
      </c>
    </row>
    <row r="1251" spans="1:45" ht="15.75" customHeight="1">
      <c r="A1251" s="16" t="s">
        <v>133</v>
      </c>
      <c r="B1251" s="216">
        <v>25</v>
      </c>
      <c r="C1251" s="226"/>
      <c r="D1251" s="228"/>
      <c r="E1251" s="224"/>
      <c r="F1251" s="224"/>
      <c r="G1251" s="222"/>
      <c r="H1251" s="238"/>
      <c r="I1251" s="239"/>
      <c r="J1251" s="239"/>
      <c r="K1251" s="240"/>
      <c r="L1251" s="224"/>
      <c r="M1251" s="215"/>
      <c r="AR1251" s="205">
        <v>0</v>
      </c>
      <c r="AS1251" s="205">
        <v>0</v>
      </c>
    </row>
    <row r="1252" spans="1:45" ht="15.75" hidden="1" customHeight="1" outlineLevel="1">
      <c r="A1252" s="16" t="s">
        <v>133</v>
      </c>
      <c r="B1252" s="216">
        <v>26</v>
      </c>
      <c r="C1252" s="226"/>
      <c r="D1252" s="228"/>
      <c r="E1252" s="224"/>
      <c r="F1252" s="224"/>
      <c r="G1252" s="222"/>
      <c r="H1252" s="238"/>
      <c r="I1252" s="239"/>
      <c r="J1252" s="239"/>
      <c r="K1252" s="240"/>
      <c r="L1252" s="224"/>
      <c r="M1252" s="215"/>
      <c r="AR1252" s="205">
        <v>0</v>
      </c>
      <c r="AS1252" s="205">
        <v>0</v>
      </c>
    </row>
    <row r="1253" spans="1:45" ht="15.75" hidden="1" customHeight="1" outlineLevel="1">
      <c r="A1253" s="16" t="s">
        <v>133</v>
      </c>
      <c r="B1253" s="216">
        <v>27</v>
      </c>
      <c r="C1253" s="226"/>
      <c r="D1253" s="228"/>
      <c r="E1253" s="224"/>
      <c r="F1253" s="224"/>
      <c r="G1253" s="222"/>
      <c r="H1253" s="238"/>
      <c r="I1253" s="239"/>
      <c r="J1253" s="239"/>
      <c r="K1253" s="240"/>
      <c r="L1253" s="224"/>
      <c r="M1253" s="215"/>
      <c r="AR1253" s="205">
        <v>0</v>
      </c>
      <c r="AS1253" s="205">
        <v>0</v>
      </c>
    </row>
    <row r="1254" spans="1:45" ht="15.75" hidden="1" customHeight="1" outlineLevel="1">
      <c r="A1254" s="16" t="s">
        <v>133</v>
      </c>
      <c r="B1254" s="216">
        <v>28</v>
      </c>
      <c r="C1254" s="226"/>
      <c r="D1254" s="228"/>
      <c r="E1254" s="224"/>
      <c r="F1254" s="224"/>
      <c r="G1254" s="222"/>
      <c r="H1254" s="238"/>
      <c r="I1254" s="239"/>
      <c r="J1254" s="239"/>
      <c r="K1254" s="240"/>
      <c r="L1254" s="224"/>
      <c r="M1254" s="215"/>
      <c r="AR1254" s="205">
        <v>0</v>
      </c>
      <c r="AS1254" s="205">
        <v>0</v>
      </c>
    </row>
    <row r="1255" spans="1:45" ht="15.75" hidden="1" customHeight="1" outlineLevel="1">
      <c r="A1255" s="16" t="s">
        <v>133</v>
      </c>
      <c r="B1255" s="216">
        <v>29</v>
      </c>
      <c r="C1255" s="226"/>
      <c r="D1255" s="228"/>
      <c r="E1255" s="224"/>
      <c r="F1255" s="224"/>
      <c r="G1255" s="222"/>
      <c r="H1255" s="238"/>
      <c r="I1255" s="239"/>
      <c r="J1255" s="239"/>
      <c r="K1255" s="240"/>
      <c r="L1255" s="224"/>
      <c r="M1255" s="215"/>
      <c r="AR1255" s="205">
        <v>0</v>
      </c>
      <c r="AS1255" s="205">
        <v>0</v>
      </c>
    </row>
    <row r="1256" spans="1:45" ht="15.75" hidden="1" customHeight="1" outlineLevel="1">
      <c r="A1256" s="16" t="s">
        <v>133</v>
      </c>
      <c r="B1256" s="216">
        <v>30</v>
      </c>
      <c r="C1256" s="226"/>
      <c r="D1256" s="228"/>
      <c r="E1256" s="224"/>
      <c r="F1256" s="224"/>
      <c r="G1256" s="222"/>
      <c r="H1256" s="238"/>
      <c r="I1256" s="239"/>
      <c r="J1256" s="239"/>
      <c r="K1256" s="240"/>
      <c r="L1256" s="224"/>
      <c r="M1256" s="215"/>
      <c r="AR1256" s="205">
        <v>0</v>
      </c>
      <c r="AS1256" s="205">
        <v>0</v>
      </c>
    </row>
    <row r="1257" spans="1:45" ht="15.75" hidden="1" customHeight="1" outlineLevel="1">
      <c r="A1257" s="16" t="s">
        <v>133</v>
      </c>
      <c r="B1257" s="216">
        <v>31</v>
      </c>
      <c r="C1257" s="226"/>
      <c r="D1257" s="228"/>
      <c r="E1257" s="224"/>
      <c r="F1257" s="224"/>
      <c r="G1257" s="222"/>
      <c r="H1257" s="238"/>
      <c r="I1257" s="239"/>
      <c r="J1257" s="239"/>
      <c r="K1257" s="240"/>
      <c r="L1257" s="224"/>
      <c r="M1257" s="215"/>
      <c r="AR1257" s="205">
        <v>0</v>
      </c>
      <c r="AS1257" s="205">
        <v>0</v>
      </c>
    </row>
    <row r="1258" spans="1:45" ht="15.75" hidden="1" customHeight="1" outlineLevel="1">
      <c r="A1258" s="16" t="s">
        <v>133</v>
      </c>
      <c r="B1258" s="216">
        <v>32</v>
      </c>
      <c r="C1258" s="226"/>
      <c r="D1258" s="228"/>
      <c r="E1258" s="224"/>
      <c r="F1258" s="224"/>
      <c r="G1258" s="222"/>
      <c r="H1258" s="238"/>
      <c r="I1258" s="239"/>
      <c r="J1258" s="239"/>
      <c r="K1258" s="240"/>
      <c r="L1258" s="224"/>
      <c r="M1258" s="215"/>
      <c r="AR1258" s="205">
        <v>0</v>
      </c>
      <c r="AS1258" s="205">
        <v>0</v>
      </c>
    </row>
    <row r="1259" spans="1:45" ht="15.75" hidden="1" customHeight="1" outlineLevel="1">
      <c r="A1259" s="16" t="s">
        <v>133</v>
      </c>
      <c r="B1259" s="216">
        <v>33</v>
      </c>
      <c r="C1259" s="226"/>
      <c r="D1259" s="228"/>
      <c r="E1259" s="224"/>
      <c r="F1259" s="224"/>
      <c r="G1259" s="222"/>
      <c r="H1259" s="238"/>
      <c r="I1259" s="239"/>
      <c r="J1259" s="239"/>
      <c r="K1259" s="240"/>
      <c r="L1259" s="224"/>
      <c r="M1259" s="215"/>
      <c r="AR1259" s="205">
        <v>0</v>
      </c>
      <c r="AS1259" s="205">
        <v>0</v>
      </c>
    </row>
    <row r="1260" spans="1:45" ht="15.75" hidden="1" customHeight="1" outlineLevel="1">
      <c r="A1260" s="16" t="s">
        <v>133</v>
      </c>
      <c r="B1260" s="216">
        <v>34</v>
      </c>
      <c r="C1260" s="226"/>
      <c r="D1260" s="228"/>
      <c r="E1260" s="224"/>
      <c r="F1260" s="224"/>
      <c r="G1260" s="222"/>
      <c r="H1260" s="238"/>
      <c r="I1260" s="239"/>
      <c r="J1260" s="239"/>
      <c r="K1260" s="240"/>
      <c r="L1260" s="224"/>
      <c r="M1260" s="215"/>
      <c r="AR1260" s="205">
        <v>0</v>
      </c>
      <c r="AS1260" s="205">
        <v>0</v>
      </c>
    </row>
    <row r="1261" spans="1:45" ht="15.75" hidden="1" customHeight="1" outlineLevel="1">
      <c r="A1261" s="16" t="s">
        <v>133</v>
      </c>
      <c r="B1261" s="216">
        <v>35</v>
      </c>
      <c r="C1261" s="226"/>
      <c r="D1261" s="228"/>
      <c r="E1261" s="224"/>
      <c r="F1261" s="224"/>
      <c r="G1261" s="222"/>
      <c r="H1261" s="238"/>
      <c r="I1261" s="239"/>
      <c r="J1261" s="239"/>
      <c r="K1261" s="240"/>
      <c r="L1261" s="224"/>
      <c r="M1261" s="215"/>
      <c r="AR1261" s="205">
        <v>0</v>
      </c>
      <c r="AS1261" s="205">
        <v>0</v>
      </c>
    </row>
    <row r="1262" spans="1:45" ht="15.75" hidden="1" customHeight="1" outlineLevel="1">
      <c r="A1262" s="16" t="s">
        <v>133</v>
      </c>
      <c r="B1262" s="216">
        <v>36</v>
      </c>
      <c r="C1262" s="226"/>
      <c r="D1262" s="228"/>
      <c r="E1262" s="224"/>
      <c r="F1262" s="224"/>
      <c r="G1262" s="222"/>
      <c r="H1262" s="238"/>
      <c r="I1262" s="239"/>
      <c r="J1262" s="239"/>
      <c r="K1262" s="240"/>
      <c r="L1262" s="224"/>
      <c r="M1262" s="215"/>
      <c r="AR1262" s="205">
        <v>0</v>
      </c>
      <c r="AS1262" s="205">
        <v>0</v>
      </c>
    </row>
    <row r="1263" spans="1:45" ht="15.75" hidden="1" customHeight="1" outlineLevel="1">
      <c r="A1263" s="16" t="s">
        <v>133</v>
      </c>
      <c r="B1263" s="216">
        <v>37</v>
      </c>
      <c r="C1263" s="226"/>
      <c r="D1263" s="228"/>
      <c r="E1263" s="224"/>
      <c r="F1263" s="224"/>
      <c r="G1263" s="222"/>
      <c r="H1263" s="238"/>
      <c r="I1263" s="239"/>
      <c r="J1263" s="239"/>
      <c r="K1263" s="240"/>
      <c r="L1263" s="224"/>
      <c r="M1263" s="215"/>
      <c r="AR1263" s="205">
        <v>0</v>
      </c>
      <c r="AS1263" s="205">
        <v>0</v>
      </c>
    </row>
    <row r="1264" spans="1:45" ht="15.75" hidden="1" customHeight="1" outlineLevel="1">
      <c r="A1264" s="16" t="s">
        <v>133</v>
      </c>
      <c r="B1264" s="216">
        <v>38</v>
      </c>
      <c r="C1264" s="226"/>
      <c r="D1264" s="228"/>
      <c r="E1264" s="224"/>
      <c r="F1264" s="224"/>
      <c r="G1264" s="222"/>
      <c r="H1264" s="238"/>
      <c r="I1264" s="239"/>
      <c r="J1264" s="239"/>
      <c r="K1264" s="240"/>
      <c r="L1264" s="224"/>
      <c r="M1264" s="215"/>
      <c r="AR1264" s="205">
        <v>0</v>
      </c>
      <c r="AS1264" s="205">
        <v>0</v>
      </c>
    </row>
    <row r="1265" spans="1:45" ht="15.75" hidden="1" customHeight="1" outlineLevel="1">
      <c r="A1265" s="16" t="s">
        <v>133</v>
      </c>
      <c r="B1265" s="216">
        <v>39</v>
      </c>
      <c r="C1265" s="226"/>
      <c r="D1265" s="228"/>
      <c r="E1265" s="224"/>
      <c r="F1265" s="224"/>
      <c r="G1265" s="222"/>
      <c r="H1265" s="238"/>
      <c r="I1265" s="239"/>
      <c r="J1265" s="239"/>
      <c r="K1265" s="240"/>
      <c r="L1265" s="224"/>
      <c r="M1265" s="215"/>
      <c r="AR1265" s="205">
        <v>0</v>
      </c>
      <c r="AS1265" s="205">
        <v>0</v>
      </c>
    </row>
    <row r="1266" spans="1:45" ht="15.75" hidden="1" customHeight="1" outlineLevel="1">
      <c r="A1266" s="16" t="s">
        <v>133</v>
      </c>
      <c r="B1266" s="216">
        <v>40</v>
      </c>
      <c r="C1266" s="226"/>
      <c r="D1266" s="228"/>
      <c r="E1266" s="224"/>
      <c r="F1266" s="224"/>
      <c r="G1266" s="222"/>
      <c r="H1266" s="238"/>
      <c r="I1266" s="239"/>
      <c r="J1266" s="239"/>
      <c r="K1266" s="240"/>
      <c r="L1266" s="224"/>
      <c r="M1266" s="215"/>
      <c r="AR1266" s="205">
        <v>0</v>
      </c>
      <c r="AS1266" s="205">
        <v>0</v>
      </c>
    </row>
    <row r="1267" spans="1:45" ht="15.75" hidden="1" customHeight="1" outlineLevel="1">
      <c r="A1267" s="16" t="s">
        <v>133</v>
      </c>
      <c r="B1267" s="216">
        <v>41</v>
      </c>
      <c r="C1267" s="226"/>
      <c r="D1267" s="228"/>
      <c r="E1267" s="224"/>
      <c r="F1267" s="224"/>
      <c r="G1267" s="222"/>
      <c r="H1267" s="238"/>
      <c r="I1267" s="239"/>
      <c r="J1267" s="239"/>
      <c r="K1267" s="240"/>
      <c r="L1267" s="224"/>
      <c r="M1267" s="215"/>
      <c r="AR1267" s="205">
        <v>0</v>
      </c>
      <c r="AS1267" s="205">
        <v>0</v>
      </c>
    </row>
    <row r="1268" spans="1:45" ht="15.75" hidden="1" customHeight="1" outlineLevel="1">
      <c r="A1268" s="16" t="s">
        <v>133</v>
      </c>
      <c r="B1268" s="216">
        <v>42</v>
      </c>
      <c r="C1268" s="226"/>
      <c r="D1268" s="228"/>
      <c r="E1268" s="224"/>
      <c r="F1268" s="224"/>
      <c r="G1268" s="222"/>
      <c r="H1268" s="238"/>
      <c r="I1268" s="239"/>
      <c r="J1268" s="239"/>
      <c r="K1268" s="240"/>
      <c r="L1268" s="224"/>
      <c r="M1268" s="215"/>
      <c r="AR1268" s="205">
        <v>0</v>
      </c>
      <c r="AS1268" s="205">
        <v>0</v>
      </c>
    </row>
    <row r="1269" spans="1:45" ht="15.75" hidden="1" customHeight="1" outlineLevel="1">
      <c r="A1269" s="16" t="s">
        <v>133</v>
      </c>
      <c r="B1269" s="216">
        <v>43</v>
      </c>
      <c r="C1269" s="226"/>
      <c r="D1269" s="228"/>
      <c r="E1269" s="224"/>
      <c r="F1269" s="224"/>
      <c r="G1269" s="222"/>
      <c r="H1269" s="238"/>
      <c r="I1269" s="239"/>
      <c r="J1269" s="239"/>
      <c r="K1269" s="240"/>
      <c r="L1269" s="224"/>
      <c r="M1269" s="215"/>
      <c r="AR1269" s="205">
        <v>0</v>
      </c>
      <c r="AS1269" s="205">
        <v>0</v>
      </c>
    </row>
    <row r="1270" spans="1:45" ht="15.75" hidden="1" customHeight="1" outlineLevel="1">
      <c r="A1270" s="16" t="s">
        <v>133</v>
      </c>
      <c r="B1270" s="216">
        <v>44</v>
      </c>
      <c r="C1270" s="226"/>
      <c r="D1270" s="228"/>
      <c r="E1270" s="224"/>
      <c r="F1270" s="224"/>
      <c r="G1270" s="222"/>
      <c r="H1270" s="238"/>
      <c r="I1270" s="239"/>
      <c r="J1270" s="239"/>
      <c r="K1270" s="240"/>
      <c r="L1270" s="224"/>
      <c r="M1270" s="215"/>
      <c r="AR1270" s="205">
        <v>0</v>
      </c>
      <c r="AS1270" s="205">
        <v>0</v>
      </c>
    </row>
    <row r="1271" spans="1:45" ht="15.75" hidden="1" customHeight="1" outlineLevel="1">
      <c r="A1271" s="16" t="s">
        <v>133</v>
      </c>
      <c r="B1271" s="216">
        <v>45</v>
      </c>
      <c r="C1271" s="226"/>
      <c r="D1271" s="228"/>
      <c r="E1271" s="224"/>
      <c r="F1271" s="224"/>
      <c r="G1271" s="222"/>
      <c r="H1271" s="238"/>
      <c r="I1271" s="239"/>
      <c r="J1271" s="239"/>
      <c r="K1271" s="240"/>
      <c r="L1271" s="224"/>
      <c r="M1271" s="215"/>
      <c r="AR1271" s="205">
        <v>0</v>
      </c>
      <c r="AS1271" s="205">
        <v>0</v>
      </c>
    </row>
    <row r="1272" spans="1:45" ht="15.75" hidden="1" customHeight="1" outlineLevel="1">
      <c r="A1272" s="16" t="s">
        <v>133</v>
      </c>
      <c r="B1272" s="216">
        <v>46</v>
      </c>
      <c r="C1272" s="226"/>
      <c r="D1272" s="228"/>
      <c r="E1272" s="224"/>
      <c r="F1272" s="224"/>
      <c r="G1272" s="222"/>
      <c r="H1272" s="238"/>
      <c r="I1272" s="239"/>
      <c r="J1272" s="239"/>
      <c r="K1272" s="240"/>
      <c r="L1272" s="224"/>
      <c r="M1272" s="215"/>
      <c r="AR1272" s="205">
        <v>0</v>
      </c>
      <c r="AS1272" s="205">
        <v>0</v>
      </c>
    </row>
    <row r="1273" spans="1:45" ht="15.75" hidden="1" customHeight="1" outlineLevel="1">
      <c r="A1273" s="16" t="s">
        <v>133</v>
      </c>
      <c r="B1273" s="216">
        <v>47</v>
      </c>
      <c r="C1273" s="226"/>
      <c r="D1273" s="228"/>
      <c r="E1273" s="224"/>
      <c r="F1273" s="224"/>
      <c r="G1273" s="222"/>
      <c r="H1273" s="238"/>
      <c r="I1273" s="239"/>
      <c r="J1273" s="239"/>
      <c r="K1273" s="240"/>
      <c r="L1273" s="224"/>
      <c r="M1273" s="215"/>
      <c r="AR1273" s="205">
        <v>0</v>
      </c>
      <c r="AS1273" s="205">
        <v>0</v>
      </c>
    </row>
    <row r="1274" spans="1:45" ht="15.75" hidden="1" customHeight="1" outlineLevel="1">
      <c r="A1274" s="16" t="s">
        <v>133</v>
      </c>
      <c r="B1274" s="216">
        <v>48</v>
      </c>
      <c r="C1274" s="226"/>
      <c r="D1274" s="228"/>
      <c r="E1274" s="224"/>
      <c r="F1274" s="224"/>
      <c r="G1274" s="222"/>
      <c r="H1274" s="238"/>
      <c r="I1274" s="239"/>
      <c r="J1274" s="239"/>
      <c r="K1274" s="240"/>
      <c r="L1274" s="224"/>
      <c r="M1274" s="215"/>
      <c r="AR1274" s="205">
        <v>0</v>
      </c>
      <c r="AS1274" s="205">
        <v>0</v>
      </c>
    </row>
    <row r="1275" spans="1:45" ht="15.75" hidden="1" customHeight="1" outlineLevel="1">
      <c r="A1275" s="16" t="s">
        <v>133</v>
      </c>
      <c r="B1275" s="216">
        <v>49</v>
      </c>
      <c r="C1275" s="226"/>
      <c r="D1275" s="228"/>
      <c r="E1275" s="224"/>
      <c r="F1275" s="224"/>
      <c r="G1275" s="222"/>
      <c r="H1275" s="238"/>
      <c r="I1275" s="239"/>
      <c r="J1275" s="239"/>
      <c r="K1275" s="240"/>
      <c r="L1275" s="224"/>
      <c r="M1275" s="215"/>
      <c r="AR1275" s="205">
        <v>0</v>
      </c>
      <c r="AS1275" s="205">
        <v>0</v>
      </c>
    </row>
    <row r="1276" spans="1:45" ht="15.75" hidden="1" customHeight="1" outlineLevel="1">
      <c r="A1276" s="16" t="s">
        <v>133</v>
      </c>
      <c r="B1276" s="216">
        <v>50</v>
      </c>
      <c r="C1276" s="226"/>
      <c r="D1276" s="228"/>
      <c r="E1276" s="224"/>
      <c r="F1276" s="224"/>
      <c r="G1276" s="222"/>
      <c r="H1276" s="238"/>
      <c r="I1276" s="239"/>
      <c r="J1276" s="239"/>
      <c r="K1276" s="240"/>
      <c r="L1276" s="224"/>
      <c r="M1276" s="215"/>
      <c r="AR1276" s="205">
        <v>0</v>
      </c>
      <c r="AS1276" s="205">
        <v>0</v>
      </c>
    </row>
    <row r="1277" spans="1:45" ht="18.75" customHeight="1" collapsed="1">
      <c r="A1277" s="9"/>
      <c r="B1277" s="10" t="s">
        <v>134</v>
      </c>
      <c r="C1277" s="242"/>
      <c r="D1277" s="228"/>
      <c r="E1277" s="228"/>
      <c r="F1277" s="228"/>
      <c r="G1277" s="243"/>
      <c r="H1277" s="243"/>
      <c r="I1277" s="243"/>
      <c r="J1277" s="243"/>
      <c r="K1277" s="229"/>
      <c r="L1277" s="228"/>
      <c r="M1277" s="230"/>
      <c r="AR1277" s="205">
        <v>0</v>
      </c>
      <c r="AS1277" s="205">
        <v>0</v>
      </c>
    </row>
    <row r="1278" spans="1:45" ht="15.75" hidden="1" customHeight="1" outlineLevel="1">
      <c r="A1278" s="16" t="s">
        <v>133</v>
      </c>
      <c r="B1278" s="216">
        <v>51</v>
      </c>
      <c r="C1278" s="226"/>
      <c r="D1278" s="228"/>
      <c r="E1278" s="224"/>
      <c r="F1278" s="224"/>
      <c r="G1278" s="222"/>
      <c r="H1278" s="238"/>
      <c r="I1278" s="239"/>
      <c r="J1278" s="239"/>
      <c r="K1278" s="240"/>
      <c r="L1278" s="224"/>
      <c r="M1278" s="215"/>
      <c r="AR1278" s="205">
        <v>0</v>
      </c>
      <c r="AS1278" s="205">
        <v>0</v>
      </c>
    </row>
    <row r="1279" spans="1:45" ht="15.75" hidden="1" customHeight="1" outlineLevel="1">
      <c r="A1279" s="16" t="s">
        <v>133</v>
      </c>
      <c r="B1279" s="216">
        <v>52</v>
      </c>
      <c r="C1279" s="226"/>
      <c r="D1279" s="228"/>
      <c r="E1279" s="224"/>
      <c r="F1279" s="224"/>
      <c r="G1279" s="222"/>
      <c r="H1279" s="238"/>
      <c r="I1279" s="239"/>
      <c r="J1279" s="239"/>
      <c r="K1279" s="240"/>
      <c r="L1279" s="224"/>
      <c r="M1279" s="215"/>
      <c r="AR1279" s="205">
        <v>0</v>
      </c>
      <c r="AS1279" s="205">
        <v>0</v>
      </c>
    </row>
    <row r="1280" spans="1:45" ht="15.75" hidden="1" customHeight="1" outlineLevel="1">
      <c r="A1280" s="16" t="s">
        <v>133</v>
      </c>
      <c r="B1280" s="216">
        <v>53</v>
      </c>
      <c r="C1280" s="226"/>
      <c r="D1280" s="228"/>
      <c r="E1280" s="224"/>
      <c r="F1280" s="224"/>
      <c r="G1280" s="222"/>
      <c r="H1280" s="238"/>
      <c r="I1280" s="239"/>
      <c r="J1280" s="239"/>
      <c r="K1280" s="240"/>
      <c r="L1280" s="224"/>
      <c r="M1280" s="215"/>
      <c r="AR1280" s="205">
        <v>0</v>
      </c>
      <c r="AS1280" s="205">
        <v>0</v>
      </c>
    </row>
    <row r="1281" spans="1:45" ht="15.75" hidden="1" customHeight="1" outlineLevel="1">
      <c r="A1281" s="16" t="s">
        <v>133</v>
      </c>
      <c r="B1281" s="216">
        <v>54</v>
      </c>
      <c r="C1281" s="226"/>
      <c r="D1281" s="228"/>
      <c r="E1281" s="224"/>
      <c r="F1281" s="224"/>
      <c r="G1281" s="222"/>
      <c r="H1281" s="238"/>
      <c r="I1281" s="239"/>
      <c r="J1281" s="239"/>
      <c r="K1281" s="240"/>
      <c r="L1281" s="224"/>
      <c r="M1281" s="215"/>
      <c r="AR1281" s="205">
        <v>0</v>
      </c>
      <c r="AS1281" s="205">
        <v>0</v>
      </c>
    </row>
    <row r="1282" spans="1:45" ht="15.75" hidden="1" customHeight="1" outlineLevel="1">
      <c r="A1282" s="16" t="s">
        <v>133</v>
      </c>
      <c r="B1282" s="216">
        <v>55</v>
      </c>
      <c r="C1282" s="226"/>
      <c r="D1282" s="228"/>
      <c r="E1282" s="224"/>
      <c r="F1282" s="224"/>
      <c r="G1282" s="222"/>
      <c r="H1282" s="238"/>
      <c r="I1282" s="239"/>
      <c r="J1282" s="239"/>
      <c r="K1282" s="240"/>
      <c r="L1282" s="224"/>
      <c r="M1282" s="215"/>
      <c r="AR1282" s="205">
        <v>0</v>
      </c>
      <c r="AS1282" s="205">
        <v>0</v>
      </c>
    </row>
    <row r="1283" spans="1:45" ht="15.75" hidden="1" customHeight="1" outlineLevel="1">
      <c r="A1283" s="16" t="s">
        <v>133</v>
      </c>
      <c r="B1283" s="216">
        <v>56</v>
      </c>
      <c r="C1283" s="226"/>
      <c r="D1283" s="228"/>
      <c r="E1283" s="224"/>
      <c r="F1283" s="224"/>
      <c r="G1283" s="222"/>
      <c r="H1283" s="238"/>
      <c r="I1283" s="239"/>
      <c r="J1283" s="239"/>
      <c r="K1283" s="240"/>
      <c r="L1283" s="224"/>
      <c r="M1283" s="215"/>
      <c r="AR1283" s="205">
        <v>0</v>
      </c>
      <c r="AS1283" s="205">
        <v>0</v>
      </c>
    </row>
    <row r="1284" spans="1:45" ht="15.75" hidden="1" customHeight="1" outlineLevel="1">
      <c r="A1284" s="16" t="s">
        <v>133</v>
      </c>
      <c r="B1284" s="216">
        <v>57</v>
      </c>
      <c r="C1284" s="226"/>
      <c r="D1284" s="228"/>
      <c r="E1284" s="224"/>
      <c r="F1284" s="224"/>
      <c r="G1284" s="222"/>
      <c r="H1284" s="238"/>
      <c r="I1284" s="239"/>
      <c r="J1284" s="239"/>
      <c r="K1284" s="240"/>
      <c r="L1284" s="224"/>
      <c r="M1284" s="215"/>
      <c r="AR1284" s="205">
        <v>0</v>
      </c>
      <c r="AS1284" s="205">
        <v>0</v>
      </c>
    </row>
    <row r="1285" spans="1:45" ht="15.75" hidden="1" customHeight="1" outlineLevel="1">
      <c r="A1285" s="16" t="s">
        <v>133</v>
      </c>
      <c r="B1285" s="216">
        <v>58</v>
      </c>
      <c r="C1285" s="226"/>
      <c r="D1285" s="228"/>
      <c r="E1285" s="224"/>
      <c r="F1285" s="224"/>
      <c r="G1285" s="222"/>
      <c r="H1285" s="238"/>
      <c r="I1285" s="239"/>
      <c r="J1285" s="239"/>
      <c r="K1285" s="240"/>
      <c r="L1285" s="224"/>
      <c r="M1285" s="215"/>
      <c r="AR1285" s="205">
        <v>0</v>
      </c>
      <c r="AS1285" s="205">
        <v>0</v>
      </c>
    </row>
    <row r="1286" spans="1:45" ht="15.75" hidden="1" customHeight="1" outlineLevel="1">
      <c r="A1286" s="16" t="s">
        <v>133</v>
      </c>
      <c r="B1286" s="216">
        <v>59</v>
      </c>
      <c r="C1286" s="226"/>
      <c r="D1286" s="228"/>
      <c r="E1286" s="224"/>
      <c r="F1286" s="224"/>
      <c r="G1286" s="222"/>
      <c r="H1286" s="238"/>
      <c r="I1286" s="239"/>
      <c r="J1286" s="239"/>
      <c r="K1286" s="240"/>
      <c r="L1286" s="224"/>
      <c r="M1286" s="215"/>
      <c r="AR1286" s="205">
        <v>0</v>
      </c>
      <c r="AS1286" s="205">
        <v>0</v>
      </c>
    </row>
    <row r="1287" spans="1:45" ht="15.75" hidden="1" customHeight="1" outlineLevel="1">
      <c r="A1287" s="16" t="s">
        <v>133</v>
      </c>
      <c r="B1287" s="216">
        <v>60</v>
      </c>
      <c r="C1287" s="226"/>
      <c r="D1287" s="228"/>
      <c r="E1287" s="224"/>
      <c r="F1287" s="224"/>
      <c r="G1287" s="222"/>
      <c r="H1287" s="238"/>
      <c r="I1287" s="239"/>
      <c r="J1287" s="239"/>
      <c r="K1287" s="240"/>
      <c r="L1287" s="224"/>
      <c r="M1287" s="215"/>
      <c r="AR1287" s="205">
        <v>0</v>
      </c>
      <c r="AS1287" s="205">
        <v>0</v>
      </c>
    </row>
    <row r="1288" spans="1:45" ht="15.75" hidden="1" customHeight="1" outlineLevel="1">
      <c r="A1288" s="16" t="s">
        <v>133</v>
      </c>
      <c r="B1288" s="216">
        <v>61</v>
      </c>
      <c r="C1288" s="226"/>
      <c r="D1288" s="228"/>
      <c r="E1288" s="224"/>
      <c r="F1288" s="224"/>
      <c r="G1288" s="222"/>
      <c r="H1288" s="238"/>
      <c r="I1288" s="239"/>
      <c r="J1288" s="239"/>
      <c r="K1288" s="240"/>
      <c r="L1288" s="224"/>
      <c r="M1288" s="215"/>
      <c r="AR1288" s="205">
        <v>0</v>
      </c>
      <c r="AS1288" s="205">
        <v>0</v>
      </c>
    </row>
    <row r="1289" spans="1:45" ht="15.75" hidden="1" customHeight="1" outlineLevel="1">
      <c r="A1289" s="16" t="s">
        <v>133</v>
      </c>
      <c r="B1289" s="216">
        <v>62</v>
      </c>
      <c r="C1289" s="226"/>
      <c r="D1289" s="228"/>
      <c r="E1289" s="224"/>
      <c r="F1289" s="224"/>
      <c r="G1289" s="222"/>
      <c r="H1289" s="238"/>
      <c r="I1289" s="239"/>
      <c r="J1289" s="239"/>
      <c r="K1289" s="240"/>
      <c r="L1289" s="224"/>
      <c r="M1289" s="215"/>
      <c r="AR1289" s="205">
        <v>0</v>
      </c>
      <c r="AS1289" s="205">
        <v>0</v>
      </c>
    </row>
    <row r="1290" spans="1:45" ht="15.75" hidden="1" customHeight="1" outlineLevel="1">
      <c r="A1290" s="16" t="s">
        <v>133</v>
      </c>
      <c r="B1290" s="216">
        <v>63</v>
      </c>
      <c r="C1290" s="226"/>
      <c r="D1290" s="228"/>
      <c r="E1290" s="224"/>
      <c r="F1290" s="224"/>
      <c r="G1290" s="222"/>
      <c r="H1290" s="238"/>
      <c r="I1290" s="239"/>
      <c r="J1290" s="239"/>
      <c r="K1290" s="240"/>
      <c r="L1290" s="224"/>
      <c r="M1290" s="215"/>
      <c r="AR1290" s="205">
        <v>0</v>
      </c>
      <c r="AS1290" s="205">
        <v>0</v>
      </c>
    </row>
    <row r="1291" spans="1:45" ht="15.75" hidden="1" customHeight="1" outlineLevel="1">
      <c r="A1291" s="16" t="s">
        <v>133</v>
      </c>
      <c r="B1291" s="216">
        <v>64</v>
      </c>
      <c r="C1291" s="226"/>
      <c r="D1291" s="228"/>
      <c r="E1291" s="224"/>
      <c r="F1291" s="224"/>
      <c r="G1291" s="222"/>
      <c r="H1291" s="238"/>
      <c r="I1291" s="239"/>
      <c r="J1291" s="239"/>
      <c r="K1291" s="240"/>
      <c r="L1291" s="224"/>
      <c r="M1291" s="215"/>
      <c r="AR1291" s="205">
        <v>0</v>
      </c>
      <c r="AS1291" s="205">
        <v>0</v>
      </c>
    </row>
    <row r="1292" spans="1:45" ht="15.75" hidden="1" customHeight="1" outlineLevel="1">
      <c r="A1292" s="16" t="s">
        <v>133</v>
      </c>
      <c r="B1292" s="216">
        <v>65</v>
      </c>
      <c r="C1292" s="226"/>
      <c r="D1292" s="228"/>
      <c r="E1292" s="224"/>
      <c r="F1292" s="224"/>
      <c r="G1292" s="222"/>
      <c r="H1292" s="238"/>
      <c r="I1292" s="239"/>
      <c r="J1292" s="239"/>
      <c r="K1292" s="240"/>
      <c r="L1292" s="224"/>
      <c r="M1292" s="215"/>
      <c r="AR1292" s="205">
        <v>0</v>
      </c>
      <c r="AS1292" s="205">
        <v>0</v>
      </c>
    </row>
    <row r="1293" spans="1:45" ht="15.75" hidden="1" customHeight="1" outlineLevel="1">
      <c r="A1293" s="16" t="s">
        <v>133</v>
      </c>
      <c r="B1293" s="216">
        <v>66</v>
      </c>
      <c r="C1293" s="226"/>
      <c r="D1293" s="228"/>
      <c r="E1293" s="224"/>
      <c r="F1293" s="224"/>
      <c r="G1293" s="222"/>
      <c r="H1293" s="238"/>
      <c r="I1293" s="239"/>
      <c r="J1293" s="239"/>
      <c r="K1293" s="240"/>
      <c r="L1293" s="224"/>
      <c r="M1293" s="215"/>
      <c r="AR1293" s="205">
        <v>0</v>
      </c>
      <c r="AS1293" s="205">
        <v>0</v>
      </c>
    </row>
    <row r="1294" spans="1:45" ht="15.75" hidden="1" customHeight="1" outlineLevel="1">
      <c r="A1294" s="16" t="s">
        <v>133</v>
      </c>
      <c r="B1294" s="216">
        <v>67</v>
      </c>
      <c r="C1294" s="226"/>
      <c r="D1294" s="228"/>
      <c r="E1294" s="224"/>
      <c r="F1294" s="224"/>
      <c r="G1294" s="222"/>
      <c r="H1294" s="238"/>
      <c r="I1294" s="239"/>
      <c r="J1294" s="239"/>
      <c r="K1294" s="240"/>
      <c r="L1294" s="224"/>
      <c r="M1294" s="215"/>
      <c r="AR1294" s="205">
        <v>0</v>
      </c>
      <c r="AS1294" s="205">
        <v>0</v>
      </c>
    </row>
    <row r="1295" spans="1:45" ht="15.75" hidden="1" customHeight="1" outlineLevel="1">
      <c r="A1295" s="16" t="s">
        <v>133</v>
      </c>
      <c r="B1295" s="216">
        <v>68</v>
      </c>
      <c r="C1295" s="226"/>
      <c r="D1295" s="228"/>
      <c r="E1295" s="224"/>
      <c r="F1295" s="224"/>
      <c r="G1295" s="222"/>
      <c r="H1295" s="238"/>
      <c r="I1295" s="239"/>
      <c r="J1295" s="239"/>
      <c r="K1295" s="240"/>
      <c r="L1295" s="224"/>
      <c r="M1295" s="215"/>
      <c r="AR1295" s="205">
        <v>0</v>
      </c>
      <c r="AS1295" s="205">
        <v>0</v>
      </c>
    </row>
    <row r="1296" spans="1:45" ht="15.75" hidden="1" customHeight="1" outlineLevel="1">
      <c r="A1296" s="16" t="s">
        <v>133</v>
      </c>
      <c r="B1296" s="216">
        <v>69</v>
      </c>
      <c r="C1296" s="226"/>
      <c r="D1296" s="228"/>
      <c r="E1296" s="224"/>
      <c r="F1296" s="224"/>
      <c r="G1296" s="222"/>
      <c r="H1296" s="238"/>
      <c r="I1296" s="239"/>
      <c r="J1296" s="239"/>
      <c r="K1296" s="240"/>
      <c r="L1296" s="224"/>
      <c r="M1296" s="215"/>
      <c r="AR1296" s="205">
        <v>0</v>
      </c>
      <c r="AS1296" s="205">
        <v>0</v>
      </c>
    </row>
    <row r="1297" spans="1:45" ht="15.75" hidden="1" customHeight="1" outlineLevel="1">
      <c r="A1297" s="16" t="s">
        <v>133</v>
      </c>
      <c r="B1297" s="216">
        <v>70</v>
      </c>
      <c r="C1297" s="226"/>
      <c r="D1297" s="228"/>
      <c r="E1297" s="224"/>
      <c r="F1297" s="224"/>
      <c r="G1297" s="222"/>
      <c r="H1297" s="238"/>
      <c r="I1297" s="239"/>
      <c r="J1297" s="239"/>
      <c r="K1297" s="240"/>
      <c r="L1297" s="224"/>
      <c r="M1297" s="215"/>
      <c r="AR1297" s="205">
        <v>0</v>
      </c>
      <c r="AS1297" s="205">
        <v>0</v>
      </c>
    </row>
    <row r="1298" spans="1:45" ht="15.75" hidden="1" customHeight="1" outlineLevel="1">
      <c r="A1298" s="16" t="s">
        <v>133</v>
      </c>
      <c r="B1298" s="216">
        <v>71</v>
      </c>
      <c r="C1298" s="226"/>
      <c r="D1298" s="228"/>
      <c r="E1298" s="224"/>
      <c r="F1298" s="224"/>
      <c r="G1298" s="222"/>
      <c r="H1298" s="238"/>
      <c r="I1298" s="239"/>
      <c r="J1298" s="239"/>
      <c r="K1298" s="240"/>
      <c r="L1298" s="224"/>
      <c r="M1298" s="215"/>
      <c r="AR1298" s="205">
        <v>0</v>
      </c>
      <c r="AS1298" s="205">
        <v>0</v>
      </c>
    </row>
    <row r="1299" spans="1:45" ht="15.75" hidden="1" customHeight="1" outlineLevel="1">
      <c r="A1299" s="16" t="s">
        <v>133</v>
      </c>
      <c r="B1299" s="216">
        <v>72</v>
      </c>
      <c r="C1299" s="226"/>
      <c r="D1299" s="228"/>
      <c r="E1299" s="224"/>
      <c r="F1299" s="224"/>
      <c r="G1299" s="222"/>
      <c r="H1299" s="238"/>
      <c r="I1299" s="239"/>
      <c r="J1299" s="239"/>
      <c r="K1299" s="240"/>
      <c r="L1299" s="224"/>
      <c r="M1299" s="215"/>
      <c r="AR1299" s="205">
        <v>0</v>
      </c>
      <c r="AS1299" s="205">
        <v>0</v>
      </c>
    </row>
    <row r="1300" spans="1:45" ht="15.75" hidden="1" customHeight="1" outlineLevel="1">
      <c r="A1300" s="16" t="s">
        <v>133</v>
      </c>
      <c r="B1300" s="216">
        <v>73</v>
      </c>
      <c r="C1300" s="226"/>
      <c r="D1300" s="228"/>
      <c r="E1300" s="224"/>
      <c r="F1300" s="224"/>
      <c r="G1300" s="222"/>
      <c r="H1300" s="238"/>
      <c r="I1300" s="239"/>
      <c r="J1300" s="239"/>
      <c r="K1300" s="240"/>
      <c r="L1300" s="224"/>
      <c r="M1300" s="215"/>
      <c r="AR1300" s="205">
        <v>0</v>
      </c>
      <c r="AS1300" s="205">
        <v>0</v>
      </c>
    </row>
    <row r="1301" spans="1:45" ht="15.75" hidden="1" customHeight="1" outlineLevel="1">
      <c r="A1301" s="16" t="s">
        <v>133</v>
      </c>
      <c r="B1301" s="216">
        <v>74</v>
      </c>
      <c r="C1301" s="226"/>
      <c r="D1301" s="228"/>
      <c r="E1301" s="224"/>
      <c r="F1301" s="224"/>
      <c r="G1301" s="222"/>
      <c r="H1301" s="238"/>
      <c r="I1301" s="239"/>
      <c r="J1301" s="239"/>
      <c r="K1301" s="240"/>
      <c r="L1301" s="224"/>
      <c r="M1301" s="215"/>
      <c r="AR1301" s="205">
        <v>0</v>
      </c>
      <c r="AS1301" s="205">
        <v>0</v>
      </c>
    </row>
    <row r="1302" spans="1:45" ht="15.75" hidden="1" customHeight="1" outlineLevel="1">
      <c r="A1302" s="16" t="s">
        <v>133</v>
      </c>
      <c r="B1302" s="216">
        <v>75</v>
      </c>
      <c r="C1302" s="226"/>
      <c r="D1302" s="228"/>
      <c r="E1302" s="224"/>
      <c r="F1302" s="224"/>
      <c r="G1302" s="222"/>
      <c r="H1302" s="238"/>
      <c r="I1302" s="239"/>
      <c r="J1302" s="239"/>
      <c r="K1302" s="240"/>
      <c r="L1302" s="224"/>
      <c r="M1302" s="215"/>
      <c r="AR1302" s="205">
        <v>0</v>
      </c>
      <c r="AS1302" s="205">
        <v>0</v>
      </c>
    </row>
    <row r="1303" spans="1:45" ht="15.75" hidden="1" customHeight="1" outlineLevel="1">
      <c r="A1303" s="16" t="s">
        <v>133</v>
      </c>
      <c r="B1303" s="216">
        <v>76</v>
      </c>
      <c r="C1303" s="226"/>
      <c r="D1303" s="228"/>
      <c r="E1303" s="224"/>
      <c r="F1303" s="224"/>
      <c r="G1303" s="222"/>
      <c r="H1303" s="238"/>
      <c r="I1303" s="239"/>
      <c r="J1303" s="239"/>
      <c r="K1303" s="240"/>
      <c r="L1303" s="224"/>
      <c r="M1303" s="215"/>
      <c r="AR1303" s="205">
        <v>0</v>
      </c>
      <c r="AS1303" s="205">
        <v>0</v>
      </c>
    </row>
    <row r="1304" spans="1:45" ht="15.75" hidden="1" customHeight="1" outlineLevel="1">
      <c r="A1304" s="16" t="s">
        <v>133</v>
      </c>
      <c r="B1304" s="216">
        <v>77</v>
      </c>
      <c r="C1304" s="226"/>
      <c r="D1304" s="228"/>
      <c r="E1304" s="224"/>
      <c r="F1304" s="224"/>
      <c r="G1304" s="222"/>
      <c r="H1304" s="238"/>
      <c r="I1304" s="239"/>
      <c r="J1304" s="239"/>
      <c r="K1304" s="240"/>
      <c r="L1304" s="224"/>
      <c r="M1304" s="215"/>
      <c r="AR1304" s="205">
        <v>0</v>
      </c>
      <c r="AS1304" s="205">
        <v>0</v>
      </c>
    </row>
    <row r="1305" spans="1:45" ht="15.75" hidden="1" customHeight="1" outlineLevel="1">
      <c r="A1305" s="16" t="s">
        <v>133</v>
      </c>
      <c r="B1305" s="216">
        <v>78</v>
      </c>
      <c r="C1305" s="226"/>
      <c r="D1305" s="228"/>
      <c r="E1305" s="224"/>
      <c r="F1305" s="224"/>
      <c r="G1305" s="222"/>
      <c r="H1305" s="238"/>
      <c r="I1305" s="239"/>
      <c r="J1305" s="239"/>
      <c r="K1305" s="240"/>
      <c r="L1305" s="224"/>
      <c r="M1305" s="215"/>
      <c r="AR1305" s="205">
        <v>0</v>
      </c>
      <c r="AS1305" s="205">
        <v>0</v>
      </c>
    </row>
    <row r="1306" spans="1:45" ht="15.75" hidden="1" customHeight="1" outlineLevel="1">
      <c r="A1306" s="16" t="s">
        <v>133</v>
      </c>
      <c r="B1306" s="216">
        <v>79</v>
      </c>
      <c r="C1306" s="226"/>
      <c r="D1306" s="228"/>
      <c r="E1306" s="224"/>
      <c r="F1306" s="224"/>
      <c r="G1306" s="222"/>
      <c r="H1306" s="238"/>
      <c r="I1306" s="239"/>
      <c r="J1306" s="239"/>
      <c r="K1306" s="240"/>
      <c r="L1306" s="224"/>
      <c r="M1306" s="215"/>
      <c r="AR1306" s="205">
        <v>0</v>
      </c>
      <c r="AS1306" s="205">
        <v>0</v>
      </c>
    </row>
    <row r="1307" spans="1:45" ht="15.75" hidden="1" customHeight="1" outlineLevel="1">
      <c r="A1307" s="16" t="s">
        <v>133</v>
      </c>
      <c r="B1307" s="216">
        <v>80</v>
      </c>
      <c r="C1307" s="226"/>
      <c r="D1307" s="228"/>
      <c r="E1307" s="224"/>
      <c r="F1307" s="224"/>
      <c r="G1307" s="222"/>
      <c r="H1307" s="238"/>
      <c r="I1307" s="239"/>
      <c r="J1307" s="239"/>
      <c r="K1307" s="240"/>
      <c r="L1307" s="224"/>
      <c r="M1307" s="215"/>
      <c r="AR1307" s="205">
        <v>0</v>
      </c>
      <c r="AS1307" s="205">
        <v>0</v>
      </c>
    </row>
    <row r="1308" spans="1:45" ht="15.75" hidden="1" customHeight="1" outlineLevel="1">
      <c r="A1308" s="16" t="s">
        <v>133</v>
      </c>
      <c r="B1308" s="216">
        <v>81</v>
      </c>
      <c r="C1308" s="226"/>
      <c r="D1308" s="228"/>
      <c r="E1308" s="224"/>
      <c r="F1308" s="224"/>
      <c r="G1308" s="222"/>
      <c r="H1308" s="238"/>
      <c r="I1308" s="239"/>
      <c r="J1308" s="239"/>
      <c r="K1308" s="240"/>
      <c r="L1308" s="224"/>
      <c r="M1308" s="215"/>
      <c r="AR1308" s="205">
        <v>0</v>
      </c>
      <c r="AS1308" s="205">
        <v>0</v>
      </c>
    </row>
    <row r="1309" spans="1:45" ht="15.75" hidden="1" customHeight="1" outlineLevel="1">
      <c r="A1309" s="16" t="s">
        <v>133</v>
      </c>
      <c r="B1309" s="216">
        <v>82</v>
      </c>
      <c r="C1309" s="226"/>
      <c r="D1309" s="228"/>
      <c r="E1309" s="224"/>
      <c r="F1309" s="224"/>
      <c r="G1309" s="222"/>
      <c r="H1309" s="238"/>
      <c r="I1309" s="239"/>
      <c r="J1309" s="239"/>
      <c r="K1309" s="240"/>
      <c r="L1309" s="224"/>
      <c r="M1309" s="215"/>
      <c r="AR1309" s="205">
        <v>0</v>
      </c>
      <c r="AS1309" s="205">
        <v>0</v>
      </c>
    </row>
    <row r="1310" spans="1:45" ht="15.75" hidden="1" customHeight="1" outlineLevel="1">
      <c r="A1310" s="16" t="s">
        <v>133</v>
      </c>
      <c r="B1310" s="216">
        <v>83</v>
      </c>
      <c r="C1310" s="226"/>
      <c r="D1310" s="228"/>
      <c r="E1310" s="224"/>
      <c r="F1310" s="224"/>
      <c r="G1310" s="222"/>
      <c r="H1310" s="238"/>
      <c r="I1310" s="239"/>
      <c r="J1310" s="239"/>
      <c r="K1310" s="240"/>
      <c r="L1310" s="224"/>
      <c r="M1310" s="215"/>
      <c r="AR1310" s="205">
        <v>0</v>
      </c>
      <c r="AS1310" s="205">
        <v>0</v>
      </c>
    </row>
    <row r="1311" spans="1:45" ht="15.75" hidden="1" customHeight="1" outlineLevel="1">
      <c r="A1311" s="16" t="s">
        <v>133</v>
      </c>
      <c r="B1311" s="216">
        <v>84</v>
      </c>
      <c r="C1311" s="226"/>
      <c r="D1311" s="228"/>
      <c r="E1311" s="224"/>
      <c r="F1311" s="224"/>
      <c r="G1311" s="222"/>
      <c r="H1311" s="238"/>
      <c r="I1311" s="239"/>
      <c r="J1311" s="239"/>
      <c r="K1311" s="240"/>
      <c r="L1311" s="224"/>
      <c r="M1311" s="215"/>
      <c r="AR1311" s="205">
        <v>0</v>
      </c>
      <c r="AS1311" s="205">
        <v>0</v>
      </c>
    </row>
    <row r="1312" spans="1:45" ht="15.75" hidden="1" customHeight="1" outlineLevel="1">
      <c r="A1312" s="16" t="s">
        <v>133</v>
      </c>
      <c r="B1312" s="216">
        <v>85</v>
      </c>
      <c r="C1312" s="226"/>
      <c r="D1312" s="228"/>
      <c r="E1312" s="224"/>
      <c r="F1312" s="224"/>
      <c r="G1312" s="222"/>
      <c r="H1312" s="238"/>
      <c r="I1312" s="239"/>
      <c r="J1312" s="239"/>
      <c r="K1312" s="240"/>
      <c r="L1312" s="224"/>
      <c r="M1312" s="215"/>
      <c r="AR1312" s="205">
        <v>0</v>
      </c>
      <c r="AS1312" s="205">
        <v>0</v>
      </c>
    </row>
    <row r="1313" spans="1:45" ht="15.75" hidden="1" customHeight="1" outlineLevel="1">
      <c r="A1313" s="16" t="s">
        <v>133</v>
      </c>
      <c r="B1313" s="216">
        <v>86</v>
      </c>
      <c r="C1313" s="226"/>
      <c r="D1313" s="228"/>
      <c r="E1313" s="224"/>
      <c r="F1313" s="224"/>
      <c r="G1313" s="222"/>
      <c r="H1313" s="238"/>
      <c r="I1313" s="239"/>
      <c r="J1313" s="239"/>
      <c r="K1313" s="240"/>
      <c r="L1313" s="224"/>
      <c r="M1313" s="215"/>
      <c r="AR1313" s="205">
        <v>0</v>
      </c>
      <c r="AS1313" s="205">
        <v>0</v>
      </c>
    </row>
    <row r="1314" spans="1:45" ht="15.75" hidden="1" customHeight="1" outlineLevel="1">
      <c r="A1314" s="16" t="s">
        <v>133</v>
      </c>
      <c r="B1314" s="216">
        <v>87</v>
      </c>
      <c r="C1314" s="226"/>
      <c r="D1314" s="228"/>
      <c r="E1314" s="224"/>
      <c r="F1314" s="224"/>
      <c r="G1314" s="222"/>
      <c r="H1314" s="238"/>
      <c r="I1314" s="239"/>
      <c r="J1314" s="239"/>
      <c r="K1314" s="240"/>
      <c r="L1314" s="224"/>
      <c r="M1314" s="215"/>
      <c r="AR1314" s="205">
        <v>0</v>
      </c>
      <c r="AS1314" s="205">
        <v>0</v>
      </c>
    </row>
    <row r="1315" spans="1:45" ht="15.75" hidden="1" customHeight="1" outlineLevel="1">
      <c r="A1315" s="16" t="s">
        <v>133</v>
      </c>
      <c r="B1315" s="216">
        <v>88</v>
      </c>
      <c r="C1315" s="226"/>
      <c r="D1315" s="228"/>
      <c r="E1315" s="224"/>
      <c r="F1315" s="224"/>
      <c r="G1315" s="222"/>
      <c r="H1315" s="238"/>
      <c r="I1315" s="239"/>
      <c r="J1315" s="239"/>
      <c r="K1315" s="240"/>
      <c r="L1315" s="224"/>
      <c r="M1315" s="215"/>
      <c r="AR1315" s="205">
        <v>0</v>
      </c>
      <c r="AS1315" s="205">
        <v>0</v>
      </c>
    </row>
    <row r="1316" spans="1:45" ht="15.75" hidden="1" customHeight="1" outlineLevel="1">
      <c r="A1316" s="16" t="s">
        <v>133</v>
      </c>
      <c r="B1316" s="216">
        <v>89</v>
      </c>
      <c r="C1316" s="226"/>
      <c r="D1316" s="228"/>
      <c r="E1316" s="224"/>
      <c r="F1316" s="224"/>
      <c r="G1316" s="222"/>
      <c r="H1316" s="238"/>
      <c r="I1316" s="239"/>
      <c r="J1316" s="239"/>
      <c r="K1316" s="240"/>
      <c r="L1316" s="224"/>
      <c r="M1316" s="215"/>
      <c r="AR1316" s="205">
        <v>0</v>
      </c>
      <c r="AS1316" s="205">
        <v>0</v>
      </c>
    </row>
    <row r="1317" spans="1:45" ht="15.75" hidden="1" customHeight="1" outlineLevel="1">
      <c r="A1317" s="16" t="s">
        <v>133</v>
      </c>
      <c r="B1317" s="216">
        <v>90</v>
      </c>
      <c r="C1317" s="226"/>
      <c r="D1317" s="228"/>
      <c r="E1317" s="224"/>
      <c r="F1317" s="224"/>
      <c r="G1317" s="222"/>
      <c r="H1317" s="238"/>
      <c r="I1317" s="239"/>
      <c r="J1317" s="239"/>
      <c r="K1317" s="240"/>
      <c r="L1317" s="224"/>
      <c r="M1317" s="215"/>
      <c r="AR1317" s="205">
        <v>0</v>
      </c>
      <c r="AS1317" s="205">
        <v>0</v>
      </c>
    </row>
    <row r="1318" spans="1:45" ht="15.75" hidden="1" customHeight="1" outlineLevel="1">
      <c r="A1318" s="16" t="s">
        <v>133</v>
      </c>
      <c r="B1318" s="216">
        <v>91</v>
      </c>
      <c r="C1318" s="226"/>
      <c r="D1318" s="228"/>
      <c r="E1318" s="224"/>
      <c r="F1318" s="224"/>
      <c r="G1318" s="222"/>
      <c r="H1318" s="238"/>
      <c r="I1318" s="239"/>
      <c r="J1318" s="239"/>
      <c r="K1318" s="240"/>
      <c r="L1318" s="224"/>
      <c r="M1318" s="215"/>
      <c r="AR1318" s="205">
        <v>0</v>
      </c>
      <c r="AS1318" s="205">
        <v>0</v>
      </c>
    </row>
    <row r="1319" spans="1:45" ht="15.75" hidden="1" customHeight="1" outlineLevel="1">
      <c r="A1319" s="16" t="s">
        <v>133</v>
      </c>
      <c r="B1319" s="216">
        <v>92</v>
      </c>
      <c r="C1319" s="226"/>
      <c r="D1319" s="228"/>
      <c r="E1319" s="224"/>
      <c r="F1319" s="224"/>
      <c r="G1319" s="222"/>
      <c r="H1319" s="238"/>
      <c r="I1319" s="239"/>
      <c r="J1319" s="239"/>
      <c r="K1319" s="240"/>
      <c r="L1319" s="224"/>
      <c r="M1319" s="215"/>
      <c r="AR1319" s="205">
        <v>0</v>
      </c>
      <c r="AS1319" s="205">
        <v>0</v>
      </c>
    </row>
    <row r="1320" spans="1:45" ht="15.75" hidden="1" customHeight="1" outlineLevel="1">
      <c r="A1320" s="16" t="s">
        <v>133</v>
      </c>
      <c r="B1320" s="216">
        <v>93</v>
      </c>
      <c r="C1320" s="226"/>
      <c r="D1320" s="228"/>
      <c r="E1320" s="224"/>
      <c r="F1320" s="224"/>
      <c r="G1320" s="222"/>
      <c r="H1320" s="238"/>
      <c r="I1320" s="239"/>
      <c r="J1320" s="239"/>
      <c r="K1320" s="240"/>
      <c r="L1320" s="224"/>
      <c r="M1320" s="215"/>
      <c r="AR1320" s="205">
        <v>0</v>
      </c>
      <c r="AS1320" s="205">
        <v>0</v>
      </c>
    </row>
    <row r="1321" spans="1:45" ht="15.75" hidden="1" customHeight="1" outlineLevel="1">
      <c r="A1321" s="16" t="s">
        <v>133</v>
      </c>
      <c r="B1321" s="216">
        <v>94</v>
      </c>
      <c r="C1321" s="226"/>
      <c r="D1321" s="228"/>
      <c r="E1321" s="224"/>
      <c r="F1321" s="224"/>
      <c r="G1321" s="222"/>
      <c r="H1321" s="238"/>
      <c r="I1321" s="239"/>
      <c r="J1321" s="239"/>
      <c r="K1321" s="240"/>
      <c r="L1321" s="224"/>
      <c r="M1321" s="215"/>
      <c r="AR1321" s="205">
        <v>0</v>
      </c>
      <c r="AS1321" s="205">
        <v>0</v>
      </c>
    </row>
    <row r="1322" spans="1:45" ht="15.75" hidden="1" customHeight="1" outlineLevel="1">
      <c r="A1322" s="16" t="s">
        <v>133</v>
      </c>
      <c r="B1322" s="216">
        <v>95</v>
      </c>
      <c r="C1322" s="226"/>
      <c r="D1322" s="228"/>
      <c r="E1322" s="224"/>
      <c r="F1322" s="224"/>
      <c r="G1322" s="222"/>
      <c r="H1322" s="238"/>
      <c r="I1322" s="239"/>
      <c r="J1322" s="239"/>
      <c r="K1322" s="240"/>
      <c r="L1322" s="224"/>
      <c r="M1322" s="215"/>
      <c r="AR1322" s="205">
        <v>0</v>
      </c>
      <c r="AS1322" s="205">
        <v>0</v>
      </c>
    </row>
    <row r="1323" spans="1:45" ht="15.75" hidden="1" customHeight="1" outlineLevel="1">
      <c r="A1323" s="16" t="s">
        <v>133</v>
      </c>
      <c r="B1323" s="216">
        <v>96</v>
      </c>
      <c r="C1323" s="226"/>
      <c r="D1323" s="228"/>
      <c r="E1323" s="224"/>
      <c r="F1323" s="224"/>
      <c r="G1323" s="222"/>
      <c r="H1323" s="238"/>
      <c r="I1323" s="239"/>
      <c r="J1323" s="239"/>
      <c r="K1323" s="240"/>
      <c r="L1323" s="224"/>
      <c r="M1323" s="215"/>
      <c r="AR1323" s="205">
        <v>0</v>
      </c>
      <c r="AS1323" s="205">
        <v>0</v>
      </c>
    </row>
    <row r="1324" spans="1:45" ht="15.75" hidden="1" customHeight="1" outlineLevel="1">
      <c r="A1324" s="16" t="s">
        <v>133</v>
      </c>
      <c r="B1324" s="216">
        <v>97</v>
      </c>
      <c r="C1324" s="226"/>
      <c r="D1324" s="228"/>
      <c r="E1324" s="224"/>
      <c r="F1324" s="224"/>
      <c r="G1324" s="222"/>
      <c r="H1324" s="238"/>
      <c r="I1324" s="239"/>
      <c r="J1324" s="239"/>
      <c r="K1324" s="240"/>
      <c r="L1324" s="224"/>
      <c r="M1324" s="215"/>
      <c r="AR1324" s="205">
        <v>0</v>
      </c>
      <c r="AS1324" s="205">
        <v>0</v>
      </c>
    </row>
    <row r="1325" spans="1:45" ht="15.75" hidden="1" customHeight="1" outlineLevel="1">
      <c r="A1325" s="16" t="s">
        <v>133</v>
      </c>
      <c r="B1325" s="216">
        <v>98</v>
      </c>
      <c r="C1325" s="226"/>
      <c r="D1325" s="228"/>
      <c r="E1325" s="224"/>
      <c r="F1325" s="224"/>
      <c r="G1325" s="222"/>
      <c r="H1325" s="238"/>
      <c r="I1325" s="239"/>
      <c r="J1325" s="239"/>
      <c r="K1325" s="240"/>
      <c r="L1325" s="224"/>
      <c r="M1325" s="215"/>
      <c r="AR1325" s="205">
        <v>0</v>
      </c>
      <c r="AS1325" s="205">
        <v>0</v>
      </c>
    </row>
    <row r="1326" spans="1:45" ht="15.75" hidden="1" customHeight="1" outlineLevel="1">
      <c r="A1326" s="16" t="s">
        <v>133</v>
      </c>
      <c r="B1326" s="216">
        <v>99</v>
      </c>
      <c r="C1326" s="226"/>
      <c r="D1326" s="228"/>
      <c r="E1326" s="224"/>
      <c r="F1326" s="224"/>
      <c r="G1326" s="222"/>
      <c r="H1326" s="238"/>
      <c r="I1326" s="239"/>
      <c r="J1326" s="239"/>
      <c r="K1326" s="240"/>
      <c r="L1326" s="224"/>
      <c r="M1326" s="215"/>
      <c r="AR1326" s="205">
        <v>0</v>
      </c>
      <c r="AS1326" s="205">
        <v>0</v>
      </c>
    </row>
    <row r="1327" spans="1:45" ht="15.75" hidden="1" customHeight="1" outlineLevel="1">
      <c r="A1327" s="16" t="s">
        <v>133</v>
      </c>
      <c r="B1327" s="216">
        <v>100</v>
      </c>
      <c r="C1327" s="226"/>
      <c r="D1327" s="228"/>
      <c r="E1327" s="224"/>
      <c r="F1327" s="224"/>
      <c r="G1327" s="222"/>
      <c r="H1327" s="238"/>
      <c r="I1327" s="239"/>
      <c r="J1327" s="239"/>
      <c r="K1327" s="240"/>
      <c r="L1327" s="224"/>
      <c r="M1327" s="215"/>
      <c r="AR1327" s="205">
        <v>0</v>
      </c>
      <c r="AS1327" s="205">
        <v>0</v>
      </c>
    </row>
    <row r="1328" spans="1:45" ht="18.75" customHeight="1" collapsed="1" thickBot="1">
      <c r="A1328" s="9"/>
      <c r="B1328" s="10" t="s">
        <v>128</v>
      </c>
      <c r="C1328" s="242"/>
      <c r="D1328" s="228"/>
      <c r="E1328" s="228"/>
      <c r="F1328" s="228"/>
      <c r="G1328" s="243"/>
      <c r="H1328" s="228"/>
      <c r="I1328" s="228"/>
      <c r="J1328" s="228"/>
      <c r="K1328" s="259"/>
      <c r="L1328" s="260"/>
      <c r="M1328" s="230"/>
      <c r="AR1328" s="205">
        <v>0</v>
      </c>
      <c r="AS1328" s="205">
        <v>0</v>
      </c>
    </row>
    <row r="1329" spans="1:42" s="151" customFormat="1" ht="15.75" customHeight="1" thickBot="1">
      <c r="A1329" s="212"/>
      <c r="B1329" s="231"/>
      <c r="C1329" s="232"/>
      <c r="D1329" s="231"/>
      <c r="E1329" s="231"/>
      <c r="F1329" s="17" t="s">
        <v>135</v>
      </c>
      <c r="G1329" s="13">
        <v>4350000</v>
      </c>
      <c r="H1329" s="11"/>
      <c r="I1329" s="11"/>
      <c r="J1329" s="11"/>
      <c r="K1329" s="205"/>
      <c r="L1329" s="205"/>
      <c r="M1329" s="215"/>
      <c r="AF1329"/>
      <c r="AG1329"/>
      <c r="AH1329"/>
      <c r="AI1329"/>
      <c r="AJ1329"/>
      <c r="AK1329"/>
      <c r="AL1329"/>
      <c r="AM1329"/>
      <c r="AN1329"/>
      <c r="AO1329"/>
      <c r="AP1329"/>
    </row>
    <row r="1330" spans="1:42" s="151" customFormat="1" ht="12" customHeight="1" thickBot="1">
      <c r="A1330" s="233"/>
      <c r="B1330" s="234"/>
      <c r="C1330" s="235"/>
      <c r="D1330" s="234"/>
      <c r="E1330" s="234"/>
      <c r="F1330" s="234"/>
      <c r="G1330" s="234"/>
      <c r="H1330" s="234"/>
      <c r="I1330" s="234"/>
      <c r="J1330" s="234"/>
      <c r="K1330" s="261"/>
      <c r="L1330" s="261"/>
      <c r="M1330" s="236"/>
      <c r="AF1330"/>
      <c r="AG1330"/>
      <c r="AH1330"/>
      <c r="AI1330"/>
      <c r="AJ1330"/>
      <c r="AK1330"/>
      <c r="AL1330"/>
      <c r="AM1330"/>
      <c r="AN1330"/>
      <c r="AO1330"/>
      <c r="AP1330"/>
    </row>
    <row r="1331" spans="1:42" s="151" customFormat="1" ht="15.75" customHeight="1">
      <c r="A1331" s="205"/>
      <c r="B1331" s="231"/>
      <c r="C1331" s="232"/>
      <c r="D1331" s="231"/>
      <c r="E1331" s="231"/>
      <c r="F1331" s="231"/>
      <c r="G1331" s="231"/>
      <c r="H1331" s="231"/>
      <c r="I1331" s="231"/>
      <c r="J1331" s="231"/>
      <c r="K1331" s="205"/>
      <c r="L1331" s="205"/>
      <c r="M1331" s="205"/>
      <c r="AF1331"/>
      <c r="AG1331"/>
      <c r="AH1331"/>
      <c r="AI1331"/>
      <c r="AJ1331"/>
      <c r="AK1331"/>
      <c r="AL1331"/>
      <c r="AM1331"/>
      <c r="AN1331"/>
      <c r="AO1331"/>
      <c r="AP1331"/>
    </row>
    <row r="1332" spans="1:42" s="151" customFormat="1" ht="15.75" customHeight="1">
      <c r="A1332" s="205"/>
      <c r="B1332" s="231"/>
      <c r="C1332" s="232"/>
      <c r="D1332" s="231"/>
      <c r="E1332" s="231"/>
      <c r="F1332" s="231"/>
      <c r="G1332" s="231"/>
      <c r="H1332" s="231"/>
      <c r="I1332" s="231"/>
      <c r="J1332" s="231"/>
      <c r="K1332" s="205"/>
      <c r="L1332" s="205"/>
      <c r="M1332" s="205"/>
      <c r="AF1332"/>
      <c r="AG1332"/>
      <c r="AH1332"/>
      <c r="AI1332"/>
      <c r="AJ1332"/>
      <c r="AK1332"/>
      <c r="AL1332"/>
      <c r="AM1332"/>
      <c r="AN1332"/>
      <c r="AO1332"/>
      <c r="AP1332"/>
    </row>
    <row r="1333" spans="1:42" s="151" customFormat="1" ht="15.75" customHeight="1">
      <c r="A1333" s="205"/>
      <c r="B1333" s="231"/>
      <c r="C1333" s="232"/>
      <c r="D1333" s="231"/>
      <c r="E1333" s="231"/>
      <c r="F1333" s="231"/>
      <c r="G1333" s="231"/>
      <c r="H1333" s="231"/>
      <c r="I1333" s="231"/>
      <c r="J1333" s="231"/>
      <c r="K1333" s="205"/>
      <c r="L1333" s="205"/>
      <c r="M1333" s="205"/>
      <c r="AF1333"/>
      <c r="AG1333"/>
      <c r="AH1333"/>
      <c r="AI1333"/>
      <c r="AJ1333"/>
      <c r="AK1333"/>
      <c r="AL1333"/>
      <c r="AM1333"/>
      <c r="AN1333"/>
      <c r="AO1333"/>
      <c r="AP1333"/>
    </row>
    <row r="1334" spans="1:42" s="151" customFormat="1" ht="15.75" customHeight="1">
      <c r="A1334" s="205"/>
      <c r="B1334" s="231"/>
      <c r="C1334" s="232"/>
      <c r="D1334" s="231"/>
      <c r="E1334" s="231"/>
      <c r="F1334" s="231"/>
      <c r="G1334" s="231"/>
      <c r="H1334" s="231"/>
      <c r="I1334" s="231"/>
      <c r="J1334" s="231"/>
      <c r="K1334" s="205"/>
      <c r="L1334" s="205"/>
      <c r="M1334" s="205"/>
      <c r="AF1334"/>
      <c r="AG1334"/>
      <c r="AH1334"/>
      <c r="AI1334"/>
      <c r="AJ1334"/>
      <c r="AK1334"/>
      <c r="AL1334"/>
      <c r="AM1334"/>
      <c r="AN1334"/>
      <c r="AO1334"/>
      <c r="AP1334"/>
    </row>
    <row r="1335" spans="1:42" s="151" customFormat="1" ht="15.75" customHeight="1">
      <c r="A1335" s="205"/>
      <c r="B1335" s="231"/>
      <c r="C1335" s="232"/>
      <c r="D1335" s="231"/>
      <c r="E1335" s="231"/>
      <c r="F1335" s="231"/>
      <c r="G1335" s="231"/>
      <c r="H1335" s="231"/>
      <c r="I1335" s="231"/>
      <c r="J1335" s="231"/>
      <c r="K1335" s="205"/>
      <c r="L1335" s="205"/>
      <c r="M1335" s="205"/>
      <c r="AF1335"/>
      <c r="AG1335"/>
      <c r="AH1335"/>
      <c r="AI1335"/>
      <c r="AJ1335"/>
      <c r="AK1335"/>
      <c r="AL1335"/>
      <c r="AM1335"/>
      <c r="AN1335"/>
      <c r="AO1335"/>
      <c r="AP1335"/>
    </row>
    <row r="1336" spans="1:42" s="151" customFormat="1" ht="15.75" customHeight="1">
      <c r="A1336" s="205"/>
      <c r="B1336" s="231"/>
      <c r="C1336" s="232"/>
      <c r="D1336" s="231"/>
      <c r="E1336" s="231"/>
      <c r="F1336" s="231"/>
      <c r="G1336" s="231"/>
      <c r="H1336" s="231"/>
      <c r="I1336" s="231"/>
      <c r="J1336" s="231"/>
      <c r="K1336" s="205"/>
      <c r="L1336" s="205"/>
      <c r="M1336" s="205"/>
      <c r="AF1336"/>
      <c r="AG1336"/>
      <c r="AH1336"/>
      <c r="AI1336"/>
      <c r="AJ1336"/>
      <c r="AK1336"/>
      <c r="AL1336"/>
      <c r="AM1336"/>
      <c r="AN1336"/>
      <c r="AO1336"/>
      <c r="AP1336"/>
    </row>
    <row r="1337" spans="1:42" s="151" customFormat="1" ht="15.75" customHeight="1">
      <c r="A1337" s="205"/>
      <c r="B1337" s="231"/>
      <c r="C1337" s="232"/>
      <c r="D1337" s="231"/>
      <c r="E1337" s="231"/>
      <c r="F1337" s="231"/>
      <c r="G1337" s="231"/>
      <c r="H1337" s="231"/>
      <c r="I1337" s="231"/>
      <c r="J1337" s="231"/>
      <c r="K1337" s="205"/>
      <c r="L1337" s="205"/>
      <c r="M1337" s="205"/>
      <c r="AF1337"/>
      <c r="AG1337"/>
      <c r="AH1337"/>
      <c r="AI1337"/>
      <c r="AJ1337"/>
      <c r="AK1337"/>
      <c r="AL1337"/>
      <c r="AM1337"/>
      <c r="AN1337"/>
      <c r="AO1337"/>
      <c r="AP1337"/>
    </row>
    <row r="1338" spans="1:42" s="151" customFormat="1" ht="15.75" customHeight="1">
      <c r="A1338" s="205"/>
      <c r="B1338" s="231"/>
      <c r="C1338" s="232"/>
      <c r="D1338" s="231"/>
      <c r="E1338" s="231"/>
      <c r="F1338" s="231"/>
      <c r="G1338" s="231"/>
      <c r="H1338" s="231"/>
      <c r="I1338" s="231"/>
      <c r="J1338" s="231"/>
      <c r="K1338" s="205"/>
      <c r="L1338" s="205"/>
      <c r="M1338" s="205"/>
      <c r="AF1338"/>
      <c r="AG1338"/>
      <c r="AH1338"/>
      <c r="AI1338"/>
      <c r="AJ1338"/>
      <c r="AK1338"/>
      <c r="AL1338"/>
      <c r="AM1338"/>
      <c r="AN1338"/>
      <c r="AO1338"/>
      <c r="AP1338"/>
    </row>
    <row r="1339" spans="1:42" s="151" customFormat="1" ht="15.75" customHeight="1">
      <c r="A1339" s="205"/>
      <c r="B1339" s="231"/>
      <c r="C1339" s="232"/>
      <c r="D1339" s="231"/>
      <c r="E1339" s="231"/>
      <c r="F1339" s="231"/>
      <c r="G1339" s="231"/>
      <c r="H1339" s="231"/>
      <c r="I1339" s="231"/>
      <c r="J1339" s="231"/>
      <c r="K1339" s="205"/>
      <c r="L1339" s="205"/>
      <c r="M1339" s="205"/>
      <c r="AF1339"/>
      <c r="AG1339"/>
      <c r="AH1339"/>
      <c r="AI1339"/>
      <c r="AJ1339"/>
      <c r="AK1339"/>
      <c r="AL1339"/>
      <c r="AM1339"/>
      <c r="AN1339"/>
      <c r="AO1339"/>
      <c r="AP1339"/>
    </row>
    <row r="1340" spans="1:42" s="151" customFormat="1" ht="15.75" customHeight="1">
      <c r="A1340" s="205"/>
      <c r="B1340" s="231"/>
      <c r="C1340" s="232"/>
      <c r="D1340" s="231"/>
      <c r="E1340" s="231"/>
      <c r="F1340" s="231"/>
      <c r="G1340" s="231"/>
      <c r="H1340" s="231"/>
      <c r="I1340" s="231"/>
      <c r="J1340" s="231"/>
      <c r="K1340" s="205"/>
      <c r="L1340" s="205"/>
      <c r="M1340" s="205"/>
      <c r="AF1340"/>
      <c r="AG1340"/>
      <c r="AH1340"/>
      <c r="AI1340"/>
      <c r="AJ1340"/>
      <c r="AK1340"/>
      <c r="AL1340"/>
      <c r="AM1340"/>
      <c r="AN1340"/>
      <c r="AO1340"/>
      <c r="AP1340"/>
    </row>
    <row r="1341" spans="1:42" s="151" customFormat="1" ht="15.75" customHeight="1">
      <c r="A1341" s="205"/>
      <c r="B1341" s="231"/>
      <c r="C1341" s="232"/>
      <c r="D1341" s="231"/>
      <c r="E1341" s="231"/>
      <c r="F1341" s="231"/>
      <c r="G1341" s="231"/>
      <c r="H1341" s="231"/>
      <c r="I1341" s="231"/>
      <c r="J1341" s="231"/>
      <c r="K1341" s="205"/>
      <c r="L1341" s="205"/>
      <c r="M1341" s="205"/>
      <c r="AF1341"/>
      <c r="AG1341"/>
      <c r="AH1341"/>
      <c r="AI1341"/>
      <c r="AJ1341"/>
      <c r="AK1341"/>
      <c r="AL1341"/>
      <c r="AM1341"/>
      <c r="AN1341"/>
      <c r="AO1341"/>
      <c r="AP1341"/>
    </row>
    <row r="1342" spans="1:42" s="151" customFormat="1" ht="15.75" customHeight="1">
      <c r="A1342" s="205"/>
      <c r="B1342" s="231"/>
      <c r="C1342" s="232"/>
      <c r="D1342" s="231"/>
      <c r="E1342" s="231"/>
      <c r="F1342" s="231"/>
      <c r="G1342" s="231"/>
      <c r="H1342" s="231"/>
      <c r="I1342" s="231"/>
      <c r="J1342" s="231"/>
      <c r="K1342" s="205"/>
      <c r="L1342" s="205"/>
      <c r="M1342" s="205"/>
      <c r="AF1342"/>
      <c r="AG1342"/>
      <c r="AH1342"/>
      <c r="AI1342"/>
      <c r="AJ1342"/>
      <c r="AK1342"/>
      <c r="AL1342"/>
      <c r="AM1342"/>
      <c r="AN1342"/>
      <c r="AO1342"/>
      <c r="AP1342"/>
    </row>
    <row r="1343" spans="1:42" s="151" customFormat="1" ht="15.75" customHeight="1">
      <c r="A1343" s="205"/>
      <c r="B1343" s="231"/>
      <c r="C1343" s="232"/>
      <c r="D1343" s="231"/>
      <c r="E1343" s="231"/>
      <c r="F1343" s="231"/>
      <c r="G1343" s="231"/>
      <c r="H1343" s="231"/>
      <c r="I1343" s="231"/>
      <c r="J1343" s="231"/>
      <c r="K1343" s="205"/>
      <c r="L1343" s="205"/>
      <c r="M1343" s="205"/>
      <c r="AF1343"/>
      <c r="AG1343"/>
      <c r="AH1343"/>
      <c r="AI1343"/>
      <c r="AJ1343"/>
      <c r="AK1343"/>
      <c r="AL1343"/>
      <c r="AM1343"/>
      <c r="AN1343"/>
      <c r="AO1343"/>
      <c r="AP1343"/>
    </row>
    <row r="1344" spans="1:42" s="151" customFormat="1" ht="15.75" customHeight="1">
      <c r="A1344" s="205"/>
      <c r="B1344" s="231"/>
      <c r="C1344" s="232"/>
      <c r="D1344" s="231"/>
      <c r="E1344" s="231"/>
      <c r="F1344" s="231"/>
      <c r="G1344" s="231"/>
      <c r="H1344" s="231"/>
      <c r="I1344" s="231"/>
      <c r="J1344" s="231"/>
      <c r="K1344" s="205"/>
      <c r="L1344" s="205"/>
      <c r="M1344" s="205"/>
      <c r="AF1344"/>
      <c r="AG1344"/>
      <c r="AH1344"/>
      <c r="AI1344"/>
      <c r="AJ1344"/>
      <c r="AK1344"/>
      <c r="AL1344"/>
      <c r="AM1344"/>
      <c r="AN1344"/>
      <c r="AO1344"/>
      <c r="AP1344"/>
    </row>
    <row r="1345" spans="2:10" ht="15.75" customHeight="1">
      <c r="B1345" s="231"/>
      <c r="C1345" s="232"/>
      <c r="D1345" s="231"/>
      <c r="E1345" s="231"/>
      <c r="F1345" s="231"/>
      <c r="G1345" s="231"/>
      <c r="H1345" s="231"/>
      <c r="I1345" s="231"/>
      <c r="J1345" s="231"/>
    </row>
    <row r="1346" spans="2:10" ht="15.75" customHeight="1">
      <c r="B1346" s="231"/>
      <c r="C1346" s="232"/>
      <c r="D1346" s="231"/>
      <c r="E1346" s="231"/>
      <c r="F1346" s="231"/>
      <c r="G1346" s="231"/>
      <c r="H1346" s="231"/>
      <c r="I1346" s="231"/>
      <c r="J1346" s="231"/>
    </row>
    <row r="1347" spans="2:10" ht="15.75" customHeight="1">
      <c r="B1347" s="231"/>
      <c r="C1347" s="232"/>
      <c r="D1347" s="231"/>
      <c r="E1347" s="231"/>
      <c r="F1347" s="231"/>
      <c r="G1347" s="231"/>
      <c r="H1347" s="231"/>
      <c r="I1347" s="231"/>
      <c r="J1347" s="231"/>
    </row>
    <row r="1348" spans="2:10" ht="15.75" customHeight="1">
      <c r="B1348" s="231"/>
      <c r="C1348" s="232"/>
      <c r="D1348" s="231"/>
      <c r="E1348" s="231"/>
      <c r="F1348" s="231"/>
      <c r="G1348" s="231"/>
      <c r="H1348" s="231"/>
      <c r="I1348" s="231"/>
      <c r="J1348" s="231"/>
    </row>
    <row r="1349" spans="2:10" ht="15.75" customHeight="1">
      <c r="B1349" s="231"/>
      <c r="C1349" s="232"/>
      <c r="D1349" s="231"/>
      <c r="E1349" s="231"/>
      <c r="F1349" s="231"/>
      <c r="G1349" s="231"/>
      <c r="H1349" s="231"/>
      <c r="I1349" s="231"/>
      <c r="J1349" s="231"/>
    </row>
    <row r="1350" spans="2:10" ht="15.75" customHeight="1">
      <c r="B1350" s="231"/>
      <c r="C1350" s="232"/>
      <c r="D1350" s="231"/>
      <c r="E1350" s="231"/>
      <c r="F1350" s="231"/>
      <c r="G1350" s="231"/>
      <c r="H1350" s="231"/>
      <c r="I1350" s="231"/>
      <c r="J1350" s="231"/>
    </row>
    <row r="1351" spans="2:10" ht="15.75" customHeight="1">
      <c r="B1351" s="231"/>
      <c r="C1351" s="232"/>
      <c r="D1351" s="231"/>
      <c r="E1351" s="231"/>
      <c r="F1351" s="231"/>
      <c r="G1351" s="231"/>
      <c r="H1351" s="231"/>
      <c r="I1351" s="231"/>
      <c r="J1351" s="231"/>
    </row>
    <row r="1352" spans="2:10" ht="15.75" customHeight="1">
      <c r="B1352" s="231"/>
      <c r="C1352" s="232"/>
      <c r="D1352" s="231"/>
      <c r="E1352" s="231"/>
      <c r="F1352" s="231"/>
      <c r="G1352" s="231"/>
      <c r="H1352" s="231"/>
      <c r="I1352" s="231"/>
      <c r="J1352" s="231"/>
    </row>
    <row r="1353" spans="2:10" ht="15.75" customHeight="1">
      <c r="B1353" s="231"/>
      <c r="C1353" s="232"/>
      <c r="D1353" s="231"/>
      <c r="E1353" s="231"/>
      <c r="F1353" s="231"/>
      <c r="G1353" s="231"/>
      <c r="H1353" s="231"/>
      <c r="I1353" s="231"/>
      <c r="J1353" s="231"/>
    </row>
    <row r="1354" spans="2:10" ht="15.75" customHeight="1">
      <c r="B1354" s="231"/>
      <c r="C1354" s="232"/>
      <c r="D1354" s="231"/>
      <c r="E1354" s="231"/>
      <c r="F1354" s="231"/>
      <c r="G1354" s="231"/>
      <c r="H1354" s="231"/>
      <c r="I1354" s="231"/>
      <c r="J1354" s="231"/>
    </row>
    <row r="1355" spans="2:10" ht="15.75" customHeight="1">
      <c r="B1355" s="231"/>
      <c r="C1355" s="232"/>
      <c r="D1355" s="231"/>
      <c r="E1355" s="231"/>
      <c r="F1355" s="231"/>
      <c r="G1355" s="231"/>
      <c r="H1355" s="231"/>
      <c r="I1355" s="231"/>
      <c r="J1355" s="231"/>
    </row>
    <row r="1356" spans="2:10" ht="15.75" customHeight="1">
      <c r="B1356" s="231"/>
      <c r="C1356" s="232"/>
      <c r="D1356" s="231"/>
      <c r="E1356" s="231"/>
      <c r="F1356" s="231"/>
      <c r="G1356" s="231"/>
      <c r="H1356" s="231"/>
      <c r="I1356" s="231"/>
      <c r="J1356" s="231"/>
    </row>
    <row r="1357" spans="2:10" ht="15.75" customHeight="1">
      <c r="B1357" s="231"/>
      <c r="C1357" s="232"/>
      <c r="D1357" s="231"/>
      <c r="E1357" s="231"/>
      <c r="F1357" s="231"/>
      <c r="G1357" s="231"/>
      <c r="H1357" s="231"/>
      <c r="I1357" s="231"/>
      <c r="J1357" s="231"/>
    </row>
    <row r="1358" spans="2:10" ht="15.75" customHeight="1">
      <c r="B1358" s="231"/>
      <c r="C1358" s="232"/>
      <c r="D1358" s="231"/>
      <c r="E1358" s="231"/>
      <c r="F1358" s="231"/>
      <c r="G1358" s="231"/>
      <c r="H1358" s="231"/>
      <c r="I1358" s="231"/>
      <c r="J1358" s="231"/>
    </row>
    <row r="1359" spans="2:10" ht="15.75" customHeight="1">
      <c r="B1359" s="231"/>
      <c r="C1359" s="232"/>
      <c r="D1359" s="231"/>
      <c r="E1359" s="231"/>
      <c r="F1359" s="231"/>
      <c r="G1359" s="231"/>
      <c r="H1359" s="231"/>
      <c r="I1359" s="231"/>
      <c r="J1359" s="231"/>
    </row>
    <row r="1360" spans="2:10" ht="15.75" customHeight="1">
      <c r="B1360" s="231"/>
      <c r="C1360" s="232"/>
      <c r="D1360" s="231"/>
      <c r="E1360" s="231"/>
      <c r="F1360" s="231"/>
      <c r="G1360" s="231"/>
      <c r="H1360" s="231"/>
      <c r="I1360" s="231"/>
      <c r="J1360" s="231"/>
    </row>
    <row r="1361" spans="2:10" ht="15.75" customHeight="1">
      <c r="B1361" s="231"/>
      <c r="C1361" s="232"/>
      <c r="D1361" s="231"/>
      <c r="E1361" s="231"/>
      <c r="F1361" s="231"/>
      <c r="G1361" s="231"/>
      <c r="H1361" s="231"/>
      <c r="I1361" s="231"/>
      <c r="J1361" s="231"/>
    </row>
    <row r="1362" spans="2:10" ht="15.75" customHeight="1">
      <c r="B1362" s="231"/>
      <c r="C1362" s="232"/>
      <c r="D1362" s="231"/>
      <c r="E1362" s="231"/>
      <c r="F1362" s="231"/>
      <c r="G1362" s="231"/>
      <c r="H1362" s="231"/>
      <c r="I1362" s="231"/>
      <c r="J1362" s="231"/>
    </row>
    <row r="1363" spans="2:10" ht="15.75" customHeight="1">
      <c r="B1363" s="231"/>
      <c r="C1363" s="232"/>
      <c r="D1363" s="231"/>
      <c r="E1363" s="231"/>
      <c r="F1363" s="231"/>
      <c r="G1363" s="231"/>
      <c r="H1363" s="231"/>
      <c r="I1363" s="231"/>
      <c r="J1363" s="231"/>
    </row>
    <row r="1364" spans="2:10" ht="15.75" customHeight="1">
      <c r="B1364" s="231"/>
      <c r="C1364" s="232"/>
      <c r="D1364" s="231"/>
      <c r="E1364" s="231"/>
      <c r="F1364" s="231"/>
      <c r="G1364" s="231"/>
      <c r="H1364" s="231"/>
      <c r="I1364" s="231"/>
      <c r="J1364" s="231"/>
    </row>
    <row r="1365" spans="2:10" ht="15.75" customHeight="1">
      <c r="B1365" s="231"/>
      <c r="C1365" s="232"/>
      <c r="D1365" s="231"/>
      <c r="E1365" s="231"/>
      <c r="F1365" s="231"/>
      <c r="G1365" s="231"/>
      <c r="H1365" s="231"/>
      <c r="I1365" s="231"/>
      <c r="J1365" s="231"/>
    </row>
    <row r="1366" spans="2:10" ht="15.75" customHeight="1">
      <c r="B1366" s="231"/>
      <c r="C1366" s="232"/>
      <c r="D1366" s="231"/>
      <c r="E1366" s="231"/>
      <c r="F1366" s="231"/>
      <c r="G1366" s="231"/>
      <c r="H1366" s="231"/>
      <c r="I1366" s="231"/>
      <c r="J1366" s="231"/>
    </row>
    <row r="1367" spans="2:10" ht="15.75" customHeight="1">
      <c r="B1367" s="231"/>
      <c r="C1367" s="232"/>
      <c r="D1367" s="231"/>
      <c r="E1367" s="231"/>
      <c r="F1367" s="231"/>
      <c r="G1367" s="231"/>
      <c r="H1367" s="231"/>
      <c r="I1367" s="231"/>
      <c r="J1367" s="231"/>
    </row>
    <row r="1368" spans="2:10" ht="15.75" customHeight="1">
      <c r="B1368" s="231"/>
      <c r="C1368" s="232"/>
      <c r="D1368" s="231"/>
      <c r="E1368" s="231"/>
      <c r="F1368" s="231"/>
      <c r="G1368" s="231"/>
      <c r="H1368" s="231"/>
      <c r="I1368" s="231"/>
      <c r="J1368" s="231"/>
    </row>
    <row r="1369" spans="2:10" ht="15.75" customHeight="1">
      <c r="B1369" s="231"/>
      <c r="C1369" s="232"/>
      <c r="D1369" s="231"/>
      <c r="E1369" s="231"/>
      <c r="F1369" s="231"/>
      <c r="G1369" s="231"/>
      <c r="H1369" s="231"/>
      <c r="I1369" s="231"/>
      <c r="J1369" s="231"/>
    </row>
    <row r="1370" spans="2:10" ht="15.75" customHeight="1">
      <c r="B1370" s="231"/>
      <c r="C1370" s="232"/>
      <c r="D1370" s="231"/>
      <c r="E1370" s="231"/>
      <c r="F1370" s="231"/>
      <c r="G1370" s="231"/>
      <c r="H1370" s="231"/>
      <c r="I1370" s="231"/>
      <c r="J1370" s="231"/>
    </row>
  </sheetData>
  <sheetProtection algorithmName="SHA-512" hashValue="+fSoYCn/fsEI2ICKaBW7G3aX+8sFJv2Q/ZHttWF79VyzS/mPuk1FYo6S2nka7wukbO3ImSK1o3yPyqgXgFQWFg==" saltValue="5EsqRSD/OLTaXMTYQRqmGA==" spinCount="100000" sheet="1" objects="1" scenarios="1"/>
  <dataConsolidate/>
  <mergeCells count="11">
    <mergeCell ref="B4:D4"/>
    <mergeCell ref="G4:H4"/>
    <mergeCell ref="J4:K4"/>
    <mergeCell ref="B2:C2"/>
    <mergeCell ref="B3:C3"/>
    <mergeCell ref="D2:F2"/>
    <mergeCell ref="G2:H2"/>
    <mergeCell ref="I2:K2"/>
    <mergeCell ref="D3:E3"/>
    <mergeCell ref="G3:H3"/>
    <mergeCell ref="J3:K3"/>
  </mergeCells>
  <phoneticPr fontId="1"/>
  <conditionalFormatting sqref="C10:C1011">
    <cfRule type="expression" dxfId="51" priority="7">
      <formula>AR10=1</formula>
    </cfRule>
  </conditionalFormatting>
  <conditionalFormatting sqref="G10:G1011">
    <cfRule type="expression" dxfId="50" priority="8">
      <formula>AT10=1</formula>
    </cfRule>
  </conditionalFormatting>
  <conditionalFormatting sqref="H16:H109">
    <cfRule type="expression" dxfId="49" priority="9">
      <formula>AU16=1</formula>
    </cfRule>
  </conditionalFormatting>
  <conditionalFormatting sqref="H110:H209">
    <cfRule type="expression" dxfId="48" priority="10">
      <formula>AU110=1</formula>
    </cfRule>
  </conditionalFormatting>
  <conditionalFormatting sqref="H211:H510">
    <cfRule type="expression" dxfId="47" priority="11">
      <formula>AU211=1</formula>
    </cfRule>
  </conditionalFormatting>
  <conditionalFormatting sqref="H512:H1011">
    <cfRule type="expression" dxfId="46" priority="12">
      <formula>AU512=1</formula>
    </cfRule>
  </conditionalFormatting>
  <conditionalFormatting sqref="G1019:G1219">
    <cfRule type="expression" dxfId="45" priority="13">
      <formula>AS1019=1</formula>
    </cfRule>
  </conditionalFormatting>
  <conditionalFormatting sqref="G1227:G1327">
    <cfRule type="expression" dxfId="44" priority="14">
      <formula>AS1227=1</formula>
    </cfRule>
  </conditionalFormatting>
  <conditionalFormatting sqref="C1227:C1327">
    <cfRule type="expression" dxfId="43" priority="15">
      <formula>AR1226=1</formula>
    </cfRule>
  </conditionalFormatting>
  <conditionalFormatting sqref="C1019:C1219">
    <cfRule type="expression" dxfId="42" priority="16">
      <formula>AR1019=1</formula>
    </cfRule>
  </conditionalFormatting>
  <conditionalFormatting sqref="D10:D1011">
    <cfRule type="expression" dxfId="41" priority="17">
      <formula>AS10=1</formula>
    </cfRule>
  </conditionalFormatting>
  <conditionalFormatting sqref="G4:H4">
    <cfRule type="expression" dxfId="40" priority="4">
      <formula>$G$4="対象"</formula>
    </cfRule>
  </conditionalFormatting>
  <conditionalFormatting sqref="J8:J1011">
    <cfRule type="expression" dxfId="39" priority="18">
      <formula>$U8="一部確認"</formula>
    </cfRule>
    <cfRule type="expression" dxfId="38" priority="19">
      <formula>$U8="確認"</formula>
    </cfRule>
    <cfRule type="expression" dxfId="37" priority="20">
      <formula>$U8="一部対象外"</formula>
    </cfRule>
    <cfRule type="expression" dxfId="36" priority="21">
      <formula>$U8="OK"</formula>
    </cfRule>
    <cfRule type="expression" dxfId="35" priority="22">
      <formula>$U8="対象外"</formula>
    </cfRule>
  </conditionalFormatting>
  <conditionalFormatting sqref="E4">
    <cfRule type="expression" dxfId="34" priority="5">
      <formula>$E$4="対象外"</formula>
    </cfRule>
    <cfRule type="expression" dxfId="33" priority="6">
      <formula>$E$4="対象"</formula>
    </cfRule>
  </conditionalFormatting>
  <conditionalFormatting sqref="G3:H3">
    <cfRule type="expression" dxfId="32" priority="3">
      <formula>G3="充実支援-1/2補助対象者"</formula>
    </cfRule>
  </conditionalFormatting>
  <conditionalFormatting sqref="J7">
    <cfRule type="expression" dxfId="31" priority="23">
      <formula>$Z5="一部確認"</formula>
    </cfRule>
    <cfRule type="expression" dxfId="30" priority="24">
      <formula>$Z5="確認"</formula>
    </cfRule>
    <cfRule type="expression" dxfId="29" priority="25">
      <formula>$Z5="一部対象外"</formula>
    </cfRule>
    <cfRule type="expression" dxfId="28" priority="26">
      <formula>$Z5="OK"</formula>
    </cfRule>
    <cfRule type="expression" dxfId="27" priority="27">
      <formula>$Z5="対象外"</formula>
    </cfRule>
  </conditionalFormatting>
  <conditionalFormatting sqref="AQ3">
    <cfRule type="expression" dxfId="26" priority="28">
      <formula>R$6&lt;#REF!</formula>
    </cfRule>
  </conditionalFormatting>
  <dataValidations count="9">
    <dataValidation type="list" allowBlank="1" showInputMessage="1" showErrorMessage="1" sqref="E4" xr:uid="{0B9A4E60-C7E5-4671-9A86-0BBF2A090D4C}">
      <formula1>"対象,対象外"</formula1>
    </dataValidation>
    <dataValidation type="list" allowBlank="1" showInputMessage="1" showErrorMessage="1" sqref="I2:K2" xr:uid="{6D8722D5-A039-42AD-B88B-AB8125DC5698}">
      <formula1>INDIRECT("区分")</formula1>
    </dataValidation>
    <dataValidation type="list" allowBlank="1" showInputMessage="1" showErrorMessage="1" sqref="K512:K1011 K211:K510 K10:K209" xr:uid="{2CA85643-D3BB-45DF-A722-870AF14D7ACC}">
      <formula1>INDIRECT("決済方法")</formula1>
    </dataValidation>
    <dataValidation type="list" allowBlank="1" showInputMessage="1" showErrorMessage="1" sqref="D1227:D1328 D1019:D1220 D512:D1011 D211:D510 D10:D209" xr:uid="{C86BAECE-0506-477C-9DCA-89D5C6E137B1}">
      <formula1>INDIRECT("科目")</formula1>
    </dataValidation>
    <dataValidation type="list" allowBlank="1" showInputMessage="1" showErrorMessage="1" sqref="C1227:C1328 C1019:C1220 C512:C1011 C211:C510 C10:C209" xr:uid="{2E0CA9A1-A825-43F1-ABBF-A6DE16385F7F}">
      <formula1>INDIRECT("取組")</formula1>
    </dataValidation>
    <dataValidation type="list" allowBlank="1" showInputMessage="1" showErrorMessage="1" sqref="H10:H209 H1019:H1220 H1227:H1328 H512:H1011 H211:H510" xr:uid="{E81C4312-5C64-43A4-AF7C-477CB436AB91}">
      <formula1>INDIRECT("税率")</formula1>
    </dataValidation>
    <dataValidation type="decimal" operator="greaterThanOrEqual" allowBlank="1" showErrorMessage="1" sqref="H1013 J1013" xr:uid="{73FFE320-6E84-4D79-928E-683BD88E2C61}">
      <formula1>0</formula1>
    </dataValidation>
    <dataValidation type="list" allowBlank="1" showInputMessage="1" showErrorMessage="1" sqref="G4:H4" xr:uid="{AB4974EA-B7EF-4D3B-8277-EB4098A54A79}">
      <formula1>"対象,対象外,キャンセル支援未申請"</formula1>
    </dataValidation>
    <dataValidation type="list" allowBlank="1" showInputMessage="1" showErrorMessage="1" sqref="E10:E36" xr:uid="{74D35DC9-2F6B-40F3-9D2C-83B0C6E0EBEE}">
      <formula1>INDIRECT(SUBSTITUTE(SUBSTITUTE(D10,"(","_"),")",""))</formula1>
    </dataValidation>
  </dataValidations>
  <pageMargins left="0.23622047244094491" right="0.23622047244094491" top="0.74803149606299213" bottom="0.74803149606299213" header="0" footer="0"/>
  <pageSetup paperSize="8" scale="79" fitToHeight="0" orientation="portrait" r:id="rId1"/>
  <headerFooter>
    <oddHeader>&amp;C&amp;A</oddHeader>
    <oddFooter>&amp;C&amp;P/&amp;R&amp;F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7215F-9C8D-4419-9C7B-645D39065392}">
  <sheetPr>
    <tabColor rgb="FF92D050"/>
    <pageSetUpPr fitToPage="1"/>
  </sheetPr>
  <dimension ref="A1:AU1370"/>
  <sheetViews>
    <sheetView showGridLines="0" zoomScaleNormal="100" workbookViewId="0">
      <pane xSplit="2" ySplit="8" topLeftCell="C9" activePane="bottomRight" state="frozen"/>
      <selection pane="topRight" activeCell="L1025" sqref="L1025"/>
      <selection pane="bottomLeft" activeCell="L1025" sqref="L1025"/>
      <selection pane="bottomRight"/>
    </sheetView>
  </sheetViews>
  <sheetFormatPr defaultColWidth="13.9140625" defaultRowHeight="15" customHeight="1" outlineLevelRow="1" outlineLevelCol="2"/>
  <cols>
    <col min="1" max="1" width="2.1640625" style="205" customWidth="1"/>
    <col min="2" max="2" width="4.08203125" style="205" customWidth="1"/>
    <col min="3" max="4" width="11.4140625" style="205" customWidth="1"/>
    <col min="5" max="6" width="17.1640625" style="205" customWidth="1"/>
    <col min="7" max="7" width="18.9140625" style="205" customWidth="1"/>
    <col min="8" max="8" width="5.5" style="205" customWidth="1"/>
    <col min="9" max="9" width="11.4140625" style="205" customWidth="1"/>
    <col min="10" max="10" width="14.4140625" style="205" customWidth="1"/>
    <col min="11" max="11" width="11.9140625" style="205" customWidth="1"/>
    <col min="12" max="12" width="25.6640625" style="205" customWidth="1"/>
    <col min="13" max="13" width="2.1640625" style="205" customWidth="1"/>
    <col min="14" max="14" width="4.6640625" style="151" hidden="1" customWidth="1" outlineLevel="1"/>
    <col min="15" max="15" width="7.1640625" style="151" hidden="1" customWidth="1" outlineLevel="1"/>
    <col min="16" max="16" width="12.58203125" style="151" hidden="1" customWidth="1" outlineLevel="1"/>
    <col min="17" max="17" width="7.9140625" style="151" hidden="1" customWidth="1" outlineLevel="1"/>
    <col min="18" max="18" width="11.1640625" style="151" hidden="1" customWidth="1" outlineLevel="1"/>
    <col min="19" max="19" width="11.6640625" style="151" hidden="1" customWidth="1" outlineLevel="1"/>
    <col min="20" max="20" width="11.1640625" style="151" hidden="1" customWidth="1" outlineLevel="1"/>
    <col min="21" max="21" width="8.9140625" style="151" hidden="1" customWidth="1" outlineLevel="1"/>
    <col min="22" max="22" width="13.1640625" style="151" hidden="1" customWidth="1" outlineLevel="1"/>
    <col min="23" max="23" width="27.1640625" style="151" hidden="1" customWidth="1" outlineLevel="1"/>
    <col min="24" max="24" width="8.1640625" style="151" hidden="1" customWidth="1" outlineLevel="2"/>
    <col min="25" max="25" width="6.6640625" style="151" hidden="1" customWidth="1" outlineLevel="2"/>
    <col min="26" max="26" width="15.6640625" style="151" hidden="1" customWidth="1" outlineLevel="2"/>
    <col min="27" max="27" width="18.5" style="151" hidden="1" customWidth="1" outlineLevel="2"/>
    <col min="28" max="28" width="15.5" style="151" hidden="1" customWidth="1" outlineLevel="2"/>
    <col min="29" max="29" width="15.1640625" style="151" hidden="1" customWidth="1" outlineLevel="2"/>
    <col min="30" max="30" width="7" style="151" hidden="1" customWidth="1" outlineLevel="1" collapsed="1"/>
    <col min="31" max="31" width="2.6640625" style="151" customWidth="1" collapsed="1"/>
    <col min="32" max="32" width="6.6640625" customWidth="1"/>
    <col min="33" max="33" width="7.5" bestFit="1" customWidth="1"/>
    <col min="34" max="34" width="26" customWidth="1"/>
    <col min="35" max="35" width="19.1640625" bestFit="1" customWidth="1"/>
    <col min="36" max="36" width="18.9140625" bestFit="1" customWidth="1"/>
    <col min="37" max="37" width="6.5" customWidth="1"/>
    <col min="38" max="38" width="11.08203125" customWidth="1"/>
    <col min="39" max="39" width="22" customWidth="1"/>
    <col min="40" max="40" width="19.1640625" bestFit="1" customWidth="1"/>
    <col min="43" max="43" width="14.4140625" style="151" customWidth="1"/>
    <col min="44" max="46" width="7.4140625" style="205" hidden="1" customWidth="1" outlineLevel="1"/>
    <col min="47" max="47" width="13.9140625" style="205" collapsed="1"/>
    <col min="48" max="16384" width="13.9140625" style="205"/>
  </cols>
  <sheetData>
    <row r="1" spans="1:47" ht="16.25" customHeight="1">
      <c r="A1" s="103" t="s">
        <v>0</v>
      </c>
      <c r="B1" s="29"/>
      <c r="C1" s="30"/>
      <c r="D1" s="29"/>
      <c r="E1" s="29"/>
      <c r="F1" s="29"/>
      <c r="G1" s="29"/>
      <c r="H1" s="29"/>
      <c r="I1" s="29"/>
      <c r="J1" s="31"/>
      <c r="K1" s="82"/>
      <c r="L1" s="82"/>
      <c r="M1" s="204"/>
    </row>
    <row r="2" spans="1:47" ht="23.25" customHeight="1">
      <c r="A2" s="34"/>
      <c r="B2" s="318" t="s">
        <v>6</v>
      </c>
      <c r="C2" s="319"/>
      <c r="D2" s="355" t="s">
        <v>548</v>
      </c>
      <c r="E2" s="358"/>
      <c r="F2" s="356"/>
      <c r="G2" s="359" t="s">
        <v>7</v>
      </c>
      <c r="H2" s="360"/>
      <c r="I2" s="355" t="s">
        <v>147</v>
      </c>
      <c r="J2" s="358"/>
      <c r="K2" s="356"/>
      <c r="L2" s="152"/>
      <c r="M2" s="206"/>
      <c r="AR2" s="151"/>
      <c r="AS2" s="151"/>
      <c r="AT2" s="151"/>
      <c r="AU2" s="151"/>
    </row>
    <row r="3" spans="1:47" ht="23.25" customHeight="1">
      <c r="A3" s="34"/>
      <c r="B3" s="318" t="s">
        <v>10</v>
      </c>
      <c r="C3" s="319"/>
      <c r="D3" s="355" t="s">
        <v>549</v>
      </c>
      <c r="E3" s="356"/>
      <c r="F3" s="201" t="s">
        <v>11</v>
      </c>
      <c r="G3" s="355" t="s">
        <v>301</v>
      </c>
      <c r="H3" s="356"/>
      <c r="I3" s="201" t="s">
        <v>12</v>
      </c>
      <c r="J3" s="355" t="s">
        <v>550</v>
      </c>
      <c r="K3" s="356"/>
      <c r="L3" s="152"/>
      <c r="M3" s="206"/>
      <c r="AQ3" s="21"/>
      <c r="AR3" s="151"/>
      <c r="AS3" s="151"/>
      <c r="AT3" s="151"/>
      <c r="AU3" s="151"/>
    </row>
    <row r="4" spans="1:47" ht="23.25" customHeight="1">
      <c r="A4" s="34"/>
      <c r="B4" s="318" t="s">
        <v>15</v>
      </c>
      <c r="C4" s="354"/>
      <c r="D4" s="319"/>
      <c r="E4" s="202" t="s">
        <v>302</v>
      </c>
      <c r="F4" s="37" t="s">
        <v>16</v>
      </c>
      <c r="G4" s="355" t="s">
        <v>551</v>
      </c>
      <c r="H4" s="356"/>
      <c r="I4" s="201" t="s">
        <v>17</v>
      </c>
      <c r="J4" s="357">
        <v>6000000</v>
      </c>
      <c r="K4" s="356"/>
      <c r="L4" s="152"/>
      <c r="M4" s="206"/>
      <c r="AR4" s="151"/>
      <c r="AS4" s="151"/>
      <c r="AT4" s="151"/>
      <c r="AU4" s="151"/>
    </row>
    <row r="5" spans="1:47" ht="17" customHeight="1" thickBot="1">
      <c r="A5" s="40"/>
      <c r="B5" s="100"/>
      <c r="C5" s="100"/>
      <c r="D5" s="100"/>
      <c r="E5" s="101"/>
      <c r="F5" s="101"/>
      <c r="G5" s="101"/>
      <c r="H5" s="197"/>
      <c r="I5" s="101"/>
      <c r="J5" s="198"/>
      <c r="K5" s="153"/>
      <c r="L5" s="153"/>
      <c r="M5" s="207"/>
    </row>
    <row r="6" spans="1:47" ht="20" customHeight="1" thickBot="1">
      <c r="A6" s="102"/>
      <c r="B6" s="154"/>
      <c r="C6" s="155"/>
      <c r="D6" s="154"/>
      <c r="E6" s="154"/>
      <c r="F6" s="154"/>
      <c r="G6" s="154"/>
      <c r="H6" s="154"/>
      <c r="I6" s="154"/>
      <c r="J6" s="153"/>
      <c r="K6" s="156"/>
      <c r="L6" s="156"/>
    </row>
    <row r="7" spans="1:47" ht="17" customHeight="1">
      <c r="A7" s="1"/>
      <c r="B7" s="208"/>
      <c r="C7" s="209"/>
      <c r="D7" s="208"/>
      <c r="E7" s="208"/>
      <c r="F7" s="208"/>
      <c r="G7" s="208"/>
      <c r="H7" s="193" t="s">
        <v>303</v>
      </c>
      <c r="I7" s="208"/>
      <c r="J7" s="208"/>
      <c r="K7" s="210"/>
      <c r="L7" s="210"/>
      <c r="M7" s="211"/>
    </row>
    <row r="8" spans="1:47" ht="23.4" customHeight="1" thickBot="1">
      <c r="A8" s="212"/>
      <c r="B8" s="3" t="s">
        <v>27</v>
      </c>
      <c r="C8" s="4" t="s">
        <v>28</v>
      </c>
      <c r="D8" s="3" t="s">
        <v>29</v>
      </c>
      <c r="E8" s="3" t="s">
        <v>30</v>
      </c>
      <c r="F8" s="3" t="s">
        <v>31</v>
      </c>
      <c r="G8" s="3" t="s">
        <v>304</v>
      </c>
      <c r="H8" s="3" t="s">
        <v>33</v>
      </c>
      <c r="I8" s="109" t="s">
        <v>34</v>
      </c>
      <c r="J8" s="3" t="s">
        <v>35</v>
      </c>
      <c r="K8" s="4" t="s">
        <v>36</v>
      </c>
      <c r="L8" s="4" t="s">
        <v>37</v>
      </c>
      <c r="M8" s="213"/>
      <c r="AR8" s="205" t="s">
        <v>52</v>
      </c>
      <c r="AS8" s="205" t="s">
        <v>53</v>
      </c>
      <c r="AT8" s="205" t="s">
        <v>57</v>
      </c>
    </row>
    <row r="9" spans="1:47" ht="18">
      <c r="A9" s="6" t="s">
        <v>59</v>
      </c>
      <c r="B9" s="208"/>
      <c r="C9" s="209"/>
      <c r="D9" s="208"/>
      <c r="E9" s="208"/>
      <c r="F9" s="208"/>
      <c r="G9" s="214"/>
      <c r="H9" s="214"/>
      <c r="I9" s="214"/>
      <c r="J9" s="214"/>
      <c r="K9" s="210"/>
      <c r="L9" s="210"/>
      <c r="M9" s="215"/>
      <c r="AQ9" s="7"/>
    </row>
    <row r="10" spans="1:47" ht="18">
      <c r="A10" s="8" t="s">
        <v>61</v>
      </c>
      <c r="B10" s="216">
        <v>1</v>
      </c>
      <c r="C10" s="226" t="s">
        <v>552</v>
      </c>
      <c r="D10" s="227" t="s">
        <v>553</v>
      </c>
      <c r="E10" s="309" t="s">
        <v>229</v>
      </c>
      <c r="F10" s="263" t="s">
        <v>554</v>
      </c>
      <c r="G10" s="264">
        <v>3000000</v>
      </c>
      <c r="H10" s="221">
        <v>0.1</v>
      </c>
      <c r="I10" s="222"/>
      <c r="J10" s="223">
        <f>ROUNDDOWN((G10-I10)/(1+H10),0)</f>
        <v>2727272</v>
      </c>
      <c r="K10" s="224" t="s">
        <v>555</v>
      </c>
      <c r="L10" s="265" t="s">
        <v>556</v>
      </c>
      <c r="M10" s="215"/>
      <c r="AQ10" s="158"/>
      <c r="AR10" s="205">
        <v>0</v>
      </c>
      <c r="AS10" s="205">
        <v>0</v>
      </c>
      <c r="AT10" s="205">
        <v>0</v>
      </c>
    </row>
    <row r="11" spans="1:47" ht="18">
      <c r="A11" s="8" t="s">
        <v>61</v>
      </c>
      <c r="B11" s="216">
        <v>2</v>
      </c>
      <c r="C11" s="226" t="s">
        <v>557</v>
      </c>
      <c r="D11" s="227" t="s">
        <v>553</v>
      </c>
      <c r="E11" s="310" t="s">
        <v>231</v>
      </c>
      <c r="F11" s="267" t="s">
        <v>554</v>
      </c>
      <c r="G11" s="268">
        <v>1500000</v>
      </c>
      <c r="H11" s="221">
        <v>0.1</v>
      </c>
      <c r="I11" s="222"/>
      <c r="J11" s="223">
        <f t="shared" ref="J11:J74" si="0">ROUNDDOWN((G11-I11)/(1+H11),0)</f>
        <v>1363636</v>
      </c>
      <c r="K11" s="224" t="s">
        <v>555</v>
      </c>
      <c r="L11" s="269" t="s">
        <v>556</v>
      </c>
      <c r="M11" s="215"/>
      <c r="AR11" s="205">
        <v>0</v>
      </c>
      <c r="AS11" s="205">
        <v>0</v>
      </c>
      <c r="AT11" s="205">
        <v>0</v>
      </c>
    </row>
    <row r="12" spans="1:47" ht="18">
      <c r="A12" s="8" t="s">
        <v>61</v>
      </c>
      <c r="B12" s="216">
        <v>3</v>
      </c>
      <c r="C12" s="226" t="s">
        <v>557</v>
      </c>
      <c r="D12" s="227" t="s">
        <v>186</v>
      </c>
      <c r="E12" s="310" t="s">
        <v>228</v>
      </c>
      <c r="F12" s="267" t="s">
        <v>558</v>
      </c>
      <c r="G12" s="268">
        <v>2000000</v>
      </c>
      <c r="H12" s="221">
        <v>0.1</v>
      </c>
      <c r="I12" s="222"/>
      <c r="J12" s="223">
        <f t="shared" si="0"/>
        <v>1818181</v>
      </c>
      <c r="K12" s="224" t="s">
        <v>555</v>
      </c>
      <c r="L12" s="269" t="s">
        <v>556</v>
      </c>
      <c r="M12" s="215"/>
      <c r="AR12" s="205">
        <v>0</v>
      </c>
      <c r="AS12" s="205">
        <v>0</v>
      </c>
      <c r="AT12" s="205">
        <v>0</v>
      </c>
    </row>
    <row r="13" spans="1:47" ht="18">
      <c r="A13" s="8" t="s">
        <v>61</v>
      </c>
      <c r="B13" s="216">
        <v>4</v>
      </c>
      <c r="C13" s="226" t="s">
        <v>557</v>
      </c>
      <c r="D13" s="227" t="s">
        <v>186</v>
      </c>
      <c r="E13" s="310" t="s">
        <v>215</v>
      </c>
      <c r="F13" s="267" t="s">
        <v>559</v>
      </c>
      <c r="G13" s="268">
        <v>5000000</v>
      </c>
      <c r="H13" s="221">
        <v>0.1</v>
      </c>
      <c r="I13" s="222"/>
      <c r="J13" s="223">
        <f t="shared" si="0"/>
        <v>4545454</v>
      </c>
      <c r="K13" s="224" t="s">
        <v>555</v>
      </c>
      <c r="L13" s="269" t="s">
        <v>560</v>
      </c>
      <c r="M13" s="215"/>
      <c r="AR13" s="205">
        <v>0</v>
      </c>
      <c r="AS13" s="205">
        <v>0</v>
      </c>
      <c r="AT13" s="205">
        <v>0</v>
      </c>
    </row>
    <row r="14" spans="1:47" ht="18">
      <c r="A14" s="8" t="s">
        <v>61</v>
      </c>
      <c r="B14" s="216">
        <v>5</v>
      </c>
      <c r="C14" s="226" t="s">
        <v>557</v>
      </c>
      <c r="D14" s="227" t="s">
        <v>553</v>
      </c>
      <c r="E14" s="310" t="s">
        <v>237</v>
      </c>
      <c r="F14" s="267" t="s">
        <v>561</v>
      </c>
      <c r="G14" s="268">
        <v>6000000</v>
      </c>
      <c r="H14" s="221">
        <v>0.1</v>
      </c>
      <c r="I14" s="222"/>
      <c r="J14" s="223">
        <f t="shared" si="0"/>
        <v>5454545</v>
      </c>
      <c r="K14" s="224" t="s">
        <v>555</v>
      </c>
      <c r="L14" s="269" t="s">
        <v>562</v>
      </c>
      <c r="M14" s="215"/>
      <c r="AR14" s="205">
        <v>0</v>
      </c>
      <c r="AS14" s="205">
        <v>0</v>
      </c>
      <c r="AT14" s="205">
        <v>0</v>
      </c>
    </row>
    <row r="15" spans="1:47" ht="18">
      <c r="A15" s="8" t="s">
        <v>61</v>
      </c>
      <c r="B15" s="216">
        <v>6</v>
      </c>
      <c r="C15" s="226" t="s">
        <v>557</v>
      </c>
      <c r="D15" s="227" t="s">
        <v>186</v>
      </c>
      <c r="E15" s="310" t="s">
        <v>269</v>
      </c>
      <c r="F15" s="267" t="s">
        <v>563</v>
      </c>
      <c r="G15" s="268">
        <v>8000000</v>
      </c>
      <c r="H15" s="221">
        <v>0.1</v>
      </c>
      <c r="I15" s="222"/>
      <c r="J15" s="223">
        <f t="shared" si="0"/>
        <v>7272727</v>
      </c>
      <c r="K15" s="224" t="s">
        <v>555</v>
      </c>
      <c r="L15" s="269" t="s">
        <v>564</v>
      </c>
      <c r="M15" s="215"/>
      <c r="AR15" s="205">
        <v>0</v>
      </c>
      <c r="AS15" s="205">
        <v>0</v>
      </c>
      <c r="AT15" s="205">
        <v>0</v>
      </c>
    </row>
    <row r="16" spans="1:47" ht="18">
      <c r="A16" s="8" t="s">
        <v>61</v>
      </c>
      <c r="B16" s="216">
        <v>7</v>
      </c>
      <c r="C16" s="226" t="s">
        <v>557</v>
      </c>
      <c r="D16" s="227" t="s">
        <v>186</v>
      </c>
      <c r="E16" s="310" t="s">
        <v>232</v>
      </c>
      <c r="F16" s="267" t="s">
        <v>565</v>
      </c>
      <c r="G16" s="268">
        <v>4000000</v>
      </c>
      <c r="H16" s="221">
        <v>0.1</v>
      </c>
      <c r="I16" s="222"/>
      <c r="J16" s="223">
        <f t="shared" si="0"/>
        <v>3636363</v>
      </c>
      <c r="K16" s="224" t="s">
        <v>555</v>
      </c>
      <c r="L16" s="269" t="s">
        <v>566</v>
      </c>
      <c r="M16" s="215"/>
      <c r="AR16" s="205">
        <v>0</v>
      </c>
      <c r="AS16" s="205">
        <v>0</v>
      </c>
      <c r="AT16" s="205">
        <v>0</v>
      </c>
    </row>
    <row r="17" spans="1:46" ht="18">
      <c r="A17" s="8" t="s">
        <v>61</v>
      </c>
      <c r="B17" s="216">
        <v>8</v>
      </c>
      <c r="C17" s="226" t="s">
        <v>557</v>
      </c>
      <c r="D17" s="227" t="s">
        <v>553</v>
      </c>
      <c r="E17" s="310" t="s">
        <v>241</v>
      </c>
      <c r="F17" s="267" t="s">
        <v>567</v>
      </c>
      <c r="G17" s="268">
        <v>4000000</v>
      </c>
      <c r="H17" s="221">
        <v>0.1</v>
      </c>
      <c r="I17" s="222"/>
      <c r="J17" s="223">
        <f t="shared" si="0"/>
        <v>3636363</v>
      </c>
      <c r="K17" s="224" t="s">
        <v>555</v>
      </c>
      <c r="L17" s="269" t="s">
        <v>568</v>
      </c>
      <c r="M17" s="215"/>
      <c r="AR17" s="205">
        <v>0</v>
      </c>
      <c r="AS17" s="205">
        <v>0</v>
      </c>
      <c r="AT17" s="205">
        <v>0</v>
      </c>
    </row>
    <row r="18" spans="1:46" ht="18">
      <c r="A18" s="8" t="s">
        <v>61</v>
      </c>
      <c r="B18" s="216">
        <v>9</v>
      </c>
      <c r="C18" s="226" t="s">
        <v>557</v>
      </c>
      <c r="D18" s="227" t="s">
        <v>569</v>
      </c>
      <c r="E18" s="310" t="s">
        <v>451</v>
      </c>
      <c r="F18" s="267" t="s">
        <v>561</v>
      </c>
      <c r="G18" s="268">
        <v>2000000</v>
      </c>
      <c r="H18" s="221">
        <v>0.1</v>
      </c>
      <c r="I18" s="222"/>
      <c r="J18" s="223">
        <f t="shared" si="0"/>
        <v>1818181</v>
      </c>
      <c r="K18" s="224" t="s">
        <v>555</v>
      </c>
      <c r="L18" s="269" t="s">
        <v>570</v>
      </c>
      <c r="M18" s="215"/>
      <c r="AR18" s="205">
        <v>0</v>
      </c>
      <c r="AS18" s="205">
        <v>0</v>
      </c>
      <c r="AT18" s="205">
        <v>0</v>
      </c>
    </row>
    <row r="19" spans="1:46" ht="18">
      <c r="A19" s="8" t="s">
        <v>61</v>
      </c>
      <c r="B19" s="216">
        <v>10</v>
      </c>
      <c r="C19" s="226" t="s">
        <v>557</v>
      </c>
      <c r="D19" s="227" t="s">
        <v>186</v>
      </c>
      <c r="E19" s="310" t="s">
        <v>274</v>
      </c>
      <c r="F19" s="267" t="s">
        <v>571</v>
      </c>
      <c r="G19" s="268">
        <v>1000000</v>
      </c>
      <c r="H19" s="221">
        <v>0.1</v>
      </c>
      <c r="I19" s="222"/>
      <c r="J19" s="223">
        <f t="shared" si="0"/>
        <v>909090</v>
      </c>
      <c r="K19" s="224" t="s">
        <v>555</v>
      </c>
      <c r="L19" s="269" t="s">
        <v>572</v>
      </c>
      <c r="M19" s="215"/>
      <c r="AR19" s="205">
        <v>0</v>
      </c>
      <c r="AS19" s="205">
        <v>0</v>
      </c>
      <c r="AT19" s="205">
        <v>0</v>
      </c>
    </row>
    <row r="20" spans="1:46" ht="18">
      <c r="A20" s="8" t="s">
        <v>61</v>
      </c>
      <c r="B20" s="216">
        <v>11</v>
      </c>
      <c r="C20" s="226" t="s">
        <v>557</v>
      </c>
      <c r="D20" s="227" t="s">
        <v>186</v>
      </c>
      <c r="E20" s="310" t="s">
        <v>278</v>
      </c>
      <c r="F20" s="267" t="s">
        <v>573</v>
      </c>
      <c r="G20" s="268">
        <v>3000000</v>
      </c>
      <c r="H20" s="221">
        <v>0.1</v>
      </c>
      <c r="I20" s="222"/>
      <c r="J20" s="223">
        <f t="shared" si="0"/>
        <v>2727272</v>
      </c>
      <c r="K20" s="224" t="s">
        <v>555</v>
      </c>
      <c r="L20" s="269" t="s">
        <v>574</v>
      </c>
      <c r="M20" s="215"/>
      <c r="AR20" s="205">
        <v>0</v>
      </c>
      <c r="AS20" s="205">
        <v>0</v>
      </c>
      <c r="AT20" s="205">
        <v>0</v>
      </c>
    </row>
    <row r="21" spans="1:46" ht="18">
      <c r="A21" s="8" t="s">
        <v>61</v>
      </c>
      <c r="B21" s="216">
        <v>12</v>
      </c>
      <c r="C21" s="226" t="s">
        <v>557</v>
      </c>
      <c r="D21" s="227" t="s">
        <v>569</v>
      </c>
      <c r="E21" s="310" t="s">
        <v>392</v>
      </c>
      <c r="F21" s="267" t="s">
        <v>575</v>
      </c>
      <c r="G21" s="268">
        <v>2000000</v>
      </c>
      <c r="H21" s="221">
        <v>0.1</v>
      </c>
      <c r="I21" s="222"/>
      <c r="J21" s="223">
        <f t="shared" si="0"/>
        <v>1818181</v>
      </c>
      <c r="K21" s="224" t="s">
        <v>555</v>
      </c>
      <c r="L21" s="269" t="s">
        <v>576</v>
      </c>
      <c r="M21" s="215"/>
      <c r="AR21" s="205">
        <v>0</v>
      </c>
      <c r="AS21" s="205">
        <v>0</v>
      </c>
      <c r="AT21" s="205">
        <v>0</v>
      </c>
    </row>
    <row r="22" spans="1:46" ht="15.75" customHeight="1">
      <c r="A22" s="8" t="s">
        <v>61</v>
      </c>
      <c r="B22" s="216">
        <v>13</v>
      </c>
      <c r="C22" s="226" t="s">
        <v>557</v>
      </c>
      <c r="D22" s="227" t="s">
        <v>163</v>
      </c>
      <c r="E22" s="310" t="s">
        <v>392</v>
      </c>
      <c r="F22" s="267" t="s">
        <v>577</v>
      </c>
      <c r="G22" s="268">
        <v>1500000</v>
      </c>
      <c r="H22" s="221">
        <v>0.1</v>
      </c>
      <c r="I22" s="222"/>
      <c r="J22" s="223">
        <f t="shared" si="0"/>
        <v>1363636</v>
      </c>
      <c r="K22" s="224" t="s">
        <v>555</v>
      </c>
      <c r="L22" s="269" t="s">
        <v>576</v>
      </c>
      <c r="M22" s="215"/>
      <c r="AR22" s="205">
        <v>0</v>
      </c>
      <c r="AS22" s="205">
        <v>0</v>
      </c>
      <c r="AT22" s="205">
        <v>0</v>
      </c>
    </row>
    <row r="23" spans="1:46" ht="15.75" customHeight="1">
      <c r="A23" s="8" t="s">
        <v>61</v>
      </c>
      <c r="B23" s="216">
        <v>14</v>
      </c>
      <c r="C23" s="226" t="s">
        <v>557</v>
      </c>
      <c r="D23" s="227" t="s">
        <v>163</v>
      </c>
      <c r="E23" s="310" t="s">
        <v>392</v>
      </c>
      <c r="F23" s="267" t="s">
        <v>578</v>
      </c>
      <c r="G23" s="268">
        <v>1500000</v>
      </c>
      <c r="H23" s="221">
        <v>0.1</v>
      </c>
      <c r="I23" s="222"/>
      <c r="J23" s="223">
        <f t="shared" si="0"/>
        <v>1363636</v>
      </c>
      <c r="K23" s="224" t="s">
        <v>555</v>
      </c>
      <c r="L23" s="269" t="s">
        <v>576</v>
      </c>
      <c r="M23" s="215"/>
      <c r="AR23" s="205">
        <v>0</v>
      </c>
      <c r="AS23" s="205">
        <v>0</v>
      </c>
      <c r="AT23" s="205">
        <v>0</v>
      </c>
    </row>
    <row r="24" spans="1:46" ht="15.75" customHeight="1">
      <c r="A24" s="8" t="s">
        <v>61</v>
      </c>
      <c r="B24" s="216">
        <v>15</v>
      </c>
      <c r="C24" s="226" t="s">
        <v>557</v>
      </c>
      <c r="D24" s="227" t="s">
        <v>163</v>
      </c>
      <c r="E24" s="310" t="s">
        <v>392</v>
      </c>
      <c r="F24" s="267" t="s">
        <v>579</v>
      </c>
      <c r="G24" s="268">
        <v>6000000</v>
      </c>
      <c r="H24" s="221">
        <v>0.1</v>
      </c>
      <c r="I24" s="222"/>
      <c r="J24" s="223">
        <f t="shared" si="0"/>
        <v>5454545</v>
      </c>
      <c r="K24" s="224" t="s">
        <v>555</v>
      </c>
      <c r="L24" s="269" t="s">
        <v>580</v>
      </c>
      <c r="M24" s="215"/>
      <c r="AR24" s="205">
        <v>0</v>
      </c>
      <c r="AS24" s="205">
        <v>0</v>
      </c>
      <c r="AT24" s="205">
        <v>0</v>
      </c>
    </row>
    <row r="25" spans="1:46" ht="15.75" customHeight="1">
      <c r="A25" s="8" t="s">
        <v>61</v>
      </c>
      <c r="B25" s="216">
        <v>16</v>
      </c>
      <c r="C25" s="226" t="s">
        <v>557</v>
      </c>
      <c r="D25" s="227" t="s">
        <v>186</v>
      </c>
      <c r="E25" s="310" t="s">
        <v>275</v>
      </c>
      <c r="F25" s="267" t="s">
        <v>581</v>
      </c>
      <c r="G25" s="268">
        <v>2000000</v>
      </c>
      <c r="H25" s="221">
        <v>0.1</v>
      </c>
      <c r="I25" s="222"/>
      <c r="J25" s="223">
        <f t="shared" si="0"/>
        <v>1818181</v>
      </c>
      <c r="K25" s="224" t="s">
        <v>555</v>
      </c>
      <c r="L25" s="269" t="s">
        <v>582</v>
      </c>
      <c r="M25" s="215"/>
      <c r="AR25" s="205">
        <v>0</v>
      </c>
      <c r="AS25" s="205">
        <v>0</v>
      </c>
      <c r="AT25" s="205">
        <v>0</v>
      </c>
    </row>
    <row r="26" spans="1:46" ht="15.75" customHeight="1">
      <c r="A26" s="8" t="s">
        <v>61</v>
      </c>
      <c r="B26" s="216">
        <v>17</v>
      </c>
      <c r="C26" s="226" t="s">
        <v>557</v>
      </c>
      <c r="D26" s="227" t="s">
        <v>553</v>
      </c>
      <c r="E26" s="310" t="s">
        <v>257</v>
      </c>
      <c r="F26" s="267" t="s">
        <v>583</v>
      </c>
      <c r="G26" s="268">
        <v>6000000</v>
      </c>
      <c r="H26" s="221">
        <v>0.1</v>
      </c>
      <c r="I26" s="222"/>
      <c r="J26" s="223">
        <f t="shared" si="0"/>
        <v>5454545</v>
      </c>
      <c r="K26" s="224" t="s">
        <v>555</v>
      </c>
      <c r="L26" s="269" t="s">
        <v>584</v>
      </c>
      <c r="M26" s="215"/>
      <c r="AR26" s="205">
        <v>0</v>
      </c>
      <c r="AS26" s="205">
        <v>0</v>
      </c>
      <c r="AT26" s="205">
        <v>0</v>
      </c>
    </row>
    <row r="27" spans="1:46" ht="15.75" customHeight="1">
      <c r="A27" s="8" t="s">
        <v>61</v>
      </c>
      <c r="B27" s="216">
        <v>18</v>
      </c>
      <c r="C27" s="226" t="s">
        <v>557</v>
      </c>
      <c r="D27" s="227" t="s">
        <v>553</v>
      </c>
      <c r="E27" s="310" t="s">
        <v>257</v>
      </c>
      <c r="F27" s="267" t="s">
        <v>583</v>
      </c>
      <c r="G27" s="268">
        <v>3000000</v>
      </c>
      <c r="H27" s="221">
        <v>0.1</v>
      </c>
      <c r="I27" s="222"/>
      <c r="J27" s="223">
        <f t="shared" si="0"/>
        <v>2727272</v>
      </c>
      <c r="K27" s="224" t="s">
        <v>555</v>
      </c>
      <c r="L27" s="269" t="s">
        <v>585</v>
      </c>
      <c r="M27" s="215"/>
      <c r="AR27" s="205">
        <v>0</v>
      </c>
      <c r="AS27" s="205">
        <v>0</v>
      </c>
      <c r="AT27" s="205">
        <v>0</v>
      </c>
    </row>
    <row r="28" spans="1:46" ht="15.75" customHeight="1">
      <c r="A28" s="8" t="s">
        <v>61</v>
      </c>
      <c r="B28" s="216">
        <v>19</v>
      </c>
      <c r="C28" s="226" t="s">
        <v>557</v>
      </c>
      <c r="D28" s="227" t="s">
        <v>553</v>
      </c>
      <c r="E28" s="310" t="s">
        <v>257</v>
      </c>
      <c r="F28" s="267" t="s">
        <v>583</v>
      </c>
      <c r="G28" s="268">
        <v>3000000</v>
      </c>
      <c r="H28" s="221">
        <v>0.1</v>
      </c>
      <c r="I28" s="222"/>
      <c r="J28" s="223">
        <f t="shared" si="0"/>
        <v>2727272</v>
      </c>
      <c r="K28" s="224" t="s">
        <v>555</v>
      </c>
      <c r="L28" s="269" t="s">
        <v>586</v>
      </c>
      <c r="M28" s="215"/>
      <c r="AR28" s="205">
        <v>0</v>
      </c>
      <c r="AS28" s="205">
        <v>0</v>
      </c>
      <c r="AT28" s="205">
        <v>0</v>
      </c>
    </row>
    <row r="29" spans="1:46" ht="15.75" customHeight="1">
      <c r="A29" s="8" t="s">
        <v>61</v>
      </c>
      <c r="B29" s="216">
        <v>20</v>
      </c>
      <c r="C29" s="226" t="s">
        <v>557</v>
      </c>
      <c r="D29" s="227" t="s">
        <v>553</v>
      </c>
      <c r="E29" s="310" t="s">
        <v>291</v>
      </c>
      <c r="F29" s="267" t="s">
        <v>587</v>
      </c>
      <c r="G29" s="268">
        <v>275000</v>
      </c>
      <c r="H29" s="221">
        <v>0.1</v>
      </c>
      <c r="I29" s="222"/>
      <c r="J29" s="223">
        <f t="shared" si="0"/>
        <v>250000</v>
      </c>
      <c r="K29" s="224" t="s">
        <v>555</v>
      </c>
      <c r="L29" s="269" t="s">
        <v>588</v>
      </c>
      <c r="M29" s="215"/>
      <c r="AR29" s="205">
        <v>0</v>
      </c>
      <c r="AS29" s="205">
        <v>0</v>
      </c>
      <c r="AT29" s="205">
        <v>0</v>
      </c>
    </row>
    <row r="30" spans="1:46" ht="15.75" customHeight="1">
      <c r="A30" s="8" t="s">
        <v>61</v>
      </c>
      <c r="B30" s="216">
        <v>21</v>
      </c>
      <c r="C30" s="226" t="s">
        <v>557</v>
      </c>
      <c r="D30" s="227" t="s">
        <v>186</v>
      </c>
      <c r="E30" s="310" t="s">
        <v>263</v>
      </c>
      <c r="F30" s="267" t="s">
        <v>589</v>
      </c>
      <c r="G30" s="268">
        <v>1000000</v>
      </c>
      <c r="H30" s="221">
        <v>0.1</v>
      </c>
      <c r="I30" s="222"/>
      <c r="J30" s="223">
        <f t="shared" si="0"/>
        <v>909090</v>
      </c>
      <c r="K30" s="224" t="s">
        <v>555</v>
      </c>
      <c r="L30" s="270" t="s">
        <v>590</v>
      </c>
      <c r="M30" s="215"/>
      <c r="AR30" s="205">
        <v>0</v>
      </c>
      <c r="AS30" s="205">
        <v>0</v>
      </c>
      <c r="AT30" s="205">
        <v>0</v>
      </c>
    </row>
    <row r="31" spans="1:46" ht="15.75" customHeight="1">
      <c r="A31" s="8" t="s">
        <v>61</v>
      </c>
      <c r="B31" s="216">
        <v>22</v>
      </c>
      <c r="C31" s="226" t="s">
        <v>557</v>
      </c>
      <c r="D31" s="227" t="s">
        <v>186</v>
      </c>
      <c r="E31" s="310" t="s">
        <v>206</v>
      </c>
      <c r="F31" s="267" t="s">
        <v>591</v>
      </c>
      <c r="G31" s="268">
        <v>3000000</v>
      </c>
      <c r="H31" s="221">
        <v>0.1</v>
      </c>
      <c r="I31" s="222"/>
      <c r="J31" s="223">
        <f t="shared" si="0"/>
        <v>2727272</v>
      </c>
      <c r="K31" s="224" t="s">
        <v>592</v>
      </c>
      <c r="L31" s="270" t="s">
        <v>593</v>
      </c>
      <c r="M31" s="215"/>
      <c r="AR31" s="205">
        <v>0</v>
      </c>
      <c r="AS31" s="205">
        <v>0</v>
      </c>
      <c r="AT31" s="205">
        <v>0</v>
      </c>
    </row>
    <row r="32" spans="1:46" ht="15.75" customHeight="1">
      <c r="A32" s="8" t="s">
        <v>61</v>
      </c>
      <c r="B32" s="216">
        <v>23</v>
      </c>
      <c r="C32" s="226" t="s">
        <v>557</v>
      </c>
      <c r="D32" s="227" t="s">
        <v>186</v>
      </c>
      <c r="E32" s="311" t="s">
        <v>206</v>
      </c>
      <c r="F32" s="272" t="s">
        <v>594</v>
      </c>
      <c r="G32" s="268">
        <v>2000000</v>
      </c>
      <c r="H32" s="221">
        <v>0.1</v>
      </c>
      <c r="I32" s="222"/>
      <c r="J32" s="223">
        <f t="shared" si="0"/>
        <v>1818181</v>
      </c>
      <c r="K32" s="224" t="s">
        <v>555</v>
      </c>
      <c r="L32" s="269" t="s">
        <v>595</v>
      </c>
      <c r="M32" s="215"/>
      <c r="AR32" s="205">
        <v>0</v>
      </c>
      <c r="AS32" s="205">
        <v>0</v>
      </c>
      <c r="AT32" s="205">
        <v>0</v>
      </c>
    </row>
    <row r="33" spans="1:46" ht="15.75" customHeight="1">
      <c r="A33" s="8" t="s">
        <v>61</v>
      </c>
      <c r="B33" s="216">
        <v>24</v>
      </c>
      <c r="C33" s="226" t="s">
        <v>557</v>
      </c>
      <c r="D33" s="227" t="s">
        <v>553</v>
      </c>
      <c r="E33" s="310" t="s">
        <v>287</v>
      </c>
      <c r="F33" s="267" t="s">
        <v>596</v>
      </c>
      <c r="G33" s="268">
        <v>4000000</v>
      </c>
      <c r="H33" s="221">
        <v>0.1</v>
      </c>
      <c r="I33" s="222"/>
      <c r="J33" s="223">
        <f t="shared" si="0"/>
        <v>3636363</v>
      </c>
      <c r="K33" s="224" t="s">
        <v>555</v>
      </c>
      <c r="L33" s="269" t="s">
        <v>597</v>
      </c>
      <c r="M33" s="215"/>
      <c r="AR33" s="205">
        <v>0</v>
      </c>
      <c r="AS33" s="205">
        <v>0</v>
      </c>
      <c r="AT33" s="205">
        <v>0</v>
      </c>
    </row>
    <row r="34" spans="1:46" ht="15.75" customHeight="1">
      <c r="A34" s="8" t="s">
        <v>61</v>
      </c>
      <c r="B34" s="216">
        <v>25</v>
      </c>
      <c r="C34" s="226" t="s">
        <v>557</v>
      </c>
      <c r="D34" s="227" t="s">
        <v>186</v>
      </c>
      <c r="E34" s="310" t="s">
        <v>280</v>
      </c>
      <c r="F34" s="267" t="s">
        <v>598</v>
      </c>
      <c r="G34" s="268">
        <v>600000</v>
      </c>
      <c r="H34" s="221">
        <v>0.1</v>
      </c>
      <c r="I34" s="222"/>
      <c r="J34" s="223">
        <f t="shared" si="0"/>
        <v>545454</v>
      </c>
      <c r="K34" s="224" t="s">
        <v>555</v>
      </c>
      <c r="L34" s="269" t="s">
        <v>599</v>
      </c>
      <c r="M34" s="215"/>
      <c r="AR34" s="205">
        <v>0</v>
      </c>
      <c r="AS34" s="205">
        <v>0</v>
      </c>
      <c r="AT34" s="205">
        <v>0</v>
      </c>
    </row>
    <row r="35" spans="1:46" ht="15.75" customHeight="1">
      <c r="A35" s="8" t="s">
        <v>61</v>
      </c>
      <c r="B35" s="216">
        <v>26</v>
      </c>
      <c r="C35" s="226" t="s">
        <v>557</v>
      </c>
      <c r="D35" s="227" t="s">
        <v>186</v>
      </c>
      <c r="E35" s="310" t="s">
        <v>258</v>
      </c>
      <c r="F35" s="267" t="s">
        <v>600</v>
      </c>
      <c r="G35" s="268">
        <v>1000000</v>
      </c>
      <c r="H35" s="221">
        <v>0.1</v>
      </c>
      <c r="I35" s="222"/>
      <c r="J35" s="223">
        <f t="shared" si="0"/>
        <v>909090</v>
      </c>
      <c r="K35" s="224" t="s">
        <v>555</v>
      </c>
      <c r="L35" s="269" t="s">
        <v>601</v>
      </c>
      <c r="M35" s="215"/>
      <c r="AR35" s="205">
        <v>0</v>
      </c>
      <c r="AS35" s="205">
        <v>0</v>
      </c>
      <c r="AT35" s="205">
        <v>0</v>
      </c>
    </row>
    <row r="36" spans="1:46" ht="15.75" customHeight="1">
      <c r="A36" s="8" t="s">
        <v>61</v>
      </c>
      <c r="B36" s="216">
        <v>27</v>
      </c>
      <c r="C36" s="226" t="s">
        <v>602</v>
      </c>
      <c r="D36" s="227" t="s">
        <v>186</v>
      </c>
      <c r="E36" s="310" t="s">
        <v>271</v>
      </c>
      <c r="F36" s="267" t="s">
        <v>603</v>
      </c>
      <c r="G36" s="268">
        <v>1500000</v>
      </c>
      <c r="H36" s="221">
        <v>0.1</v>
      </c>
      <c r="I36" s="222"/>
      <c r="J36" s="223">
        <f t="shared" si="0"/>
        <v>1363636</v>
      </c>
      <c r="K36" s="224" t="s">
        <v>592</v>
      </c>
      <c r="L36" s="269" t="s">
        <v>604</v>
      </c>
      <c r="M36" s="215"/>
      <c r="AR36" s="205">
        <v>0</v>
      </c>
      <c r="AS36" s="205">
        <v>0</v>
      </c>
      <c r="AT36" s="205">
        <v>0</v>
      </c>
    </row>
    <row r="37" spans="1:46" ht="15.75" customHeight="1">
      <c r="A37" s="8" t="s">
        <v>61</v>
      </c>
      <c r="B37" s="216">
        <v>28</v>
      </c>
      <c r="C37" s="226" t="s">
        <v>602</v>
      </c>
      <c r="D37" s="227" t="s">
        <v>569</v>
      </c>
      <c r="E37" s="310" t="s">
        <v>212</v>
      </c>
      <c r="F37" s="267" t="s">
        <v>605</v>
      </c>
      <c r="G37" s="268">
        <v>1000000</v>
      </c>
      <c r="H37" s="221">
        <v>0.1</v>
      </c>
      <c r="I37" s="222"/>
      <c r="J37" s="223">
        <f t="shared" si="0"/>
        <v>909090</v>
      </c>
      <c r="K37" s="224" t="s">
        <v>592</v>
      </c>
      <c r="L37" s="273" t="s">
        <v>606</v>
      </c>
      <c r="M37" s="215"/>
      <c r="AR37" s="205">
        <v>0</v>
      </c>
      <c r="AS37" s="205">
        <v>0</v>
      </c>
      <c r="AT37" s="205">
        <v>0</v>
      </c>
    </row>
    <row r="38" spans="1:46" ht="15.75" customHeight="1">
      <c r="A38" s="8" t="s">
        <v>61</v>
      </c>
      <c r="B38" s="216">
        <v>29</v>
      </c>
      <c r="C38" s="226" t="s">
        <v>602</v>
      </c>
      <c r="D38" s="227" t="s">
        <v>186</v>
      </c>
      <c r="E38" s="310" t="s">
        <v>234</v>
      </c>
      <c r="F38" s="267" t="s">
        <v>607</v>
      </c>
      <c r="G38" s="268">
        <v>1000000</v>
      </c>
      <c r="H38" s="221">
        <v>0.1</v>
      </c>
      <c r="I38" s="222"/>
      <c r="J38" s="223">
        <f t="shared" si="0"/>
        <v>909090</v>
      </c>
      <c r="K38" s="224" t="s">
        <v>555</v>
      </c>
      <c r="L38" s="273" t="s">
        <v>608</v>
      </c>
      <c r="M38" s="215"/>
      <c r="AR38" s="205">
        <v>0</v>
      </c>
      <c r="AS38" s="205">
        <v>0</v>
      </c>
      <c r="AT38" s="205">
        <v>0</v>
      </c>
    </row>
    <row r="39" spans="1:46" ht="15.75" customHeight="1">
      <c r="A39" s="8" t="s">
        <v>61</v>
      </c>
      <c r="B39" s="216">
        <v>30</v>
      </c>
      <c r="C39" s="226"/>
      <c r="D39" s="227"/>
      <c r="E39" s="266"/>
      <c r="F39" s="267"/>
      <c r="G39" s="268"/>
      <c r="H39" s="221">
        <v>0.1</v>
      </c>
      <c r="I39" s="222"/>
      <c r="J39" s="223">
        <f t="shared" si="0"/>
        <v>0</v>
      </c>
      <c r="K39" s="224"/>
      <c r="L39" s="273"/>
      <c r="M39" s="215"/>
      <c r="AR39" s="205">
        <v>0</v>
      </c>
      <c r="AS39" s="205">
        <v>0</v>
      </c>
      <c r="AT39" s="205">
        <v>0</v>
      </c>
    </row>
    <row r="40" spans="1:46" ht="15.75" customHeight="1">
      <c r="A40" s="8" t="s">
        <v>61</v>
      </c>
      <c r="B40" s="216">
        <v>31</v>
      </c>
      <c r="C40" s="226"/>
      <c r="D40" s="227"/>
      <c r="E40" s="224"/>
      <c r="F40" s="224"/>
      <c r="G40" s="224"/>
      <c r="H40" s="221">
        <v>0.1</v>
      </c>
      <c r="I40" s="222"/>
      <c r="J40" s="223">
        <f t="shared" si="0"/>
        <v>0</v>
      </c>
      <c r="K40" s="224"/>
      <c r="L40" s="224"/>
      <c r="M40" s="215"/>
      <c r="AR40" s="205">
        <v>0</v>
      </c>
      <c r="AS40" s="205">
        <v>0</v>
      </c>
      <c r="AT40" s="205">
        <v>0</v>
      </c>
    </row>
    <row r="41" spans="1:46" ht="15.75" customHeight="1">
      <c r="A41" s="8" t="s">
        <v>61</v>
      </c>
      <c r="B41" s="216">
        <v>32</v>
      </c>
      <c r="C41" s="226"/>
      <c r="D41" s="227"/>
      <c r="E41" s="224"/>
      <c r="F41" s="224"/>
      <c r="G41" s="224"/>
      <c r="H41" s="221">
        <v>0.1</v>
      </c>
      <c r="I41" s="222"/>
      <c r="J41" s="223">
        <f t="shared" si="0"/>
        <v>0</v>
      </c>
      <c r="K41" s="224"/>
      <c r="L41" s="224"/>
      <c r="M41" s="215"/>
      <c r="AR41" s="205">
        <v>0</v>
      </c>
      <c r="AS41" s="205">
        <v>0</v>
      </c>
      <c r="AT41" s="205">
        <v>0</v>
      </c>
    </row>
    <row r="42" spans="1:46" ht="15.75" customHeight="1">
      <c r="A42" s="8" t="s">
        <v>61</v>
      </c>
      <c r="B42" s="216">
        <v>33</v>
      </c>
      <c r="C42" s="226"/>
      <c r="D42" s="227"/>
      <c r="E42" s="224"/>
      <c r="F42" s="224"/>
      <c r="G42" s="224"/>
      <c r="H42" s="221">
        <v>0.1</v>
      </c>
      <c r="I42" s="222"/>
      <c r="J42" s="223">
        <f t="shared" si="0"/>
        <v>0</v>
      </c>
      <c r="K42" s="224"/>
      <c r="L42" s="224"/>
      <c r="M42" s="215"/>
      <c r="AR42" s="205">
        <v>0</v>
      </c>
      <c r="AS42" s="205">
        <v>0</v>
      </c>
      <c r="AT42" s="205">
        <v>0</v>
      </c>
    </row>
    <row r="43" spans="1:46" ht="15.75" customHeight="1">
      <c r="A43" s="8" t="s">
        <v>61</v>
      </c>
      <c r="B43" s="216">
        <v>34</v>
      </c>
      <c r="C43" s="226"/>
      <c r="D43" s="227"/>
      <c r="E43" s="224"/>
      <c r="F43" s="224"/>
      <c r="G43" s="224"/>
      <c r="H43" s="221">
        <v>0.1</v>
      </c>
      <c r="I43" s="222"/>
      <c r="J43" s="223">
        <f t="shared" si="0"/>
        <v>0</v>
      </c>
      <c r="K43" s="224"/>
      <c r="L43" s="224"/>
      <c r="M43" s="215"/>
      <c r="AR43" s="205">
        <v>0</v>
      </c>
      <c r="AS43" s="205">
        <v>0</v>
      </c>
      <c r="AT43" s="205">
        <v>0</v>
      </c>
    </row>
    <row r="44" spans="1:46" ht="15.75" customHeight="1">
      <c r="A44" s="8" t="s">
        <v>61</v>
      </c>
      <c r="B44" s="216">
        <v>35</v>
      </c>
      <c r="C44" s="226"/>
      <c r="D44" s="227"/>
      <c r="E44" s="224"/>
      <c r="F44" s="224"/>
      <c r="G44" s="224"/>
      <c r="H44" s="221">
        <v>0.1</v>
      </c>
      <c r="I44" s="222"/>
      <c r="J44" s="223">
        <f t="shared" si="0"/>
        <v>0</v>
      </c>
      <c r="K44" s="224"/>
      <c r="L44" s="224"/>
      <c r="M44" s="215"/>
      <c r="AR44" s="205">
        <v>0</v>
      </c>
      <c r="AS44" s="205">
        <v>0</v>
      </c>
      <c r="AT44" s="205">
        <v>0</v>
      </c>
    </row>
    <row r="45" spans="1:46" ht="15.75" customHeight="1">
      <c r="A45" s="8" t="s">
        <v>61</v>
      </c>
      <c r="B45" s="216">
        <v>36</v>
      </c>
      <c r="C45" s="226"/>
      <c r="D45" s="227"/>
      <c r="E45" s="224"/>
      <c r="F45" s="224"/>
      <c r="G45" s="224"/>
      <c r="H45" s="221">
        <v>0.1</v>
      </c>
      <c r="I45" s="222"/>
      <c r="J45" s="223">
        <f t="shared" si="0"/>
        <v>0</v>
      </c>
      <c r="K45" s="224"/>
      <c r="L45" s="224"/>
      <c r="M45" s="215"/>
      <c r="AR45" s="205">
        <v>0</v>
      </c>
      <c r="AS45" s="205">
        <v>0</v>
      </c>
      <c r="AT45" s="205">
        <v>0</v>
      </c>
    </row>
    <row r="46" spans="1:46" ht="15.75" customHeight="1">
      <c r="A46" s="8" t="s">
        <v>61</v>
      </c>
      <c r="B46" s="216">
        <v>37</v>
      </c>
      <c r="C46" s="226"/>
      <c r="D46" s="227"/>
      <c r="E46" s="224"/>
      <c r="F46" s="224"/>
      <c r="G46" s="224"/>
      <c r="H46" s="221">
        <v>0.1</v>
      </c>
      <c r="I46" s="222"/>
      <c r="J46" s="223">
        <f t="shared" si="0"/>
        <v>0</v>
      </c>
      <c r="K46" s="224"/>
      <c r="L46" s="224"/>
      <c r="M46" s="215"/>
      <c r="AR46" s="205">
        <v>0</v>
      </c>
      <c r="AS46" s="205">
        <v>0</v>
      </c>
      <c r="AT46" s="205">
        <v>0</v>
      </c>
    </row>
    <row r="47" spans="1:46" ht="15.75" customHeight="1">
      <c r="A47" s="8" t="s">
        <v>61</v>
      </c>
      <c r="B47" s="216">
        <v>38</v>
      </c>
      <c r="C47" s="226"/>
      <c r="D47" s="227"/>
      <c r="E47" s="224"/>
      <c r="F47" s="224"/>
      <c r="G47" s="224"/>
      <c r="H47" s="221">
        <v>0.1</v>
      </c>
      <c r="I47" s="222"/>
      <c r="J47" s="223">
        <f t="shared" si="0"/>
        <v>0</v>
      </c>
      <c r="K47" s="224"/>
      <c r="L47" s="224"/>
      <c r="M47" s="215"/>
      <c r="AR47" s="205">
        <v>0</v>
      </c>
      <c r="AS47" s="205">
        <v>0</v>
      </c>
      <c r="AT47" s="205">
        <v>0</v>
      </c>
    </row>
    <row r="48" spans="1:46" ht="15.75" customHeight="1">
      <c r="A48" s="8" t="s">
        <v>61</v>
      </c>
      <c r="B48" s="216">
        <v>39</v>
      </c>
      <c r="C48" s="226"/>
      <c r="D48" s="227"/>
      <c r="E48" s="224"/>
      <c r="F48" s="224"/>
      <c r="G48" s="224"/>
      <c r="H48" s="221">
        <v>0.1</v>
      </c>
      <c r="I48" s="222"/>
      <c r="J48" s="223">
        <f t="shared" si="0"/>
        <v>0</v>
      </c>
      <c r="K48" s="224"/>
      <c r="L48" s="224"/>
      <c r="M48" s="215"/>
      <c r="AR48" s="205">
        <v>0</v>
      </c>
      <c r="AS48" s="205">
        <v>0</v>
      </c>
      <c r="AT48" s="205">
        <v>0</v>
      </c>
    </row>
    <row r="49" spans="1:46" ht="15.75" customHeight="1">
      <c r="A49" s="8" t="s">
        <v>61</v>
      </c>
      <c r="B49" s="216">
        <v>40</v>
      </c>
      <c r="C49" s="226"/>
      <c r="D49" s="227"/>
      <c r="E49" s="224"/>
      <c r="F49" s="224"/>
      <c r="G49" s="224"/>
      <c r="H49" s="221">
        <v>0.1</v>
      </c>
      <c r="I49" s="222"/>
      <c r="J49" s="223">
        <f t="shared" si="0"/>
        <v>0</v>
      </c>
      <c r="K49" s="224"/>
      <c r="L49" s="224"/>
      <c r="M49" s="215"/>
      <c r="AR49" s="205">
        <v>0</v>
      </c>
      <c r="AS49" s="205">
        <v>0</v>
      </c>
      <c r="AT49" s="205">
        <v>0</v>
      </c>
    </row>
    <row r="50" spans="1:46" ht="15.75" customHeight="1">
      <c r="A50" s="8" t="s">
        <v>61</v>
      </c>
      <c r="B50" s="216">
        <v>41</v>
      </c>
      <c r="C50" s="226"/>
      <c r="D50" s="227"/>
      <c r="E50" s="224"/>
      <c r="F50" s="224"/>
      <c r="G50" s="224"/>
      <c r="H50" s="221">
        <v>0.1</v>
      </c>
      <c r="I50" s="222"/>
      <c r="J50" s="223">
        <f t="shared" si="0"/>
        <v>0</v>
      </c>
      <c r="K50" s="224"/>
      <c r="L50" s="224"/>
      <c r="M50" s="215"/>
      <c r="AR50" s="205">
        <v>0</v>
      </c>
      <c r="AS50" s="205">
        <v>0</v>
      </c>
      <c r="AT50" s="205">
        <v>0</v>
      </c>
    </row>
    <row r="51" spans="1:46" ht="15.75" customHeight="1">
      <c r="A51" s="8" t="s">
        <v>61</v>
      </c>
      <c r="B51" s="216">
        <v>42</v>
      </c>
      <c r="C51" s="226"/>
      <c r="D51" s="227"/>
      <c r="E51" s="224"/>
      <c r="F51" s="224"/>
      <c r="G51" s="224"/>
      <c r="H51" s="221">
        <v>0.1</v>
      </c>
      <c r="I51" s="222"/>
      <c r="J51" s="223">
        <f t="shared" si="0"/>
        <v>0</v>
      </c>
      <c r="K51" s="224"/>
      <c r="L51" s="224"/>
      <c r="M51" s="215"/>
      <c r="AR51" s="205">
        <v>0</v>
      </c>
      <c r="AS51" s="205">
        <v>0</v>
      </c>
      <c r="AT51" s="205">
        <v>0</v>
      </c>
    </row>
    <row r="52" spans="1:46" ht="15.75" customHeight="1">
      <c r="A52" s="8" t="s">
        <v>61</v>
      </c>
      <c r="B52" s="216">
        <v>43</v>
      </c>
      <c r="C52" s="226"/>
      <c r="D52" s="227"/>
      <c r="E52" s="224"/>
      <c r="F52" s="224"/>
      <c r="G52" s="224"/>
      <c r="H52" s="221">
        <v>0.1</v>
      </c>
      <c r="I52" s="222"/>
      <c r="J52" s="223">
        <f t="shared" si="0"/>
        <v>0</v>
      </c>
      <c r="K52" s="224"/>
      <c r="L52" s="224"/>
      <c r="M52" s="215"/>
      <c r="AR52" s="205">
        <v>0</v>
      </c>
      <c r="AS52" s="205">
        <v>0</v>
      </c>
      <c r="AT52" s="205">
        <v>0</v>
      </c>
    </row>
    <row r="53" spans="1:46" ht="15.75" customHeight="1">
      <c r="A53" s="8" t="s">
        <v>61</v>
      </c>
      <c r="B53" s="216">
        <v>44</v>
      </c>
      <c r="C53" s="226"/>
      <c r="D53" s="227"/>
      <c r="E53" s="224"/>
      <c r="F53" s="224"/>
      <c r="G53" s="224"/>
      <c r="H53" s="221">
        <v>0.1</v>
      </c>
      <c r="I53" s="222"/>
      <c r="J53" s="223">
        <f t="shared" si="0"/>
        <v>0</v>
      </c>
      <c r="K53" s="224"/>
      <c r="L53" s="224"/>
      <c r="M53" s="215"/>
      <c r="AR53" s="205">
        <v>0</v>
      </c>
      <c r="AS53" s="205">
        <v>0</v>
      </c>
      <c r="AT53" s="205">
        <v>0</v>
      </c>
    </row>
    <row r="54" spans="1:46" ht="15.75" customHeight="1">
      <c r="A54" s="8" t="s">
        <v>61</v>
      </c>
      <c r="B54" s="216">
        <v>45</v>
      </c>
      <c r="C54" s="226"/>
      <c r="D54" s="227"/>
      <c r="E54" s="224"/>
      <c r="F54" s="224"/>
      <c r="G54" s="224"/>
      <c r="H54" s="221">
        <v>0.1</v>
      </c>
      <c r="I54" s="222"/>
      <c r="J54" s="223">
        <f t="shared" si="0"/>
        <v>0</v>
      </c>
      <c r="K54" s="224"/>
      <c r="L54" s="224"/>
      <c r="M54" s="215"/>
      <c r="AR54" s="205">
        <v>0</v>
      </c>
      <c r="AS54" s="205">
        <v>0</v>
      </c>
      <c r="AT54" s="205">
        <v>0</v>
      </c>
    </row>
    <row r="55" spans="1:46" ht="15.75" customHeight="1">
      <c r="A55" s="8" t="s">
        <v>61</v>
      </c>
      <c r="B55" s="216">
        <v>46</v>
      </c>
      <c r="C55" s="226"/>
      <c r="D55" s="227"/>
      <c r="E55" s="224"/>
      <c r="F55" s="224"/>
      <c r="G55" s="224"/>
      <c r="H55" s="221">
        <v>0.1</v>
      </c>
      <c r="I55" s="222"/>
      <c r="J55" s="223">
        <f t="shared" si="0"/>
        <v>0</v>
      </c>
      <c r="K55" s="224"/>
      <c r="L55" s="224"/>
      <c r="M55" s="215"/>
      <c r="AR55" s="205">
        <v>0</v>
      </c>
      <c r="AS55" s="205">
        <v>0</v>
      </c>
      <c r="AT55" s="205">
        <v>0</v>
      </c>
    </row>
    <row r="56" spans="1:46" ht="15.75" customHeight="1">
      <c r="A56" s="8" t="s">
        <v>61</v>
      </c>
      <c r="B56" s="216">
        <v>47</v>
      </c>
      <c r="C56" s="226"/>
      <c r="D56" s="227"/>
      <c r="E56" s="224"/>
      <c r="F56" s="224"/>
      <c r="G56" s="224"/>
      <c r="H56" s="221">
        <v>0.1</v>
      </c>
      <c r="I56" s="222"/>
      <c r="J56" s="223">
        <f t="shared" si="0"/>
        <v>0</v>
      </c>
      <c r="K56" s="224"/>
      <c r="L56" s="224"/>
      <c r="M56" s="215"/>
      <c r="AR56" s="205">
        <v>0</v>
      </c>
      <c r="AS56" s="205">
        <v>0</v>
      </c>
      <c r="AT56" s="205">
        <v>0</v>
      </c>
    </row>
    <row r="57" spans="1:46" ht="15.75" customHeight="1">
      <c r="A57" s="8" t="s">
        <v>61</v>
      </c>
      <c r="B57" s="216">
        <v>48</v>
      </c>
      <c r="C57" s="226"/>
      <c r="D57" s="227"/>
      <c r="E57" s="224"/>
      <c r="F57" s="224"/>
      <c r="G57" s="224"/>
      <c r="H57" s="221">
        <v>0.1</v>
      </c>
      <c r="I57" s="222"/>
      <c r="J57" s="223">
        <f t="shared" si="0"/>
        <v>0</v>
      </c>
      <c r="K57" s="224"/>
      <c r="L57" s="224"/>
      <c r="M57" s="215"/>
      <c r="AR57" s="205">
        <v>0</v>
      </c>
      <c r="AS57" s="205">
        <v>0</v>
      </c>
      <c r="AT57" s="205">
        <v>0</v>
      </c>
    </row>
    <row r="58" spans="1:46" ht="15.75" customHeight="1">
      <c r="A58" s="8" t="s">
        <v>61</v>
      </c>
      <c r="B58" s="216">
        <v>49</v>
      </c>
      <c r="C58" s="226"/>
      <c r="D58" s="227"/>
      <c r="E58" s="224"/>
      <c r="F58" s="224"/>
      <c r="G58" s="224"/>
      <c r="H58" s="221">
        <v>0.1</v>
      </c>
      <c r="I58" s="222"/>
      <c r="J58" s="223">
        <f t="shared" si="0"/>
        <v>0</v>
      </c>
      <c r="K58" s="224"/>
      <c r="L58" s="224"/>
      <c r="M58" s="215"/>
      <c r="AR58" s="205">
        <v>0</v>
      </c>
      <c r="AS58" s="205">
        <v>0</v>
      </c>
      <c r="AT58" s="205">
        <v>0</v>
      </c>
    </row>
    <row r="59" spans="1:46" ht="15.75" customHeight="1">
      <c r="A59" s="8" t="s">
        <v>61</v>
      </c>
      <c r="B59" s="216">
        <v>50</v>
      </c>
      <c r="C59" s="226"/>
      <c r="D59" s="227"/>
      <c r="E59" s="224"/>
      <c r="F59" s="224"/>
      <c r="G59" s="224"/>
      <c r="H59" s="221">
        <v>0.1</v>
      </c>
      <c r="I59" s="222"/>
      <c r="J59" s="223">
        <f t="shared" si="0"/>
        <v>0</v>
      </c>
      <c r="K59" s="224"/>
      <c r="L59" s="224"/>
      <c r="M59" s="215"/>
      <c r="AR59" s="205">
        <v>0</v>
      </c>
      <c r="AS59" s="205">
        <v>0</v>
      </c>
      <c r="AT59" s="205">
        <v>0</v>
      </c>
    </row>
    <row r="60" spans="1:46" ht="15.75" customHeight="1">
      <c r="A60" s="8" t="s">
        <v>61</v>
      </c>
      <c r="B60" s="216">
        <v>51</v>
      </c>
      <c r="C60" s="226"/>
      <c r="D60" s="227"/>
      <c r="E60" s="224"/>
      <c r="F60" s="224"/>
      <c r="G60" s="224"/>
      <c r="H60" s="221">
        <v>0.1</v>
      </c>
      <c r="I60" s="222"/>
      <c r="J60" s="223">
        <f t="shared" si="0"/>
        <v>0</v>
      </c>
      <c r="K60" s="224"/>
      <c r="L60" s="224"/>
      <c r="M60" s="215"/>
      <c r="AR60" s="205">
        <v>0</v>
      </c>
      <c r="AS60" s="205">
        <v>0</v>
      </c>
      <c r="AT60" s="205">
        <v>0</v>
      </c>
    </row>
    <row r="61" spans="1:46" ht="15.75" customHeight="1">
      <c r="A61" s="8" t="s">
        <v>61</v>
      </c>
      <c r="B61" s="216">
        <v>52</v>
      </c>
      <c r="C61" s="226"/>
      <c r="D61" s="227"/>
      <c r="E61" s="224"/>
      <c r="F61" s="224"/>
      <c r="G61" s="224"/>
      <c r="H61" s="221">
        <v>0.1</v>
      </c>
      <c r="I61" s="222"/>
      <c r="J61" s="223">
        <f t="shared" si="0"/>
        <v>0</v>
      </c>
      <c r="K61" s="224"/>
      <c r="L61" s="224"/>
      <c r="M61" s="215"/>
      <c r="AR61" s="205">
        <v>0</v>
      </c>
      <c r="AS61" s="205">
        <v>0</v>
      </c>
      <c r="AT61" s="205">
        <v>0</v>
      </c>
    </row>
    <row r="62" spans="1:46" ht="15.75" customHeight="1">
      <c r="A62" s="8" t="s">
        <v>61</v>
      </c>
      <c r="B62" s="216">
        <v>53</v>
      </c>
      <c r="C62" s="226"/>
      <c r="D62" s="227"/>
      <c r="E62" s="224"/>
      <c r="F62" s="224"/>
      <c r="G62" s="224"/>
      <c r="H62" s="221">
        <v>0.1</v>
      </c>
      <c r="I62" s="222"/>
      <c r="J62" s="223">
        <f t="shared" si="0"/>
        <v>0</v>
      </c>
      <c r="K62" s="224"/>
      <c r="L62" s="224"/>
      <c r="M62" s="215"/>
      <c r="AR62" s="205">
        <v>0</v>
      </c>
      <c r="AS62" s="205">
        <v>0</v>
      </c>
      <c r="AT62" s="205">
        <v>0</v>
      </c>
    </row>
    <row r="63" spans="1:46" ht="15.75" customHeight="1">
      <c r="A63" s="8" t="s">
        <v>61</v>
      </c>
      <c r="B63" s="216">
        <v>54</v>
      </c>
      <c r="C63" s="226"/>
      <c r="D63" s="227"/>
      <c r="E63" s="224"/>
      <c r="F63" s="224"/>
      <c r="G63" s="224"/>
      <c r="H63" s="221">
        <v>0.1</v>
      </c>
      <c r="I63" s="222"/>
      <c r="J63" s="223">
        <f t="shared" si="0"/>
        <v>0</v>
      </c>
      <c r="K63" s="224"/>
      <c r="L63" s="224"/>
      <c r="M63" s="215"/>
      <c r="AR63" s="205">
        <v>0</v>
      </c>
      <c r="AS63" s="205">
        <v>0</v>
      </c>
      <c r="AT63" s="205">
        <v>0</v>
      </c>
    </row>
    <row r="64" spans="1:46" ht="15.75" customHeight="1">
      <c r="A64" s="8" t="s">
        <v>61</v>
      </c>
      <c r="B64" s="216">
        <v>55</v>
      </c>
      <c r="C64" s="226"/>
      <c r="D64" s="227"/>
      <c r="E64" s="224"/>
      <c r="F64" s="224"/>
      <c r="G64" s="224"/>
      <c r="H64" s="221">
        <v>0.1</v>
      </c>
      <c r="I64" s="222"/>
      <c r="J64" s="223">
        <f t="shared" si="0"/>
        <v>0</v>
      </c>
      <c r="K64" s="224"/>
      <c r="L64" s="224"/>
      <c r="M64" s="215"/>
      <c r="AR64" s="205">
        <v>0</v>
      </c>
      <c r="AS64" s="205">
        <v>0</v>
      </c>
      <c r="AT64" s="205">
        <v>0</v>
      </c>
    </row>
    <row r="65" spans="1:46" ht="15.75" customHeight="1">
      <c r="A65" s="8" t="s">
        <v>61</v>
      </c>
      <c r="B65" s="216">
        <v>56</v>
      </c>
      <c r="C65" s="226"/>
      <c r="D65" s="227"/>
      <c r="E65" s="224"/>
      <c r="F65" s="224"/>
      <c r="G65" s="224"/>
      <c r="H65" s="221">
        <v>0.1</v>
      </c>
      <c r="I65" s="222"/>
      <c r="J65" s="223">
        <f t="shared" si="0"/>
        <v>0</v>
      </c>
      <c r="K65" s="224"/>
      <c r="L65" s="224"/>
      <c r="M65" s="215"/>
      <c r="AR65" s="205">
        <v>0</v>
      </c>
      <c r="AS65" s="205">
        <v>0</v>
      </c>
      <c r="AT65" s="205">
        <v>0</v>
      </c>
    </row>
    <row r="66" spans="1:46" ht="15.75" customHeight="1">
      <c r="A66" s="8" t="s">
        <v>61</v>
      </c>
      <c r="B66" s="216">
        <v>57</v>
      </c>
      <c r="C66" s="226"/>
      <c r="D66" s="227"/>
      <c r="E66" s="224"/>
      <c r="F66" s="224"/>
      <c r="G66" s="224"/>
      <c r="H66" s="221">
        <v>0.1</v>
      </c>
      <c r="I66" s="222"/>
      <c r="J66" s="223">
        <f t="shared" si="0"/>
        <v>0</v>
      </c>
      <c r="K66" s="224"/>
      <c r="L66" s="224"/>
      <c r="M66" s="215"/>
      <c r="AR66" s="205">
        <v>0</v>
      </c>
      <c r="AS66" s="205">
        <v>0</v>
      </c>
      <c r="AT66" s="205">
        <v>0</v>
      </c>
    </row>
    <row r="67" spans="1:46" ht="15.75" customHeight="1">
      <c r="A67" s="8" t="s">
        <v>61</v>
      </c>
      <c r="B67" s="216">
        <v>58</v>
      </c>
      <c r="C67" s="226"/>
      <c r="D67" s="227"/>
      <c r="E67" s="224"/>
      <c r="F67" s="224"/>
      <c r="G67" s="224"/>
      <c r="H67" s="221">
        <v>0.1</v>
      </c>
      <c r="I67" s="222"/>
      <c r="J67" s="223">
        <f t="shared" si="0"/>
        <v>0</v>
      </c>
      <c r="K67" s="224"/>
      <c r="L67" s="224"/>
      <c r="M67" s="215"/>
      <c r="AR67" s="205">
        <v>0</v>
      </c>
      <c r="AS67" s="205">
        <v>0</v>
      </c>
      <c r="AT67" s="205">
        <v>0</v>
      </c>
    </row>
    <row r="68" spans="1:46" ht="15.75" customHeight="1">
      <c r="A68" s="8" t="s">
        <v>61</v>
      </c>
      <c r="B68" s="216">
        <v>59</v>
      </c>
      <c r="C68" s="226"/>
      <c r="D68" s="227"/>
      <c r="E68" s="224"/>
      <c r="F68" s="224"/>
      <c r="G68" s="224"/>
      <c r="H68" s="221">
        <v>0.1</v>
      </c>
      <c r="I68" s="222"/>
      <c r="J68" s="223">
        <f t="shared" si="0"/>
        <v>0</v>
      </c>
      <c r="K68" s="224"/>
      <c r="L68" s="224"/>
      <c r="M68" s="215"/>
      <c r="AR68" s="205">
        <v>0</v>
      </c>
      <c r="AS68" s="205">
        <v>0</v>
      </c>
      <c r="AT68" s="205">
        <v>0</v>
      </c>
    </row>
    <row r="69" spans="1:46" ht="15.75" customHeight="1">
      <c r="A69" s="8" t="s">
        <v>61</v>
      </c>
      <c r="B69" s="216">
        <v>60</v>
      </c>
      <c r="C69" s="226"/>
      <c r="D69" s="227"/>
      <c r="E69" s="224"/>
      <c r="F69" s="224"/>
      <c r="G69" s="224"/>
      <c r="H69" s="221">
        <v>0.1</v>
      </c>
      <c r="I69" s="222"/>
      <c r="J69" s="223">
        <f t="shared" si="0"/>
        <v>0</v>
      </c>
      <c r="K69" s="224"/>
      <c r="L69" s="224"/>
      <c r="M69" s="215"/>
      <c r="AR69" s="205">
        <v>0</v>
      </c>
      <c r="AS69" s="205">
        <v>0</v>
      </c>
      <c r="AT69" s="205">
        <v>0</v>
      </c>
    </row>
    <row r="70" spans="1:46" ht="15.75" customHeight="1">
      <c r="A70" s="8" t="s">
        <v>61</v>
      </c>
      <c r="B70" s="216">
        <v>61</v>
      </c>
      <c r="C70" s="226"/>
      <c r="D70" s="227"/>
      <c r="E70" s="224"/>
      <c r="F70" s="224"/>
      <c r="G70" s="224"/>
      <c r="H70" s="221">
        <v>0.1</v>
      </c>
      <c r="I70" s="222"/>
      <c r="J70" s="223">
        <f t="shared" si="0"/>
        <v>0</v>
      </c>
      <c r="K70" s="224"/>
      <c r="L70" s="224"/>
      <c r="M70" s="215"/>
      <c r="AR70" s="205">
        <v>0</v>
      </c>
      <c r="AS70" s="205">
        <v>0</v>
      </c>
      <c r="AT70" s="205">
        <v>0</v>
      </c>
    </row>
    <row r="71" spans="1:46" ht="15.75" customHeight="1">
      <c r="A71" s="8" t="s">
        <v>61</v>
      </c>
      <c r="B71" s="216">
        <v>62</v>
      </c>
      <c r="C71" s="226"/>
      <c r="D71" s="227"/>
      <c r="E71" s="224"/>
      <c r="F71" s="224"/>
      <c r="G71" s="224"/>
      <c r="H71" s="221">
        <v>0.1</v>
      </c>
      <c r="I71" s="222"/>
      <c r="J71" s="223">
        <f t="shared" si="0"/>
        <v>0</v>
      </c>
      <c r="K71" s="224"/>
      <c r="L71" s="224"/>
      <c r="M71" s="215"/>
      <c r="AR71" s="205">
        <v>0</v>
      </c>
      <c r="AS71" s="205">
        <v>0</v>
      </c>
      <c r="AT71" s="205">
        <v>0</v>
      </c>
    </row>
    <row r="72" spans="1:46" ht="15.75" customHeight="1">
      <c r="A72" s="8" t="s">
        <v>61</v>
      </c>
      <c r="B72" s="216">
        <v>63</v>
      </c>
      <c r="C72" s="226"/>
      <c r="D72" s="227"/>
      <c r="E72" s="224"/>
      <c r="F72" s="224"/>
      <c r="G72" s="224"/>
      <c r="H72" s="221">
        <v>0.1</v>
      </c>
      <c r="I72" s="222"/>
      <c r="J72" s="223">
        <f t="shared" si="0"/>
        <v>0</v>
      </c>
      <c r="K72" s="224"/>
      <c r="L72" s="224"/>
      <c r="M72" s="215"/>
      <c r="AR72" s="205">
        <v>0</v>
      </c>
      <c r="AS72" s="205">
        <v>0</v>
      </c>
      <c r="AT72" s="205">
        <v>0</v>
      </c>
    </row>
    <row r="73" spans="1:46" ht="15.75" customHeight="1">
      <c r="A73" s="8" t="s">
        <v>61</v>
      </c>
      <c r="B73" s="216">
        <v>64</v>
      </c>
      <c r="C73" s="226"/>
      <c r="D73" s="227"/>
      <c r="E73" s="224"/>
      <c r="F73" s="224"/>
      <c r="G73" s="224"/>
      <c r="H73" s="221">
        <v>0.1</v>
      </c>
      <c r="I73" s="222"/>
      <c r="J73" s="223">
        <f t="shared" si="0"/>
        <v>0</v>
      </c>
      <c r="K73" s="224"/>
      <c r="L73" s="224"/>
      <c r="M73" s="215"/>
      <c r="AR73" s="205">
        <v>0</v>
      </c>
      <c r="AS73" s="205">
        <v>0</v>
      </c>
      <c r="AT73" s="205">
        <v>0</v>
      </c>
    </row>
    <row r="74" spans="1:46" ht="15.75" customHeight="1">
      <c r="A74" s="8" t="s">
        <v>61</v>
      </c>
      <c r="B74" s="216">
        <v>65</v>
      </c>
      <c r="C74" s="226"/>
      <c r="D74" s="227"/>
      <c r="E74" s="224"/>
      <c r="F74" s="224"/>
      <c r="G74" s="224"/>
      <c r="H74" s="221">
        <v>0.1</v>
      </c>
      <c r="I74" s="222"/>
      <c r="J74" s="223">
        <f t="shared" si="0"/>
        <v>0</v>
      </c>
      <c r="K74" s="224"/>
      <c r="L74" s="224"/>
      <c r="M74" s="215"/>
      <c r="AR74" s="205">
        <v>0</v>
      </c>
      <c r="AS74" s="205">
        <v>0</v>
      </c>
      <c r="AT74" s="205">
        <v>0</v>
      </c>
    </row>
    <row r="75" spans="1:46" ht="15.75" customHeight="1">
      <c r="A75" s="8" t="s">
        <v>61</v>
      </c>
      <c r="B75" s="216">
        <v>66</v>
      </c>
      <c r="C75" s="226"/>
      <c r="D75" s="227"/>
      <c r="E75" s="224"/>
      <c r="F75" s="224"/>
      <c r="G75" s="224"/>
      <c r="H75" s="221">
        <v>0.1</v>
      </c>
      <c r="I75" s="222"/>
      <c r="J75" s="223">
        <f t="shared" ref="J75:J138" si="1">ROUNDDOWN((G75-I75)/(1+H75),0)</f>
        <v>0</v>
      </c>
      <c r="K75" s="224"/>
      <c r="L75" s="224"/>
      <c r="M75" s="215"/>
      <c r="AR75" s="205">
        <v>0</v>
      </c>
      <c r="AS75" s="205">
        <v>0</v>
      </c>
      <c r="AT75" s="205">
        <v>0</v>
      </c>
    </row>
    <row r="76" spans="1:46" ht="15.75" customHeight="1">
      <c r="A76" s="8" t="s">
        <v>61</v>
      </c>
      <c r="B76" s="216">
        <v>67</v>
      </c>
      <c r="C76" s="226"/>
      <c r="D76" s="227"/>
      <c r="E76" s="224"/>
      <c r="F76" s="224"/>
      <c r="G76" s="224"/>
      <c r="H76" s="221">
        <v>0.1</v>
      </c>
      <c r="I76" s="222"/>
      <c r="J76" s="223">
        <f t="shared" si="1"/>
        <v>0</v>
      </c>
      <c r="K76" s="224"/>
      <c r="L76" s="224"/>
      <c r="M76" s="215"/>
      <c r="AR76" s="205">
        <v>0</v>
      </c>
      <c r="AS76" s="205">
        <v>0</v>
      </c>
      <c r="AT76" s="205">
        <v>0</v>
      </c>
    </row>
    <row r="77" spans="1:46" ht="15.75" customHeight="1">
      <c r="A77" s="8" t="s">
        <v>61</v>
      </c>
      <c r="B77" s="216">
        <v>68</v>
      </c>
      <c r="C77" s="226"/>
      <c r="D77" s="227"/>
      <c r="E77" s="224"/>
      <c r="F77" s="224"/>
      <c r="G77" s="224"/>
      <c r="H77" s="221">
        <v>0.1</v>
      </c>
      <c r="I77" s="222"/>
      <c r="J77" s="223">
        <f t="shared" si="1"/>
        <v>0</v>
      </c>
      <c r="K77" s="224"/>
      <c r="L77" s="224"/>
      <c r="M77" s="215"/>
      <c r="AR77" s="205">
        <v>0</v>
      </c>
      <c r="AS77" s="205">
        <v>0</v>
      </c>
      <c r="AT77" s="205">
        <v>0</v>
      </c>
    </row>
    <row r="78" spans="1:46" ht="15.75" customHeight="1">
      <c r="A78" s="8" t="s">
        <v>61</v>
      </c>
      <c r="B78" s="216">
        <v>69</v>
      </c>
      <c r="C78" s="226"/>
      <c r="D78" s="227"/>
      <c r="E78" s="224"/>
      <c r="F78" s="224"/>
      <c r="G78" s="224"/>
      <c r="H78" s="221">
        <v>0.1</v>
      </c>
      <c r="I78" s="222"/>
      <c r="J78" s="223">
        <f t="shared" si="1"/>
        <v>0</v>
      </c>
      <c r="K78" s="224"/>
      <c r="L78" s="224"/>
      <c r="M78" s="215"/>
      <c r="AR78" s="205">
        <v>0</v>
      </c>
      <c r="AS78" s="205">
        <v>0</v>
      </c>
      <c r="AT78" s="205">
        <v>0</v>
      </c>
    </row>
    <row r="79" spans="1:46" ht="15.75" customHeight="1">
      <c r="A79" s="8" t="s">
        <v>61</v>
      </c>
      <c r="B79" s="216">
        <v>70</v>
      </c>
      <c r="C79" s="226"/>
      <c r="D79" s="227"/>
      <c r="E79" s="224"/>
      <c r="F79" s="224"/>
      <c r="G79" s="224"/>
      <c r="H79" s="221">
        <v>0.1</v>
      </c>
      <c r="I79" s="222"/>
      <c r="J79" s="223">
        <f t="shared" si="1"/>
        <v>0</v>
      </c>
      <c r="K79" s="224"/>
      <c r="L79" s="224"/>
      <c r="M79" s="215"/>
      <c r="AR79" s="205">
        <v>0</v>
      </c>
      <c r="AS79" s="205">
        <v>0</v>
      </c>
      <c r="AT79" s="205">
        <v>0</v>
      </c>
    </row>
    <row r="80" spans="1:46" ht="15.75" customHeight="1">
      <c r="A80" s="8" t="s">
        <v>61</v>
      </c>
      <c r="B80" s="216">
        <v>71</v>
      </c>
      <c r="C80" s="226"/>
      <c r="D80" s="227"/>
      <c r="E80" s="224"/>
      <c r="F80" s="224"/>
      <c r="G80" s="224"/>
      <c r="H80" s="221">
        <v>0.1</v>
      </c>
      <c r="I80" s="222"/>
      <c r="J80" s="223">
        <f t="shared" si="1"/>
        <v>0</v>
      </c>
      <c r="K80" s="224"/>
      <c r="L80" s="224"/>
      <c r="M80" s="215"/>
      <c r="AR80" s="205">
        <v>0</v>
      </c>
      <c r="AS80" s="205">
        <v>0</v>
      </c>
      <c r="AT80" s="205">
        <v>0</v>
      </c>
    </row>
    <row r="81" spans="1:46" ht="15.75" customHeight="1">
      <c r="A81" s="8" t="s">
        <v>61</v>
      </c>
      <c r="B81" s="216">
        <v>72</v>
      </c>
      <c r="C81" s="226"/>
      <c r="D81" s="227"/>
      <c r="E81" s="224"/>
      <c r="F81" s="224"/>
      <c r="G81" s="224"/>
      <c r="H81" s="221">
        <v>0.1</v>
      </c>
      <c r="I81" s="222"/>
      <c r="J81" s="223">
        <f t="shared" si="1"/>
        <v>0</v>
      </c>
      <c r="K81" s="224"/>
      <c r="L81" s="224"/>
      <c r="M81" s="215"/>
      <c r="AR81" s="205">
        <v>0</v>
      </c>
      <c r="AS81" s="205">
        <v>0</v>
      </c>
      <c r="AT81" s="205">
        <v>0</v>
      </c>
    </row>
    <row r="82" spans="1:46" ht="15.75" customHeight="1">
      <c r="A82" s="8" t="s">
        <v>61</v>
      </c>
      <c r="B82" s="216">
        <v>73</v>
      </c>
      <c r="C82" s="226"/>
      <c r="D82" s="227"/>
      <c r="E82" s="224"/>
      <c r="F82" s="224"/>
      <c r="G82" s="224"/>
      <c r="H82" s="221">
        <v>0.1</v>
      </c>
      <c r="I82" s="222"/>
      <c r="J82" s="223">
        <f t="shared" si="1"/>
        <v>0</v>
      </c>
      <c r="K82" s="224"/>
      <c r="L82" s="224"/>
      <c r="M82" s="215"/>
      <c r="AR82" s="205">
        <v>0</v>
      </c>
      <c r="AS82" s="205">
        <v>0</v>
      </c>
      <c r="AT82" s="205">
        <v>0</v>
      </c>
    </row>
    <row r="83" spans="1:46" ht="15.75" customHeight="1">
      <c r="A83" s="8" t="s">
        <v>61</v>
      </c>
      <c r="B83" s="216">
        <v>74</v>
      </c>
      <c r="C83" s="226"/>
      <c r="D83" s="227"/>
      <c r="E83" s="224"/>
      <c r="F83" s="224"/>
      <c r="G83" s="224"/>
      <c r="H83" s="221">
        <v>0.1</v>
      </c>
      <c r="I83" s="222"/>
      <c r="J83" s="223">
        <f t="shared" si="1"/>
        <v>0</v>
      </c>
      <c r="K83" s="224"/>
      <c r="L83" s="224"/>
      <c r="M83" s="215"/>
      <c r="AR83" s="205">
        <v>0</v>
      </c>
      <c r="AS83" s="205">
        <v>0</v>
      </c>
      <c r="AT83" s="205">
        <v>0</v>
      </c>
    </row>
    <row r="84" spans="1:46" ht="15.75" customHeight="1">
      <c r="A84" s="8" t="s">
        <v>61</v>
      </c>
      <c r="B84" s="216">
        <v>75</v>
      </c>
      <c r="C84" s="226"/>
      <c r="D84" s="227"/>
      <c r="E84" s="224"/>
      <c r="F84" s="224"/>
      <c r="G84" s="224"/>
      <c r="H84" s="221">
        <v>0.1</v>
      </c>
      <c r="I84" s="222"/>
      <c r="J84" s="223">
        <f t="shared" si="1"/>
        <v>0</v>
      </c>
      <c r="K84" s="224"/>
      <c r="L84" s="224"/>
      <c r="M84" s="215"/>
      <c r="AR84" s="205">
        <v>0</v>
      </c>
      <c r="AS84" s="205">
        <v>0</v>
      </c>
      <c r="AT84" s="205">
        <v>0</v>
      </c>
    </row>
    <row r="85" spans="1:46" ht="15.75" customHeight="1">
      <c r="A85" s="8" t="s">
        <v>61</v>
      </c>
      <c r="B85" s="216">
        <v>76</v>
      </c>
      <c r="C85" s="226"/>
      <c r="D85" s="227"/>
      <c r="E85" s="224"/>
      <c r="F85" s="224"/>
      <c r="G85" s="224"/>
      <c r="H85" s="221">
        <v>0.1</v>
      </c>
      <c r="I85" s="222"/>
      <c r="J85" s="223">
        <f t="shared" si="1"/>
        <v>0</v>
      </c>
      <c r="K85" s="224"/>
      <c r="L85" s="224"/>
      <c r="M85" s="215"/>
      <c r="AR85" s="205">
        <v>0</v>
      </c>
      <c r="AS85" s="205">
        <v>0</v>
      </c>
      <c r="AT85" s="205">
        <v>0</v>
      </c>
    </row>
    <row r="86" spans="1:46" ht="15.75" customHeight="1">
      <c r="A86" s="8" t="s">
        <v>61</v>
      </c>
      <c r="B86" s="216">
        <v>77</v>
      </c>
      <c r="C86" s="226"/>
      <c r="D86" s="227"/>
      <c r="E86" s="224"/>
      <c r="F86" s="224"/>
      <c r="G86" s="224"/>
      <c r="H86" s="221">
        <v>0.1</v>
      </c>
      <c r="I86" s="222"/>
      <c r="J86" s="223">
        <f t="shared" si="1"/>
        <v>0</v>
      </c>
      <c r="K86" s="224"/>
      <c r="L86" s="224"/>
      <c r="M86" s="215"/>
      <c r="AR86" s="205">
        <v>0</v>
      </c>
      <c r="AS86" s="205">
        <v>0</v>
      </c>
      <c r="AT86" s="205">
        <v>0</v>
      </c>
    </row>
    <row r="87" spans="1:46" ht="15.75" customHeight="1">
      <c r="A87" s="8" t="s">
        <v>61</v>
      </c>
      <c r="B87" s="216">
        <v>78</v>
      </c>
      <c r="C87" s="226"/>
      <c r="D87" s="227"/>
      <c r="E87" s="224"/>
      <c r="F87" s="224"/>
      <c r="G87" s="224"/>
      <c r="H87" s="221">
        <v>0.1</v>
      </c>
      <c r="I87" s="222"/>
      <c r="J87" s="223">
        <f t="shared" si="1"/>
        <v>0</v>
      </c>
      <c r="K87" s="224"/>
      <c r="L87" s="224"/>
      <c r="M87" s="215"/>
      <c r="AR87" s="205">
        <v>0</v>
      </c>
      <c r="AS87" s="205">
        <v>0</v>
      </c>
      <c r="AT87" s="205">
        <v>0</v>
      </c>
    </row>
    <row r="88" spans="1:46" ht="15.75" customHeight="1">
      <c r="A88" s="8" t="s">
        <v>61</v>
      </c>
      <c r="B88" s="216">
        <v>79</v>
      </c>
      <c r="C88" s="226"/>
      <c r="D88" s="227"/>
      <c r="E88" s="224"/>
      <c r="F88" s="224"/>
      <c r="G88" s="224"/>
      <c r="H88" s="221">
        <v>0.1</v>
      </c>
      <c r="I88" s="222"/>
      <c r="J88" s="223">
        <f t="shared" si="1"/>
        <v>0</v>
      </c>
      <c r="K88" s="224"/>
      <c r="L88" s="224"/>
      <c r="M88" s="215"/>
      <c r="AR88" s="205">
        <v>0</v>
      </c>
      <c r="AS88" s="205">
        <v>0</v>
      </c>
      <c r="AT88" s="205">
        <v>0</v>
      </c>
    </row>
    <row r="89" spans="1:46" ht="15.75" customHeight="1">
      <c r="A89" s="8" t="s">
        <v>61</v>
      </c>
      <c r="B89" s="216">
        <v>80</v>
      </c>
      <c r="C89" s="226"/>
      <c r="D89" s="227"/>
      <c r="E89" s="224"/>
      <c r="F89" s="224"/>
      <c r="G89" s="224"/>
      <c r="H89" s="221">
        <v>0.1</v>
      </c>
      <c r="I89" s="222"/>
      <c r="J89" s="223">
        <f t="shared" si="1"/>
        <v>0</v>
      </c>
      <c r="K89" s="224"/>
      <c r="L89" s="224"/>
      <c r="M89" s="215"/>
      <c r="AR89" s="205">
        <v>0</v>
      </c>
      <c r="AS89" s="205">
        <v>0</v>
      </c>
      <c r="AT89" s="205">
        <v>0</v>
      </c>
    </row>
    <row r="90" spans="1:46" ht="15.75" customHeight="1">
      <c r="A90" s="8" t="s">
        <v>61</v>
      </c>
      <c r="B90" s="216">
        <v>81</v>
      </c>
      <c r="C90" s="226"/>
      <c r="D90" s="227"/>
      <c r="E90" s="224"/>
      <c r="F90" s="224"/>
      <c r="G90" s="224"/>
      <c r="H90" s="221">
        <v>0.1</v>
      </c>
      <c r="I90" s="222"/>
      <c r="J90" s="223">
        <f t="shared" si="1"/>
        <v>0</v>
      </c>
      <c r="K90" s="224"/>
      <c r="L90" s="224"/>
      <c r="M90" s="215"/>
      <c r="AR90" s="205">
        <v>0</v>
      </c>
      <c r="AS90" s="205">
        <v>0</v>
      </c>
      <c r="AT90" s="205">
        <v>0</v>
      </c>
    </row>
    <row r="91" spans="1:46" ht="15.75" customHeight="1">
      <c r="A91" s="8" t="s">
        <v>61</v>
      </c>
      <c r="B91" s="216">
        <v>82</v>
      </c>
      <c r="C91" s="226"/>
      <c r="D91" s="227"/>
      <c r="E91" s="224"/>
      <c r="F91" s="224"/>
      <c r="G91" s="224"/>
      <c r="H91" s="221">
        <v>0.1</v>
      </c>
      <c r="I91" s="222"/>
      <c r="J91" s="223">
        <f t="shared" si="1"/>
        <v>0</v>
      </c>
      <c r="K91" s="224"/>
      <c r="L91" s="224"/>
      <c r="M91" s="215"/>
      <c r="AR91" s="205">
        <v>0</v>
      </c>
      <c r="AS91" s="205">
        <v>0</v>
      </c>
      <c r="AT91" s="205">
        <v>0</v>
      </c>
    </row>
    <row r="92" spans="1:46" ht="15.75" customHeight="1">
      <c r="A92" s="8" t="s">
        <v>61</v>
      </c>
      <c r="B92" s="216">
        <v>83</v>
      </c>
      <c r="C92" s="226"/>
      <c r="D92" s="227"/>
      <c r="E92" s="224"/>
      <c r="F92" s="224"/>
      <c r="G92" s="224"/>
      <c r="H92" s="221">
        <v>0.1</v>
      </c>
      <c r="I92" s="222"/>
      <c r="J92" s="223">
        <f t="shared" si="1"/>
        <v>0</v>
      </c>
      <c r="K92" s="224"/>
      <c r="L92" s="224"/>
      <c r="M92" s="215"/>
      <c r="AR92" s="205">
        <v>0</v>
      </c>
      <c r="AS92" s="205">
        <v>0</v>
      </c>
      <c r="AT92" s="205">
        <v>0</v>
      </c>
    </row>
    <row r="93" spans="1:46" ht="15.75" customHeight="1">
      <c r="A93" s="8" t="s">
        <v>61</v>
      </c>
      <c r="B93" s="216">
        <v>84</v>
      </c>
      <c r="C93" s="226"/>
      <c r="D93" s="227"/>
      <c r="E93" s="224"/>
      <c r="F93" s="224"/>
      <c r="G93" s="224"/>
      <c r="H93" s="221">
        <v>0.1</v>
      </c>
      <c r="I93" s="222"/>
      <c r="J93" s="223">
        <f t="shared" si="1"/>
        <v>0</v>
      </c>
      <c r="K93" s="224"/>
      <c r="L93" s="224"/>
      <c r="M93" s="215"/>
      <c r="AR93" s="205">
        <v>0</v>
      </c>
      <c r="AS93" s="205">
        <v>0</v>
      </c>
      <c r="AT93" s="205">
        <v>0</v>
      </c>
    </row>
    <row r="94" spans="1:46" ht="15.75" customHeight="1">
      <c r="A94" s="8" t="s">
        <v>61</v>
      </c>
      <c r="B94" s="216">
        <v>85</v>
      </c>
      <c r="C94" s="226"/>
      <c r="D94" s="227"/>
      <c r="E94" s="224"/>
      <c r="F94" s="224"/>
      <c r="G94" s="224"/>
      <c r="H94" s="221">
        <v>0.1</v>
      </c>
      <c r="I94" s="222"/>
      <c r="J94" s="223">
        <f t="shared" si="1"/>
        <v>0</v>
      </c>
      <c r="K94" s="224"/>
      <c r="L94" s="224"/>
      <c r="M94" s="215"/>
      <c r="AR94" s="205">
        <v>0</v>
      </c>
      <c r="AS94" s="205">
        <v>0</v>
      </c>
      <c r="AT94" s="205">
        <v>0</v>
      </c>
    </row>
    <row r="95" spans="1:46" ht="15.75" customHeight="1">
      <c r="A95" s="8" t="s">
        <v>61</v>
      </c>
      <c r="B95" s="216">
        <v>86</v>
      </c>
      <c r="C95" s="226"/>
      <c r="D95" s="227"/>
      <c r="E95" s="224"/>
      <c r="F95" s="224"/>
      <c r="G95" s="224"/>
      <c r="H95" s="221">
        <v>0.1</v>
      </c>
      <c r="I95" s="222"/>
      <c r="J95" s="223">
        <f t="shared" si="1"/>
        <v>0</v>
      </c>
      <c r="K95" s="224"/>
      <c r="L95" s="224"/>
      <c r="M95" s="215"/>
      <c r="AR95" s="205">
        <v>0</v>
      </c>
      <c r="AS95" s="205">
        <v>0</v>
      </c>
      <c r="AT95" s="205">
        <v>0</v>
      </c>
    </row>
    <row r="96" spans="1:46" ht="15.75" customHeight="1">
      <c r="A96" s="8" t="s">
        <v>61</v>
      </c>
      <c r="B96" s="216">
        <v>87</v>
      </c>
      <c r="C96" s="226"/>
      <c r="D96" s="227"/>
      <c r="E96" s="224"/>
      <c r="F96" s="224"/>
      <c r="G96" s="224"/>
      <c r="H96" s="221">
        <v>0.1</v>
      </c>
      <c r="I96" s="222"/>
      <c r="J96" s="223">
        <f t="shared" si="1"/>
        <v>0</v>
      </c>
      <c r="K96" s="224"/>
      <c r="L96" s="224"/>
      <c r="M96" s="215"/>
      <c r="AR96" s="205">
        <v>0</v>
      </c>
      <c r="AS96" s="205">
        <v>0</v>
      </c>
      <c r="AT96" s="205">
        <v>0</v>
      </c>
    </row>
    <row r="97" spans="1:46" ht="15.75" customHeight="1">
      <c r="A97" s="8" t="s">
        <v>61</v>
      </c>
      <c r="B97" s="216">
        <v>88</v>
      </c>
      <c r="C97" s="226"/>
      <c r="D97" s="227"/>
      <c r="E97" s="224"/>
      <c r="F97" s="224"/>
      <c r="G97" s="224"/>
      <c r="H97" s="221">
        <v>0.1</v>
      </c>
      <c r="I97" s="222"/>
      <c r="J97" s="223">
        <f t="shared" si="1"/>
        <v>0</v>
      </c>
      <c r="K97" s="224"/>
      <c r="L97" s="224"/>
      <c r="M97" s="215"/>
      <c r="AR97" s="205">
        <v>0</v>
      </c>
      <c r="AS97" s="205">
        <v>0</v>
      </c>
      <c r="AT97" s="205">
        <v>0</v>
      </c>
    </row>
    <row r="98" spans="1:46" ht="15.75" customHeight="1">
      <c r="A98" s="8" t="s">
        <v>61</v>
      </c>
      <c r="B98" s="216">
        <v>89</v>
      </c>
      <c r="C98" s="226"/>
      <c r="D98" s="227"/>
      <c r="E98" s="224"/>
      <c r="F98" s="224"/>
      <c r="G98" s="224"/>
      <c r="H98" s="221">
        <v>0.1</v>
      </c>
      <c r="I98" s="222"/>
      <c r="J98" s="223">
        <f t="shared" si="1"/>
        <v>0</v>
      </c>
      <c r="K98" s="224"/>
      <c r="L98" s="224"/>
      <c r="M98" s="215"/>
      <c r="AR98" s="205">
        <v>0</v>
      </c>
      <c r="AS98" s="205">
        <v>0</v>
      </c>
      <c r="AT98" s="205">
        <v>0</v>
      </c>
    </row>
    <row r="99" spans="1:46" ht="15.75" customHeight="1">
      <c r="A99" s="8" t="s">
        <v>61</v>
      </c>
      <c r="B99" s="216">
        <v>90</v>
      </c>
      <c r="C99" s="226"/>
      <c r="D99" s="227"/>
      <c r="E99" s="224"/>
      <c r="F99" s="224"/>
      <c r="G99" s="224"/>
      <c r="H99" s="221">
        <v>0.1</v>
      </c>
      <c r="I99" s="222"/>
      <c r="J99" s="223">
        <f t="shared" si="1"/>
        <v>0</v>
      </c>
      <c r="K99" s="224"/>
      <c r="L99" s="224"/>
      <c r="M99" s="215"/>
      <c r="AR99" s="205">
        <v>0</v>
      </c>
      <c r="AS99" s="205">
        <v>0</v>
      </c>
      <c r="AT99" s="205">
        <v>0</v>
      </c>
    </row>
    <row r="100" spans="1:46" ht="15.75" customHeight="1">
      <c r="A100" s="8" t="s">
        <v>61</v>
      </c>
      <c r="B100" s="216">
        <v>91</v>
      </c>
      <c r="C100" s="226"/>
      <c r="D100" s="227"/>
      <c r="E100" s="224"/>
      <c r="F100" s="224"/>
      <c r="G100" s="224"/>
      <c r="H100" s="221">
        <v>0.1</v>
      </c>
      <c r="I100" s="222"/>
      <c r="J100" s="223">
        <f t="shared" si="1"/>
        <v>0</v>
      </c>
      <c r="K100" s="224"/>
      <c r="L100" s="224"/>
      <c r="M100" s="215"/>
      <c r="AR100" s="205">
        <v>0</v>
      </c>
      <c r="AS100" s="205">
        <v>0</v>
      </c>
      <c r="AT100" s="205">
        <v>0</v>
      </c>
    </row>
    <row r="101" spans="1:46" ht="15.75" customHeight="1">
      <c r="A101" s="8" t="s">
        <v>61</v>
      </c>
      <c r="B101" s="216">
        <v>92</v>
      </c>
      <c r="C101" s="226"/>
      <c r="D101" s="227"/>
      <c r="E101" s="224"/>
      <c r="F101" s="224"/>
      <c r="G101" s="224"/>
      <c r="H101" s="221">
        <v>0.1</v>
      </c>
      <c r="I101" s="222"/>
      <c r="J101" s="223">
        <f t="shared" si="1"/>
        <v>0</v>
      </c>
      <c r="K101" s="224"/>
      <c r="L101" s="224"/>
      <c r="M101" s="215"/>
      <c r="AR101" s="205">
        <v>0</v>
      </c>
      <c r="AS101" s="205">
        <v>0</v>
      </c>
      <c r="AT101" s="205">
        <v>0</v>
      </c>
    </row>
    <row r="102" spans="1:46" ht="15.75" customHeight="1">
      <c r="A102" s="8" t="s">
        <v>61</v>
      </c>
      <c r="B102" s="216">
        <v>93</v>
      </c>
      <c r="C102" s="226"/>
      <c r="D102" s="227"/>
      <c r="E102" s="224"/>
      <c r="F102" s="224"/>
      <c r="G102" s="224"/>
      <c r="H102" s="221">
        <v>0.1</v>
      </c>
      <c r="I102" s="222"/>
      <c r="J102" s="223">
        <f t="shared" si="1"/>
        <v>0</v>
      </c>
      <c r="K102" s="224"/>
      <c r="L102" s="224"/>
      <c r="M102" s="215"/>
      <c r="AR102" s="205">
        <v>0</v>
      </c>
      <c r="AS102" s="205">
        <v>0</v>
      </c>
      <c r="AT102" s="205">
        <v>0</v>
      </c>
    </row>
    <row r="103" spans="1:46" ht="15.75" customHeight="1">
      <c r="A103" s="8" t="s">
        <v>61</v>
      </c>
      <c r="B103" s="216">
        <v>94</v>
      </c>
      <c r="C103" s="226"/>
      <c r="D103" s="227"/>
      <c r="E103" s="224"/>
      <c r="F103" s="224"/>
      <c r="G103" s="224"/>
      <c r="H103" s="221">
        <v>0.1</v>
      </c>
      <c r="I103" s="222"/>
      <c r="J103" s="223">
        <f t="shared" si="1"/>
        <v>0</v>
      </c>
      <c r="K103" s="224"/>
      <c r="L103" s="224"/>
      <c r="M103" s="215"/>
      <c r="AR103" s="205">
        <v>0</v>
      </c>
      <c r="AS103" s="205">
        <v>0</v>
      </c>
      <c r="AT103" s="205">
        <v>0</v>
      </c>
    </row>
    <row r="104" spans="1:46" ht="15.75" customHeight="1">
      <c r="A104" s="8" t="s">
        <v>61</v>
      </c>
      <c r="B104" s="216">
        <v>95</v>
      </c>
      <c r="C104" s="226"/>
      <c r="D104" s="227"/>
      <c r="E104" s="224"/>
      <c r="F104" s="224"/>
      <c r="G104" s="224"/>
      <c r="H104" s="221">
        <v>0.1</v>
      </c>
      <c r="I104" s="222"/>
      <c r="J104" s="223">
        <f t="shared" si="1"/>
        <v>0</v>
      </c>
      <c r="K104" s="224"/>
      <c r="L104" s="224"/>
      <c r="M104" s="215"/>
      <c r="AR104" s="205">
        <v>0</v>
      </c>
      <c r="AS104" s="205">
        <v>0</v>
      </c>
      <c r="AT104" s="205">
        <v>0</v>
      </c>
    </row>
    <row r="105" spans="1:46" ht="15.75" customHeight="1">
      <c r="A105" s="8" t="s">
        <v>61</v>
      </c>
      <c r="B105" s="216">
        <v>96</v>
      </c>
      <c r="C105" s="226"/>
      <c r="D105" s="227"/>
      <c r="E105" s="224"/>
      <c r="F105" s="224"/>
      <c r="G105" s="224"/>
      <c r="H105" s="221">
        <v>0.1</v>
      </c>
      <c r="I105" s="222"/>
      <c r="J105" s="223">
        <f t="shared" si="1"/>
        <v>0</v>
      </c>
      <c r="K105" s="224"/>
      <c r="L105" s="224"/>
      <c r="M105" s="215"/>
      <c r="AR105" s="205">
        <v>0</v>
      </c>
      <c r="AS105" s="205">
        <v>0</v>
      </c>
      <c r="AT105" s="205">
        <v>0</v>
      </c>
    </row>
    <row r="106" spans="1:46" ht="15.75" customHeight="1">
      <c r="A106" s="8" t="s">
        <v>61</v>
      </c>
      <c r="B106" s="216">
        <v>97</v>
      </c>
      <c r="C106" s="226"/>
      <c r="D106" s="227"/>
      <c r="E106" s="224"/>
      <c r="F106" s="224"/>
      <c r="G106" s="224"/>
      <c r="H106" s="221">
        <v>0.1</v>
      </c>
      <c r="I106" s="222"/>
      <c r="J106" s="223">
        <f t="shared" si="1"/>
        <v>0</v>
      </c>
      <c r="K106" s="224"/>
      <c r="L106" s="224"/>
      <c r="M106" s="215"/>
      <c r="AR106" s="205">
        <v>0</v>
      </c>
      <c r="AS106" s="205">
        <v>0</v>
      </c>
      <c r="AT106" s="205">
        <v>0</v>
      </c>
    </row>
    <row r="107" spans="1:46" ht="15.75" customHeight="1">
      <c r="A107" s="8" t="s">
        <v>61</v>
      </c>
      <c r="B107" s="216">
        <v>98</v>
      </c>
      <c r="C107" s="226"/>
      <c r="D107" s="227"/>
      <c r="E107" s="224"/>
      <c r="F107" s="224"/>
      <c r="G107" s="224"/>
      <c r="H107" s="221">
        <v>0.1</v>
      </c>
      <c r="I107" s="222"/>
      <c r="J107" s="223">
        <f t="shared" si="1"/>
        <v>0</v>
      </c>
      <c r="K107" s="224"/>
      <c r="L107" s="224"/>
      <c r="M107" s="215"/>
      <c r="AR107" s="205">
        <v>0</v>
      </c>
      <c r="AS107" s="205">
        <v>0</v>
      </c>
      <c r="AT107" s="205">
        <v>0</v>
      </c>
    </row>
    <row r="108" spans="1:46" ht="15.75" customHeight="1">
      <c r="A108" s="8" t="s">
        <v>61</v>
      </c>
      <c r="B108" s="216">
        <v>99</v>
      </c>
      <c r="C108" s="226"/>
      <c r="D108" s="227"/>
      <c r="E108" s="224"/>
      <c r="F108" s="224"/>
      <c r="G108" s="224"/>
      <c r="H108" s="221">
        <v>0.1</v>
      </c>
      <c r="I108" s="222"/>
      <c r="J108" s="223">
        <f t="shared" si="1"/>
        <v>0</v>
      </c>
      <c r="K108" s="224"/>
      <c r="L108" s="224"/>
      <c r="M108" s="215"/>
      <c r="AR108" s="205">
        <v>0</v>
      </c>
      <c r="AS108" s="205">
        <v>0</v>
      </c>
      <c r="AT108" s="205">
        <v>0</v>
      </c>
    </row>
    <row r="109" spans="1:46" ht="15.75" customHeight="1">
      <c r="A109" s="8" t="s">
        <v>61</v>
      </c>
      <c r="B109" s="216">
        <v>100</v>
      </c>
      <c r="C109" s="226"/>
      <c r="D109" s="227"/>
      <c r="E109" s="224"/>
      <c r="F109" s="224"/>
      <c r="G109" s="224"/>
      <c r="H109" s="221">
        <v>0.1</v>
      </c>
      <c r="I109" s="222"/>
      <c r="J109" s="223">
        <f t="shared" si="1"/>
        <v>0</v>
      </c>
      <c r="K109" s="224"/>
      <c r="L109" s="224"/>
      <c r="M109" s="215"/>
      <c r="AR109" s="205">
        <v>0</v>
      </c>
      <c r="AS109" s="205">
        <v>0</v>
      </c>
      <c r="AT109" s="205">
        <v>0</v>
      </c>
    </row>
    <row r="110" spans="1:46" ht="15.75" hidden="1" customHeight="1" outlineLevel="1">
      <c r="A110" s="8" t="s">
        <v>61</v>
      </c>
      <c r="B110" s="216">
        <v>101</v>
      </c>
      <c r="C110" s="226"/>
      <c r="D110" s="227"/>
      <c r="E110" s="224"/>
      <c r="F110" s="224"/>
      <c r="G110" s="222"/>
      <c r="H110" s="221">
        <v>0.1</v>
      </c>
      <c r="I110" s="222"/>
      <c r="J110" s="223">
        <f t="shared" si="1"/>
        <v>0</v>
      </c>
      <c r="K110" s="224"/>
      <c r="L110" s="224"/>
      <c r="M110" s="215"/>
      <c r="AR110" s="205">
        <v>0</v>
      </c>
      <c r="AS110" s="205">
        <v>0</v>
      </c>
      <c r="AT110" s="205">
        <v>0</v>
      </c>
    </row>
    <row r="111" spans="1:46" ht="15.75" hidden="1" customHeight="1" outlineLevel="1">
      <c r="A111" s="8" t="s">
        <v>61</v>
      </c>
      <c r="B111" s="216">
        <v>102</v>
      </c>
      <c r="C111" s="226"/>
      <c r="D111" s="227"/>
      <c r="E111" s="224"/>
      <c r="F111" s="224"/>
      <c r="G111" s="222"/>
      <c r="H111" s="221">
        <v>0.1</v>
      </c>
      <c r="I111" s="222"/>
      <c r="J111" s="223">
        <f t="shared" si="1"/>
        <v>0</v>
      </c>
      <c r="K111" s="224"/>
      <c r="L111" s="224"/>
      <c r="M111" s="215"/>
      <c r="AR111" s="205">
        <v>0</v>
      </c>
      <c r="AS111" s="205">
        <v>0</v>
      </c>
      <c r="AT111" s="205">
        <v>0</v>
      </c>
    </row>
    <row r="112" spans="1:46" ht="15.75" hidden="1" customHeight="1" outlineLevel="1">
      <c r="A112" s="8" t="s">
        <v>61</v>
      </c>
      <c r="B112" s="216">
        <v>103</v>
      </c>
      <c r="C112" s="226"/>
      <c r="D112" s="227"/>
      <c r="E112" s="224"/>
      <c r="F112" s="224"/>
      <c r="G112" s="222"/>
      <c r="H112" s="221">
        <v>0.1</v>
      </c>
      <c r="I112" s="222"/>
      <c r="J112" s="223">
        <f t="shared" si="1"/>
        <v>0</v>
      </c>
      <c r="K112" s="224"/>
      <c r="L112" s="224"/>
      <c r="M112" s="215"/>
      <c r="AR112" s="205">
        <v>0</v>
      </c>
      <c r="AS112" s="205">
        <v>0</v>
      </c>
      <c r="AT112" s="205">
        <v>0</v>
      </c>
    </row>
    <row r="113" spans="1:46" ht="15.75" hidden="1" customHeight="1" outlineLevel="1">
      <c r="A113" s="8" t="s">
        <v>61</v>
      </c>
      <c r="B113" s="216">
        <v>104</v>
      </c>
      <c r="C113" s="226"/>
      <c r="D113" s="227"/>
      <c r="E113" s="224"/>
      <c r="F113" s="224"/>
      <c r="G113" s="222"/>
      <c r="H113" s="221">
        <v>0.1</v>
      </c>
      <c r="I113" s="222"/>
      <c r="J113" s="223">
        <f t="shared" si="1"/>
        <v>0</v>
      </c>
      <c r="K113" s="224"/>
      <c r="L113" s="224"/>
      <c r="M113" s="215"/>
      <c r="AR113" s="205">
        <v>0</v>
      </c>
      <c r="AS113" s="205">
        <v>0</v>
      </c>
      <c r="AT113" s="205">
        <v>0</v>
      </c>
    </row>
    <row r="114" spans="1:46" ht="15.75" hidden="1" customHeight="1" outlineLevel="1">
      <c r="A114" s="8" t="s">
        <v>61</v>
      </c>
      <c r="B114" s="216">
        <v>105</v>
      </c>
      <c r="C114" s="226"/>
      <c r="D114" s="227"/>
      <c r="E114" s="224"/>
      <c r="F114" s="224"/>
      <c r="G114" s="222"/>
      <c r="H114" s="221">
        <v>0.1</v>
      </c>
      <c r="I114" s="222"/>
      <c r="J114" s="223">
        <f t="shared" si="1"/>
        <v>0</v>
      </c>
      <c r="K114" s="224"/>
      <c r="L114" s="224"/>
      <c r="M114" s="215"/>
      <c r="AR114" s="205">
        <v>0</v>
      </c>
      <c r="AS114" s="205">
        <v>0</v>
      </c>
      <c r="AT114" s="205">
        <v>0</v>
      </c>
    </row>
    <row r="115" spans="1:46" ht="15.75" hidden="1" customHeight="1" outlineLevel="1">
      <c r="A115" s="8" t="s">
        <v>61</v>
      </c>
      <c r="B115" s="216">
        <v>106</v>
      </c>
      <c r="C115" s="226"/>
      <c r="D115" s="227"/>
      <c r="E115" s="224"/>
      <c r="F115" s="224"/>
      <c r="G115" s="222"/>
      <c r="H115" s="221">
        <v>0.1</v>
      </c>
      <c r="I115" s="222"/>
      <c r="J115" s="223">
        <f t="shared" si="1"/>
        <v>0</v>
      </c>
      <c r="K115" s="224"/>
      <c r="L115" s="224"/>
      <c r="M115" s="215"/>
      <c r="AR115" s="205">
        <v>0</v>
      </c>
      <c r="AS115" s="205">
        <v>0</v>
      </c>
      <c r="AT115" s="205">
        <v>0</v>
      </c>
    </row>
    <row r="116" spans="1:46" ht="15.75" hidden="1" customHeight="1" outlineLevel="1">
      <c r="A116" s="8" t="s">
        <v>61</v>
      </c>
      <c r="B116" s="216">
        <v>107</v>
      </c>
      <c r="C116" s="226"/>
      <c r="D116" s="227"/>
      <c r="E116" s="224"/>
      <c r="F116" s="224"/>
      <c r="G116" s="222"/>
      <c r="H116" s="221">
        <v>0.1</v>
      </c>
      <c r="I116" s="222"/>
      <c r="J116" s="223">
        <f t="shared" si="1"/>
        <v>0</v>
      </c>
      <c r="K116" s="224"/>
      <c r="L116" s="224"/>
      <c r="M116" s="215"/>
      <c r="AR116" s="205">
        <v>0</v>
      </c>
      <c r="AS116" s="205">
        <v>0</v>
      </c>
      <c r="AT116" s="205">
        <v>0</v>
      </c>
    </row>
    <row r="117" spans="1:46" ht="15.75" hidden="1" customHeight="1" outlineLevel="1">
      <c r="A117" s="8" t="s">
        <v>61</v>
      </c>
      <c r="B117" s="216">
        <v>108</v>
      </c>
      <c r="C117" s="226"/>
      <c r="D117" s="227"/>
      <c r="E117" s="224"/>
      <c r="F117" s="224"/>
      <c r="G117" s="222"/>
      <c r="H117" s="221">
        <v>0.1</v>
      </c>
      <c r="I117" s="222"/>
      <c r="J117" s="223">
        <f t="shared" si="1"/>
        <v>0</v>
      </c>
      <c r="K117" s="224"/>
      <c r="L117" s="224"/>
      <c r="M117" s="215"/>
      <c r="AR117" s="205">
        <v>0</v>
      </c>
      <c r="AS117" s="205">
        <v>0</v>
      </c>
      <c r="AT117" s="205">
        <v>0</v>
      </c>
    </row>
    <row r="118" spans="1:46" ht="15.75" hidden="1" customHeight="1" outlineLevel="1">
      <c r="A118" s="8" t="s">
        <v>61</v>
      </c>
      <c r="B118" s="216">
        <v>109</v>
      </c>
      <c r="C118" s="226"/>
      <c r="D118" s="227"/>
      <c r="E118" s="224"/>
      <c r="F118" s="224"/>
      <c r="G118" s="222"/>
      <c r="H118" s="221">
        <v>0.1</v>
      </c>
      <c r="I118" s="222"/>
      <c r="J118" s="223">
        <f t="shared" si="1"/>
        <v>0</v>
      </c>
      <c r="K118" s="224"/>
      <c r="L118" s="224"/>
      <c r="M118" s="215"/>
      <c r="AR118" s="205">
        <v>0</v>
      </c>
      <c r="AS118" s="205">
        <v>0</v>
      </c>
      <c r="AT118" s="205">
        <v>0</v>
      </c>
    </row>
    <row r="119" spans="1:46" ht="15.75" hidden="1" customHeight="1" outlineLevel="1">
      <c r="A119" s="8" t="s">
        <v>61</v>
      </c>
      <c r="B119" s="216">
        <v>110</v>
      </c>
      <c r="C119" s="226"/>
      <c r="D119" s="227"/>
      <c r="E119" s="224"/>
      <c r="F119" s="224"/>
      <c r="G119" s="222"/>
      <c r="H119" s="221">
        <v>0.1</v>
      </c>
      <c r="I119" s="222"/>
      <c r="J119" s="223">
        <f t="shared" si="1"/>
        <v>0</v>
      </c>
      <c r="K119" s="224"/>
      <c r="L119" s="224"/>
      <c r="M119" s="215"/>
      <c r="AR119" s="205">
        <v>0</v>
      </c>
      <c r="AS119" s="205">
        <v>0</v>
      </c>
      <c r="AT119" s="205">
        <v>0</v>
      </c>
    </row>
    <row r="120" spans="1:46" ht="15.75" hidden="1" customHeight="1" outlineLevel="1">
      <c r="A120" s="8" t="s">
        <v>61</v>
      </c>
      <c r="B120" s="216">
        <v>111</v>
      </c>
      <c r="C120" s="226"/>
      <c r="D120" s="227"/>
      <c r="E120" s="224"/>
      <c r="F120" s="224"/>
      <c r="G120" s="222"/>
      <c r="H120" s="221">
        <v>0.1</v>
      </c>
      <c r="I120" s="222"/>
      <c r="J120" s="223">
        <f t="shared" si="1"/>
        <v>0</v>
      </c>
      <c r="K120" s="224"/>
      <c r="L120" s="224"/>
      <c r="M120" s="215"/>
      <c r="AR120" s="205">
        <v>0</v>
      </c>
      <c r="AS120" s="205">
        <v>0</v>
      </c>
      <c r="AT120" s="205">
        <v>0</v>
      </c>
    </row>
    <row r="121" spans="1:46" ht="15.75" hidden="1" customHeight="1" outlineLevel="1">
      <c r="A121" s="8" t="s">
        <v>61</v>
      </c>
      <c r="B121" s="216">
        <v>112</v>
      </c>
      <c r="C121" s="226"/>
      <c r="D121" s="227"/>
      <c r="E121" s="224"/>
      <c r="F121" s="224"/>
      <c r="G121" s="222"/>
      <c r="H121" s="221">
        <v>0.1</v>
      </c>
      <c r="I121" s="222"/>
      <c r="J121" s="223">
        <f t="shared" si="1"/>
        <v>0</v>
      </c>
      <c r="K121" s="224"/>
      <c r="L121" s="224"/>
      <c r="M121" s="215"/>
      <c r="AR121" s="205">
        <v>0</v>
      </c>
      <c r="AS121" s="205">
        <v>0</v>
      </c>
      <c r="AT121" s="205">
        <v>0</v>
      </c>
    </row>
    <row r="122" spans="1:46" ht="15.75" hidden="1" customHeight="1" outlineLevel="1">
      <c r="A122" s="8" t="s">
        <v>61</v>
      </c>
      <c r="B122" s="216">
        <v>113</v>
      </c>
      <c r="C122" s="226"/>
      <c r="D122" s="227"/>
      <c r="E122" s="224"/>
      <c r="F122" s="224"/>
      <c r="G122" s="222"/>
      <c r="H122" s="221">
        <v>0.1</v>
      </c>
      <c r="I122" s="222"/>
      <c r="J122" s="223">
        <f t="shared" si="1"/>
        <v>0</v>
      </c>
      <c r="K122" s="224"/>
      <c r="L122" s="224"/>
      <c r="M122" s="215"/>
      <c r="AR122" s="205">
        <v>0</v>
      </c>
      <c r="AS122" s="205">
        <v>0</v>
      </c>
      <c r="AT122" s="205">
        <v>0</v>
      </c>
    </row>
    <row r="123" spans="1:46" ht="15.75" hidden="1" customHeight="1" outlineLevel="1">
      <c r="A123" s="8" t="s">
        <v>61</v>
      </c>
      <c r="B123" s="216">
        <v>114</v>
      </c>
      <c r="C123" s="226"/>
      <c r="D123" s="227"/>
      <c r="E123" s="224"/>
      <c r="F123" s="224"/>
      <c r="G123" s="222"/>
      <c r="H123" s="221">
        <v>0.1</v>
      </c>
      <c r="I123" s="222"/>
      <c r="J123" s="223">
        <f t="shared" si="1"/>
        <v>0</v>
      </c>
      <c r="K123" s="224"/>
      <c r="L123" s="224"/>
      <c r="M123" s="215"/>
      <c r="AR123" s="205">
        <v>0</v>
      </c>
      <c r="AS123" s="205">
        <v>0</v>
      </c>
      <c r="AT123" s="205">
        <v>0</v>
      </c>
    </row>
    <row r="124" spans="1:46" ht="15.75" hidden="1" customHeight="1" outlineLevel="1">
      <c r="A124" s="8" t="s">
        <v>61</v>
      </c>
      <c r="B124" s="216">
        <v>115</v>
      </c>
      <c r="C124" s="226"/>
      <c r="D124" s="227"/>
      <c r="E124" s="224"/>
      <c r="F124" s="224"/>
      <c r="G124" s="222"/>
      <c r="H124" s="221">
        <v>0.1</v>
      </c>
      <c r="I124" s="222"/>
      <c r="J124" s="223">
        <f t="shared" si="1"/>
        <v>0</v>
      </c>
      <c r="K124" s="224"/>
      <c r="L124" s="224"/>
      <c r="M124" s="215"/>
      <c r="AR124" s="205">
        <v>0</v>
      </c>
      <c r="AS124" s="205">
        <v>0</v>
      </c>
      <c r="AT124" s="205">
        <v>0</v>
      </c>
    </row>
    <row r="125" spans="1:46" ht="15.75" hidden="1" customHeight="1" outlineLevel="1">
      <c r="A125" s="8" t="s">
        <v>61</v>
      </c>
      <c r="B125" s="216">
        <v>116</v>
      </c>
      <c r="C125" s="226"/>
      <c r="D125" s="227"/>
      <c r="E125" s="224"/>
      <c r="F125" s="224"/>
      <c r="G125" s="222"/>
      <c r="H125" s="221">
        <v>0.1</v>
      </c>
      <c r="I125" s="222"/>
      <c r="J125" s="223">
        <f t="shared" si="1"/>
        <v>0</v>
      </c>
      <c r="K125" s="224"/>
      <c r="L125" s="224"/>
      <c r="M125" s="215"/>
      <c r="AR125" s="205">
        <v>0</v>
      </c>
      <c r="AS125" s="205">
        <v>0</v>
      </c>
      <c r="AT125" s="205">
        <v>0</v>
      </c>
    </row>
    <row r="126" spans="1:46" ht="15.75" hidden="1" customHeight="1" outlineLevel="1">
      <c r="A126" s="8" t="s">
        <v>61</v>
      </c>
      <c r="B126" s="216">
        <v>117</v>
      </c>
      <c r="C126" s="226"/>
      <c r="D126" s="227"/>
      <c r="E126" s="224"/>
      <c r="F126" s="224"/>
      <c r="G126" s="222"/>
      <c r="H126" s="221">
        <v>0.1</v>
      </c>
      <c r="I126" s="222"/>
      <c r="J126" s="223">
        <f t="shared" si="1"/>
        <v>0</v>
      </c>
      <c r="K126" s="224"/>
      <c r="L126" s="224"/>
      <c r="M126" s="215"/>
      <c r="AR126" s="205">
        <v>0</v>
      </c>
      <c r="AS126" s="205">
        <v>0</v>
      </c>
      <c r="AT126" s="205">
        <v>0</v>
      </c>
    </row>
    <row r="127" spans="1:46" ht="15.75" hidden="1" customHeight="1" outlineLevel="1">
      <c r="A127" s="8" t="s">
        <v>61</v>
      </c>
      <c r="B127" s="216">
        <v>118</v>
      </c>
      <c r="C127" s="226"/>
      <c r="D127" s="227"/>
      <c r="E127" s="224"/>
      <c r="F127" s="224"/>
      <c r="G127" s="222"/>
      <c r="H127" s="221">
        <v>0.1</v>
      </c>
      <c r="I127" s="222"/>
      <c r="J127" s="223">
        <f t="shared" si="1"/>
        <v>0</v>
      </c>
      <c r="K127" s="224"/>
      <c r="L127" s="224"/>
      <c r="M127" s="215"/>
      <c r="AR127" s="205">
        <v>0</v>
      </c>
      <c r="AS127" s="205">
        <v>0</v>
      </c>
      <c r="AT127" s="205">
        <v>0</v>
      </c>
    </row>
    <row r="128" spans="1:46" ht="15.75" hidden="1" customHeight="1" outlineLevel="1">
      <c r="A128" s="8" t="s">
        <v>61</v>
      </c>
      <c r="B128" s="216">
        <v>119</v>
      </c>
      <c r="C128" s="226"/>
      <c r="D128" s="227"/>
      <c r="E128" s="224"/>
      <c r="F128" s="224"/>
      <c r="G128" s="222"/>
      <c r="H128" s="221">
        <v>0.1</v>
      </c>
      <c r="I128" s="222"/>
      <c r="J128" s="223">
        <f t="shared" si="1"/>
        <v>0</v>
      </c>
      <c r="K128" s="224"/>
      <c r="L128" s="224"/>
      <c r="M128" s="215"/>
      <c r="AR128" s="205">
        <v>0</v>
      </c>
      <c r="AS128" s="205">
        <v>0</v>
      </c>
      <c r="AT128" s="205">
        <v>0</v>
      </c>
    </row>
    <row r="129" spans="1:46" ht="15.75" hidden="1" customHeight="1" outlineLevel="1">
      <c r="A129" s="8" t="s">
        <v>61</v>
      </c>
      <c r="B129" s="216">
        <v>120</v>
      </c>
      <c r="C129" s="226"/>
      <c r="D129" s="227"/>
      <c r="E129" s="224"/>
      <c r="F129" s="224"/>
      <c r="G129" s="222"/>
      <c r="H129" s="221">
        <v>0.1</v>
      </c>
      <c r="I129" s="222"/>
      <c r="J129" s="223">
        <f t="shared" si="1"/>
        <v>0</v>
      </c>
      <c r="K129" s="224"/>
      <c r="L129" s="224"/>
      <c r="M129" s="215"/>
      <c r="AR129" s="205">
        <v>0</v>
      </c>
      <c r="AS129" s="205">
        <v>0</v>
      </c>
      <c r="AT129" s="205">
        <v>0</v>
      </c>
    </row>
    <row r="130" spans="1:46" ht="15.75" hidden="1" customHeight="1" outlineLevel="1">
      <c r="A130" s="8" t="s">
        <v>61</v>
      </c>
      <c r="B130" s="216">
        <v>121</v>
      </c>
      <c r="C130" s="226"/>
      <c r="D130" s="227"/>
      <c r="E130" s="224"/>
      <c r="F130" s="224"/>
      <c r="G130" s="222"/>
      <c r="H130" s="221">
        <v>0.1</v>
      </c>
      <c r="I130" s="222"/>
      <c r="J130" s="223">
        <f t="shared" si="1"/>
        <v>0</v>
      </c>
      <c r="K130" s="224"/>
      <c r="L130" s="224"/>
      <c r="M130" s="215"/>
      <c r="AR130" s="205">
        <v>0</v>
      </c>
      <c r="AS130" s="205">
        <v>0</v>
      </c>
      <c r="AT130" s="205">
        <v>0</v>
      </c>
    </row>
    <row r="131" spans="1:46" ht="15.75" hidden="1" customHeight="1" outlineLevel="1">
      <c r="A131" s="8" t="s">
        <v>61</v>
      </c>
      <c r="B131" s="216">
        <v>122</v>
      </c>
      <c r="C131" s="226"/>
      <c r="D131" s="227"/>
      <c r="E131" s="224"/>
      <c r="F131" s="224"/>
      <c r="G131" s="222"/>
      <c r="H131" s="221">
        <v>0.1</v>
      </c>
      <c r="I131" s="222"/>
      <c r="J131" s="223">
        <f t="shared" si="1"/>
        <v>0</v>
      </c>
      <c r="K131" s="224"/>
      <c r="L131" s="224"/>
      <c r="M131" s="215"/>
      <c r="AR131" s="205">
        <v>0</v>
      </c>
      <c r="AS131" s="205">
        <v>0</v>
      </c>
      <c r="AT131" s="205">
        <v>0</v>
      </c>
    </row>
    <row r="132" spans="1:46" ht="15.75" hidden="1" customHeight="1" outlineLevel="1">
      <c r="A132" s="8" t="s">
        <v>61</v>
      </c>
      <c r="B132" s="216">
        <v>123</v>
      </c>
      <c r="C132" s="226"/>
      <c r="D132" s="227"/>
      <c r="E132" s="224"/>
      <c r="F132" s="224"/>
      <c r="G132" s="222"/>
      <c r="H132" s="221">
        <v>0.1</v>
      </c>
      <c r="I132" s="222"/>
      <c r="J132" s="223">
        <f t="shared" si="1"/>
        <v>0</v>
      </c>
      <c r="K132" s="224"/>
      <c r="L132" s="224"/>
      <c r="M132" s="215"/>
      <c r="AR132" s="205">
        <v>0</v>
      </c>
      <c r="AS132" s="205">
        <v>0</v>
      </c>
      <c r="AT132" s="205">
        <v>0</v>
      </c>
    </row>
    <row r="133" spans="1:46" ht="15.75" hidden="1" customHeight="1" outlineLevel="1">
      <c r="A133" s="8" t="s">
        <v>61</v>
      </c>
      <c r="B133" s="216">
        <v>124</v>
      </c>
      <c r="C133" s="226"/>
      <c r="D133" s="227"/>
      <c r="E133" s="224"/>
      <c r="F133" s="224"/>
      <c r="G133" s="222"/>
      <c r="H133" s="221">
        <v>0.1</v>
      </c>
      <c r="I133" s="222"/>
      <c r="J133" s="223">
        <f t="shared" si="1"/>
        <v>0</v>
      </c>
      <c r="K133" s="224"/>
      <c r="L133" s="224"/>
      <c r="M133" s="215"/>
      <c r="AR133" s="205">
        <v>0</v>
      </c>
      <c r="AS133" s="205">
        <v>0</v>
      </c>
      <c r="AT133" s="205">
        <v>0</v>
      </c>
    </row>
    <row r="134" spans="1:46" ht="15.75" hidden="1" customHeight="1" outlineLevel="1">
      <c r="A134" s="8" t="s">
        <v>61</v>
      </c>
      <c r="B134" s="216">
        <v>125</v>
      </c>
      <c r="C134" s="226"/>
      <c r="D134" s="227"/>
      <c r="E134" s="224"/>
      <c r="F134" s="224"/>
      <c r="G134" s="222"/>
      <c r="H134" s="221">
        <v>0.1</v>
      </c>
      <c r="I134" s="222"/>
      <c r="J134" s="223">
        <f t="shared" si="1"/>
        <v>0</v>
      </c>
      <c r="K134" s="224"/>
      <c r="L134" s="224"/>
      <c r="M134" s="215"/>
      <c r="AR134" s="205">
        <v>0</v>
      </c>
      <c r="AS134" s="205">
        <v>0</v>
      </c>
      <c r="AT134" s="205">
        <v>0</v>
      </c>
    </row>
    <row r="135" spans="1:46" ht="15.75" hidden="1" customHeight="1" outlineLevel="1">
      <c r="A135" s="8" t="s">
        <v>61</v>
      </c>
      <c r="B135" s="216">
        <v>126</v>
      </c>
      <c r="C135" s="226"/>
      <c r="D135" s="227"/>
      <c r="E135" s="224"/>
      <c r="F135" s="224"/>
      <c r="G135" s="222"/>
      <c r="H135" s="221">
        <v>0.1</v>
      </c>
      <c r="I135" s="222"/>
      <c r="J135" s="223">
        <f t="shared" si="1"/>
        <v>0</v>
      </c>
      <c r="K135" s="224"/>
      <c r="L135" s="224"/>
      <c r="M135" s="215"/>
      <c r="AR135" s="205">
        <v>0</v>
      </c>
      <c r="AS135" s="205">
        <v>0</v>
      </c>
      <c r="AT135" s="205">
        <v>0</v>
      </c>
    </row>
    <row r="136" spans="1:46" ht="15.75" hidden="1" customHeight="1" outlineLevel="1">
      <c r="A136" s="8" t="s">
        <v>61</v>
      </c>
      <c r="B136" s="216">
        <v>127</v>
      </c>
      <c r="C136" s="226"/>
      <c r="D136" s="227"/>
      <c r="E136" s="224"/>
      <c r="F136" s="224"/>
      <c r="G136" s="222"/>
      <c r="H136" s="221">
        <v>0.1</v>
      </c>
      <c r="I136" s="222"/>
      <c r="J136" s="223">
        <f t="shared" si="1"/>
        <v>0</v>
      </c>
      <c r="K136" s="224"/>
      <c r="L136" s="224"/>
      <c r="M136" s="215"/>
      <c r="AR136" s="205">
        <v>0</v>
      </c>
      <c r="AS136" s="205">
        <v>0</v>
      </c>
      <c r="AT136" s="205">
        <v>0</v>
      </c>
    </row>
    <row r="137" spans="1:46" ht="15.75" hidden="1" customHeight="1" outlineLevel="1">
      <c r="A137" s="8" t="s">
        <v>61</v>
      </c>
      <c r="B137" s="216">
        <v>128</v>
      </c>
      <c r="C137" s="226"/>
      <c r="D137" s="227"/>
      <c r="E137" s="224"/>
      <c r="F137" s="224"/>
      <c r="G137" s="222"/>
      <c r="H137" s="221">
        <v>0.1</v>
      </c>
      <c r="I137" s="222"/>
      <c r="J137" s="223">
        <f t="shared" si="1"/>
        <v>0</v>
      </c>
      <c r="K137" s="224"/>
      <c r="L137" s="224"/>
      <c r="M137" s="215"/>
      <c r="AR137" s="205">
        <v>0</v>
      </c>
      <c r="AS137" s="205">
        <v>0</v>
      </c>
      <c r="AT137" s="205">
        <v>0</v>
      </c>
    </row>
    <row r="138" spans="1:46" ht="15.75" hidden="1" customHeight="1" outlineLevel="1">
      <c r="A138" s="8" t="s">
        <v>61</v>
      </c>
      <c r="B138" s="216">
        <v>129</v>
      </c>
      <c r="C138" s="226"/>
      <c r="D138" s="227"/>
      <c r="E138" s="224"/>
      <c r="F138" s="224"/>
      <c r="G138" s="222"/>
      <c r="H138" s="221">
        <v>0.1</v>
      </c>
      <c r="I138" s="222"/>
      <c r="J138" s="223">
        <f t="shared" si="1"/>
        <v>0</v>
      </c>
      <c r="K138" s="224"/>
      <c r="L138" s="224"/>
      <c r="M138" s="215"/>
      <c r="AR138" s="205">
        <v>0</v>
      </c>
      <c r="AS138" s="205">
        <v>0</v>
      </c>
      <c r="AT138" s="205">
        <v>0</v>
      </c>
    </row>
    <row r="139" spans="1:46" ht="15.75" hidden="1" customHeight="1" outlineLevel="1">
      <c r="A139" s="8" t="s">
        <v>61</v>
      </c>
      <c r="B139" s="216">
        <v>130</v>
      </c>
      <c r="C139" s="226"/>
      <c r="D139" s="227"/>
      <c r="E139" s="224"/>
      <c r="F139" s="224"/>
      <c r="G139" s="222"/>
      <c r="H139" s="221">
        <v>0.1</v>
      </c>
      <c r="I139" s="222"/>
      <c r="J139" s="223">
        <f t="shared" ref="J139:J202" si="2">ROUNDDOWN((G139-I139)/(1+H139),0)</f>
        <v>0</v>
      </c>
      <c r="K139" s="224"/>
      <c r="L139" s="224"/>
      <c r="M139" s="215"/>
      <c r="AR139" s="205">
        <v>0</v>
      </c>
      <c r="AS139" s="205">
        <v>0</v>
      </c>
      <c r="AT139" s="205">
        <v>0</v>
      </c>
    </row>
    <row r="140" spans="1:46" ht="15.75" hidden="1" customHeight="1" outlineLevel="1">
      <c r="A140" s="8" t="s">
        <v>61</v>
      </c>
      <c r="B140" s="216">
        <v>131</v>
      </c>
      <c r="C140" s="226"/>
      <c r="D140" s="227"/>
      <c r="E140" s="224"/>
      <c r="F140" s="224"/>
      <c r="G140" s="222"/>
      <c r="H140" s="221">
        <v>0.1</v>
      </c>
      <c r="I140" s="222"/>
      <c r="J140" s="223">
        <f t="shared" si="2"/>
        <v>0</v>
      </c>
      <c r="K140" s="224"/>
      <c r="L140" s="224"/>
      <c r="M140" s="215"/>
      <c r="AR140" s="205">
        <v>0</v>
      </c>
      <c r="AS140" s="205">
        <v>0</v>
      </c>
      <c r="AT140" s="205">
        <v>0</v>
      </c>
    </row>
    <row r="141" spans="1:46" ht="15.75" hidden="1" customHeight="1" outlineLevel="1">
      <c r="A141" s="8" t="s">
        <v>61</v>
      </c>
      <c r="B141" s="216">
        <v>132</v>
      </c>
      <c r="C141" s="226"/>
      <c r="D141" s="227"/>
      <c r="E141" s="224"/>
      <c r="F141" s="224"/>
      <c r="G141" s="222"/>
      <c r="H141" s="221">
        <v>0.1</v>
      </c>
      <c r="I141" s="222"/>
      <c r="J141" s="223">
        <f t="shared" si="2"/>
        <v>0</v>
      </c>
      <c r="K141" s="224"/>
      <c r="L141" s="224"/>
      <c r="M141" s="215"/>
      <c r="AR141" s="205">
        <v>0</v>
      </c>
      <c r="AS141" s="205">
        <v>0</v>
      </c>
      <c r="AT141" s="205">
        <v>0</v>
      </c>
    </row>
    <row r="142" spans="1:46" ht="15.75" hidden="1" customHeight="1" outlineLevel="1">
      <c r="A142" s="8" t="s">
        <v>61</v>
      </c>
      <c r="B142" s="216">
        <v>133</v>
      </c>
      <c r="C142" s="226"/>
      <c r="D142" s="227"/>
      <c r="E142" s="224"/>
      <c r="F142" s="224"/>
      <c r="G142" s="222"/>
      <c r="H142" s="221">
        <v>0.1</v>
      </c>
      <c r="I142" s="222"/>
      <c r="J142" s="223">
        <f t="shared" si="2"/>
        <v>0</v>
      </c>
      <c r="K142" s="224"/>
      <c r="L142" s="224"/>
      <c r="M142" s="215"/>
      <c r="AR142" s="205">
        <v>0</v>
      </c>
      <c r="AS142" s="205">
        <v>0</v>
      </c>
      <c r="AT142" s="205">
        <v>0</v>
      </c>
    </row>
    <row r="143" spans="1:46" ht="15.75" hidden="1" customHeight="1" outlineLevel="1">
      <c r="A143" s="8" t="s">
        <v>61</v>
      </c>
      <c r="B143" s="216">
        <v>134</v>
      </c>
      <c r="C143" s="226"/>
      <c r="D143" s="227"/>
      <c r="E143" s="224"/>
      <c r="F143" s="224"/>
      <c r="G143" s="222"/>
      <c r="H143" s="221">
        <v>0.1</v>
      </c>
      <c r="I143" s="222"/>
      <c r="J143" s="223">
        <f t="shared" si="2"/>
        <v>0</v>
      </c>
      <c r="K143" s="224"/>
      <c r="L143" s="224"/>
      <c r="M143" s="215"/>
      <c r="AR143" s="205">
        <v>0</v>
      </c>
      <c r="AS143" s="205">
        <v>0</v>
      </c>
      <c r="AT143" s="205">
        <v>0</v>
      </c>
    </row>
    <row r="144" spans="1:46" ht="15.75" hidden="1" customHeight="1" outlineLevel="1">
      <c r="A144" s="8" t="s">
        <v>61</v>
      </c>
      <c r="B144" s="216">
        <v>135</v>
      </c>
      <c r="C144" s="226"/>
      <c r="D144" s="227"/>
      <c r="E144" s="224"/>
      <c r="F144" s="224"/>
      <c r="G144" s="222"/>
      <c r="H144" s="221">
        <v>0.1</v>
      </c>
      <c r="I144" s="222"/>
      <c r="J144" s="223">
        <f t="shared" si="2"/>
        <v>0</v>
      </c>
      <c r="K144" s="224"/>
      <c r="L144" s="224"/>
      <c r="M144" s="215"/>
      <c r="AR144" s="205">
        <v>0</v>
      </c>
      <c r="AS144" s="205">
        <v>0</v>
      </c>
      <c r="AT144" s="205">
        <v>0</v>
      </c>
    </row>
    <row r="145" spans="1:46" ht="15.75" hidden="1" customHeight="1" outlineLevel="1">
      <c r="A145" s="8" t="s">
        <v>61</v>
      </c>
      <c r="B145" s="216">
        <v>136</v>
      </c>
      <c r="C145" s="226"/>
      <c r="D145" s="227"/>
      <c r="E145" s="224"/>
      <c r="F145" s="224"/>
      <c r="G145" s="222"/>
      <c r="H145" s="221">
        <v>0.1</v>
      </c>
      <c r="I145" s="222"/>
      <c r="J145" s="223">
        <f t="shared" si="2"/>
        <v>0</v>
      </c>
      <c r="K145" s="224"/>
      <c r="L145" s="224"/>
      <c r="M145" s="215"/>
      <c r="AR145" s="205">
        <v>0</v>
      </c>
      <c r="AS145" s="205">
        <v>0</v>
      </c>
      <c r="AT145" s="205">
        <v>0</v>
      </c>
    </row>
    <row r="146" spans="1:46" ht="15.75" hidden="1" customHeight="1" outlineLevel="1">
      <c r="A146" s="8" t="s">
        <v>61</v>
      </c>
      <c r="B146" s="216">
        <v>137</v>
      </c>
      <c r="C146" s="226"/>
      <c r="D146" s="227"/>
      <c r="E146" s="224"/>
      <c r="F146" s="224"/>
      <c r="G146" s="222"/>
      <c r="H146" s="221">
        <v>0.1</v>
      </c>
      <c r="I146" s="222"/>
      <c r="J146" s="223">
        <f t="shared" si="2"/>
        <v>0</v>
      </c>
      <c r="K146" s="224"/>
      <c r="L146" s="224"/>
      <c r="M146" s="215"/>
      <c r="AR146" s="205">
        <v>0</v>
      </c>
      <c r="AS146" s="205">
        <v>0</v>
      </c>
      <c r="AT146" s="205">
        <v>0</v>
      </c>
    </row>
    <row r="147" spans="1:46" ht="15.75" hidden="1" customHeight="1" outlineLevel="1">
      <c r="A147" s="8" t="s">
        <v>61</v>
      </c>
      <c r="B147" s="216">
        <v>138</v>
      </c>
      <c r="C147" s="226"/>
      <c r="D147" s="227"/>
      <c r="E147" s="224"/>
      <c r="F147" s="224"/>
      <c r="G147" s="222"/>
      <c r="H147" s="221">
        <v>0.1</v>
      </c>
      <c r="I147" s="222"/>
      <c r="J147" s="223">
        <f t="shared" si="2"/>
        <v>0</v>
      </c>
      <c r="K147" s="224"/>
      <c r="L147" s="224"/>
      <c r="M147" s="215"/>
      <c r="AR147" s="205">
        <v>0</v>
      </c>
      <c r="AS147" s="205">
        <v>0</v>
      </c>
      <c r="AT147" s="205">
        <v>0</v>
      </c>
    </row>
    <row r="148" spans="1:46" ht="15.75" hidden="1" customHeight="1" outlineLevel="1">
      <c r="A148" s="8" t="s">
        <v>61</v>
      </c>
      <c r="B148" s="216">
        <v>139</v>
      </c>
      <c r="C148" s="226"/>
      <c r="D148" s="227"/>
      <c r="E148" s="224"/>
      <c r="F148" s="224"/>
      <c r="G148" s="222"/>
      <c r="H148" s="221">
        <v>0.1</v>
      </c>
      <c r="I148" s="222"/>
      <c r="J148" s="223">
        <f t="shared" si="2"/>
        <v>0</v>
      </c>
      <c r="K148" s="224"/>
      <c r="L148" s="224"/>
      <c r="M148" s="215"/>
      <c r="AR148" s="205">
        <v>0</v>
      </c>
      <c r="AS148" s="205">
        <v>0</v>
      </c>
      <c r="AT148" s="205">
        <v>0</v>
      </c>
    </row>
    <row r="149" spans="1:46" ht="15.75" hidden="1" customHeight="1" outlineLevel="1">
      <c r="A149" s="8" t="s">
        <v>61</v>
      </c>
      <c r="B149" s="216">
        <v>140</v>
      </c>
      <c r="C149" s="226"/>
      <c r="D149" s="227"/>
      <c r="E149" s="224"/>
      <c r="F149" s="224"/>
      <c r="G149" s="222"/>
      <c r="H149" s="221">
        <v>0.1</v>
      </c>
      <c r="I149" s="222"/>
      <c r="J149" s="223">
        <f t="shared" si="2"/>
        <v>0</v>
      </c>
      <c r="K149" s="224"/>
      <c r="L149" s="224"/>
      <c r="M149" s="215"/>
      <c r="AR149" s="205">
        <v>0</v>
      </c>
      <c r="AS149" s="205">
        <v>0</v>
      </c>
      <c r="AT149" s="205">
        <v>0</v>
      </c>
    </row>
    <row r="150" spans="1:46" ht="15.75" hidden="1" customHeight="1" outlineLevel="1">
      <c r="A150" s="8" t="s">
        <v>61</v>
      </c>
      <c r="B150" s="216">
        <v>141</v>
      </c>
      <c r="C150" s="226"/>
      <c r="D150" s="227"/>
      <c r="E150" s="224"/>
      <c r="F150" s="224"/>
      <c r="G150" s="222"/>
      <c r="H150" s="221">
        <v>0.1</v>
      </c>
      <c r="I150" s="222"/>
      <c r="J150" s="223">
        <f t="shared" si="2"/>
        <v>0</v>
      </c>
      <c r="K150" s="224"/>
      <c r="L150" s="224"/>
      <c r="M150" s="215"/>
      <c r="AR150" s="205">
        <v>0</v>
      </c>
      <c r="AS150" s="205">
        <v>0</v>
      </c>
      <c r="AT150" s="205">
        <v>0</v>
      </c>
    </row>
    <row r="151" spans="1:46" ht="15.75" hidden="1" customHeight="1" outlineLevel="1">
      <c r="A151" s="8" t="s">
        <v>61</v>
      </c>
      <c r="B151" s="216">
        <v>142</v>
      </c>
      <c r="C151" s="226"/>
      <c r="D151" s="227"/>
      <c r="E151" s="224"/>
      <c r="F151" s="224"/>
      <c r="G151" s="222"/>
      <c r="H151" s="221">
        <v>0.1</v>
      </c>
      <c r="I151" s="222"/>
      <c r="J151" s="223">
        <f t="shared" si="2"/>
        <v>0</v>
      </c>
      <c r="K151" s="224"/>
      <c r="L151" s="224"/>
      <c r="M151" s="215"/>
      <c r="AR151" s="205">
        <v>0</v>
      </c>
      <c r="AS151" s="205">
        <v>0</v>
      </c>
      <c r="AT151" s="205">
        <v>0</v>
      </c>
    </row>
    <row r="152" spans="1:46" ht="15.75" hidden="1" customHeight="1" outlineLevel="1">
      <c r="A152" s="8" t="s">
        <v>61</v>
      </c>
      <c r="B152" s="216">
        <v>143</v>
      </c>
      <c r="C152" s="226"/>
      <c r="D152" s="227"/>
      <c r="E152" s="224"/>
      <c r="F152" s="224"/>
      <c r="G152" s="222"/>
      <c r="H152" s="221">
        <v>0.1</v>
      </c>
      <c r="I152" s="222"/>
      <c r="J152" s="223">
        <f t="shared" si="2"/>
        <v>0</v>
      </c>
      <c r="K152" s="224"/>
      <c r="L152" s="224"/>
      <c r="M152" s="215"/>
      <c r="AR152" s="205">
        <v>0</v>
      </c>
      <c r="AS152" s="205">
        <v>0</v>
      </c>
      <c r="AT152" s="205">
        <v>0</v>
      </c>
    </row>
    <row r="153" spans="1:46" ht="15.75" hidden="1" customHeight="1" outlineLevel="1">
      <c r="A153" s="8" t="s">
        <v>61</v>
      </c>
      <c r="B153" s="216">
        <v>144</v>
      </c>
      <c r="C153" s="226"/>
      <c r="D153" s="227"/>
      <c r="E153" s="224"/>
      <c r="F153" s="224"/>
      <c r="G153" s="222"/>
      <c r="H153" s="221">
        <v>0.1</v>
      </c>
      <c r="I153" s="222"/>
      <c r="J153" s="223">
        <f t="shared" si="2"/>
        <v>0</v>
      </c>
      <c r="K153" s="224"/>
      <c r="L153" s="224"/>
      <c r="M153" s="215"/>
      <c r="AR153" s="205">
        <v>0</v>
      </c>
      <c r="AS153" s="205">
        <v>0</v>
      </c>
      <c r="AT153" s="205">
        <v>0</v>
      </c>
    </row>
    <row r="154" spans="1:46" ht="15.75" hidden="1" customHeight="1" outlineLevel="1">
      <c r="A154" s="8" t="s">
        <v>61</v>
      </c>
      <c r="B154" s="216">
        <v>145</v>
      </c>
      <c r="C154" s="226"/>
      <c r="D154" s="227"/>
      <c r="E154" s="224"/>
      <c r="F154" s="224"/>
      <c r="G154" s="222"/>
      <c r="H154" s="221">
        <v>0.1</v>
      </c>
      <c r="I154" s="222"/>
      <c r="J154" s="223">
        <f t="shared" si="2"/>
        <v>0</v>
      </c>
      <c r="K154" s="224"/>
      <c r="L154" s="224"/>
      <c r="M154" s="215"/>
      <c r="AR154" s="205">
        <v>0</v>
      </c>
      <c r="AS154" s="205">
        <v>0</v>
      </c>
      <c r="AT154" s="205">
        <v>0</v>
      </c>
    </row>
    <row r="155" spans="1:46" ht="15.75" hidden="1" customHeight="1" outlineLevel="1">
      <c r="A155" s="8" t="s">
        <v>61</v>
      </c>
      <c r="B155" s="216">
        <v>146</v>
      </c>
      <c r="C155" s="226"/>
      <c r="D155" s="227"/>
      <c r="E155" s="224"/>
      <c r="F155" s="224"/>
      <c r="G155" s="222"/>
      <c r="H155" s="221">
        <v>0.1</v>
      </c>
      <c r="I155" s="222"/>
      <c r="J155" s="223">
        <f t="shared" si="2"/>
        <v>0</v>
      </c>
      <c r="K155" s="224"/>
      <c r="L155" s="224"/>
      <c r="M155" s="215"/>
      <c r="AR155" s="205">
        <v>0</v>
      </c>
      <c r="AS155" s="205">
        <v>0</v>
      </c>
      <c r="AT155" s="205">
        <v>0</v>
      </c>
    </row>
    <row r="156" spans="1:46" ht="15.75" hidden="1" customHeight="1" outlineLevel="1">
      <c r="A156" s="8" t="s">
        <v>61</v>
      </c>
      <c r="B156" s="216">
        <v>147</v>
      </c>
      <c r="C156" s="226"/>
      <c r="D156" s="227"/>
      <c r="E156" s="224"/>
      <c r="F156" s="224"/>
      <c r="G156" s="222"/>
      <c r="H156" s="221">
        <v>0.1</v>
      </c>
      <c r="I156" s="222"/>
      <c r="J156" s="223">
        <f t="shared" si="2"/>
        <v>0</v>
      </c>
      <c r="K156" s="224"/>
      <c r="L156" s="224"/>
      <c r="M156" s="215"/>
      <c r="AR156" s="205">
        <v>0</v>
      </c>
      <c r="AS156" s="205">
        <v>0</v>
      </c>
      <c r="AT156" s="205">
        <v>0</v>
      </c>
    </row>
    <row r="157" spans="1:46" ht="15.75" hidden="1" customHeight="1" outlineLevel="1">
      <c r="A157" s="8" t="s">
        <v>61</v>
      </c>
      <c r="B157" s="216">
        <v>148</v>
      </c>
      <c r="C157" s="226"/>
      <c r="D157" s="227"/>
      <c r="E157" s="224"/>
      <c r="F157" s="224"/>
      <c r="G157" s="222"/>
      <c r="H157" s="221">
        <v>0.1</v>
      </c>
      <c r="I157" s="222"/>
      <c r="J157" s="223">
        <f t="shared" si="2"/>
        <v>0</v>
      </c>
      <c r="K157" s="224"/>
      <c r="L157" s="224"/>
      <c r="M157" s="215"/>
      <c r="AR157" s="205">
        <v>0</v>
      </c>
      <c r="AS157" s="205">
        <v>0</v>
      </c>
      <c r="AT157" s="205">
        <v>0</v>
      </c>
    </row>
    <row r="158" spans="1:46" ht="15.75" hidden="1" customHeight="1" outlineLevel="1">
      <c r="A158" s="8" t="s">
        <v>61</v>
      </c>
      <c r="B158" s="216">
        <v>149</v>
      </c>
      <c r="C158" s="226"/>
      <c r="D158" s="227"/>
      <c r="E158" s="224"/>
      <c r="F158" s="224"/>
      <c r="G158" s="222"/>
      <c r="H158" s="221">
        <v>0.1</v>
      </c>
      <c r="I158" s="222"/>
      <c r="J158" s="223">
        <f t="shared" si="2"/>
        <v>0</v>
      </c>
      <c r="K158" s="224"/>
      <c r="L158" s="224"/>
      <c r="M158" s="215"/>
      <c r="AR158" s="205">
        <v>0</v>
      </c>
      <c r="AS158" s="205">
        <v>0</v>
      </c>
      <c r="AT158" s="205">
        <v>0</v>
      </c>
    </row>
    <row r="159" spans="1:46" ht="15.75" hidden="1" customHeight="1" outlineLevel="1">
      <c r="A159" s="8" t="s">
        <v>61</v>
      </c>
      <c r="B159" s="216">
        <v>150</v>
      </c>
      <c r="C159" s="226"/>
      <c r="D159" s="227"/>
      <c r="E159" s="224"/>
      <c r="F159" s="224"/>
      <c r="G159" s="222"/>
      <c r="H159" s="221">
        <v>0.1</v>
      </c>
      <c r="I159" s="222"/>
      <c r="J159" s="223">
        <f t="shared" si="2"/>
        <v>0</v>
      </c>
      <c r="K159" s="224"/>
      <c r="L159" s="224"/>
      <c r="M159" s="215"/>
      <c r="AR159" s="205">
        <v>0</v>
      </c>
      <c r="AS159" s="205">
        <v>0</v>
      </c>
      <c r="AT159" s="205">
        <v>0</v>
      </c>
    </row>
    <row r="160" spans="1:46" ht="15.75" hidden="1" customHeight="1" outlineLevel="1">
      <c r="A160" s="8" t="s">
        <v>61</v>
      </c>
      <c r="B160" s="216">
        <v>151</v>
      </c>
      <c r="C160" s="226"/>
      <c r="D160" s="227"/>
      <c r="E160" s="224"/>
      <c r="F160" s="224"/>
      <c r="G160" s="222"/>
      <c r="H160" s="221">
        <v>0.1</v>
      </c>
      <c r="I160" s="222"/>
      <c r="J160" s="223">
        <f t="shared" si="2"/>
        <v>0</v>
      </c>
      <c r="K160" s="224"/>
      <c r="L160" s="224"/>
      <c r="M160" s="215"/>
      <c r="AR160" s="205">
        <v>0</v>
      </c>
      <c r="AS160" s="205">
        <v>0</v>
      </c>
      <c r="AT160" s="205">
        <v>0</v>
      </c>
    </row>
    <row r="161" spans="1:46" ht="15.75" hidden="1" customHeight="1" outlineLevel="1">
      <c r="A161" s="8" t="s">
        <v>61</v>
      </c>
      <c r="B161" s="216">
        <v>152</v>
      </c>
      <c r="C161" s="226"/>
      <c r="D161" s="227"/>
      <c r="E161" s="224"/>
      <c r="F161" s="224"/>
      <c r="G161" s="222"/>
      <c r="H161" s="221">
        <v>0.1</v>
      </c>
      <c r="I161" s="222"/>
      <c r="J161" s="223">
        <f t="shared" si="2"/>
        <v>0</v>
      </c>
      <c r="K161" s="224"/>
      <c r="L161" s="224"/>
      <c r="M161" s="215"/>
      <c r="AR161" s="205">
        <v>0</v>
      </c>
      <c r="AS161" s="205">
        <v>0</v>
      </c>
      <c r="AT161" s="205">
        <v>0</v>
      </c>
    </row>
    <row r="162" spans="1:46" ht="15.75" hidden="1" customHeight="1" outlineLevel="1">
      <c r="A162" s="8" t="s">
        <v>61</v>
      </c>
      <c r="B162" s="216">
        <v>153</v>
      </c>
      <c r="C162" s="226"/>
      <c r="D162" s="227"/>
      <c r="E162" s="224"/>
      <c r="F162" s="224"/>
      <c r="G162" s="222"/>
      <c r="H162" s="221">
        <v>0.1</v>
      </c>
      <c r="I162" s="222"/>
      <c r="J162" s="223">
        <f t="shared" si="2"/>
        <v>0</v>
      </c>
      <c r="K162" s="224"/>
      <c r="L162" s="224"/>
      <c r="M162" s="215"/>
      <c r="AR162" s="205">
        <v>0</v>
      </c>
      <c r="AS162" s="205">
        <v>0</v>
      </c>
      <c r="AT162" s="205">
        <v>0</v>
      </c>
    </row>
    <row r="163" spans="1:46" ht="15.75" hidden="1" customHeight="1" outlineLevel="1">
      <c r="A163" s="8" t="s">
        <v>61</v>
      </c>
      <c r="B163" s="216">
        <v>154</v>
      </c>
      <c r="C163" s="226"/>
      <c r="D163" s="227"/>
      <c r="E163" s="224"/>
      <c r="F163" s="224"/>
      <c r="G163" s="222"/>
      <c r="H163" s="221">
        <v>0.1</v>
      </c>
      <c r="I163" s="222"/>
      <c r="J163" s="223">
        <f t="shared" si="2"/>
        <v>0</v>
      </c>
      <c r="K163" s="224"/>
      <c r="L163" s="224"/>
      <c r="M163" s="215"/>
      <c r="AR163" s="205">
        <v>0</v>
      </c>
      <c r="AS163" s="205">
        <v>0</v>
      </c>
      <c r="AT163" s="205">
        <v>0</v>
      </c>
    </row>
    <row r="164" spans="1:46" ht="15.75" hidden="1" customHeight="1" outlineLevel="1">
      <c r="A164" s="8" t="s">
        <v>61</v>
      </c>
      <c r="B164" s="216">
        <v>155</v>
      </c>
      <c r="C164" s="226"/>
      <c r="D164" s="227"/>
      <c r="E164" s="224"/>
      <c r="F164" s="224"/>
      <c r="G164" s="222"/>
      <c r="H164" s="221">
        <v>0.1</v>
      </c>
      <c r="I164" s="222"/>
      <c r="J164" s="223">
        <f t="shared" si="2"/>
        <v>0</v>
      </c>
      <c r="K164" s="224"/>
      <c r="L164" s="224"/>
      <c r="M164" s="215"/>
      <c r="AR164" s="205">
        <v>0</v>
      </c>
      <c r="AS164" s="205">
        <v>0</v>
      </c>
      <c r="AT164" s="205">
        <v>0</v>
      </c>
    </row>
    <row r="165" spans="1:46" ht="15.75" hidden="1" customHeight="1" outlineLevel="1">
      <c r="A165" s="8" t="s">
        <v>61</v>
      </c>
      <c r="B165" s="216">
        <v>156</v>
      </c>
      <c r="C165" s="226"/>
      <c r="D165" s="227"/>
      <c r="E165" s="224"/>
      <c r="F165" s="224"/>
      <c r="G165" s="222"/>
      <c r="H165" s="221">
        <v>0.1</v>
      </c>
      <c r="I165" s="222"/>
      <c r="J165" s="223">
        <f t="shared" si="2"/>
        <v>0</v>
      </c>
      <c r="K165" s="224"/>
      <c r="L165" s="224"/>
      <c r="M165" s="215"/>
      <c r="AR165" s="205">
        <v>0</v>
      </c>
      <c r="AS165" s="205">
        <v>0</v>
      </c>
      <c r="AT165" s="205">
        <v>0</v>
      </c>
    </row>
    <row r="166" spans="1:46" ht="15.75" hidden="1" customHeight="1" outlineLevel="1">
      <c r="A166" s="8" t="s">
        <v>61</v>
      </c>
      <c r="B166" s="216">
        <v>157</v>
      </c>
      <c r="C166" s="226"/>
      <c r="D166" s="227"/>
      <c r="E166" s="224"/>
      <c r="F166" s="224"/>
      <c r="G166" s="222"/>
      <c r="H166" s="221">
        <v>0.1</v>
      </c>
      <c r="I166" s="222"/>
      <c r="J166" s="223">
        <f t="shared" si="2"/>
        <v>0</v>
      </c>
      <c r="K166" s="224"/>
      <c r="L166" s="224"/>
      <c r="M166" s="215"/>
      <c r="AR166" s="205">
        <v>0</v>
      </c>
      <c r="AS166" s="205">
        <v>0</v>
      </c>
      <c r="AT166" s="205">
        <v>0</v>
      </c>
    </row>
    <row r="167" spans="1:46" ht="15.75" hidden="1" customHeight="1" outlineLevel="1">
      <c r="A167" s="8" t="s">
        <v>61</v>
      </c>
      <c r="B167" s="216">
        <v>158</v>
      </c>
      <c r="C167" s="226"/>
      <c r="D167" s="227"/>
      <c r="E167" s="224"/>
      <c r="F167" s="224"/>
      <c r="G167" s="222"/>
      <c r="H167" s="221">
        <v>0.1</v>
      </c>
      <c r="I167" s="222"/>
      <c r="J167" s="223">
        <f t="shared" si="2"/>
        <v>0</v>
      </c>
      <c r="K167" s="224"/>
      <c r="L167" s="224"/>
      <c r="M167" s="215"/>
      <c r="AR167" s="205">
        <v>0</v>
      </c>
      <c r="AS167" s="205">
        <v>0</v>
      </c>
      <c r="AT167" s="205">
        <v>0</v>
      </c>
    </row>
    <row r="168" spans="1:46" ht="15.75" hidden="1" customHeight="1" outlineLevel="1">
      <c r="A168" s="8" t="s">
        <v>61</v>
      </c>
      <c r="B168" s="216">
        <v>159</v>
      </c>
      <c r="C168" s="226"/>
      <c r="D168" s="227"/>
      <c r="E168" s="224"/>
      <c r="F168" s="224"/>
      <c r="G168" s="222"/>
      <c r="H168" s="221">
        <v>0.1</v>
      </c>
      <c r="I168" s="222"/>
      <c r="J168" s="223">
        <f t="shared" si="2"/>
        <v>0</v>
      </c>
      <c r="K168" s="224"/>
      <c r="L168" s="224"/>
      <c r="M168" s="215"/>
      <c r="AR168" s="205">
        <v>0</v>
      </c>
      <c r="AS168" s="205">
        <v>0</v>
      </c>
      <c r="AT168" s="205">
        <v>0</v>
      </c>
    </row>
    <row r="169" spans="1:46" ht="15.75" hidden="1" customHeight="1" outlineLevel="1">
      <c r="A169" s="8" t="s">
        <v>61</v>
      </c>
      <c r="B169" s="216">
        <v>160</v>
      </c>
      <c r="C169" s="226"/>
      <c r="D169" s="227"/>
      <c r="E169" s="224"/>
      <c r="F169" s="224"/>
      <c r="G169" s="222"/>
      <c r="H169" s="221">
        <v>0.1</v>
      </c>
      <c r="I169" s="222"/>
      <c r="J169" s="223">
        <f t="shared" si="2"/>
        <v>0</v>
      </c>
      <c r="K169" s="224"/>
      <c r="L169" s="224"/>
      <c r="M169" s="215"/>
      <c r="AR169" s="205">
        <v>0</v>
      </c>
      <c r="AS169" s="205">
        <v>0</v>
      </c>
      <c r="AT169" s="205">
        <v>0</v>
      </c>
    </row>
    <row r="170" spans="1:46" ht="15.75" hidden="1" customHeight="1" outlineLevel="1">
      <c r="A170" s="8" t="s">
        <v>61</v>
      </c>
      <c r="B170" s="216">
        <v>161</v>
      </c>
      <c r="C170" s="226"/>
      <c r="D170" s="227"/>
      <c r="E170" s="224"/>
      <c r="F170" s="224"/>
      <c r="G170" s="222"/>
      <c r="H170" s="221">
        <v>0.1</v>
      </c>
      <c r="I170" s="222"/>
      <c r="J170" s="223">
        <f t="shared" si="2"/>
        <v>0</v>
      </c>
      <c r="K170" s="224"/>
      <c r="L170" s="224"/>
      <c r="M170" s="215"/>
      <c r="AR170" s="205">
        <v>0</v>
      </c>
      <c r="AS170" s="205">
        <v>0</v>
      </c>
      <c r="AT170" s="205">
        <v>0</v>
      </c>
    </row>
    <row r="171" spans="1:46" ht="15.75" hidden="1" customHeight="1" outlineLevel="1">
      <c r="A171" s="8" t="s">
        <v>61</v>
      </c>
      <c r="B171" s="216">
        <v>162</v>
      </c>
      <c r="C171" s="226"/>
      <c r="D171" s="227"/>
      <c r="E171" s="224"/>
      <c r="F171" s="224"/>
      <c r="G171" s="222"/>
      <c r="H171" s="221">
        <v>0.1</v>
      </c>
      <c r="I171" s="222"/>
      <c r="J171" s="223">
        <f t="shared" si="2"/>
        <v>0</v>
      </c>
      <c r="K171" s="224"/>
      <c r="L171" s="224"/>
      <c r="M171" s="215"/>
      <c r="AR171" s="205">
        <v>0</v>
      </c>
      <c r="AS171" s="205">
        <v>0</v>
      </c>
      <c r="AT171" s="205">
        <v>0</v>
      </c>
    </row>
    <row r="172" spans="1:46" ht="15.75" hidden="1" customHeight="1" outlineLevel="1">
      <c r="A172" s="8" t="s">
        <v>61</v>
      </c>
      <c r="B172" s="216">
        <v>163</v>
      </c>
      <c r="C172" s="226"/>
      <c r="D172" s="227"/>
      <c r="E172" s="224"/>
      <c r="F172" s="224"/>
      <c r="G172" s="222"/>
      <c r="H172" s="221">
        <v>0.1</v>
      </c>
      <c r="I172" s="222"/>
      <c r="J172" s="223">
        <f t="shared" si="2"/>
        <v>0</v>
      </c>
      <c r="K172" s="224"/>
      <c r="L172" s="224"/>
      <c r="M172" s="215"/>
      <c r="AR172" s="205">
        <v>0</v>
      </c>
      <c r="AS172" s="205">
        <v>0</v>
      </c>
      <c r="AT172" s="205">
        <v>0</v>
      </c>
    </row>
    <row r="173" spans="1:46" ht="15.75" hidden="1" customHeight="1" outlineLevel="1">
      <c r="A173" s="8" t="s">
        <v>61</v>
      </c>
      <c r="B173" s="216">
        <v>164</v>
      </c>
      <c r="C173" s="226"/>
      <c r="D173" s="227"/>
      <c r="E173" s="224"/>
      <c r="F173" s="224"/>
      <c r="G173" s="222"/>
      <c r="H173" s="221">
        <v>0.1</v>
      </c>
      <c r="I173" s="222"/>
      <c r="J173" s="223">
        <f t="shared" si="2"/>
        <v>0</v>
      </c>
      <c r="K173" s="224"/>
      <c r="L173" s="224"/>
      <c r="M173" s="215"/>
      <c r="AR173" s="205">
        <v>0</v>
      </c>
      <c r="AS173" s="205">
        <v>0</v>
      </c>
      <c r="AT173" s="205">
        <v>0</v>
      </c>
    </row>
    <row r="174" spans="1:46" ht="15.75" hidden="1" customHeight="1" outlineLevel="1">
      <c r="A174" s="8" t="s">
        <v>61</v>
      </c>
      <c r="B174" s="216">
        <v>165</v>
      </c>
      <c r="C174" s="226"/>
      <c r="D174" s="227"/>
      <c r="E174" s="224"/>
      <c r="F174" s="224"/>
      <c r="G174" s="222"/>
      <c r="H174" s="221">
        <v>0.1</v>
      </c>
      <c r="I174" s="222"/>
      <c r="J174" s="223">
        <f t="shared" si="2"/>
        <v>0</v>
      </c>
      <c r="K174" s="224"/>
      <c r="L174" s="224"/>
      <c r="M174" s="215"/>
      <c r="AR174" s="205">
        <v>0</v>
      </c>
      <c r="AS174" s="205">
        <v>0</v>
      </c>
      <c r="AT174" s="205">
        <v>0</v>
      </c>
    </row>
    <row r="175" spans="1:46" ht="15.75" hidden="1" customHeight="1" outlineLevel="1">
      <c r="A175" s="8" t="s">
        <v>61</v>
      </c>
      <c r="B175" s="216">
        <v>166</v>
      </c>
      <c r="C175" s="226"/>
      <c r="D175" s="227"/>
      <c r="E175" s="224"/>
      <c r="F175" s="224"/>
      <c r="G175" s="222"/>
      <c r="H175" s="221">
        <v>0.1</v>
      </c>
      <c r="I175" s="222"/>
      <c r="J175" s="223">
        <f t="shared" si="2"/>
        <v>0</v>
      </c>
      <c r="K175" s="224"/>
      <c r="L175" s="224"/>
      <c r="M175" s="215"/>
      <c r="AR175" s="205">
        <v>0</v>
      </c>
      <c r="AS175" s="205">
        <v>0</v>
      </c>
      <c r="AT175" s="205">
        <v>0</v>
      </c>
    </row>
    <row r="176" spans="1:46" ht="15.75" hidden="1" customHeight="1" outlineLevel="1">
      <c r="A176" s="8" t="s">
        <v>61</v>
      </c>
      <c r="B176" s="216">
        <v>167</v>
      </c>
      <c r="C176" s="226"/>
      <c r="D176" s="227"/>
      <c r="E176" s="224"/>
      <c r="F176" s="224"/>
      <c r="G176" s="222"/>
      <c r="H176" s="221">
        <v>0.1</v>
      </c>
      <c r="I176" s="222"/>
      <c r="J176" s="223">
        <f t="shared" si="2"/>
        <v>0</v>
      </c>
      <c r="K176" s="224"/>
      <c r="L176" s="224"/>
      <c r="M176" s="215"/>
      <c r="AR176" s="205">
        <v>0</v>
      </c>
      <c r="AS176" s="205">
        <v>0</v>
      </c>
      <c r="AT176" s="205">
        <v>0</v>
      </c>
    </row>
    <row r="177" spans="1:46" ht="15.75" hidden="1" customHeight="1" outlineLevel="1">
      <c r="A177" s="8" t="s">
        <v>61</v>
      </c>
      <c r="B177" s="216">
        <v>168</v>
      </c>
      <c r="C177" s="226"/>
      <c r="D177" s="227"/>
      <c r="E177" s="224"/>
      <c r="F177" s="224"/>
      <c r="G177" s="222"/>
      <c r="H177" s="221">
        <v>0.1</v>
      </c>
      <c r="I177" s="222"/>
      <c r="J177" s="223">
        <f t="shared" si="2"/>
        <v>0</v>
      </c>
      <c r="K177" s="224"/>
      <c r="L177" s="224"/>
      <c r="M177" s="215"/>
      <c r="AR177" s="205">
        <v>0</v>
      </c>
      <c r="AS177" s="205">
        <v>0</v>
      </c>
      <c r="AT177" s="205">
        <v>0</v>
      </c>
    </row>
    <row r="178" spans="1:46" ht="15.75" hidden="1" customHeight="1" outlineLevel="1">
      <c r="A178" s="8" t="s">
        <v>61</v>
      </c>
      <c r="B178" s="216">
        <v>169</v>
      </c>
      <c r="C178" s="226"/>
      <c r="D178" s="227"/>
      <c r="E178" s="224"/>
      <c r="F178" s="224"/>
      <c r="G178" s="222"/>
      <c r="H178" s="221">
        <v>0.1</v>
      </c>
      <c r="I178" s="222"/>
      <c r="J178" s="223">
        <f t="shared" si="2"/>
        <v>0</v>
      </c>
      <c r="K178" s="224"/>
      <c r="L178" s="224"/>
      <c r="M178" s="215"/>
      <c r="AR178" s="205">
        <v>0</v>
      </c>
      <c r="AS178" s="205">
        <v>0</v>
      </c>
      <c r="AT178" s="205">
        <v>0</v>
      </c>
    </row>
    <row r="179" spans="1:46" ht="15.75" hidden="1" customHeight="1" outlineLevel="1">
      <c r="A179" s="8" t="s">
        <v>61</v>
      </c>
      <c r="B179" s="216">
        <v>170</v>
      </c>
      <c r="C179" s="226"/>
      <c r="D179" s="227"/>
      <c r="E179" s="224"/>
      <c r="F179" s="224"/>
      <c r="G179" s="222"/>
      <c r="H179" s="221">
        <v>0.1</v>
      </c>
      <c r="I179" s="222"/>
      <c r="J179" s="223">
        <f t="shared" si="2"/>
        <v>0</v>
      </c>
      <c r="K179" s="224"/>
      <c r="L179" s="224"/>
      <c r="M179" s="215"/>
      <c r="AR179" s="205">
        <v>0</v>
      </c>
      <c r="AS179" s="205">
        <v>0</v>
      </c>
      <c r="AT179" s="205">
        <v>0</v>
      </c>
    </row>
    <row r="180" spans="1:46" ht="15.75" hidden="1" customHeight="1" outlineLevel="1">
      <c r="A180" s="8" t="s">
        <v>61</v>
      </c>
      <c r="B180" s="216">
        <v>171</v>
      </c>
      <c r="C180" s="226"/>
      <c r="D180" s="227"/>
      <c r="E180" s="224"/>
      <c r="F180" s="224"/>
      <c r="G180" s="222"/>
      <c r="H180" s="221">
        <v>0.1</v>
      </c>
      <c r="I180" s="222"/>
      <c r="J180" s="223">
        <f t="shared" si="2"/>
        <v>0</v>
      </c>
      <c r="K180" s="224"/>
      <c r="L180" s="224"/>
      <c r="M180" s="215"/>
      <c r="AR180" s="205">
        <v>0</v>
      </c>
      <c r="AS180" s="205">
        <v>0</v>
      </c>
      <c r="AT180" s="205">
        <v>0</v>
      </c>
    </row>
    <row r="181" spans="1:46" ht="15.75" hidden="1" customHeight="1" outlineLevel="1">
      <c r="A181" s="8" t="s">
        <v>61</v>
      </c>
      <c r="B181" s="216">
        <v>172</v>
      </c>
      <c r="C181" s="226"/>
      <c r="D181" s="227"/>
      <c r="E181" s="224"/>
      <c r="F181" s="224"/>
      <c r="G181" s="222"/>
      <c r="H181" s="221">
        <v>0.1</v>
      </c>
      <c r="I181" s="222"/>
      <c r="J181" s="223">
        <f t="shared" si="2"/>
        <v>0</v>
      </c>
      <c r="K181" s="224"/>
      <c r="L181" s="224"/>
      <c r="M181" s="215"/>
      <c r="AR181" s="205">
        <v>0</v>
      </c>
      <c r="AS181" s="205">
        <v>0</v>
      </c>
      <c r="AT181" s="205">
        <v>0</v>
      </c>
    </row>
    <row r="182" spans="1:46" ht="15.75" hidden="1" customHeight="1" outlineLevel="1">
      <c r="A182" s="8" t="s">
        <v>61</v>
      </c>
      <c r="B182" s="216">
        <v>173</v>
      </c>
      <c r="C182" s="226"/>
      <c r="D182" s="227"/>
      <c r="E182" s="224"/>
      <c r="F182" s="224"/>
      <c r="G182" s="222"/>
      <c r="H182" s="221">
        <v>0.1</v>
      </c>
      <c r="I182" s="222"/>
      <c r="J182" s="223">
        <f t="shared" si="2"/>
        <v>0</v>
      </c>
      <c r="K182" s="224"/>
      <c r="L182" s="224"/>
      <c r="M182" s="215"/>
      <c r="AR182" s="205">
        <v>0</v>
      </c>
      <c r="AS182" s="205">
        <v>0</v>
      </c>
      <c r="AT182" s="205">
        <v>0</v>
      </c>
    </row>
    <row r="183" spans="1:46" ht="15.75" hidden="1" customHeight="1" outlineLevel="1">
      <c r="A183" s="8" t="s">
        <v>61</v>
      </c>
      <c r="B183" s="216">
        <v>174</v>
      </c>
      <c r="C183" s="226"/>
      <c r="D183" s="227"/>
      <c r="E183" s="224"/>
      <c r="F183" s="224"/>
      <c r="G183" s="222"/>
      <c r="H183" s="221">
        <v>0.1</v>
      </c>
      <c r="I183" s="222"/>
      <c r="J183" s="223">
        <f t="shared" si="2"/>
        <v>0</v>
      </c>
      <c r="K183" s="224"/>
      <c r="L183" s="224"/>
      <c r="M183" s="215"/>
      <c r="AR183" s="205">
        <v>0</v>
      </c>
      <c r="AS183" s="205">
        <v>0</v>
      </c>
      <c r="AT183" s="205">
        <v>0</v>
      </c>
    </row>
    <row r="184" spans="1:46" ht="15.75" hidden="1" customHeight="1" outlineLevel="1">
      <c r="A184" s="8" t="s">
        <v>61</v>
      </c>
      <c r="B184" s="216">
        <v>175</v>
      </c>
      <c r="C184" s="226"/>
      <c r="D184" s="227"/>
      <c r="E184" s="224"/>
      <c r="F184" s="224"/>
      <c r="G184" s="222"/>
      <c r="H184" s="221">
        <v>0.1</v>
      </c>
      <c r="I184" s="222"/>
      <c r="J184" s="223">
        <f t="shared" si="2"/>
        <v>0</v>
      </c>
      <c r="K184" s="224"/>
      <c r="L184" s="224"/>
      <c r="M184" s="215"/>
      <c r="AR184" s="205">
        <v>0</v>
      </c>
      <c r="AS184" s="205">
        <v>0</v>
      </c>
      <c r="AT184" s="205">
        <v>0</v>
      </c>
    </row>
    <row r="185" spans="1:46" ht="15.75" hidden="1" customHeight="1" outlineLevel="1">
      <c r="A185" s="8" t="s">
        <v>61</v>
      </c>
      <c r="B185" s="216">
        <v>176</v>
      </c>
      <c r="C185" s="226"/>
      <c r="D185" s="227"/>
      <c r="E185" s="224"/>
      <c r="F185" s="224"/>
      <c r="G185" s="222"/>
      <c r="H185" s="221">
        <v>0.1</v>
      </c>
      <c r="I185" s="222"/>
      <c r="J185" s="223">
        <f t="shared" si="2"/>
        <v>0</v>
      </c>
      <c r="K185" s="224"/>
      <c r="L185" s="224"/>
      <c r="M185" s="215"/>
      <c r="AR185" s="205">
        <v>0</v>
      </c>
      <c r="AS185" s="205">
        <v>0</v>
      </c>
      <c r="AT185" s="205">
        <v>0</v>
      </c>
    </row>
    <row r="186" spans="1:46" ht="15.75" hidden="1" customHeight="1" outlineLevel="1">
      <c r="A186" s="8" t="s">
        <v>61</v>
      </c>
      <c r="B186" s="216">
        <v>177</v>
      </c>
      <c r="C186" s="226"/>
      <c r="D186" s="227"/>
      <c r="E186" s="224"/>
      <c r="F186" s="224"/>
      <c r="G186" s="222"/>
      <c r="H186" s="221">
        <v>0.1</v>
      </c>
      <c r="I186" s="222"/>
      <c r="J186" s="223">
        <f t="shared" si="2"/>
        <v>0</v>
      </c>
      <c r="K186" s="224"/>
      <c r="L186" s="224"/>
      <c r="M186" s="215"/>
      <c r="AR186" s="205">
        <v>0</v>
      </c>
      <c r="AS186" s="205">
        <v>0</v>
      </c>
      <c r="AT186" s="205">
        <v>0</v>
      </c>
    </row>
    <row r="187" spans="1:46" ht="15.75" hidden="1" customHeight="1" outlineLevel="1">
      <c r="A187" s="8" t="s">
        <v>61</v>
      </c>
      <c r="B187" s="216">
        <v>178</v>
      </c>
      <c r="C187" s="226"/>
      <c r="D187" s="227"/>
      <c r="E187" s="224"/>
      <c r="F187" s="224"/>
      <c r="G187" s="222"/>
      <c r="H187" s="221">
        <v>0.1</v>
      </c>
      <c r="I187" s="222"/>
      <c r="J187" s="223">
        <f t="shared" si="2"/>
        <v>0</v>
      </c>
      <c r="K187" s="224"/>
      <c r="L187" s="224"/>
      <c r="M187" s="215"/>
      <c r="AR187" s="205">
        <v>0</v>
      </c>
      <c r="AS187" s="205">
        <v>0</v>
      </c>
      <c r="AT187" s="205">
        <v>0</v>
      </c>
    </row>
    <row r="188" spans="1:46" ht="15.75" hidden="1" customHeight="1" outlineLevel="1">
      <c r="A188" s="8" t="s">
        <v>61</v>
      </c>
      <c r="B188" s="216">
        <v>179</v>
      </c>
      <c r="C188" s="226"/>
      <c r="D188" s="227"/>
      <c r="E188" s="224"/>
      <c r="F188" s="224"/>
      <c r="G188" s="222"/>
      <c r="H188" s="221">
        <v>0.1</v>
      </c>
      <c r="I188" s="222"/>
      <c r="J188" s="223">
        <f t="shared" si="2"/>
        <v>0</v>
      </c>
      <c r="K188" s="224"/>
      <c r="L188" s="224"/>
      <c r="M188" s="215"/>
      <c r="AR188" s="205">
        <v>0</v>
      </c>
      <c r="AS188" s="205">
        <v>0</v>
      </c>
      <c r="AT188" s="205">
        <v>0</v>
      </c>
    </row>
    <row r="189" spans="1:46" ht="15.75" hidden="1" customHeight="1" outlineLevel="1">
      <c r="A189" s="8" t="s">
        <v>61</v>
      </c>
      <c r="B189" s="216">
        <v>180</v>
      </c>
      <c r="C189" s="226"/>
      <c r="D189" s="227"/>
      <c r="E189" s="224"/>
      <c r="F189" s="224"/>
      <c r="G189" s="222"/>
      <c r="H189" s="221">
        <v>0.1</v>
      </c>
      <c r="I189" s="222"/>
      <c r="J189" s="223">
        <f t="shared" si="2"/>
        <v>0</v>
      </c>
      <c r="K189" s="224"/>
      <c r="L189" s="224"/>
      <c r="M189" s="215"/>
      <c r="AR189" s="205">
        <v>0</v>
      </c>
      <c r="AS189" s="205">
        <v>0</v>
      </c>
      <c r="AT189" s="205">
        <v>0</v>
      </c>
    </row>
    <row r="190" spans="1:46" ht="15.75" hidden="1" customHeight="1" outlineLevel="1">
      <c r="A190" s="8" t="s">
        <v>61</v>
      </c>
      <c r="B190" s="216">
        <v>181</v>
      </c>
      <c r="C190" s="226"/>
      <c r="D190" s="227"/>
      <c r="E190" s="224"/>
      <c r="F190" s="224"/>
      <c r="G190" s="222"/>
      <c r="H190" s="221">
        <v>0.1</v>
      </c>
      <c r="I190" s="222"/>
      <c r="J190" s="223">
        <f t="shared" si="2"/>
        <v>0</v>
      </c>
      <c r="K190" s="224"/>
      <c r="L190" s="224"/>
      <c r="M190" s="215"/>
      <c r="AR190" s="205">
        <v>0</v>
      </c>
      <c r="AS190" s="205">
        <v>0</v>
      </c>
      <c r="AT190" s="205">
        <v>0</v>
      </c>
    </row>
    <row r="191" spans="1:46" ht="15.75" hidden="1" customHeight="1" outlineLevel="1">
      <c r="A191" s="8" t="s">
        <v>61</v>
      </c>
      <c r="B191" s="216">
        <v>182</v>
      </c>
      <c r="C191" s="226"/>
      <c r="D191" s="227"/>
      <c r="E191" s="224"/>
      <c r="F191" s="224"/>
      <c r="G191" s="222"/>
      <c r="H191" s="221">
        <v>0.1</v>
      </c>
      <c r="I191" s="222"/>
      <c r="J191" s="223">
        <f t="shared" si="2"/>
        <v>0</v>
      </c>
      <c r="K191" s="224"/>
      <c r="L191" s="224"/>
      <c r="M191" s="215"/>
      <c r="AR191" s="205">
        <v>0</v>
      </c>
      <c r="AS191" s="205">
        <v>0</v>
      </c>
      <c r="AT191" s="205">
        <v>0</v>
      </c>
    </row>
    <row r="192" spans="1:46" ht="15.75" hidden="1" customHeight="1" outlineLevel="1">
      <c r="A192" s="8" t="s">
        <v>61</v>
      </c>
      <c r="B192" s="216">
        <v>183</v>
      </c>
      <c r="C192" s="226"/>
      <c r="D192" s="227"/>
      <c r="E192" s="224"/>
      <c r="F192" s="224"/>
      <c r="G192" s="222"/>
      <c r="H192" s="221">
        <v>0.1</v>
      </c>
      <c r="I192" s="222"/>
      <c r="J192" s="223">
        <f t="shared" si="2"/>
        <v>0</v>
      </c>
      <c r="K192" s="224"/>
      <c r="L192" s="224"/>
      <c r="M192" s="215"/>
      <c r="AR192" s="205">
        <v>0</v>
      </c>
      <c r="AS192" s="205">
        <v>0</v>
      </c>
      <c r="AT192" s="205">
        <v>0</v>
      </c>
    </row>
    <row r="193" spans="1:46" ht="15.75" hidden="1" customHeight="1" outlineLevel="1">
      <c r="A193" s="8" t="s">
        <v>61</v>
      </c>
      <c r="B193" s="216">
        <v>184</v>
      </c>
      <c r="C193" s="226"/>
      <c r="D193" s="227"/>
      <c r="E193" s="224"/>
      <c r="F193" s="224"/>
      <c r="G193" s="222"/>
      <c r="H193" s="221">
        <v>0.1</v>
      </c>
      <c r="I193" s="222"/>
      <c r="J193" s="223">
        <f t="shared" si="2"/>
        <v>0</v>
      </c>
      <c r="K193" s="224"/>
      <c r="L193" s="224"/>
      <c r="M193" s="215"/>
      <c r="AR193" s="205">
        <v>0</v>
      </c>
      <c r="AS193" s="205">
        <v>0</v>
      </c>
      <c r="AT193" s="205">
        <v>0</v>
      </c>
    </row>
    <row r="194" spans="1:46" ht="15.75" hidden="1" customHeight="1" outlineLevel="1">
      <c r="A194" s="8" t="s">
        <v>61</v>
      </c>
      <c r="B194" s="216">
        <v>185</v>
      </c>
      <c r="C194" s="226"/>
      <c r="D194" s="227"/>
      <c r="E194" s="224"/>
      <c r="F194" s="224"/>
      <c r="G194" s="222"/>
      <c r="H194" s="221">
        <v>0.1</v>
      </c>
      <c r="I194" s="222"/>
      <c r="J194" s="223">
        <f t="shared" si="2"/>
        <v>0</v>
      </c>
      <c r="K194" s="224"/>
      <c r="L194" s="224"/>
      <c r="M194" s="215"/>
      <c r="AR194" s="205">
        <v>0</v>
      </c>
      <c r="AS194" s="205">
        <v>0</v>
      </c>
      <c r="AT194" s="205">
        <v>0</v>
      </c>
    </row>
    <row r="195" spans="1:46" ht="15.75" hidden="1" customHeight="1" outlineLevel="1">
      <c r="A195" s="8" t="s">
        <v>61</v>
      </c>
      <c r="B195" s="216">
        <v>186</v>
      </c>
      <c r="C195" s="226"/>
      <c r="D195" s="227"/>
      <c r="E195" s="224"/>
      <c r="F195" s="224"/>
      <c r="G195" s="222"/>
      <c r="H195" s="221">
        <v>0.1</v>
      </c>
      <c r="I195" s="222"/>
      <c r="J195" s="223">
        <f t="shared" si="2"/>
        <v>0</v>
      </c>
      <c r="K195" s="224"/>
      <c r="L195" s="224"/>
      <c r="M195" s="215"/>
      <c r="AR195" s="205">
        <v>0</v>
      </c>
      <c r="AS195" s="205">
        <v>0</v>
      </c>
      <c r="AT195" s="205">
        <v>0</v>
      </c>
    </row>
    <row r="196" spans="1:46" ht="15.75" hidden="1" customHeight="1" outlineLevel="1">
      <c r="A196" s="8" t="s">
        <v>61</v>
      </c>
      <c r="B196" s="216">
        <v>187</v>
      </c>
      <c r="C196" s="226"/>
      <c r="D196" s="227"/>
      <c r="E196" s="224"/>
      <c r="F196" s="224"/>
      <c r="G196" s="222"/>
      <c r="H196" s="221">
        <v>0.1</v>
      </c>
      <c r="I196" s="222"/>
      <c r="J196" s="223">
        <f t="shared" si="2"/>
        <v>0</v>
      </c>
      <c r="K196" s="224"/>
      <c r="L196" s="224"/>
      <c r="M196" s="215"/>
      <c r="AR196" s="205">
        <v>0</v>
      </c>
      <c r="AS196" s="205">
        <v>0</v>
      </c>
      <c r="AT196" s="205">
        <v>0</v>
      </c>
    </row>
    <row r="197" spans="1:46" ht="15.75" hidden="1" customHeight="1" outlineLevel="1">
      <c r="A197" s="8" t="s">
        <v>61</v>
      </c>
      <c r="B197" s="216">
        <v>188</v>
      </c>
      <c r="C197" s="226"/>
      <c r="D197" s="227"/>
      <c r="E197" s="224"/>
      <c r="F197" s="224"/>
      <c r="G197" s="222"/>
      <c r="H197" s="221">
        <v>0.1</v>
      </c>
      <c r="I197" s="222"/>
      <c r="J197" s="223">
        <f t="shared" si="2"/>
        <v>0</v>
      </c>
      <c r="K197" s="224"/>
      <c r="L197" s="224"/>
      <c r="M197" s="215"/>
      <c r="AR197" s="205">
        <v>0</v>
      </c>
      <c r="AS197" s="205">
        <v>0</v>
      </c>
      <c r="AT197" s="205">
        <v>0</v>
      </c>
    </row>
    <row r="198" spans="1:46" ht="15.75" hidden="1" customHeight="1" outlineLevel="1">
      <c r="A198" s="8" t="s">
        <v>61</v>
      </c>
      <c r="B198" s="216">
        <v>189</v>
      </c>
      <c r="C198" s="226"/>
      <c r="D198" s="227"/>
      <c r="E198" s="224"/>
      <c r="F198" s="224"/>
      <c r="G198" s="222"/>
      <c r="H198" s="221">
        <v>0.1</v>
      </c>
      <c r="I198" s="222"/>
      <c r="J198" s="223">
        <f t="shared" si="2"/>
        <v>0</v>
      </c>
      <c r="K198" s="224"/>
      <c r="L198" s="224"/>
      <c r="M198" s="215"/>
      <c r="AR198" s="205">
        <v>0</v>
      </c>
      <c r="AS198" s="205">
        <v>0</v>
      </c>
      <c r="AT198" s="205">
        <v>0</v>
      </c>
    </row>
    <row r="199" spans="1:46" ht="15.75" hidden="1" customHeight="1" outlineLevel="1">
      <c r="A199" s="8" t="s">
        <v>61</v>
      </c>
      <c r="B199" s="216">
        <v>190</v>
      </c>
      <c r="C199" s="226"/>
      <c r="D199" s="227"/>
      <c r="E199" s="224"/>
      <c r="F199" s="224"/>
      <c r="G199" s="222"/>
      <c r="H199" s="221">
        <v>0.1</v>
      </c>
      <c r="I199" s="222"/>
      <c r="J199" s="223">
        <f t="shared" si="2"/>
        <v>0</v>
      </c>
      <c r="K199" s="224"/>
      <c r="L199" s="224"/>
      <c r="M199" s="215"/>
      <c r="AR199" s="205">
        <v>0</v>
      </c>
      <c r="AS199" s="205">
        <v>0</v>
      </c>
      <c r="AT199" s="205">
        <v>0</v>
      </c>
    </row>
    <row r="200" spans="1:46" ht="15.75" hidden="1" customHeight="1" outlineLevel="1">
      <c r="A200" s="8" t="s">
        <v>61</v>
      </c>
      <c r="B200" s="216">
        <v>191</v>
      </c>
      <c r="C200" s="226"/>
      <c r="D200" s="227"/>
      <c r="E200" s="224"/>
      <c r="F200" s="224"/>
      <c r="G200" s="222"/>
      <c r="H200" s="221">
        <v>0.1</v>
      </c>
      <c r="I200" s="222"/>
      <c r="J200" s="223">
        <f t="shared" si="2"/>
        <v>0</v>
      </c>
      <c r="K200" s="224"/>
      <c r="L200" s="224"/>
      <c r="M200" s="215"/>
      <c r="AR200" s="205">
        <v>0</v>
      </c>
      <c r="AS200" s="205">
        <v>0</v>
      </c>
      <c r="AT200" s="205">
        <v>0</v>
      </c>
    </row>
    <row r="201" spans="1:46" ht="15.75" hidden="1" customHeight="1" outlineLevel="1">
      <c r="A201" s="8" t="s">
        <v>61</v>
      </c>
      <c r="B201" s="216">
        <v>192</v>
      </c>
      <c r="C201" s="226"/>
      <c r="D201" s="227"/>
      <c r="E201" s="224"/>
      <c r="F201" s="224"/>
      <c r="G201" s="222"/>
      <c r="H201" s="221">
        <v>0.1</v>
      </c>
      <c r="I201" s="222"/>
      <c r="J201" s="223">
        <f t="shared" si="2"/>
        <v>0</v>
      </c>
      <c r="K201" s="224"/>
      <c r="L201" s="224"/>
      <c r="M201" s="215"/>
      <c r="AR201" s="205">
        <v>0</v>
      </c>
      <c r="AS201" s="205">
        <v>0</v>
      </c>
      <c r="AT201" s="205">
        <v>0</v>
      </c>
    </row>
    <row r="202" spans="1:46" ht="15.75" hidden="1" customHeight="1" outlineLevel="1">
      <c r="A202" s="8" t="s">
        <v>61</v>
      </c>
      <c r="B202" s="216">
        <v>193</v>
      </c>
      <c r="C202" s="226"/>
      <c r="D202" s="227"/>
      <c r="E202" s="224"/>
      <c r="F202" s="224"/>
      <c r="G202" s="222"/>
      <c r="H202" s="221">
        <v>0.1</v>
      </c>
      <c r="I202" s="222"/>
      <c r="J202" s="223">
        <f t="shared" si="2"/>
        <v>0</v>
      </c>
      <c r="K202" s="224"/>
      <c r="L202" s="224"/>
      <c r="M202" s="215"/>
      <c r="AR202" s="205">
        <v>0</v>
      </c>
      <c r="AS202" s="205">
        <v>0</v>
      </c>
      <c r="AT202" s="205">
        <v>0</v>
      </c>
    </row>
    <row r="203" spans="1:46" ht="15.75" hidden="1" customHeight="1" outlineLevel="1">
      <c r="A203" s="8" t="s">
        <v>61</v>
      </c>
      <c r="B203" s="216">
        <v>194</v>
      </c>
      <c r="C203" s="226"/>
      <c r="D203" s="227"/>
      <c r="E203" s="224"/>
      <c r="F203" s="224"/>
      <c r="G203" s="222"/>
      <c r="H203" s="221">
        <v>0.1</v>
      </c>
      <c r="I203" s="222"/>
      <c r="J203" s="223">
        <f t="shared" ref="J203:J209" si="3">ROUNDDOWN((G203-I203)/(1+H203),0)</f>
        <v>0</v>
      </c>
      <c r="K203" s="224"/>
      <c r="L203" s="224"/>
      <c r="M203" s="215"/>
      <c r="AR203" s="205">
        <v>0</v>
      </c>
      <c r="AS203" s="205">
        <v>0</v>
      </c>
      <c r="AT203" s="205">
        <v>0</v>
      </c>
    </row>
    <row r="204" spans="1:46" ht="15.75" hidden="1" customHeight="1" outlineLevel="1">
      <c r="A204" s="8" t="s">
        <v>61</v>
      </c>
      <c r="B204" s="216">
        <v>195</v>
      </c>
      <c r="C204" s="226"/>
      <c r="D204" s="227"/>
      <c r="E204" s="224"/>
      <c r="F204" s="224"/>
      <c r="G204" s="222"/>
      <c r="H204" s="221">
        <v>0.1</v>
      </c>
      <c r="I204" s="222"/>
      <c r="J204" s="223">
        <f t="shared" si="3"/>
        <v>0</v>
      </c>
      <c r="K204" s="224"/>
      <c r="L204" s="224"/>
      <c r="M204" s="215"/>
      <c r="AR204" s="205">
        <v>0</v>
      </c>
      <c r="AS204" s="205">
        <v>0</v>
      </c>
      <c r="AT204" s="205">
        <v>0</v>
      </c>
    </row>
    <row r="205" spans="1:46" ht="15.75" hidden="1" customHeight="1" outlineLevel="1">
      <c r="A205" s="8" t="s">
        <v>61</v>
      </c>
      <c r="B205" s="216">
        <v>196</v>
      </c>
      <c r="C205" s="226"/>
      <c r="D205" s="227"/>
      <c r="E205" s="224"/>
      <c r="F205" s="224"/>
      <c r="G205" s="222"/>
      <c r="H205" s="221">
        <v>0.1</v>
      </c>
      <c r="I205" s="222"/>
      <c r="J205" s="223">
        <f t="shared" si="3"/>
        <v>0</v>
      </c>
      <c r="K205" s="224"/>
      <c r="L205" s="224"/>
      <c r="M205" s="215"/>
      <c r="AR205" s="205">
        <v>0</v>
      </c>
      <c r="AS205" s="205">
        <v>0</v>
      </c>
      <c r="AT205" s="205">
        <v>0</v>
      </c>
    </row>
    <row r="206" spans="1:46" ht="15.75" hidden="1" customHeight="1" outlineLevel="1">
      <c r="A206" s="8" t="s">
        <v>61</v>
      </c>
      <c r="B206" s="216">
        <v>197</v>
      </c>
      <c r="C206" s="226"/>
      <c r="D206" s="227"/>
      <c r="E206" s="224"/>
      <c r="F206" s="224"/>
      <c r="G206" s="222"/>
      <c r="H206" s="221">
        <v>0.1</v>
      </c>
      <c r="I206" s="222"/>
      <c r="J206" s="223">
        <f t="shared" si="3"/>
        <v>0</v>
      </c>
      <c r="K206" s="224"/>
      <c r="L206" s="224"/>
      <c r="M206" s="215"/>
      <c r="AR206" s="205">
        <v>0</v>
      </c>
      <c r="AS206" s="205">
        <v>0</v>
      </c>
      <c r="AT206" s="205">
        <v>0</v>
      </c>
    </row>
    <row r="207" spans="1:46" ht="15.75" hidden="1" customHeight="1" outlineLevel="1">
      <c r="A207" s="8" t="s">
        <v>61</v>
      </c>
      <c r="B207" s="216">
        <v>198</v>
      </c>
      <c r="C207" s="226"/>
      <c r="D207" s="227"/>
      <c r="E207" s="224"/>
      <c r="F207" s="224"/>
      <c r="G207" s="222"/>
      <c r="H207" s="221">
        <v>0.1</v>
      </c>
      <c r="I207" s="222"/>
      <c r="J207" s="223">
        <f t="shared" si="3"/>
        <v>0</v>
      </c>
      <c r="K207" s="224"/>
      <c r="L207" s="224"/>
      <c r="M207" s="215"/>
      <c r="AR207" s="205">
        <v>0</v>
      </c>
      <c r="AS207" s="205">
        <v>0</v>
      </c>
      <c r="AT207" s="205">
        <v>0</v>
      </c>
    </row>
    <row r="208" spans="1:46" ht="15.75" hidden="1" customHeight="1" outlineLevel="1">
      <c r="A208" s="8" t="s">
        <v>61</v>
      </c>
      <c r="B208" s="216">
        <v>199</v>
      </c>
      <c r="C208" s="226"/>
      <c r="D208" s="227"/>
      <c r="E208" s="224"/>
      <c r="F208" s="224"/>
      <c r="G208" s="222"/>
      <c r="H208" s="221">
        <v>0.1</v>
      </c>
      <c r="I208" s="222"/>
      <c r="J208" s="223">
        <f t="shared" si="3"/>
        <v>0</v>
      </c>
      <c r="K208" s="224"/>
      <c r="L208" s="224"/>
      <c r="M208" s="215"/>
      <c r="AR208" s="205">
        <v>0</v>
      </c>
      <c r="AS208" s="205">
        <v>0</v>
      </c>
      <c r="AT208" s="205">
        <v>0</v>
      </c>
    </row>
    <row r="209" spans="1:46" ht="15.75" hidden="1" customHeight="1" outlineLevel="1">
      <c r="A209" s="8" t="s">
        <v>61</v>
      </c>
      <c r="B209" s="216">
        <v>200</v>
      </c>
      <c r="C209" s="226"/>
      <c r="D209" s="227"/>
      <c r="E209" s="224"/>
      <c r="F209" s="224"/>
      <c r="G209" s="222"/>
      <c r="H209" s="221">
        <v>0.1</v>
      </c>
      <c r="I209" s="222"/>
      <c r="J209" s="223">
        <f t="shared" si="3"/>
        <v>0</v>
      </c>
      <c r="K209" s="224"/>
      <c r="L209" s="224"/>
      <c r="M209" s="215"/>
      <c r="AR209" s="205">
        <v>0</v>
      </c>
      <c r="AS209" s="205">
        <v>0</v>
      </c>
      <c r="AT209" s="205">
        <v>0</v>
      </c>
    </row>
    <row r="210" spans="1:46" ht="18.75" customHeight="1" collapsed="1">
      <c r="A210" s="9"/>
      <c r="B210" s="228"/>
      <c r="C210" s="228"/>
      <c r="D210" s="228"/>
      <c r="E210" s="228"/>
      <c r="F210" s="228"/>
      <c r="G210" s="228"/>
      <c r="H210" s="228"/>
      <c r="I210" s="228"/>
      <c r="J210" s="229"/>
      <c r="K210" s="228"/>
      <c r="L210" s="228"/>
      <c r="M210" s="230"/>
      <c r="AR210" s="205">
        <v>0</v>
      </c>
      <c r="AS210" s="205">
        <v>0</v>
      </c>
      <c r="AT210" s="205">
        <v>0</v>
      </c>
    </row>
    <row r="211" spans="1:46" ht="15.75" hidden="1" customHeight="1" outlineLevel="1">
      <c r="A211" s="8" t="s">
        <v>61</v>
      </c>
      <c r="B211" s="216">
        <v>201</v>
      </c>
      <c r="C211" s="226"/>
      <c r="D211" s="227"/>
      <c r="E211" s="224"/>
      <c r="F211" s="224"/>
      <c r="G211" s="222"/>
      <c r="H211" s="221">
        <v>0.1</v>
      </c>
      <c r="I211" s="222"/>
      <c r="J211" s="223">
        <v>0</v>
      </c>
      <c r="K211" s="224"/>
      <c r="L211" s="224"/>
      <c r="M211" s="215"/>
      <c r="AR211" s="205">
        <v>0</v>
      </c>
      <c r="AS211" s="205">
        <v>0</v>
      </c>
      <c r="AT211" s="205">
        <v>0</v>
      </c>
    </row>
    <row r="212" spans="1:46" ht="15.75" hidden="1" customHeight="1" outlineLevel="1">
      <c r="A212" s="8" t="s">
        <v>61</v>
      </c>
      <c r="B212" s="216">
        <v>202</v>
      </c>
      <c r="C212" s="226"/>
      <c r="D212" s="227"/>
      <c r="E212" s="224"/>
      <c r="F212" s="224"/>
      <c r="G212" s="222"/>
      <c r="H212" s="221">
        <v>0.1</v>
      </c>
      <c r="I212" s="222"/>
      <c r="J212" s="223">
        <v>0</v>
      </c>
      <c r="K212" s="224"/>
      <c r="L212" s="224"/>
      <c r="M212" s="215"/>
      <c r="AR212" s="205">
        <v>0</v>
      </c>
      <c r="AS212" s="205">
        <v>0</v>
      </c>
      <c r="AT212" s="205">
        <v>0</v>
      </c>
    </row>
    <row r="213" spans="1:46" ht="15.75" hidden="1" customHeight="1" outlineLevel="1">
      <c r="A213" s="8" t="s">
        <v>61</v>
      </c>
      <c r="B213" s="216">
        <v>203</v>
      </c>
      <c r="C213" s="226"/>
      <c r="D213" s="227"/>
      <c r="E213" s="224"/>
      <c r="F213" s="224"/>
      <c r="G213" s="222"/>
      <c r="H213" s="221">
        <v>0.1</v>
      </c>
      <c r="I213" s="222"/>
      <c r="J213" s="223">
        <v>0</v>
      </c>
      <c r="K213" s="224"/>
      <c r="L213" s="224"/>
      <c r="M213" s="215"/>
      <c r="AR213" s="205">
        <v>0</v>
      </c>
      <c r="AS213" s="205">
        <v>0</v>
      </c>
      <c r="AT213" s="205">
        <v>0</v>
      </c>
    </row>
    <row r="214" spans="1:46" ht="15.75" hidden="1" customHeight="1" outlineLevel="1">
      <c r="A214" s="8" t="s">
        <v>61</v>
      </c>
      <c r="B214" s="216">
        <v>204</v>
      </c>
      <c r="C214" s="226"/>
      <c r="D214" s="227"/>
      <c r="E214" s="224"/>
      <c r="F214" s="224"/>
      <c r="G214" s="222"/>
      <c r="H214" s="221">
        <v>0.1</v>
      </c>
      <c r="I214" s="222"/>
      <c r="J214" s="223">
        <v>0</v>
      </c>
      <c r="K214" s="224"/>
      <c r="L214" s="224"/>
      <c r="M214" s="215"/>
      <c r="AR214" s="205">
        <v>0</v>
      </c>
      <c r="AS214" s="205">
        <v>0</v>
      </c>
      <c r="AT214" s="205">
        <v>0</v>
      </c>
    </row>
    <row r="215" spans="1:46" ht="15.75" hidden="1" customHeight="1" outlineLevel="1">
      <c r="A215" s="8" t="s">
        <v>61</v>
      </c>
      <c r="B215" s="216">
        <v>205</v>
      </c>
      <c r="C215" s="226"/>
      <c r="D215" s="227"/>
      <c r="E215" s="224"/>
      <c r="F215" s="224"/>
      <c r="G215" s="222"/>
      <c r="H215" s="221">
        <v>0.1</v>
      </c>
      <c r="I215" s="222"/>
      <c r="J215" s="223">
        <v>0</v>
      </c>
      <c r="K215" s="224"/>
      <c r="L215" s="224"/>
      <c r="M215" s="215"/>
      <c r="AR215" s="205">
        <v>0</v>
      </c>
      <c r="AS215" s="205">
        <v>0</v>
      </c>
      <c r="AT215" s="205">
        <v>0</v>
      </c>
    </row>
    <row r="216" spans="1:46" ht="15.75" hidden="1" customHeight="1" outlineLevel="1">
      <c r="A216" s="8" t="s">
        <v>61</v>
      </c>
      <c r="B216" s="216">
        <v>206</v>
      </c>
      <c r="C216" s="226"/>
      <c r="D216" s="227"/>
      <c r="E216" s="224"/>
      <c r="F216" s="224"/>
      <c r="G216" s="222"/>
      <c r="H216" s="221">
        <v>0.1</v>
      </c>
      <c r="I216" s="222"/>
      <c r="J216" s="223">
        <v>0</v>
      </c>
      <c r="K216" s="224"/>
      <c r="L216" s="224"/>
      <c r="M216" s="215"/>
      <c r="AR216" s="205">
        <v>0</v>
      </c>
      <c r="AS216" s="205">
        <v>0</v>
      </c>
      <c r="AT216" s="205">
        <v>0</v>
      </c>
    </row>
    <row r="217" spans="1:46" ht="15.75" hidden="1" customHeight="1" outlineLevel="1">
      <c r="A217" s="8" t="s">
        <v>61</v>
      </c>
      <c r="B217" s="216">
        <v>207</v>
      </c>
      <c r="C217" s="226"/>
      <c r="D217" s="227"/>
      <c r="E217" s="224"/>
      <c r="F217" s="224"/>
      <c r="G217" s="222"/>
      <c r="H217" s="221">
        <v>0.1</v>
      </c>
      <c r="I217" s="222"/>
      <c r="J217" s="223">
        <v>0</v>
      </c>
      <c r="K217" s="224"/>
      <c r="L217" s="224"/>
      <c r="M217" s="215"/>
      <c r="AR217" s="205">
        <v>0</v>
      </c>
      <c r="AS217" s="205">
        <v>0</v>
      </c>
      <c r="AT217" s="205">
        <v>0</v>
      </c>
    </row>
    <row r="218" spans="1:46" ht="15.75" hidden="1" customHeight="1" outlineLevel="1">
      <c r="A218" s="8" t="s">
        <v>61</v>
      </c>
      <c r="B218" s="216">
        <v>208</v>
      </c>
      <c r="C218" s="226"/>
      <c r="D218" s="227"/>
      <c r="E218" s="224"/>
      <c r="F218" s="224"/>
      <c r="G218" s="222"/>
      <c r="H218" s="221">
        <v>0.1</v>
      </c>
      <c r="I218" s="222"/>
      <c r="J218" s="223">
        <v>0</v>
      </c>
      <c r="K218" s="224"/>
      <c r="L218" s="224"/>
      <c r="M218" s="215"/>
      <c r="AR218" s="205">
        <v>0</v>
      </c>
      <c r="AS218" s="205">
        <v>0</v>
      </c>
      <c r="AT218" s="205">
        <v>0</v>
      </c>
    </row>
    <row r="219" spans="1:46" ht="15.75" hidden="1" customHeight="1" outlineLevel="1">
      <c r="A219" s="8" t="s">
        <v>61</v>
      </c>
      <c r="B219" s="216">
        <v>209</v>
      </c>
      <c r="C219" s="226"/>
      <c r="D219" s="227"/>
      <c r="E219" s="224"/>
      <c r="F219" s="224"/>
      <c r="G219" s="222"/>
      <c r="H219" s="221">
        <v>0.1</v>
      </c>
      <c r="I219" s="222"/>
      <c r="J219" s="223">
        <v>0</v>
      </c>
      <c r="K219" s="224"/>
      <c r="L219" s="224"/>
      <c r="M219" s="215"/>
      <c r="AR219" s="205">
        <v>0</v>
      </c>
      <c r="AS219" s="205">
        <v>0</v>
      </c>
      <c r="AT219" s="205">
        <v>0</v>
      </c>
    </row>
    <row r="220" spans="1:46" ht="15.75" hidden="1" customHeight="1" outlineLevel="1">
      <c r="A220" s="8" t="s">
        <v>61</v>
      </c>
      <c r="B220" s="216">
        <v>210</v>
      </c>
      <c r="C220" s="226"/>
      <c r="D220" s="227"/>
      <c r="E220" s="224"/>
      <c r="F220" s="224"/>
      <c r="G220" s="222"/>
      <c r="H220" s="221">
        <v>0.1</v>
      </c>
      <c r="I220" s="222"/>
      <c r="J220" s="223">
        <v>0</v>
      </c>
      <c r="K220" s="224"/>
      <c r="L220" s="224"/>
      <c r="M220" s="215"/>
      <c r="AR220" s="205">
        <v>0</v>
      </c>
      <c r="AS220" s="205">
        <v>0</v>
      </c>
      <c r="AT220" s="205">
        <v>0</v>
      </c>
    </row>
    <row r="221" spans="1:46" ht="15.75" hidden="1" customHeight="1" outlineLevel="1">
      <c r="A221" s="8" t="s">
        <v>61</v>
      </c>
      <c r="B221" s="216">
        <v>211</v>
      </c>
      <c r="C221" s="226"/>
      <c r="D221" s="227"/>
      <c r="E221" s="224"/>
      <c r="F221" s="224"/>
      <c r="G221" s="222"/>
      <c r="H221" s="221">
        <v>0.1</v>
      </c>
      <c r="I221" s="222"/>
      <c r="J221" s="223">
        <v>0</v>
      </c>
      <c r="K221" s="224"/>
      <c r="L221" s="224"/>
      <c r="M221" s="215"/>
      <c r="AR221" s="205">
        <v>0</v>
      </c>
      <c r="AS221" s="205">
        <v>0</v>
      </c>
      <c r="AT221" s="205">
        <v>0</v>
      </c>
    </row>
    <row r="222" spans="1:46" ht="15.75" hidden="1" customHeight="1" outlineLevel="1">
      <c r="A222" s="8" t="s">
        <v>61</v>
      </c>
      <c r="B222" s="216">
        <v>212</v>
      </c>
      <c r="C222" s="226"/>
      <c r="D222" s="227"/>
      <c r="E222" s="224"/>
      <c r="F222" s="224"/>
      <c r="G222" s="222"/>
      <c r="H222" s="221">
        <v>0.1</v>
      </c>
      <c r="I222" s="222"/>
      <c r="J222" s="223">
        <v>0</v>
      </c>
      <c r="K222" s="224"/>
      <c r="L222" s="224"/>
      <c r="M222" s="215"/>
      <c r="AR222" s="205">
        <v>0</v>
      </c>
      <c r="AS222" s="205">
        <v>0</v>
      </c>
      <c r="AT222" s="205">
        <v>0</v>
      </c>
    </row>
    <row r="223" spans="1:46" ht="15.75" hidden="1" customHeight="1" outlineLevel="1">
      <c r="A223" s="8" t="s">
        <v>61</v>
      </c>
      <c r="B223" s="216">
        <v>213</v>
      </c>
      <c r="C223" s="226"/>
      <c r="D223" s="227"/>
      <c r="E223" s="224"/>
      <c r="F223" s="224"/>
      <c r="G223" s="222"/>
      <c r="H223" s="221">
        <v>0.1</v>
      </c>
      <c r="I223" s="222"/>
      <c r="J223" s="223">
        <v>0</v>
      </c>
      <c r="K223" s="224"/>
      <c r="L223" s="224"/>
      <c r="M223" s="215"/>
      <c r="AR223" s="205">
        <v>0</v>
      </c>
      <c r="AS223" s="205">
        <v>0</v>
      </c>
      <c r="AT223" s="205">
        <v>0</v>
      </c>
    </row>
    <row r="224" spans="1:46" ht="15.75" hidden="1" customHeight="1" outlineLevel="1">
      <c r="A224" s="8" t="s">
        <v>61</v>
      </c>
      <c r="B224" s="216">
        <v>214</v>
      </c>
      <c r="C224" s="226"/>
      <c r="D224" s="227"/>
      <c r="E224" s="224"/>
      <c r="F224" s="224"/>
      <c r="G224" s="222"/>
      <c r="H224" s="221">
        <v>0.1</v>
      </c>
      <c r="I224" s="222"/>
      <c r="J224" s="223">
        <v>0</v>
      </c>
      <c r="K224" s="224"/>
      <c r="L224" s="224"/>
      <c r="M224" s="215"/>
      <c r="AR224" s="205">
        <v>0</v>
      </c>
      <c r="AS224" s="205">
        <v>0</v>
      </c>
      <c r="AT224" s="205">
        <v>0</v>
      </c>
    </row>
    <row r="225" spans="1:46" ht="15.75" hidden="1" customHeight="1" outlineLevel="1">
      <c r="A225" s="8" t="s">
        <v>61</v>
      </c>
      <c r="B225" s="216">
        <v>215</v>
      </c>
      <c r="C225" s="226"/>
      <c r="D225" s="227"/>
      <c r="E225" s="224"/>
      <c r="F225" s="224"/>
      <c r="G225" s="222"/>
      <c r="H225" s="221">
        <v>0.1</v>
      </c>
      <c r="I225" s="222"/>
      <c r="J225" s="223">
        <v>0</v>
      </c>
      <c r="K225" s="224"/>
      <c r="L225" s="224"/>
      <c r="M225" s="215"/>
      <c r="AR225" s="205">
        <v>0</v>
      </c>
      <c r="AS225" s="205">
        <v>0</v>
      </c>
      <c r="AT225" s="205">
        <v>0</v>
      </c>
    </row>
    <row r="226" spans="1:46" ht="15.75" hidden="1" customHeight="1" outlineLevel="1">
      <c r="A226" s="8" t="s">
        <v>61</v>
      </c>
      <c r="B226" s="216">
        <v>216</v>
      </c>
      <c r="C226" s="226"/>
      <c r="D226" s="227"/>
      <c r="E226" s="224"/>
      <c r="F226" s="224"/>
      <c r="G226" s="222"/>
      <c r="H226" s="221">
        <v>0.1</v>
      </c>
      <c r="I226" s="222"/>
      <c r="J226" s="223">
        <v>0</v>
      </c>
      <c r="K226" s="224"/>
      <c r="L226" s="224"/>
      <c r="M226" s="215"/>
      <c r="AR226" s="205">
        <v>0</v>
      </c>
      <c r="AS226" s="205">
        <v>0</v>
      </c>
      <c r="AT226" s="205">
        <v>0</v>
      </c>
    </row>
    <row r="227" spans="1:46" ht="15.75" hidden="1" customHeight="1" outlineLevel="1">
      <c r="A227" s="8" t="s">
        <v>61</v>
      </c>
      <c r="B227" s="216">
        <v>217</v>
      </c>
      <c r="C227" s="226"/>
      <c r="D227" s="227"/>
      <c r="E227" s="224"/>
      <c r="F227" s="224"/>
      <c r="G227" s="222"/>
      <c r="H227" s="221">
        <v>0.1</v>
      </c>
      <c r="I227" s="222"/>
      <c r="J227" s="223">
        <v>0</v>
      </c>
      <c r="K227" s="224"/>
      <c r="L227" s="224"/>
      <c r="M227" s="215"/>
      <c r="AR227" s="205">
        <v>0</v>
      </c>
      <c r="AS227" s="205">
        <v>0</v>
      </c>
      <c r="AT227" s="205">
        <v>0</v>
      </c>
    </row>
    <row r="228" spans="1:46" ht="15.75" hidden="1" customHeight="1" outlineLevel="1">
      <c r="A228" s="8" t="s">
        <v>61</v>
      </c>
      <c r="B228" s="216">
        <v>218</v>
      </c>
      <c r="C228" s="226"/>
      <c r="D228" s="227"/>
      <c r="E228" s="224"/>
      <c r="F228" s="224"/>
      <c r="G228" s="222"/>
      <c r="H228" s="221">
        <v>0.1</v>
      </c>
      <c r="I228" s="222"/>
      <c r="J228" s="223">
        <v>0</v>
      </c>
      <c r="K228" s="224"/>
      <c r="L228" s="224"/>
      <c r="M228" s="215"/>
      <c r="AR228" s="205">
        <v>0</v>
      </c>
      <c r="AS228" s="205">
        <v>0</v>
      </c>
      <c r="AT228" s="205">
        <v>0</v>
      </c>
    </row>
    <row r="229" spans="1:46" ht="15.75" hidden="1" customHeight="1" outlineLevel="1">
      <c r="A229" s="8" t="s">
        <v>61</v>
      </c>
      <c r="B229" s="216">
        <v>219</v>
      </c>
      <c r="C229" s="226"/>
      <c r="D229" s="227"/>
      <c r="E229" s="224"/>
      <c r="F229" s="224"/>
      <c r="G229" s="222"/>
      <c r="H229" s="221">
        <v>0.1</v>
      </c>
      <c r="I229" s="222"/>
      <c r="J229" s="223">
        <v>0</v>
      </c>
      <c r="K229" s="224"/>
      <c r="L229" s="224"/>
      <c r="M229" s="215"/>
      <c r="AR229" s="205">
        <v>0</v>
      </c>
      <c r="AS229" s="205">
        <v>0</v>
      </c>
      <c r="AT229" s="205">
        <v>0</v>
      </c>
    </row>
    <row r="230" spans="1:46" ht="15.75" hidden="1" customHeight="1" outlineLevel="1">
      <c r="A230" s="8" t="s">
        <v>61</v>
      </c>
      <c r="B230" s="216">
        <v>220</v>
      </c>
      <c r="C230" s="226"/>
      <c r="D230" s="227"/>
      <c r="E230" s="224"/>
      <c r="F230" s="224"/>
      <c r="G230" s="222"/>
      <c r="H230" s="221">
        <v>0.1</v>
      </c>
      <c r="I230" s="222"/>
      <c r="J230" s="223">
        <v>0</v>
      </c>
      <c r="K230" s="224"/>
      <c r="L230" s="224"/>
      <c r="M230" s="215"/>
      <c r="AR230" s="205">
        <v>0</v>
      </c>
      <c r="AS230" s="205">
        <v>0</v>
      </c>
      <c r="AT230" s="205">
        <v>0</v>
      </c>
    </row>
    <row r="231" spans="1:46" ht="15.75" hidden="1" customHeight="1" outlineLevel="1">
      <c r="A231" s="8" t="s">
        <v>61</v>
      </c>
      <c r="B231" s="216">
        <v>221</v>
      </c>
      <c r="C231" s="226"/>
      <c r="D231" s="227"/>
      <c r="E231" s="224"/>
      <c r="F231" s="224"/>
      <c r="G231" s="222"/>
      <c r="H231" s="221">
        <v>0.1</v>
      </c>
      <c r="I231" s="222"/>
      <c r="J231" s="223">
        <v>0</v>
      </c>
      <c r="K231" s="224"/>
      <c r="L231" s="224"/>
      <c r="M231" s="215"/>
      <c r="AR231" s="205">
        <v>0</v>
      </c>
      <c r="AS231" s="205">
        <v>0</v>
      </c>
      <c r="AT231" s="205">
        <v>0</v>
      </c>
    </row>
    <row r="232" spans="1:46" ht="15.75" hidden="1" customHeight="1" outlineLevel="1">
      <c r="A232" s="8" t="s">
        <v>61</v>
      </c>
      <c r="B232" s="216">
        <v>222</v>
      </c>
      <c r="C232" s="226"/>
      <c r="D232" s="227"/>
      <c r="E232" s="224"/>
      <c r="F232" s="224"/>
      <c r="G232" s="222"/>
      <c r="H232" s="221">
        <v>0.1</v>
      </c>
      <c r="I232" s="222"/>
      <c r="J232" s="223">
        <v>0</v>
      </c>
      <c r="K232" s="224"/>
      <c r="L232" s="224"/>
      <c r="M232" s="215"/>
      <c r="AR232" s="205">
        <v>0</v>
      </c>
      <c r="AS232" s="205">
        <v>0</v>
      </c>
      <c r="AT232" s="205">
        <v>0</v>
      </c>
    </row>
    <row r="233" spans="1:46" ht="15.75" hidden="1" customHeight="1" outlineLevel="1">
      <c r="A233" s="8" t="s">
        <v>61</v>
      </c>
      <c r="B233" s="216">
        <v>223</v>
      </c>
      <c r="C233" s="226"/>
      <c r="D233" s="227"/>
      <c r="E233" s="224"/>
      <c r="F233" s="224"/>
      <c r="G233" s="222"/>
      <c r="H233" s="221">
        <v>0.1</v>
      </c>
      <c r="I233" s="222"/>
      <c r="J233" s="223">
        <v>0</v>
      </c>
      <c r="K233" s="224"/>
      <c r="L233" s="224"/>
      <c r="M233" s="215"/>
      <c r="AR233" s="205">
        <v>0</v>
      </c>
      <c r="AS233" s="205">
        <v>0</v>
      </c>
      <c r="AT233" s="205">
        <v>0</v>
      </c>
    </row>
    <row r="234" spans="1:46" ht="15.75" hidden="1" customHeight="1" outlineLevel="1">
      <c r="A234" s="8" t="s">
        <v>61</v>
      </c>
      <c r="B234" s="216">
        <v>224</v>
      </c>
      <c r="C234" s="226"/>
      <c r="D234" s="227"/>
      <c r="E234" s="224"/>
      <c r="F234" s="224"/>
      <c r="G234" s="222"/>
      <c r="H234" s="221">
        <v>0.1</v>
      </c>
      <c r="I234" s="222"/>
      <c r="J234" s="223">
        <v>0</v>
      </c>
      <c r="K234" s="224"/>
      <c r="L234" s="224"/>
      <c r="M234" s="215"/>
      <c r="AR234" s="205">
        <v>0</v>
      </c>
      <c r="AS234" s="205">
        <v>0</v>
      </c>
      <c r="AT234" s="205">
        <v>0</v>
      </c>
    </row>
    <row r="235" spans="1:46" ht="15.75" hidden="1" customHeight="1" outlineLevel="1">
      <c r="A235" s="8" t="s">
        <v>61</v>
      </c>
      <c r="B235" s="216">
        <v>225</v>
      </c>
      <c r="C235" s="226"/>
      <c r="D235" s="227"/>
      <c r="E235" s="224"/>
      <c r="F235" s="224"/>
      <c r="G235" s="222"/>
      <c r="H235" s="221">
        <v>0.1</v>
      </c>
      <c r="I235" s="222"/>
      <c r="J235" s="223">
        <v>0</v>
      </c>
      <c r="K235" s="224"/>
      <c r="L235" s="224"/>
      <c r="M235" s="215"/>
      <c r="AR235" s="205">
        <v>0</v>
      </c>
      <c r="AS235" s="205">
        <v>0</v>
      </c>
      <c r="AT235" s="205">
        <v>0</v>
      </c>
    </row>
    <row r="236" spans="1:46" ht="15.75" hidden="1" customHeight="1" outlineLevel="1">
      <c r="A236" s="8" t="s">
        <v>61</v>
      </c>
      <c r="B236" s="216">
        <v>226</v>
      </c>
      <c r="C236" s="226"/>
      <c r="D236" s="227"/>
      <c r="E236" s="224"/>
      <c r="F236" s="224"/>
      <c r="G236" s="222"/>
      <c r="H236" s="221">
        <v>0.1</v>
      </c>
      <c r="I236" s="222"/>
      <c r="J236" s="223">
        <v>0</v>
      </c>
      <c r="K236" s="224"/>
      <c r="L236" s="224"/>
      <c r="M236" s="215"/>
      <c r="AR236" s="205">
        <v>0</v>
      </c>
      <c r="AS236" s="205">
        <v>0</v>
      </c>
      <c r="AT236" s="205">
        <v>0</v>
      </c>
    </row>
    <row r="237" spans="1:46" ht="15.75" hidden="1" customHeight="1" outlineLevel="1">
      <c r="A237" s="8" t="s">
        <v>61</v>
      </c>
      <c r="B237" s="216">
        <v>227</v>
      </c>
      <c r="C237" s="226"/>
      <c r="D237" s="227"/>
      <c r="E237" s="224"/>
      <c r="F237" s="224"/>
      <c r="G237" s="222"/>
      <c r="H237" s="221">
        <v>0.1</v>
      </c>
      <c r="I237" s="222"/>
      <c r="J237" s="223">
        <v>0</v>
      </c>
      <c r="K237" s="224"/>
      <c r="L237" s="224"/>
      <c r="M237" s="215"/>
      <c r="AR237" s="205">
        <v>0</v>
      </c>
      <c r="AS237" s="205">
        <v>0</v>
      </c>
      <c r="AT237" s="205">
        <v>0</v>
      </c>
    </row>
    <row r="238" spans="1:46" ht="15.75" hidden="1" customHeight="1" outlineLevel="1">
      <c r="A238" s="8" t="s">
        <v>61</v>
      </c>
      <c r="B238" s="216">
        <v>228</v>
      </c>
      <c r="C238" s="226"/>
      <c r="D238" s="227"/>
      <c r="E238" s="224"/>
      <c r="F238" s="224"/>
      <c r="G238" s="222"/>
      <c r="H238" s="221">
        <v>0.1</v>
      </c>
      <c r="I238" s="222"/>
      <c r="J238" s="223">
        <v>0</v>
      </c>
      <c r="K238" s="224"/>
      <c r="L238" s="224"/>
      <c r="M238" s="215"/>
      <c r="AR238" s="205">
        <v>0</v>
      </c>
      <c r="AS238" s="205">
        <v>0</v>
      </c>
      <c r="AT238" s="205">
        <v>0</v>
      </c>
    </row>
    <row r="239" spans="1:46" ht="15.75" hidden="1" customHeight="1" outlineLevel="1">
      <c r="A239" s="8" t="s">
        <v>61</v>
      </c>
      <c r="B239" s="216">
        <v>229</v>
      </c>
      <c r="C239" s="226"/>
      <c r="D239" s="227"/>
      <c r="E239" s="224"/>
      <c r="F239" s="224"/>
      <c r="G239" s="222"/>
      <c r="H239" s="221">
        <v>0.1</v>
      </c>
      <c r="I239" s="222"/>
      <c r="J239" s="223">
        <v>0</v>
      </c>
      <c r="K239" s="224"/>
      <c r="L239" s="224"/>
      <c r="M239" s="215"/>
      <c r="AR239" s="205">
        <v>0</v>
      </c>
      <c r="AS239" s="205">
        <v>0</v>
      </c>
      <c r="AT239" s="205">
        <v>0</v>
      </c>
    </row>
    <row r="240" spans="1:46" ht="15.75" hidden="1" customHeight="1" outlineLevel="1">
      <c r="A240" s="8" t="s">
        <v>61</v>
      </c>
      <c r="B240" s="216">
        <v>230</v>
      </c>
      <c r="C240" s="226"/>
      <c r="D240" s="227"/>
      <c r="E240" s="224"/>
      <c r="F240" s="224"/>
      <c r="G240" s="222"/>
      <c r="H240" s="221">
        <v>0.1</v>
      </c>
      <c r="I240" s="222"/>
      <c r="J240" s="223">
        <v>0</v>
      </c>
      <c r="K240" s="224"/>
      <c r="L240" s="224"/>
      <c r="M240" s="215"/>
      <c r="AR240" s="205">
        <v>0</v>
      </c>
      <c r="AS240" s="205">
        <v>0</v>
      </c>
      <c r="AT240" s="205">
        <v>0</v>
      </c>
    </row>
    <row r="241" spans="1:46" ht="15.75" hidden="1" customHeight="1" outlineLevel="1">
      <c r="A241" s="8" t="s">
        <v>61</v>
      </c>
      <c r="B241" s="216">
        <v>231</v>
      </c>
      <c r="C241" s="226"/>
      <c r="D241" s="227"/>
      <c r="E241" s="224"/>
      <c r="F241" s="224"/>
      <c r="G241" s="222"/>
      <c r="H241" s="221">
        <v>0.1</v>
      </c>
      <c r="I241" s="222"/>
      <c r="J241" s="223">
        <v>0</v>
      </c>
      <c r="K241" s="224"/>
      <c r="L241" s="224"/>
      <c r="M241" s="215"/>
      <c r="AR241" s="205">
        <v>0</v>
      </c>
      <c r="AS241" s="205">
        <v>0</v>
      </c>
      <c r="AT241" s="205">
        <v>0</v>
      </c>
    </row>
    <row r="242" spans="1:46" ht="15.75" hidden="1" customHeight="1" outlineLevel="1">
      <c r="A242" s="8" t="s">
        <v>61</v>
      </c>
      <c r="B242" s="216">
        <v>232</v>
      </c>
      <c r="C242" s="226"/>
      <c r="D242" s="227"/>
      <c r="E242" s="224"/>
      <c r="F242" s="224"/>
      <c r="G242" s="222"/>
      <c r="H242" s="221">
        <v>0.1</v>
      </c>
      <c r="I242" s="222"/>
      <c r="J242" s="223">
        <v>0</v>
      </c>
      <c r="K242" s="224"/>
      <c r="L242" s="224"/>
      <c r="M242" s="215"/>
      <c r="AR242" s="205">
        <v>0</v>
      </c>
      <c r="AS242" s="205">
        <v>0</v>
      </c>
      <c r="AT242" s="205">
        <v>0</v>
      </c>
    </row>
    <row r="243" spans="1:46" ht="15.75" hidden="1" customHeight="1" outlineLevel="1">
      <c r="A243" s="8" t="s">
        <v>61</v>
      </c>
      <c r="B243" s="216">
        <v>233</v>
      </c>
      <c r="C243" s="226"/>
      <c r="D243" s="227"/>
      <c r="E243" s="224"/>
      <c r="F243" s="224"/>
      <c r="G243" s="222"/>
      <c r="H243" s="221">
        <v>0.1</v>
      </c>
      <c r="I243" s="222"/>
      <c r="J243" s="223">
        <v>0</v>
      </c>
      <c r="K243" s="224"/>
      <c r="L243" s="224"/>
      <c r="M243" s="215"/>
      <c r="AR243" s="205">
        <v>0</v>
      </c>
      <c r="AS243" s="205">
        <v>0</v>
      </c>
      <c r="AT243" s="205">
        <v>0</v>
      </c>
    </row>
    <row r="244" spans="1:46" ht="15.75" hidden="1" customHeight="1" outlineLevel="1">
      <c r="A244" s="8" t="s">
        <v>61</v>
      </c>
      <c r="B244" s="216">
        <v>234</v>
      </c>
      <c r="C244" s="226"/>
      <c r="D244" s="227"/>
      <c r="E244" s="224"/>
      <c r="F244" s="224"/>
      <c r="G244" s="222"/>
      <c r="H244" s="221">
        <v>0.1</v>
      </c>
      <c r="I244" s="222"/>
      <c r="J244" s="223">
        <v>0</v>
      </c>
      <c r="K244" s="224"/>
      <c r="L244" s="224"/>
      <c r="M244" s="215"/>
      <c r="AR244" s="205">
        <v>0</v>
      </c>
      <c r="AS244" s="205">
        <v>0</v>
      </c>
      <c r="AT244" s="205">
        <v>0</v>
      </c>
    </row>
    <row r="245" spans="1:46" ht="15.75" hidden="1" customHeight="1" outlineLevel="1">
      <c r="A245" s="8" t="s">
        <v>61</v>
      </c>
      <c r="B245" s="216">
        <v>235</v>
      </c>
      <c r="C245" s="226"/>
      <c r="D245" s="227"/>
      <c r="E245" s="224"/>
      <c r="F245" s="224"/>
      <c r="G245" s="222"/>
      <c r="H245" s="221">
        <v>0.1</v>
      </c>
      <c r="I245" s="222"/>
      <c r="J245" s="223">
        <v>0</v>
      </c>
      <c r="K245" s="224"/>
      <c r="L245" s="224"/>
      <c r="M245" s="215"/>
      <c r="AR245" s="205">
        <v>0</v>
      </c>
      <c r="AS245" s="205">
        <v>0</v>
      </c>
      <c r="AT245" s="205">
        <v>0</v>
      </c>
    </row>
    <row r="246" spans="1:46" ht="15.75" hidden="1" customHeight="1" outlineLevel="1">
      <c r="A246" s="8" t="s">
        <v>61</v>
      </c>
      <c r="B246" s="216">
        <v>236</v>
      </c>
      <c r="C246" s="226"/>
      <c r="D246" s="227"/>
      <c r="E246" s="224"/>
      <c r="F246" s="224"/>
      <c r="G246" s="222"/>
      <c r="H246" s="221">
        <v>0.1</v>
      </c>
      <c r="I246" s="222"/>
      <c r="J246" s="223">
        <v>0</v>
      </c>
      <c r="K246" s="224"/>
      <c r="L246" s="224"/>
      <c r="M246" s="215"/>
      <c r="AR246" s="205">
        <v>0</v>
      </c>
      <c r="AS246" s="205">
        <v>0</v>
      </c>
      <c r="AT246" s="205">
        <v>0</v>
      </c>
    </row>
    <row r="247" spans="1:46" ht="15.75" hidden="1" customHeight="1" outlineLevel="1">
      <c r="A247" s="8" t="s">
        <v>61</v>
      </c>
      <c r="B247" s="216">
        <v>237</v>
      </c>
      <c r="C247" s="226"/>
      <c r="D247" s="227"/>
      <c r="E247" s="224"/>
      <c r="F247" s="224"/>
      <c r="G247" s="222"/>
      <c r="H247" s="221">
        <v>0.1</v>
      </c>
      <c r="I247" s="222"/>
      <c r="J247" s="223">
        <v>0</v>
      </c>
      <c r="K247" s="224"/>
      <c r="L247" s="224"/>
      <c r="M247" s="215"/>
      <c r="AR247" s="205">
        <v>0</v>
      </c>
      <c r="AS247" s="205">
        <v>0</v>
      </c>
      <c r="AT247" s="205">
        <v>0</v>
      </c>
    </row>
    <row r="248" spans="1:46" ht="15.75" hidden="1" customHeight="1" outlineLevel="1">
      <c r="A248" s="8" t="s">
        <v>61</v>
      </c>
      <c r="B248" s="216">
        <v>238</v>
      </c>
      <c r="C248" s="226"/>
      <c r="D248" s="227"/>
      <c r="E248" s="224"/>
      <c r="F248" s="224"/>
      <c r="G248" s="222"/>
      <c r="H248" s="221">
        <v>0.1</v>
      </c>
      <c r="I248" s="222"/>
      <c r="J248" s="223">
        <v>0</v>
      </c>
      <c r="K248" s="224"/>
      <c r="L248" s="224"/>
      <c r="M248" s="215"/>
      <c r="AR248" s="205">
        <v>0</v>
      </c>
      <c r="AS248" s="205">
        <v>0</v>
      </c>
      <c r="AT248" s="205">
        <v>0</v>
      </c>
    </row>
    <row r="249" spans="1:46" ht="15.75" hidden="1" customHeight="1" outlineLevel="1">
      <c r="A249" s="8" t="s">
        <v>61</v>
      </c>
      <c r="B249" s="216">
        <v>239</v>
      </c>
      <c r="C249" s="226"/>
      <c r="D249" s="227"/>
      <c r="E249" s="224"/>
      <c r="F249" s="224"/>
      <c r="G249" s="222"/>
      <c r="H249" s="221">
        <v>0.1</v>
      </c>
      <c r="I249" s="222"/>
      <c r="J249" s="223">
        <v>0</v>
      </c>
      <c r="K249" s="224"/>
      <c r="L249" s="224"/>
      <c r="M249" s="215"/>
      <c r="AR249" s="205">
        <v>0</v>
      </c>
      <c r="AS249" s="205">
        <v>0</v>
      </c>
      <c r="AT249" s="205">
        <v>0</v>
      </c>
    </row>
    <row r="250" spans="1:46" ht="15.75" hidden="1" customHeight="1" outlineLevel="1">
      <c r="A250" s="8" t="s">
        <v>61</v>
      </c>
      <c r="B250" s="216">
        <v>240</v>
      </c>
      <c r="C250" s="226"/>
      <c r="D250" s="227"/>
      <c r="E250" s="224"/>
      <c r="F250" s="224"/>
      <c r="G250" s="222"/>
      <c r="H250" s="221">
        <v>0.1</v>
      </c>
      <c r="I250" s="222"/>
      <c r="J250" s="223">
        <v>0</v>
      </c>
      <c r="K250" s="224"/>
      <c r="L250" s="224"/>
      <c r="M250" s="215"/>
      <c r="AR250" s="205">
        <v>0</v>
      </c>
      <c r="AS250" s="205">
        <v>0</v>
      </c>
      <c r="AT250" s="205">
        <v>0</v>
      </c>
    </row>
    <row r="251" spans="1:46" ht="15.75" hidden="1" customHeight="1" outlineLevel="1">
      <c r="A251" s="8" t="s">
        <v>61</v>
      </c>
      <c r="B251" s="216">
        <v>241</v>
      </c>
      <c r="C251" s="226"/>
      <c r="D251" s="227"/>
      <c r="E251" s="224"/>
      <c r="F251" s="224"/>
      <c r="G251" s="222"/>
      <c r="H251" s="221">
        <v>0.1</v>
      </c>
      <c r="I251" s="222"/>
      <c r="J251" s="223">
        <v>0</v>
      </c>
      <c r="K251" s="224"/>
      <c r="L251" s="224"/>
      <c r="M251" s="215"/>
      <c r="AR251" s="205">
        <v>0</v>
      </c>
      <c r="AS251" s="205">
        <v>0</v>
      </c>
      <c r="AT251" s="205">
        <v>0</v>
      </c>
    </row>
    <row r="252" spans="1:46" ht="15.75" hidden="1" customHeight="1" outlineLevel="1">
      <c r="A252" s="8" t="s">
        <v>61</v>
      </c>
      <c r="B252" s="216">
        <v>242</v>
      </c>
      <c r="C252" s="226"/>
      <c r="D252" s="227"/>
      <c r="E252" s="224"/>
      <c r="F252" s="224"/>
      <c r="G252" s="222"/>
      <c r="H252" s="221">
        <v>0.1</v>
      </c>
      <c r="I252" s="222"/>
      <c r="J252" s="223">
        <v>0</v>
      </c>
      <c r="K252" s="224"/>
      <c r="L252" s="224"/>
      <c r="M252" s="215"/>
      <c r="AR252" s="205">
        <v>0</v>
      </c>
      <c r="AS252" s="205">
        <v>0</v>
      </c>
      <c r="AT252" s="205">
        <v>0</v>
      </c>
    </row>
    <row r="253" spans="1:46" ht="15.75" hidden="1" customHeight="1" outlineLevel="1">
      <c r="A253" s="8" t="s">
        <v>61</v>
      </c>
      <c r="B253" s="216">
        <v>243</v>
      </c>
      <c r="C253" s="226"/>
      <c r="D253" s="227"/>
      <c r="E253" s="224"/>
      <c r="F253" s="224"/>
      <c r="G253" s="222"/>
      <c r="H253" s="221">
        <v>0.1</v>
      </c>
      <c r="I253" s="222"/>
      <c r="J253" s="223">
        <v>0</v>
      </c>
      <c r="K253" s="224"/>
      <c r="L253" s="224"/>
      <c r="M253" s="215"/>
      <c r="AR253" s="205">
        <v>0</v>
      </c>
      <c r="AS253" s="205">
        <v>0</v>
      </c>
      <c r="AT253" s="205">
        <v>0</v>
      </c>
    </row>
    <row r="254" spans="1:46" ht="15.75" hidden="1" customHeight="1" outlineLevel="1">
      <c r="A254" s="8" t="s">
        <v>61</v>
      </c>
      <c r="B254" s="216">
        <v>244</v>
      </c>
      <c r="C254" s="226"/>
      <c r="D254" s="227"/>
      <c r="E254" s="224"/>
      <c r="F254" s="224"/>
      <c r="G254" s="222"/>
      <c r="H254" s="221">
        <v>0.1</v>
      </c>
      <c r="I254" s="222"/>
      <c r="J254" s="223">
        <v>0</v>
      </c>
      <c r="K254" s="224"/>
      <c r="L254" s="224"/>
      <c r="M254" s="215"/>
      <c r="AR254" s="205">
        <v>0</v>
      </c>
      <c r="AS254" s="205">
        <v>0</v>
      </c>
      <c r="AT254" s="205">
        <v>0</v>
      </c>
    </row>
    <row r="255" spans="1:46" ht="15.75" hidden="1" customHeight="1" outlineLevel="1">
      <c r="A255" s="8" t="s">
        <v>61</v>
      </c>
      <c r="B255" s="216">
        <v>245</v>
      </c>
      <c r="C255" s="226"/>
      <c r="D255" s="227"/>
      <c r="E255" s="224"/>
      <c r="F255" s="224"/>
      <c r="G255" s="222"/>
      <c r="H255" s="221">
        <v>0.1</v>
      </c>
      <c r="I255" s="222"/>
      <c r="J255" s="223">
        <v>0</v>
      </c>
      <c r="K255" s="224"/>
      <c r="L255" s="224"/>
      <c r="M255" s="215"/>
      <c r="AR255" s="205">
        <v>0</v>
      </c>
      <c r="AS255" s="205">
        <v>0</v>
      </c>
      <c r="AT255" s="205">
        <v>0</v>
      </c>
    </row>
    <row r="256" spans="1:46" ht="15.75" hidden="1" customHeight="1" outlineLevel="1">
      <c r="A256" s="8" t="s">
        <v>61</v>
      </c>
      <c r="B256" s="216">
        <v>246</v>
      </c>
      <c r="C256" s="226"/>
      <c r="D256" s="227"/>
      <c r="E256" s="224"/>
      <c r="F256" s="224"/>
      <c r="G256" s="222"/>
      <c r="H256" s="221">
        <v>0.1</v>
      </c>
      <c r="I256" s="222"/>
      <c r="J256" s="223">
        <v>0</v>
      </c>
      <c r="K256" s="224"/>
      <c r="L256" s="224"/>
      <c r="M256" s="215"/>
      <c r="AR256" s="205">
        <v>0</v>
      </c>
      <c r="AS256" s="205">
        <v>0</v>
      </c>
      <c r="AT256" s="205">
        <v>0</v>
      </c>
    </row>
    <row r="257" spans="1:46" ht="15.75" hidden="1" customHeight="1" outlineLevel="1">
      <c r="A257" s="8" t="s">
        <v>61</v>
      </c>
      <c r="B257" s="216">
        <v>247</v>
      </c>
      <c r="C257" s="226"/>
      <c r="D257" s="227"/>
      <c r="E257" s="224"/>
      <c r="F257" s="224"/>
      <c r="G257" s="222"/>
      <c r="H257" s="221">
        <v>0.1</v>
      </c>
      <c r="I257" s="222"/>
      <c r="J257" s="223">
        <v>0</v>
      </c>
      <c r="K257" s="224"/>
      <c r="L257" s="224"/>
      <c r="M257" s="215"/>
      <c r="AR257" s="205">
        <v>0</v>
      </c>
      <c r="AS257" s="205">
        <v>0</v>
      </c>
      <c r="AT257" s="205">
        <v>0</v>
      </c>
    </row>
    <row r="258" spans="1:46" ht="15.75" hidden="1" customHeight="1" outlineLevel="1">
      <c r="A258" s="8" t="s">
        <v>61</v>
      </c>
      <c r="B258" s="216">
        <v>248</v>
      </c>
      <c r="C258" s="226"/>
      <c r="D258" s="227"/>
      <c r="E258" s="224"/>
      <c r="F258" s="224"/>
      <c r="G258" s="222"/>
      <c r="H258" s="221">
        <v>0.1</v>
      </c>
      <c r="I258" s="222"/>
      <c r="J258" s="223">
        <v>0</v>
      </c>
      <c r="K258" s="224"/>
      <c r="L258" s="224"/>
      <c r="M258" s="215"/>
      <c r="AR258" s="205">
        <v>0</v>
      </c>
      <c r="AS258" s="205">
        <v>0</v>
      </c>
      <c r="AT258" s="205">
        <v>0</v>
      </c>
    </row>
    <row r="259" spans="1:46" ht="15.75" hidden="1" customHeight="1" outlineLevel="1">
      <c r="A259" s="8" t="s">
        <v>61</v>
      </c>
      <c r="B259" s="216">
        <v>249</v>
      </c>
      <c r="C259" s="226"/>
      <c r="D259" s="227"/>
      <c r="E259" s="224"/>
      <c r="F259" s="224"/>
      <c r="G259" s="222"/>
      <c r="H259" s="221">
        <v>0.1</v>
      </c>
      <c r="I259" s="222"/>
      <c r="J259" s="223">
        <v>0</v>
      </c>
      <c r="K259" s="224"/>
      <c r="L259" s="224"/>
      <c r="M259" s="215"/>
      <c r="AR259" s="205">
        <v>0</v>
      </c>
      <c r="AS259" s="205">
        <v>0</v>
      </c>
      <c r="AT259" s="205">
        <v>0</v>
      </c>
    </row>
    <row r="260" spans="1:46" ht="15.75" hidden="1" customHeight="1" outlineLevel="1">
      <c r="A260" s="8" t="s">
        <v>61</v>
      </c>
      <c r="B260" s="216">
        <v>250</v>
      </c>
      <c r="C260" s="226"/>
      <c r="D260" s="227"/>
      <c r="E260" s="224"/>
      <c r="F260" s="224"/>
      <c r="G260" s="222"/>
      <c r="H260" s="221">
        <v>0.1</v>
      </c>
      <c r="I260" s="222"/>
      <c r="J260" s="223">
        <v>0</v>
      </c>
      <c r="K260" s="224"/>
      <c r="L260" s="224"/>
      <c r="M260" s="215"/>
      <c r="AR260" s="205">
        <v>0</v>
      </c>
      <c r="AS260" s="205">
        <v>0</v>
      </c>
      <c r="AT260" s="205">
        <v>0</v>
      </c>
    </row>
    <row r="261" spans="1:46" ht="15.75" hidden="1" customHeight="1" outlineLevel="1">
      <c r="A261" s="8" t="s">
        <v>61</v>
      </c>
      <c r="B261" s="216">
        <v>251</v>
      </c>
      <c r="C261" s="226"/>
      <c r="D261" s="227"/>
      <c r="E261" s="224"/>
      <c r="F261" s="224"/>
      <c r="G261" s="222"/>
      <c r="H261" s="221">
        <v>0.1</v>
      </c>
      <c r="I261" s="222"/>
      <c r="J261" s="223">
        <v>0</v>
      </c>
      <c r="K261" s="224"/>
      <c r="L261" s="224"/>
      <c r="M261" s="215"/>
      <c r="AR261" s="205">
        <v>0</v>
      </c>
      <c r="AS261" s="205">
        <v>0</v>
      </c>
      <c r="AT261" s="205">
        <v>0</v>
      </c>
    </row>
    <row r="262" spans="1:46" ht="15.75" hidden="1" customHeight="1" outlineLevel="1">
      <c r="A262" s="8" t="s">
        <v>61</v>
      </c>
      <c r="B262" s="216">
        <v>252</v>
      </c>
      <c r="C262" s="226"/>
      <c r="D262" s="227"/>
      <c r="E262" s="224"/>
      <c r="F262" s="224"/>
      <c r="G262" s="222"/>
      <c r="H262" s="221">
        <v>0.1</v>
      </c>
      <c r="I262" s="222"/>
      <c r="J262" s="223">
        <v>0</v>
      </c>
      <c r="K262" s="224"/>
      <c r="L262" s="224"/>
      <c r="M262" s="215"/>
      <c r="AR262" s="205">
        <v>0</v>
      </c>
      <c r="AS262" s="205">
        <v>0</v>
      </c>
      <c r="AT262" s="205">
        <v>0</v>
      </c>
    </row>
    <row r="263" spans="1:46" ht="15.75" hidden="1" customHeight="1" outlineLevel="1">
      <c r="A263" s="8" t="s">
        <v>61</v>
      </c>
      <c r="B263" s="216">
        <v>253</v>
      </c>
      <c r="C263" s="226"/>
      <c r="D263" s="227"/>
      <c r="E263" s="224"/>
      <c r="F263" s="224"/>
      <c r="G263" s="222"/>
      <c r="H263" s="221">
        <v>0.1</v>
      </c>
      <c r="I263" s="222"/>
      <c r="J263" s="223">
        <v>0</v>
      </c>
      <c r="K263" s="224"/>
      <c r="L263" s="224"/>
      <c r="M263" s="215"/>
      <c r="AR263" s="205">
        <v>0</v>
      </c>
      <c r="AS263" s="205">
        <v>0</v>
      </c>
      <c r="AT263" s="205">
        <v>0</v>
      </c>
    </row>
    <row r="264" spans="1:46" ht="15.75" hidden="1" customHeight="1" outlineLevel="1">
      <c r="A264" s="8" t="s">
        <v>61</v>
      </c>
      <c r="B264" s="216">
        <v>254</v>
      </c>
      <c r="C264" s="226"/>
      <c r="D264" s="227"/>
      <c r="E264" s="224"/>
      <c r="F264" s="224"/>
      <c r="G264" s="222"/>
      <c r="H264" s="221">
        <v>0.1</v>
      </c>
      <c r="I264" s="222"/>
      <c r="J264" s="223">
        <v>0</v>
      </c>
      <c r="K264" s="224"/>
      <c r="L264" s="224"/>
      <c r="M264" s="215"/>
      <c r="AR264" s="205">
        <v>0</v>
      </c>
      <c r="AS264" s="205">
        <v>0</v>
      </c>
      <c r="AT264" s="205">
        <v>0</v>
      </c>
    </row>
    <row r="265" spans="1:46" ht="15.75" hidden="1" customHeight="1" outlineLevel="1">
      <c r="A265" s="8" t="s">
        <v>61</v>
      </c>
      <c r="B265" s="216">
        <v>255</v>
      </c>
      <c r="C265" s="226"/>
      <c r="D265" s="227"/>
      <c r="E265" s="224"/>
      <c r="F265" s="224"/>
      <c r="G265" s="222"/>
      <c r="H265" s="221">
        <v>0.1</v>
      </c>
      <c r="I265" s="222"/>
      <c r="J265" s="223">
        <v>0</v>
      </c>
      <c r="K265" s="224"/>
      <c r="L265" s="224"/>
      <c r="M265" s="215"/>
      <c r="AR265" s="205">
        <v>0</v>
      </c>
      <c r="AS265" s="205">
        <v>0</v>
      </c>
      <c r="AT265" s="205">
        <v>0</v>
      </c>
    </row>
    <row r="266" spans="1:46" ht="15.75" hidden="1" customHeight="1" outlineLevel="1">
      <c r="A266" s="8" t="s">
        <v>61</v>
      </c>
      <c r="B266" s="216">
        <v>256</v>
      </c>
      <c r="C266" s="226"/>
      <c r="D266" s="227"/>
      <c r="E266" s="224"/>
      <c r="F266" s="224"/>
      <c r="G266" s="222"/>
      <c r="H266" s="221">
        <v>0.1</v>
      </c>
      <c r="I266" s="222"/>
      <c r="J266" s="223">
        <v>0</v>
      </c>
      <c r="K266" s="224"/>
      <c r="L266" s="224"/>
      <c r="M266" s="215"/>
      <c r="AR266" s="205">
        <v>0</v>
      </c>
      <c r="AS266" s="205">
        <v>0</v>
      </c>
      <c r="AT266" s="205">
        <v>0</v>
      </c>
    </row>
    <row r="267" spans="1:46" ht="15.75" hidden="1" customHeight="1" outlineLevel="1">
      <c r="A267" s="8" t="s">
        <v>61</v>
      </c>
      <c r="B267" s="216">
        <v>257</v>
      </c>
      <c r="C267" s="226"/>
      <c r="D267" s="227"/>
      <c r="E267" s="224"/>
      <c r="F267" s="224"/>
      <c r="G267" s="222"/>
      <c r="H267" s="221">
        <v>0.1</v>
      </c>
      <c r="I267" s="222"/>
      <c r="J267" s="223">
        <v>0</v>
      </c>
      <c r="K267" s="224"/>
      <c r="L267" s="224"/>
      <c r="M267" s="215"/>
      <c r="AR267" s="205">
        <v>0</v>
      </c>
      <c r="AS267" s="205">
        <v>0</v>
      </c>
      <c r="AT267" s="205">
        <v>0</v>
      </c>
    </row>
    <row r="268" spans="1:46" ht="15.75" hidden="1" customHeight="1" outlineLevel="1">
      <c r="A268" s="8" t="s">
        <v>61</v>
      </c>
      <c r="B268" s="216">
        <v>258</v>
      </c>
      <c r="C268" s="226"/>
      <c r="D268" s="227"/>
      <c r="E268" s="224"/>
      <c r="F268" s="224"/>
      <c r="G268" s="222"/>
      <c r="H268" s="221">
        <v>0.1</v>
      </c>
      <c r="I268" s="222"/>
      <c r="J268" s="223">
        <v>0</v>
      </c>
      <c r="K268" s="224"/>
      <c r="L268" s="224"/>
      <c r="M268" s="215"/>
      <c r="AR268" s="205">
        <v>0</v>
      </c>
      <c r="AS268" s="205">
        <v>0</v>
      </c>
      <c r="AT268" s="205">
        <v>0</v>
      </c>
    </row>
    <row r="269" spans="1:46" ht="15.75" hidden="1" customHeight="1" outlineLevel="1">
      <c r="A269" s="8" t="s">
        <v>61</v>
      </c>
      <c r="B269" s="216">
        <v>259</v>
      </c>
      <c r="C269" s="226"/>
      <c r="D269" s="227"/>
      <c r="E269" s="224"/>
      <c r="F269" s="224"/>
      <c r="G269" s="222"/>
      <c r="H269" s="221">
        <v>0.1</v>
      </c>
      <c r="I269" s="222"/>
      <c r="J269" s="223">
        <v>0</v>
      </c>
      <c r="K269" s="224"/>
      <c r="L269" s="224"/>
      <c r="M269" s="215"/>
      <c r="AR269" s="205">
        <v>0</v>
      </c>
      <c r="AS269" s="205">
        <v>0</v>
      </c>
      <c r="AT269" s="205">
        <v>0</v>
      </c>
    </row>
    <row r="270" spans="1:46" ht="15.75" hidden="1" customHeight="1" outlineLevel="1">
      <c r="A270" s="8" t="s">
        <v>61</v>
      </c>
      <c r="B270" s="216">
        <v>260</v>
      </c>
      <c r="C270" s="226"/>
      <c r="D270" s="227"/>
      <c r="E270" s="224"/>
      <c r="F270" s="224"/>
      <c r="G270" s="222"/>
      <c r="H270" s="221">
        <v>0.1</v>
      </c>
      <c r="I270" s="222"/>
      <c r="J270" s="223">
        <v>0</v>
      </c>
      <c r="K270" s="224"/>
      <c r="L270" s="224"/>
      <c r="M270" s="215"/>
      <c r="AR270" s="205">
        <v>0</v>
      </c>
      <c r="AS270" s="205">
        <v>0</v>
      </c>
      <c r="AT270" s="205">
        <v>0</v>
      </c>
    </row>
    <row r="271" spans="1:46" ht="15.75" hidden="1" customHeight="1" outlineLevel="1">
      <c r="A271" s="8" t="s">
        <v>61</v>
      </c>
      <c r="B271" s="216">
        <v>261</v>
      </c>
      <c r="C271" s="226"/>
      <c r="D271" s="227"/>
      <c r="E271" s="224"/>
      <c r="F271" s="224"/>
      <c r="G271" s="222"/>
      <c r="H271" s="221">
        <v>0.1</v>
      </c>
      <c r="I271" s="222"/>
      <c r="J271" s="223">
        <v>0</v>
      </c>
      <c r="K271" s="224"/>
      <c r="L271" s="224"/>
      <c r="M271" s="215"/>
      <c r="AR271" s="205">
        <v>0</v>
      </c>
      <c r="AS271" s="205">
        <v>0</v>
      </c>
      <c r="AT271" s="205">
        <v>0</v>
      </c>
    </row>
    <row r="272" spans="1:46" ht="15.75" hidden="1" customHeight="1" outlineLevel="1">
      <c r="A272" s="8" t="s">
        <v>61</v>
      </c>
      <c r="B272" s="216">
        <v>262</v>
      </c>
      <c r="C272" s="226"/>
      <c r="D272" s="227"/>
      <c r="E272" s="224"/>
      <c r="F272" s="224"/>
      <c r="G272" s="222"/>
      <c r="H272" s="221">
        <v>0.1</v>
      </c>
      <c r="I272" s="222"/>
      <c r="J272" s="223">
        <v>0</v>
      </c>
      <c r="K272" s="224"/>
      <c r="L272" s="224"/>
      <c r="M272" s="215"/>
      <c r="AR272" s="205">
        <v>0</v>
      </c>
      <c r="AS272" s="205">
        <v>0</v>
      </c>
      <c r="AT272" s="205">
        <v>0</v>
      </c>
    </row>
    <row r="273" spans="1:46" ht="15.75" hidden="1" customHeight="1" outlineLevel="1">
      <c r="A273" s="8" t="s">
        <v>61</v>
      </c>
      <c r="B273" s="216">
        <v>263</v>
      </c>
      <c r="C273" s="226"/>
      <c r="D273" s="227"/>
      <c r="E273" s="224"/>
      <c r="F273" s="224"/>
      <c r="G273" s="222"/>
      <c r="H273" s="221">
        <v>0.1</v>
      </c>
      <c r="I273" s="222"/>
      <c r="J273" s="223">
        <v>0</v>
      </c>
      <c r="K273" s="224"/>
      <c r="L273" s="224"/>
      <c r="M273" s="215"/>
      <c r="AR273" s="205">
        <v>0</v>
      </c>
      <c r="AS273" s="205">
        <v>0</v>
      </c>
      <c r="AT273" s="205">
        <v>0</v>
      </c>
    </row>
    <row r="274" spans="1:46" ht="15.75" hidden="1" customHeight="1" outlineLevel="1">
      <c r="A274" s="8" t="s">
        <v>61</v>
      </c>
      <c r="B274" s="216">
        <v>264</v>
      </c>
      <c r="C274" s="226"/>
      <c r="D274" s="227"/>
      <c r="E274" s="224"/>
      <c r="F274" s="224"/>
      <c r="G274" s="222"/>
      <c r="H274" s="221">
        <v>0.1</v>
      </c>
      <c r="I274" s="222"/>
      <c r="J274" s="223">
        <v>0</v>
      </c>
      <c r="K274" s="224"/>
      <c r="L274" s="224"/>
      <c r="M274" s="215"/>
      <c r="AR274" s="205">
        <v>0</v>
      </c>
      <c r="AS274" s="205">
        <v>0</v>
      </c>
      <c r="AT274" s="205">
        <v>0</v>
      </c>
    </row>
    <row r="275" spans="1:46" ht="15.75" hidden="1" customHeight="1" outlineLevel="1">
      <c r="A275" s="8" t="s">
        <v>61</v>
      </c>
      <c r="B275" s="216">
        <v>265</v>
      </c>
      <c r="C275" s="226"/>
      <c r="D275" s="227"/>
      <c r="E275" s="224"/>
      <c r="F275" s="224"/>
      <c r="G275" s="222"/>
      <c r="H275" s="221">
        <v>0.1</v>
      </c>
      <c r="I275" s="222"/>
      <c r="J275" s="223">
        <v>0</v>
      </c>
      <c r="K275" s="224"/>
      <c r="L275" s="224"/>
      <c r="M275" s="215"/>
      <c r="AR275" s="205">
        <v>0</v>
      </c>
      <c r="AS275" s="205">
        <v>0</v>
      </c>
      <c r="AT275" s="205">
        <v>0</v>
      </c>
    </row>
    <row r="276" spans="1:46" ht="15.75" hidden="1" customHeight="1" outlineLevel="1">
      <c r="A276" s="8" t="s">
        <v>61</v>
      </c>
      <c r="B276" s="216">
        <v>266</v>
      </c>
      <c r="C276" s="226"/>
      <c r="D276" s="227"/>
      <c r="E276" s="224"/>
      <c r="F276" s="224"/>
      <c r="G276" s="222"/>
      <c r="H276" s="221">
        <v>0.1</v>
      </c>
      <c r="I276" s="222"/>
      <c r="J276" s="223">
        <v>0</v>
      </c>
      <c r="K276" s="224"/>
      <c r="L276" s="224"/>
      <c r="M276" s="215"/>
      <c r="AR276" s="205">
        <v>0</v>
      </c>
      <c r="AS276" s="205">
        <v>0</v>
      </c>
      <c r="AT276" s="205">
        <v>0</v>
      </c>
    </row>
    <row r="277" spans="1:46" ht="15.75" hidden="1" customHeight="1" outlineLevel="1">
      <c r="A277" s="8" t="s">
        <v>61</v>
      </c>
      <c r="B277" s="216">
        <v>267</v>
      </c>
      <c r="C277" s="226"/>
      <c r="D277" s="227"/>
      <c r="E277" s="224"/>
      <c r="F277" s="224"/>
      <c r="G277" s="222"/>
      <c r="H277" s="221">
        <v>0.1</v>
      </c>
      <c r="I277" s="222"/>
      <c r="J277" s="223">
        <v>0</v>
      </c>
      <c r="K277" s="224"/>
      <c r="L277" s="224"/>
      <c r="M277" s="215"/>
      <c r="AR277" s="205">
        <v>0</v>
      </c>
      <c r="AS277" s="205">
        <v>0</v>
      </c>
      <c r="AT277" s="205">
        <v>0</v>
      </c>
    </row>
    <row r="278" spans="1:46" ht="15.75" hidden="1" customHeight="1" outlineLevel="1">
      <c r="A278" s="8" t="s">
        <v>61</v>
      </c>
      <c r="B278" s="216">
        <v>268</v>
      </c>
      <c r="C278" s="226"/>
      <c r="D278" s="227"/>
      <c r="E278" s="224"/>
      <c r="F278" s="224"/>
      <c r="G278" s="222"/>
      <c r="H278" s="221">
        <v>0.1</v>
      </c>
      <c r="I278" s="222"/>
      <c r="J278" s="223">
        <v>0</v>
      </c>
      <c r="K278" s="224"/>
      <c r="L278" s="224"/>
      <c r="M278" s="215"/>
      <c r="AR278" s="205">
        <v>0</v>
      </c>
      <c r="AS278" s="205">
        <v>0</v>
      </c>
      <c r="AT278" s="205">
        <v>0</v>
      </c>
    </row>
    <row r="279" spans="1:46" ht="15.75" hidden="1" customHeight="1" outlineLevel="1">
      <c r="A279" s="8" t="s">
        <v>61</v>
      </c>
      <c r="B279" s="216">
        <v>269</v>
      </c>
      <c r="C279" s="226"/>
      <c r="D279" s="227"/>
      <c r="E279" s="224"/>
      <c r="F279" s="224"/>
      <c r="G279" s="222"/>
      <c r="H279" s="221">
        <v>0.1</v>
      </c>
      <c r="I279" s="222"/>
      <c r="J279" s="223">
        <v>0</v>
      </c>
      <c r="K279" s="224"/>
      <c r="L279" s="224"/>
      <c r="M279" s="215"/>
      <c r="AR279" s="205">
        <v>0</v>
      </c>
      <c r="AS279" s="205">
        <v>0</v>
      </c>
      <c r="AT279" s="205">
        <v>0</v>
      </c>
    </row>
    <row r="280" spans="1:46" ht="15.75" hidden="1" customHeight="1" outlineLevel="1">
      <c r="A280" s="8" t="s">
        <v>61</v>
      </c>
      <c r="B280" s="216">
        <v>270</v>
      </c>
      <c r="C280" s="226"/>
      <c r="D280" s="227"/>
      <c r="E280" s="224"/>
      <c r="F280" s="224"/>
      <c r="G280" s="222"/>
      <c r="H280" s="221">
        <v>0.1</v>
      </c>
      <c r="I280" s="222"/>
      <c r="J280" s="223">
        <v>0</v>
      </c>
      <c r="K280" s="224"/>
      <c r="L280" s="224"/>
      <c r="M280" s="215"/>
      <c r="AR280" s="205">
        <v>0</v>
      </c>
      <c r="AS280" s="205">
        <v>0</v>
      </c>
      <c r="AT280" s="205">
        <v>0</v>
      </c>
    </row>
    <row r="281" spans="1:46" ht="15.75" hidden="1" customHeight="1" outlineLevel="1">
      <c r="A281" s="8" t="s">
        <v>61</v>
      </c>
      <c r="B281" s="216">
        <v>271</v>
      </c>
      <c r="C281" s="226"/>
      <c r="D281" s="227"/>
      <c r="E281" s="224"/>
      <c r="F281" s="224"/>
      <c r="G281" s="222"/>
      <c r="H281" s="221">
        <v>0.1</v>
      </c>
      <c r="I281" s="222"/>
      <c r="J281" s="223">
        <v>0</v>
      </c>
      <c r="K281" s="224"/>
      <c r="L281" s="224"/>
      <c r="M281" s="215"/>
      <c r="AR281" s="205">
        <v>0</v>
      </c>
      <c r="AS281" s="205">
        <v>0</v>
      </c>
      <c r="AT281" s="205">
        <v>0</v>
      </c>
    </row>
    <row r="282" spans="1:46" ht="15.75" hidden="1" customHeight="1" outlineLevel="1">
      <c r="A282" s="8" t="s">
        <v>61</v>
      </c>
      <c r="B282" s="216">
        <v>272</v>
      </c>
      <c r="C282" s="226"/>
      <c r="D282" s="227"/>
      <c r="E282" s="224"/>
      <c r="F282" s="224"/>
      <c r="G282" s="222"/>
      <c r="H282" s="221">
        <v>0.1</v>
      </c>
      <c r="I282" s="222"/>
      <c r="J282" s="223">
        <v>0</v>
      </c>
      <c r="K282" s="224"/>
      <c r="L282" s="224"/>
      <c r="M282" s="215"/>
      <c r="AR282" s="205">
        <v>0</v>
      </c>
      <c r="AS282" s="205">
        <v>0</v>
      </c>
      <c r="AT282" s="205">
        <v>0</v>
      </c>
    </row>
    <row r="283" spans="1:46" ht="15.75" hidden="1" customHeight="1" outlineLevel="1">
      <c r="A283" s="8" t="s">
        <v>61</v>
      </c>
      <c r="B283" s="216">
        <v>273</v>
      </c>
      <c r="C283" s="226"/>
      <c r="D283" s="227"/>
      <c r="E283" s="224"/>
      <c r="F283" s="224"/>
      <c r="G283" s="222"/>
      <c r="H283" s="221">
        <v>0.1</v>
      </c>
      <c r="I283" s="222"/>
      <c r="J283" s="223">
        <v>0</v>
      </c>
      <c r="K283" s="224"/>
      <c r="L283" s="224"/>
      <c r="M283" s="215"/>
      <c r="AR283" s="205">
        <v>0</v>
      </c>
      <c r="AS283" s="205">
        <v>0</v>
      </c>
      <c r="AT283" s="205">
        <v>0</v>
      </c>
    </row>
    <row r="284" spans="1:46" ht="15.75" hidden="1" customHeight="1" outlineLevel="1">
      <c r="A284" s="8" t="s">
        <v>61</v>
      </c>
      <c r="B284" s="216">
        <v>274</v>
      </c>
      <c r="C284" s="226"/>
      <c r="D284" s="227"/>
      <c r="E284" s="224"/>
      <c r="F284" s="224"/>
      <c r="G284" s="222"/>
      <c r="H284" s="221">
        <v>0.1</v>
      </c>
      <c r="I284" s="222"/>
      <c r="J284" s="223">
        <v>0</v>
      </c>
      <c r="K284" s="224"/>
      <c r="L284" s="224"/>
      <c r="M284" s="215"/>
      <c r="AR284" s="205">
        <v>0</v>
      </c>
      <c r="AS284" s="205">
        <v>0</v>
      </c>
      <c r="AT284" s="205">
        <v>0</v>
      </c>
    </row>
    <row r="285" spans="1:46" ht="15.75" hidden="1" customHeight="1" outlineLevel="1">
      <c r="A285" s="8" t="s">
        <v>61</v>
      </c>
      <c r="B285" s="216">
        <v>275</v>
      </c>
      <c r="C285" s="226"/>
      <c r="D285" s="227"/>
      <c r="E285" s="224"/>
      <c r="F285" s="224"/>
      <c r="G285" s="222"/>
      <c r="H285" s="221">
        <v>0.1</v>
      </c>
      <c r="I285" s="222"/>
      <c r="J285" s="223">
        <v>0</v>
      </c>
      <c r="K285" s="224"/>
      <c r="L285" s="224"/>
      <c r="M285" s="215"/>
      <c r="AR285" s="205">
        <v>0</v>
      </c>
      <c r="AS285" s="205">
        <v>0</v>
      </c>
      <c r="AT285" s="205">
        <v>0</v>
      </c>
    </row>
    <row r="286" spans="1:46" ht="15.75" hidden="1" customHeight="1" outlineLevel="1">
      <c r="A286" s="8" t="s">
        <v>61</v>
      </c>
      <c r="B286" s="216">
        <v>276</v>
      </c>
      <c r="C286" s="226"/>
      <c r="D286" s="227"/>
      <c r="E286" s="224"/>
      <c r="F286" s="224"/>
      <c r="G286" s="222"/>
      <c r="H286" s="221">
        <v>0.1</v>
      </c>
      <c r="I286" s="222"/>
      <c r="J286" s="223">
        <v>0</v>
      </c>
      <c r="K286" s="224"/>
      <c r="L286" s="224"/>
      <c r="M286" s="215"/>
      <c r="AR286" s="205">
        <v>0</v>
      </c>
      <c r="AS286" s="205">
        <v>0</v>
      </c>
      <c r="AT286" s="205">
        <v>0</v>
      </c>
    </row>
    <row r="287" spans="1:46" ht="15.75" hidden="1" customHeight="1" outlineLevel="1">
      <c r="A287" s="8" t="s">
        <v>61</v>
      </c>
      <c r="B287" s="216">
        <v>277</v>
      </c>
      <c r="C287" s="226"/>
      <c r="D287" s="227"/>
      <c r="E287" s="224"/>
      <c r="F287" s="224"/>
      <c r="G287" s="222"/>
      <c r="H287" s="221">
        <v>0.1</v>
      </c>
      <c r="I287" s="222"/>
      <c r="J287" s="223">
        <v>0</v>
      </c>
      <c r="K287" s="224"/>
      <c r="L287" s="224"/>
      <c r="M287" s="215"/>
      <c r="AR287" s="205">
        <v>0</v>
      </c>
      <c r="AS287" s="205">
        <v>0</v>
      </c>
      <c r="AT287" s="205">
        <v>0</v>
      </c>
    </row>
    <row r="288" spans="1:46" ht="15.75" hidden="1" customHeight="1" outlineLevel="1">
      <c r="A288" s="8" t="s">
        <v>61</v>
      </c>
      <c r="B288" s="216">
        <v>278</v>
      </c>
      <c r="C288" s="226"/>
      <c r="D288" s="227"/>
      <c r="E288" s="224"/>
      <c r="F288" s="224"/>
      <c r="G288" s="222"/>
      <c r="H288" s="221">
        <v>0.1</v>
      </c>
      <c r="I288" s="222"/>
      <c r="J288" s="223">
        <v>0</v>
      </c>
      <c r="K288" s="224"/>
      <c r="L288" s="224"/>
      <c r="M288" s="215"/>
      <c r="AR288" s="205">
        <v>0</v>
      </c>
      <c r="AS288" s="205">
        <v>0</v>
      </c>
      <c r="AT288" s="205">
        <v>0</v>
      </c>
    </row>
    <row r="289" spans="1:46" ht="15.75" hidden="1" customHeight="1" outlineLevel="1">
      <c r="A289" s="8" t="s">
        <v>61</v>
      </c>
      <c r="B289" s="216">
        <v>279</v>
      </c>
      <c r="C289" s="226"/>
      <c r="D289" s="227"/>
      <c r="E289" s="224"/>
      <c r="F289" s="224"/>
      <c r="G289" s="222"/>
      <c r="H289" s="221">
        <v>0.1</v>
      </c>
      <c r="I289" s="222"/>
      <c r="J289" s="223">
        <v>0</v>
      </c>
      <c r="K289" s="224"/>
      <c r="L289" s="224"/>
      <c r="M289" s="215"/>
      <c r="AR289" s="205">
        <v>0</v>
      </c>
      <c r="AS289" s="205">
        <v>0</v>
      </c>
      <c r="AT289" s="205">
        <v>0</v>
      </c>
    </row>
    <row r="290" spans="1:46" ht="15.75" hidden="1" customHeight="1" outlineLevel="1">
      <c r="A290" s="8" t="s">
        <v>61</v>
      </c>
      <c r="B290" s="216">
        <v>280</v>
      </c>
      <c r="C290" s="226"/>
      <c r="D290" s="227"/>
      <c r="E290" s="224"/>
      <c r="F290" s="224"/>
      <c r="G290" s="222"/>
      <c r="H290" s="221">
        <v>0.1</v>
      </c>
      <c r="I290" s="222"/>
      <c r="J290" s="223">
        <v>0</v>
      </c>
      <c r="K290" s="224"/>
      <c r="L290" s="224"/>
      <c r="M290" s="215"/>
      <c r="AR290" s="205">
        <v>0</v>
      </c>
      <c r="AS290" s="205">
        <v>0</v>
      </c>
      <c r="AT290" s="205">
        <v>0</v>
      </c>
    </row>
    <row r="291" spans="1:46" ht="15.75" hidden="1" customHeight="1" outlineLevel="1">
      <c r="A291" s="8" t="s">
        <v>61</v>
      </c>
      <c r="B291" s="216">
        <v>281</v>
      </c>
      <c r="C291" s="226"/>
      <c r="D291" s="227"/>
      <c r="E291" s="224"/>
      <c r="F291" s="224"/>
      <c r="G291" s="222"/>
      <c r="H291" s="221">
        <v>0.1</v>
      </c>
      <c r="I291" s="222"/>
      <c r="J291" s="223">
        <v>0</v>
      </c>
      <c r="K291" s="224"/>
      <c r="L291" s="224"/>
      <c r="M291" s="215"/>
      <c r="AR291" s="205">
        <v>0</v>
      </c>
      <c r="AS291" s="205">
        <v>0</v>
      </c>
      <c r="AT291" s="205">
        <v>0</v>
      </c>
    </row>
    <row r="292" spans="1:46" ht="15.75" hidden="1" customHeight="1" outlineLevel="1">
      <c r="A292" s="8" t="s">
        <v>61</v>
      </c>
      <c r="B292" s="216">
        <v>282</v>
      </c>
      <c r="C292" s="226"/>
      <c r="D292" s="227"/>
      <c r="E292" s="224"/>
      <c r="F292" s="224"/>
      <c r="G292" s="222"/>
      <c r="H292" s="221">
        <v>0.1</v>
      </c>
      <c r="I292" s="222"/>
      <c r="J292" s="223">
        <v>0</v>
      </c>
      <c r="K292" s="224"/>
      <c r="L292" s="224"/>
      <c r="M292" s="215"/>
      <c r="AR292" s="205">
        <v>0</v>
      </c>
      <c r="AS292" s="205">
        <v>0</v>
      </c>
      <c r="AT292" s="205">
        <v>0</v>
      </c>
    </row>
    <row r="293" spans="1:46" ht="15.75" hidden="1" customHeight="1" outlineLevel="1">
      <c r="A293" s="8" t="s">
        <v>61</v>
      </c>
      <c r="B293" s="216">
        <v>283</v>
      </c>
      <c r="C293" s="226"/>
      <c r="D293" s="227"/>
      <c r="E293" s="224"/>
      <c r="F293" s="224"/>
      <c r="G293" s="222"/>
      <c r="H293" s="221">
        <v>0.1</v>
      </c>
      <c r="I293" s="222"/>
      <c r="J293" s="223">
        <v>0</v>
      </c>
      <c r="K293" s="224"/>
      <c r="L293" s="224"/>
      <c r="M293" s="215"/>
      <c r="AR293" s="205">
        <v>0</v>
      </c>
      <c r="AS293" s="205">
        <v>0</v>
      </c>
      <c r="AT293" s="205">
        <v>0</v>
      </c>
    </row>
    <row r="294" spans="1:46" ht="15.75" hidden="1" customHeight="1" outlineLevel="1">
      <c r="A294" s="8" t="s">
        <v>61</v>
      </c>
      <c r="B294" s="216">
        <v>284</v>
      </c>
      <c r="C294" s="226"/>
      <c r="D294" s="227"/>
      <c r="E294" s="224"/>
      <c r="F294" s="224"/>
      <c r="G294" s="222"/>
      <c r="H294" s="221">
        <v>0.1</v>
      </c>
      <c r="I294" s="222"/>
      <c r="J294" s="223">
        <v>0</v>
      </c>
      <c r="K294" s="224"/>
      <c r="L294" s="224"/>
      <c r="M294" s="215"/>
      <c r="AR294" s="205">
        <v>0</v>
      </c>
      <c r="AS294" s="205">
        <v>0</v>
      </c>
      <c r="AT294" s="205">
        <v>0</v>
      </c>
    </row>
    <row r="295" spans="1:46" ht="15.75" hidden="1" customHeight="1" outlineLevel="1">
      <c r="A295" s="8" t="s">
        <v>61</v>
      </c>
      <c r="B295" s="216">
        <v>285</v>
      </c>
      <c r="C295" s="226"/>
      <c r="D295" s="227"/>
      <c r="E295" s="224"/>
      <c r="F295" s="224"/>
      <c r="G295" s="222"/>
      <c r="H295" s="221">
        <v>0.1</v>
      </c>
      <c r="I295" s="222"/>
      <c r="J295" s="223">
        <v>0</v>
      </c>
      <c r="K295" s="224"/>
      <c r="L295" s="224"/>
      <c r="M295" s="215"/>
      <c r="AR295" s="205">
        <v>0</v>
      </c>
      <c r="AS295" s="205">
        <v>0</v>
      </c>
      <c r="AT295" s="205">
        <v>0</v>
      </c>
    </row>
    <row r="296" spans="1:46" ht="15.75" hidden="1" customHeight="1" outlineLevel="1">
      <c r="A296" s="8" t="s">
        <v>61</v>
      </c>
      <c r="B296" s="216">
        <v>286</v>
      </c>
      <c r="C296" s="226"/>
      <c r="D296" s="227"/>
      <c r="E296" s="224"/>
      <c r="F296" s="224"/>
      <c r="G296" s="222"/>
      <c r="H296" s="221">
        <v>0.1</v>
      </c>
      <c r="I296" s="222"/>
      <c r="J296" s="223">
        <v>0</v>
      </c>
      <c r="K296" s="224"/>
      <c r="L296" s="224"/>
      <c r="M296" s="215"/>
      <c r="AR296" s="205">
        <v>0</v>
      </c>
      <c r="AS296" s="205">
        <v>0</v>
      </c>
      <c r="AT296" s="205">
        <v>0</v>
      </c>
    </row>
    <row r="297" spans="1:46" ht="15.75" hidden="1" customHeight="1" outlineLevel="1">
      <c r="A297" s="8" t="s">
        <v>61</v>
      </c>
      <c r="B297" s="216">
        <v>287</v>
      </c>
      <c r="C297" s="226"/>
      <c r="D297" s="227"/>
      <c r="E297" s="224"/>
      <c r="F297" s="224"/>
      <c r="G297" s="222"/>
      <c r="H297" s="221">
        <v>0.1</v>
      </c>
      <c r="I297" s="222"/>
      <c r="J297" s="223">
        <v>0</v>
      </c>
      <c r="K297" s="224"/>
      <c r="L297" s="224"/>
      <c r="M297" s="215"/>
      <c r="AR297" s="205">
        <v>0</v>
      </c>
      <c r="AS297" s="205">
        <v>0</v>
      </c>
      <c r="AT297" s="205">
        <v>0</v>
      </c>
    </row>
    <row r="298" spans="1:46" ht="15.75" hidden="1" customHeight="1" outlineLevel="1">
      <c r="A298" s="8" t="s">
        <v>61</v>
      </c>
      <c r="B298" s="216">
        <v>288</v>
      </c>
      <c r="C298" s="226"/>
      <c r="D298" s="227"/>
      <c r="E298" s="224"/>
      <c r="F298" s="224"/>
      <c r="G298" s="222"/>
      <c r="H298" s="221">
        <v>0.1</v>
      </c>
      <c r="I298" s="222"/>
      <c r="J298" s="223">
        <v>0</v>
      </c>
      <c r="K298" s="224"/>
      <c r="L298" s="224"/>
      <c r="M298" s="215"/>
      <c r="AR298" s="205">
        <v>0</v>
      </c>
      <c r="AS298" s="205">
        <v>0</v>
      </c>
      <c r="AT298" s="205">
        <v>0</v>
      </c>
    </row>
    <row r="299" spans="1:46" ht="15.75" hidden="1" customHeight="1" outlineLevel="1">
      <c r="A299" s="8" t="s">
        <v>61</v>
      </c>
      <c r="B299" s="216">
        <v>289</v>
      </c>
      <c r="C299" s="226"/>
      <c r="D299" s="227"/>
      <c r="E299" s="224"/>
      <c r="F299" s="224"/>
      <c r="G299" s="222"/>
      <c r="H299" s="221">
        <v>0.1</v>
      </c>
      <c r="I299" s="222"/>
      <c r="J299" s="223">
        <v>0</v>
      </c>
      <c r="K299" s="224"/>
      <c r="L299" s="224"/>
      <c r="M299" s="215"/>
      <c r="AR299" s="205">
        <v>0</v>
      </c>
      <c r="AS299" s="205">
        <v>0</v>
      </c>
      <c r="AT299" s="205">
        <v>0</v>
      </c>
    </row>
    <row r="300" spans="1:46" ht="15.75" hidden="1" customHeight="1" outlineLevel="1">
      <c r="A300" s="8" t="s">
        <v>61</v>
      </c>
      <c r="B300" s="216">
        <v>290</v>
      </c>
      <c r="C300" s="226"/>
      <c r="D300" s="227"/>
      <c r="E300" s="224"/>
      <c r="F300" s="224"/>
      <c r="G300" s="222"/>
      <c r="H300" s="221">
        <v>0.1</v>
      </c>
      <c r="I300" s="222"/>
      <c r="J300" s="223">
        <v>0</v>
      </c>
      <c r="K300" s="224"/>
      <c r="L300" s="224"/>
      <c r="M300" s="215"/>
      <c r="AR300" s="205">
        <v>0</v>
      </c>
      <c r="AS300" s="205">
        <v>0</v>
      </c>
      <c r="AT300" s="205">
        <v>0</v>
      </c>
    </row>
    <row r="301" spans="1:46" ht="15.75" hidden="1" customHeight="1" outlineLevel="1">
      <c r="A301" s="8" t="s">
        <v>61</v>
      </c>
      <c r="B301" s="216">
        <v>291</v>
      </c>
      <c r="C301" s="226"/>
      <c r="D301" s="227"/>
      <c r="E301" s="224"/>
      <c r="F301" s="224"/>
      <c r="G301" s="222"/>
      <c r="H301" s="221">
        <v>0.1</v>
      </c>
      <c r="I301" s="222"/>
      <c r="J301" s="223">
        <v>0</v>
      </c>
      <c r="K301" s="224"/>
      <c r="L301" s="224"/>
      <c r="M301" s="215"/>
      <c r="AR301" s="205">
        <v>0</v>
      </c>
      <c r="AS301" s="205">
        <v>0</v>
      </c>
      <c r="AT301" s="205">
        <v>0</v>
      </c>
    </row>
    <row r="302" spans="1:46" ht="15.75" hidden="1" customHeight="1" outlineLevel="1">
      <c r="A302" s="8" t="s">
        <v>61</v>
      </c>
      <c r="B302" s="216">
        <v>292</v>
      </c>
      <c r="C302" s="226"/>
      <c r="D302" s="227"/>
      <c r="E302" s="224"/>
      <c r="F302" s="224"/>
      <c r="G302" s="222"/>
      <c r="H302" s="221">
        <v>0.1</v>
      </c>
      <c r="I302" s="222"/>
      <c r="J302" s="223">
        <v>0</v>
      </c>
      <c r="K302" s="224"/>
      <c r="L302" s="224"/>
      <c r="M302" s="215"/>
      <c r="AR302" s="205">
        <v>0</v>
      </c>
      <c r="AS302" s="205">
        <v>0</v>
      </c>
      <c r="AT302" s="205">
        <v>0</v>
      </c>
    </row>
    <row r="303" spans="1:46" ht="15.75" hidden="1" customHeight="1" outlineLevel="1">
      <c r="A303" s="8" t="s">
        <v>61</v>
      </c>
      <c r="B303" s="216">
        <v>293</v>
      </c>
      <c r="C303" s="226"/>
      <c r="D303" s="227"/>
      <c r="E303" s="224"/>
      <c r="F303" s="224"/>
      <c r="G303" s="222"/>
      <c r="H303" s="221">
        <v>0.1</v>
      </c>
      <c r="I303" s="222"/>
      <c r="J303" s="223">
        <v>0</v>
      </c>
      <c r="K303" s="224"/>
      <c r="L303" s="224"/>
      <c r="M303" s="215"/>
      <c r="AR303" s="205">
        <v>0</v>
      </c>
      <c r="AS303" s="205">
        <v>0</v>
      </c>
      <c r="AT303" s="205">
        <v>0</v>
      </c>
    </row>
    <row r="304" spans="1:46" ht="15.75" hidden="1" customHeight="1" outlineLevel="1">
      <c r="A304" s="8" t="s">
        <v>61</v>
      </c>
      <c r="B304" s="216">
        <v>294</v>
      </c>
      <c r="C304" s="226"/>
      <c r="D304" s="227"/>
      <c r="E304" s="224"/>
      <c r="F304" s="224"/>
      <c r="G304" s="222"/>
      <c r="H304" s="221">
        <v>0.1</v>
      </c>
      <c r="I304" s="222"/>
      <c r="J304" s="223">
        <v>0</v>
      </c>
      <c r="K304" s="224"/>
      <c r="L304" s="224"/>
      <c r="M304" s="215"/>
      <c r="AR304" s="205">
        <v>0</v>
      </c>
      <c r="AS304" s="205">
        <v>0</v>
      </c>
      <c r="AT304" s="205">
        <v>0</v>
      </c>
    </row>
    <row r="305" spans="1:46" ht="15.75" hidden="1" customHeight="1" outlineLevel="1">
      <c r="A305" s="8" t="s">
        <v>61</v>
      </c>
      <c r="B305" s="216">
        <v>295</v>
      </c>
      <c r="C305" s="226"/>
      <c r="D305" s="227"/>
      <c r="E305" s="224"/>
      <c r="F305" s="224"/>
      <c r="G305" s="222"/>
      <c r="H305" s="221">
        <v>0.1</v>
      </c>
      <c r="I305" s="222"/>
      <c r="J305" s="223">
        <v>0</v>
      </c>
      <c r="K305" s="224"/>
      <c r="L305" s="224"/>
      <c r="M305" s="215"/>
      <c r="AR305" s="205">
        <v>0</v>
      </c>
      <c r="AS305" s="205">
        <v>0</v>
      </c>
      <c r="AT305" s="205">
        <v>0</v>
      </c>
    </row>
    <row r="306" spans="1:46" ht="15.75" hidden="1" customHeight="1" outlineLevel="1">
      <c r="A306" s="8" t="s">
        <v>61</v>
      </c>
      <c r="B306" s="216">
        <v>296</v>
      </c>
      <c r="C306" s="226"/>
      <c r="D306" s="227"/>
      <c r="E306" s="224"/>
      <c r="F306" s="224"/>
      <c r="G306" s="222"/>
      <c r="H306" s="221">
        <v>0.1</v>
      </c>
      <c r="I306" s="222"/>
      <c r="J306" s="223">
        <v>0</v>
      </c>
      <c r="K306" s="224"/>
      <c r="L306" s="224"/>
      <c r="M306" s="215"/>
      <c r="AR306" s="205">
        <v>0</v>
      </c>
      <c r="AS306" s="205">
        <v>0</v>
      </c>
      <c r="AT306" s="205">
        <v>0</v>
      </c>
    </row>
    <row r="307" spans="1:46" ht="15.75" hidden="1" customHeight="1" outlineLevel="1">
      <c r="A307" s="8" t="s">
        <v>61</v>
      </c>
      <c r="B307" s="216">
        <v>297</v>
      </c>
      <c r="C307" s="226"/>
      <c r="D307" s="227"/>
      <c r="E307" s="224"/>
      <c r="F307" s="224"/>
      <c r="G307" s="222"/>
      <c r="H307" s="221">
        <v>0.1</v>
      </c>
      <c r="I307" s="222"/>
      <c r="J307" s="223">
        <v>0</v>
      </c>
      <c r="K307" s="224"/>
      <c r="L307" s="224"/>
      <c r="M307" s="215"/>
      <c r="AR307" s="205">
        <v>0</v>
      </c>
      <c r="AS307" s="205">
        <v>0</v>
      </c>
      <c r="AT307" s="205">
        <v>0</v>
      </c>
    </row>
    <row r="308" spans="1:46" ht="15.75" hidden="1" customHeight="1" outlineLevel="1">
      <c r="A308" s="8" t="s">
        <v>61</v>
      </c>
      <c r="B308" s="216">
        <v>298</v>
      </c>
      <c r="C308" s="226"/>
      <c r="D308" s="227"/>
      <c r="E308" s="224"/>
      <c r="F308" s="224"/>
      <c r="G308" s="222"/>
      <c r="H308" s="221">
        <v>0.1</v>
      </c>
      <c r="I308" s="222"/>
      <c r="J308" s="223">
        <v>0</v>
      </c>
      <c r="K308" s="224"/>
      <c r="L308" s="224"/>
      <c r="M308" s="215"/>
      <c r="AR308" s="205">
        <v>0</v>
      </c>
      <c r="AS308" s="205">
        <v>0</v>
      </c>
      <c r="AT308" s="205">
        <v>0</v>
      </c>
    </row>
    <row r="309" spans="1:46" ht="15.75" hidden="1" customHeight="1" outlineLevel="1">
      <c r="A309" s="8" t="s">
        <v>61</v>
      </c>
      <c r="B309" s="216">
        <v>299</v>
      </c>
      <c r="C309" s="226"/>
      <c r="D309" s="227"/>
      <c r="E309" s="224"/>
      <c r="F309" s="224"/>
      <c r="G309" s="222"/>
      <c r="H309" s="221">
        <v>0.1</v>
      </c>
      <c r="I309" s="222"/>
      <c r="J309" s="223">
        <v>0</v>
      </c>
      <c r="K309" s="224"/>
      <c r="L309" s="224"/>
      <c r="M309" s="215"/>
      <c r="AR309" s="205">
        <v>0</v>
      </c>
      <c r="AS309" s="205">
        <v>0</v>
      </c>
      <c r="AT309" s="205">
        <v>0</v>
      </c>
    </row>
    <row r="310" spans="1:46" ht="15.75" hidden="1" customHeight="1" outlineLevel="1">
      <c r="A310" s="8" t="s">
        <v>61</v>
      </c>
      <c r="B310" s="216">
        <v>300</v>
      </c>
      <c r="C310" s="226"/>
      <c r="D310" s="227"/>
      <c r="E310" s="224"/>
      <c r="F310" s="224"/>
      <c r="G310" s="222"/>
      <c r="H310" s="221">
        <v>0.1</v>
      </c>
      <c r="I310" s="222"/>
      <c r="J310" s="223">
        <v>0</v>
      </c>
      <c r="K310" s="224"/>
      <c r="L310" s="224"/>
      <c r="M310" s="215"/>
      <c r="AR310" s="205">
        <v>0</v>
      </c>
      <c r="AS310" s="205">
        <v>0</v>
      </c>
      <c r="AT310" s="205">
        <v>0</v>
      </c>
    </row>
    <row r="311" spans="1:46" ht="15.75" hidden="1" customHeight="1" outlineLevel="1">
      <c r="A311" s="8" t="s">
        <v>61</v>
      </c>
      <c r="B311" s="216">
        <v>301</v>
      </c>
      <c r="C311" s="226"/>
      <c r="D311" s="227"/>
      <c r="E311" s="224"/>
      <c r="F311" s="224"/>
      <c r="G311" s="222"/>
      <c r="H311" s="221">
        <v>0.1</v>
      </c>
      <c r="I311" s="222"/>
      <c r="J311" s="223">
        <v>0</v>
      </c>
      <c r="K311" s="224"/>
      <c r="L311" s="224"/>
      <c r="M311" s="215"/>
      <c r="AR311" s="205">
        <v>0</v>
      </c>
      <c r="AS311" s="205">
        <v>0</v>
      </c>
      <c r="AT311" s="205">
        <v>0</v>
      </c>
    </row>
    <row r="312" spans="1:46" ht="15.75" hidden="1" customHeight="1" outlineLevel="1">
      <c r="A312" s="8" t="s">
        <v>61</v>
      </c>
      <c r="B312" s="216">
        <v>302</v>
      </c>
      <c r="C312" s="226"/>
      <c r="D312" s="227"/>
      <c r="E312" s="224"/>
      <c r="F312" s="224"/>
      <c r="G312" s="222"/>
      <c r="H312" s="221">
        <v>0.1</v>
      </c>
      <c r="I312" s="222"/>
      <c r="J312" s="223">
        <v>0</v>
      </c>
      <c r="K312" s="224"/>
      <c r="L312" s="224"/>
      <c r="M312" s="215"/>
      <c r="AR312" s="205">
        <v>0</v>
      </c>
      <c r="AS312" s="205">
        <v>0</v>
      </c>
      <c r="AT312" s="205">
        <v>0</v>
      </c>
    </row>
    <row r="313" spans="1:46" ht="15.75" hidden="1" customHeight="1" outlineLevel="1">
      <c r="A313" s="8" t="s">
        <v>61</v>
      </c>
      <c r="B313" s="216">
        <v>303</v>
      </c>
      <c r="C313" s="226"/>
      <c r="D313" s="227"/>
      <c r="E313" s="224"/>
      <c r="F313" s="224"/>
      <c r="G313" s="222"/>
      <c r="H313" s="221">
        <v>0.1</v>
      </c>
      <c r="I313" s="222"/>
      <c r="J313" s="223">
        <v>0</v>
      </c>
      <c r="K313" s="224"/>
      <c r="L313" s="224"/>
      <c r="M313" s="215"/>
      <c r="AR313" s="205">
        <v>0</v>
      </c>
      <c r="AS313" s="205">
        <v>0</v>
      </c>
      <c r="AT313" s="205">
        <v>0</v>
      </c>
    </row>
    <row r="314" spans="1:46" ht="15.75" hidden="1" customHeight="1" outlineLevel="1">
      <c r="A314" s="8" t="s">
        <v>61</v>
      </c>
      <c r="B314" s="216">
        <v>304</v>
      </c>
      <c r="C314" s="226"/>
      <c r="D314" s="227"/>
      <c r="E314" s="224"/>
      <c r="F314" s="224"/>
      <c r="G314" s="222"/>
      <c r="H314" s="221">
        <v>0.1</v>
      </c>
      <c r="I314" s="222"/>
      <c r="J314" s="223">
        <v>0</v>
      </c>
      <c r="K314" s="224"/>
      <c r="L314" s="224"/>
      <c r="M314" s="215"/>
      <c r="AR314" s="205">
        <v>0</v>
      </c>
      <c r="AS314" s="205">
        <v>0</v>
      </c>
      <c r="AT314" s="205">
        <v>0</v>
      </c>
    </row>
    <row r="315" spans="1:46" ht="15.75" hidden="1" customHeight="1" outlineLevel="1">
      <c r="A315" s="8" t="s">
        <v>61</v>
      </c>
      <c r="B315" s="216">
        <v>305</v>
      </c>
      <c r="C315" s="226"/>
      <c r="D315" s="227"/>
      <c r="E315" s="224"/>
      <c r="F315" s="224"/>
      <c r="G315" s="222"/>
      <c r="H315" s="221">
        <v>0.1</v>
      </c>
      <c r="I315" s="222"/>
      <c r="J315" s="223">
        <v>0</v>
      </c>
      <c r="K315" s="224"/>
      <c r="L315" s="224"/>
      <c r="M315" s="215"/>
      <c r="AR315" s="205">
        <v>0</v>
      </c>
      <c r="AS315" s="205">
        <v>0</v>
      </c>
      <c r="AT315" s="205">
        <v>0</v>
      </c>
    </row>
    <row r="316" spans="1:46" ht="15.75" hidden="1" customHeight="1" outlineLevel="1">
      <c r="A316" s="8" t="s">
        <v>61</v>
      </c>
      <c r="B316" s="216">
        <v>306</v>
      </c>
      <c r="C316" s="226"/>
      <c r="D316" s="227"/>
      <c r="E316" s="224"/>
      <c r="F316" s="224"/>
      <c r="G316" s="222"/>
      <c r="H316" s="221">
        <v>0.1</v>
      </c>
      <c r="I316" s="222"/>
      <c r="J316" s="223">
        <v>0</v>
      </c>
      <c r="K316" s="224"/>
      <c r="L316" s="224"/>
      <c r="M316" s="215"/>
      <c r="AR316" s="205">
        <v>0</v>
      </c>
      <c r="AS316" s="205">
        <v>0</v>
      </c>
      <c r="AT316" s="205">
        <v>0</v>
      </c>
    </row>
    <row r="317" spans="1:46" ht="15.75" hidden="1" customHeight="1" outlineLevel="1">
      <c r="A317" s="8" t="s">
        <v>61</v>
      </c>
      <c r="B317" s="216">
        <v>307</v>
      </c>
      <c r="C317" s="226"/>
      <c r="D317" s="227"/>
      <c r="E317" s="224"/>
      <c r="F317" s="224"/>
      <c r="G317" s="222"/>
      <c r="H317" s="221">
        <v>0.1</v>
      </c>
      <c r="I317" s="222"/>
      <c r="J317" s="223">
        <v>0</v>
      </c>
      <c r="K317" s="224"/>
      <c r="L317" s="224"/>
      <c r="M317" s="215"/>
      <c r="AR317" s="205">
        <v>0</v>
      </c>
      <c r="AS317" s="205">
        <v>0</v>
      </c>
      <c r="AT317" s="205">
        <v>0</v>
      </c>
    </row>
    <row r="318" spans="1:46" ht="15.75" hidden="1" customHeight="1" outlineLevel="1">
      <c r="A318" s="8" t="s">
        <v>61</v>
      </c>
      <c r="B318" s="216">
        <v>308</v>
      </c>
      <c r="C318" s="226"/>
      <c r="D318" s="227"/>
      <c r="E318" s="224"/>
      <c r="F318" s="224"/>
      <c r="G318" s="222"/>
      <c r="H318" s="221">
        <v>0.1</v>
      </c>
      <c r="I318" s="222"/>
      <c r="J318" s="223">
        <v>0</v>
      </c>
      <c r="K318" s="224"/>
      <c r="L318" s="224"/>
      <c r="M318" s="215"/>
      <c r="AR318" s="205">
        <v>0</v>
      </c>
      <c r="AS318" s="205">
        <v>0</v>
      </c>
      <c r="AT318" s="205">
        <v>0</v>
      </c>
    </row>
    <row r="319" spans="1:46" ht="15.75" hidden="1" customHeight="1" outlineLevel="1">
      <c r="A319" s="8" t="s">
        <v>61</v>
      </c>
      <c r="B319" s="216">
        <v>309</v>
      </c>
      <c r="C319" s="226"/>
      <c r="D319" s="227"/>
      <c r="E319" s="224"/>
      <c r="F319" s="224"/>
      <c r="G319" s="222"/>
      <c r="H319" s="221">
        <v>0.1</v>
      </c>
      <c r="I319" s="222"/>
      <c r="J319" s="223">
        <v>0</v>
      </c>
      <c r="K319" s="224"/>
      <c r="L319" s="224"/>
      <c r="M319" s="215"/>
      <c r="AR319" s="205">
        <v>0</v>
      </c>
      <c r="AS319" s="205">
        <v>0</v>
      </c>
      <c r="AT319" s="205">
        <v>0</v>
      </c>
    </row>
    <row r="320" spans="1:46" ht="15.75" hidden="1" customHeight="1" outlineLevel="1">
      <c r="A320" s="8" t="s">
        <v>61</v>
      </c>
      <c r="B320" s="216">
        <v>310</v>
      </c>
      <c r="C320" s="226"/>
      <c r="D320" s="227"/>
      <c r="E320" s="224"/>
      <c r="F320" s="224"/>
      <c r="G320" s="222"/>
      <c r="H320" s="221">
        <v>0.1</v>
      </c>
      <c r="I320" s="222"/>
      <c r="J320" s="223">
        <v>0</v>
      </c>
      <c r="K320" s="224"/>
      <c r="L320" s="224"/>
      <c r="M320" s="215"/>
      <c r="AR320" s="205">
        <v>0</v>
      </c>
      <c r="AS320" s="205">
        <v>0</v>
      </c>
      <c r="AT320" s="205">
        <v>0</v>
      </c>
    </row>
    <row r="321" spans="1:46" ht="15.75" hidden="1" customHeight="1" outlineLevel="1">
      <c r="A321" s="8" t="s">
        <v>61</v>
      </c>
      <c r="B321" s="216">
        <v>311</v>
      </c>
      <c r="C321" s="226"/>
      <c r="D321" s="227"/>
      <c r="E321" s="224"/>
      <c r="F321" s="224"/>
      <c r="G321" s="222"/>
      <c r="H321" s="221">
        <v>0.1</v>
      </c>
      <c r="I321" s="222"/>
      <c r="J321" s="223">
        <v>0</v>
      </c>
      <c r="K321" s="224"/>
      <c r="L321" s="224"/>
      <c r="M321" s="215"/>
      <c r="AR321" s="205">
        <v>0</v>
      </c>
      <c r="AS321" s="205">
        <v>0</v>
      </c>
      <c r="AT321" s="205">
        <v>0</v>
      </c>
    </row>
    <row r="322" spans="1:46" ht="15.75" hidden="1" customHeight="1" outlineLevel="1">
      <c r="A322" s="8" t="s">
        <v>61</v>
      </c>
      <c r="B322" s="216">
        <v>312</v>
      </c>
      <c r="C322" s="226"/>
      <c r="D322" s="227"/>
      <c r="E322" s="224"/>
      <c r="F322" s="224"/>
      <c r="G322" s="222"/>
      <c r="H322" s="221">
        <v>0.1</v>
      </c>
      <c r="I322" s="222"/>
      <c r="J322" s="223">
        <v>0</v>
      </c>
      <c r="K322" s="224"/>
      <c r="L322" s="224"/>
      <c r="M322" s="215"/>
      <c r="AR322" s="205">
        <v>0</v>
      </c>
      <c r="AS322" s="205">
        <v>0</v>
      </c>
      <c r="AT322" s="205">
        <v>0</v>
      </c>
    </row>
    <row r="323" spans="1:46" ht="15.75" hidden="1" customHeight="1" outlineLevel="1">
      <c r="A323" s="8" t="s">
        <v>61</v>
      </c>
      <c r="B323" s="216">
        <v>313</v>
      </c>
      <c r="C323" s="226"/>
      <c r="D323" s="227"/>
      <c r="E323" s="224"/>
      <c r="F323" s="224"/>
      <c r="G323" s="222"/>
      <c r="H323" s="221">
        <v>0.1</v>
      </c>
      <c r="I323" s="222"/>
      <c r="J323" s="223">
        <v>0</v>
      </c>
      <c r="K323" s="224"/>
      <c r="L323" s="224"/>
      <c r="M323" s="215"/>
      <c r="AR323" s="205">
        <v>0</v>
      </c>
      <c r="AS323" s="205">
        <v>0</v>
      </c>
      <c r="AT323" s="205">
        <v>0</v>
      </c>
    </row>
    <row r="324" spans="1:46" ht="15.75" hidden="1" customHeight="1" outlineLevel="1">
      <c r="A324" s="8" t="s">
        <v>61</v>
      </c>
      <c r="B324" s="216">
        <v>314</v>
      </c>
      <c r="C324" s="226"/>
      <c r="D324" s="227"/>
      <c r="E324" s="224"/>
      <c r="F324" s="224"/>
      <c r="G324" s="222"/>
      <c r="H324" s="221">
        <v>0.1</v>
      </c>
      <c r="I324" s="222"/>
      <c r="J324" s="223">
        <v>0</v>
      </c>
      <c r="K324" s="224"/>
      <c r="L324" s="224"/>
      <c r="M324" s="215"/>
      <c r="AR324" s="205">
        <v>0</v>
      </c>
      <c r="AS324" s="205">
        <v>0</v>
      </c>
      <c r="AT324" s="205">
        <v>0</v>
      </c>
    </row>
    <row r="325" spans="1:46" ht="15.75" hidden="1" customHeight="1" outlineLevel="1">
      <c r="A325" s="8" t="s">
        <v>61</v>
      </c>
      <c r="B325" s="216">
        <v>315</v>
      </c>
      <c r="C325" s="226"/>
      <c r="D325" s="227"/>
      <c r="E325" s="224"/>
      <c r="F325" s="224"/>
      <c r="G325" s="222"/>
      <c r="H325" s="221">
        <v>0.1</v>
      </c>
      <c r="I325" s="222"/>
      <c r="J325" s="223">
        <v>0</v>
      </c>
      <c r="K325" s="224"/>
      <c r="L325" s="224"/>
      <c r="M325" s="215"/>
      <c r="AR325" s="205">
        <v>0</v>
      </c>
      <c r="AS325" s="205">
        <v>0</v>
      </c>
      <c r="AT325" s="205">
        <v>0</v>
      </c>
    </row>
    <row r="326" spans="1:46" ht="15.75" hidden="1" customHeight="1" outlineLevel="1">
      <c r="A326" s="8" t="s">
        <v>61</v>
      </c>
      <c r="B326" s="216">
        <v>316</v>
      </c>
      <c r="C326" s="226"/>
      <c r="D326" s="227"/>
      <c r="E326" s="224"/>
      <c r="F326" s="224"/>
      <c r="G326" s="222"/>
      <c r="H326" s="221">
        <v>0.1</v>
      </c>
      <c r="I326" s="222"/>
      <c r="J326" s="223">
        <v>0</v>
      </c>
      <c r="K326" s="224"/>
      <c r="L326" s="224"/>
      <c r="M326" s="215"/>
      <c r="AR326" s="205">
        <v>0</v>
      </c>
      <c r="AS326" s="205">
        <v>0</v>
      </c>
      <c r="AT326" s="205">
        <v>0</v>
      </c>
    </row>
    <row r="327" spans="1:46" ht="15.75" hidden="1" customHeight="1" outlineLevel="1">
      <c r="A327" s="8" t="s">
        <v>61</v>
      </c>
      <c r="B327" s="216">
        <v>317</v>
      </c>
      <c r="C327" s="226"/>
      <c r="D327" s="227"/>
      <c r="E327" s="224"/>
      <c r="F327" s="224"/>
      <c r="G327" s="222"/>
      <c r="H327" s="221">
        <v>0.1</v>
      </c>
      <c r="I327" s="222"/>
      <c r="J327" s="223">
        <v>0</v>
      </c>
      <c r="K327" s="224"/>
      <c r="L327" s="224"/>
      <c r="M327" s="215"/>
      <c r="AR327" s="205">
        <v>0</v>
      </c>
      <c r="AS327" s="205">
        <v>0</v>
      </c>
      <c r="AT327" s="205">
        <v>0</v>
      </c>
    </row>
    <row r="328" spans="1:46" ht="15.75" hidden="1" customHeight="1" outlineLevel="1">
      <c r="A328" s="8" t="s">
        <v>61</v>
      </c>
      <c r="B328" s="216">
        <v>318</v>
      </c>
      <c r="C328" s="226"/>
      <c r="D328" s="227"/>
      <c r="E328" s="224"/>
      <c r="F328" s="224"/>
      <c r="G328" s="222"/>
      <c r="H328" s="221">
        <v>0.1</v>
      </c>
      <c r="I328" s="222"/>
      <c r="J328" s="223">
        <v>0</v>
      </c>
      <c r="K328" s="224"/>
      <c r="L328" s="224"/>
      <c r="M328" s="215"/>
      <c r="AR328" s="205">
        <v>0</v>
      </c>
      <c r="AS328" s="205">
        <v>0</v>
      </c>
      <c r="AT328" s="205">
        <v>0</v>
      </c>
    </row>
    <row r="329" spans="1:46" ht="15.75" hidden="1" customHeight="1" outlineLevel="1">
      <c r="A329" s="8" t="s">
        <v>61</v>
      </c>
      <c r="B329" s="216">
        <v>319</v>
      </c>
      <c r="C329" s="226"/>
      <c r="D329" s="227"/>
      <c r="E329" s="224"/>
      <c r="F329" s="224"/>
      <c r="G329" s="222"/>
      <c r="H329" s="221">
        <v>0.1</v>
      </c>
      <c r="I329" s="222"/>
      <c r="J329" s="223">
        <v>0</v>
      </c>
      <c r="K329" s="224"/>
      <c r="L329" s="224"/>
      <c r="M329" s="215"/>
      <c r="AR329" s="205">
        <v>0</v>
      </c>
      <c r="AS329" s="205">
        <v>0</v>
      </c>
      <c r="AT329" s="205">
        <v>0</v>
      </c>
    </row>
    <row r="330" spans="1:46" ht="15.75" hidden="1" customHeight="1" outlineLevel="1">
      <c r="A330" s="8" t="s">
        <v>61</v>
      </c>
      <c r="B330" s="216">
        <v>320</v>
      </c>
      <c r="C330" s="226"/>
      <c r="D330" s="227"/>
      <c r="E330" s="224"/>
      <c r="F330" s="224"/>
      <c r="G330" s="222"/>
      <c r="H330" s="221">
        <v>0.1</v>
      </c>
      <c r="I330" s="222"/>
      <c r="J330" s="223">
        <v>0</v>
      </c>
      <c r="K330" s="224"/>
      <c r="L330" s="224"/>
      <c r="M330" s="215"/>
      <c r="AR330" s="205">
        <v>0</v>
      </c>
      <c r="AS330" s="205">
        <v>0</v>
      </c>
      <c r="AT330" s="205">
        <v>0</v>
      </c>
    </row>
    <row r="331" spans="1:46" ht="15.75" hidden="1" customHeight="1" outlineLevel="1">
      <c r="A331" s="8" t="s">
        <v>61</v>
      </c>
      <c r="B331" s="216">
        <v>321</v>
      </c>
      <c r="C331" s="226"/>
      <c r="D331" s="227"/>
      <c r="E331" s="224"/>
      <c r="F331" s="224"/>
      <c r="G331" s="222"/>
      <c r="H331" s="221">
        <v>0.1</v>
      </c>
      <c r="I331" s="222"/>
      <c r="J331" s="223">
        <v>0</v>
      </c>
      <c r="K331" s="224"/>
      <c r="L331" s="224"/>
      <c r="M331" s="215"/>
      <c r="AR331" s="205">
        <v>0</v>
      </c>
      <c r="AS331" s="205">
        <v>0</v>
      </c>
      <c r="AT331" s="205">
        <v>0</v>
      </c>
    </row>
    <row r="332" spans="1:46" ht="15.75" hidden="1" customHeight="1" outlineLevel="1">
      <c r="A332" s="8" t="s">
        <v>61</v>
      </c>
      <c r="B332" s="216">
        <v>322</v>
      </c>
      <c r="C332" s="226"/>
      <c r="D332" s="227"/>
      <c r="E332" s="224"/>
      <c r="F332" s="224"/>
      <c r="G332" s="222"/>
      <c r="H332" s="221">
        <v>0.1</v>
      </c>
      <c r="I332" s="222"/>
      <c r="J332" s="223">
        <v>0</v>
      </c>
      <c r="K332" s="224"/>
      <c r="L332" s="224"/>
      <c r="M332" s="215"/>
      <c r="AR332" s="205">
        <v>0</v>
      </c>
      <c r="AS332" s="205">
        <v>0</v>
      </c>
      <c r="AT332" s="205">
        <v>0</v>
      </c>
    </row>
    <row r="333" spans="1:46" ht="15.75" hidden="1" customHeight="1" outlineLevel="1">
      <c r="A333" s="8" t="s">
        <v>61</v>
      </c>
      <c r="B333" s="216">
        <v>323</v>
      </c>
      <c r="C333" s="226"/>
      <c r="D333" s="227"/>
      <c r="E333" s="224"/>
      <c r="F333" s="224"/>
      <c r="G333" s="222"/>
      <c r="H333" s="221">
        <v>0.1</v>
      </c>
      <c r="I333" s="222"/>
      <c r="J333" s="223">
        <v>0</v>
      </c>
      <c r="K333" s="224"/>
      <c r="L333" s="224"/>
      <c r="M333" s="215"/>
      <c r="AR333" s="205">
        <v>0</v>
      </c>
      <c r="AS333" s="205">
        <v>0</v>
      </c>
      <c r="AT333" s="205">
        <v>0</v>
      </c>
    </row>
    <row r="334" spans="1:46" ht="15.75" hidden="1" customHeight="1" outlineLevel="1">
      <c r="A334" s="8" t="s">
        <v>61</v>
      </c>
      <c r="B334" s="216">
        <v>324</v>
      </c>
      <c r="C334" s="226"/>
      <c r="D334" s="227"/>
      <c r="E334" s="224"/>
      <c r="F334" s="224"/>
      <c r="G334" s="222"/>
      <c r="H334" s="221">
        <v>0.1</v>
      </c>
      <c r="I334" s="222"/>
      <c r="J334" s="223">
        <v>0</v>
      </c>
      <c r="K334" s="224"/>
      <c r="L334" s="224"/>
      <c r="M334" s="215"/>
      <c r="AR334" s="205">
        <v>0</v>
      </c>
      <c r="AS334" s="205">
        <v>0</v>
      </c>
      <c r="AT334" s="205">
        <v>0</v>
      </c>
    </row>
    <row r="335" spans="1:46" ht="15.75" hidden="1" customHeight="1" outlineLevel="1">
      <c r="A335" s="8" t="s">
        <v>61</v>
      </c>
      <c r="B335" s="216">
        <v>325</v>
      </c>
      <c r="C335" s="226"/>
      <c r="D335" s="227"/>
      <c r="E335" s="224"/>
      <c r="F335" s="224"/>
      <c r="G335" s="222"/>
      <c r="H335" s="221">
        <v>0.1</v>
      </c>
      <c r="I335" s="222"/>
      <c r="J335" s="223">
        <v>0</v>
      </c>
      <c r="K335" s="224"/>
      <c r="L335" s="224"/>
      <c r="M335" s="215"/>
      <c r="AR335" s="205">
        <v>0</v>
      </c>
      <c r="AS335" s="205">
        <v>0</v>
      </c>
      <c r="AT335" s="205">
        <v>0</v>
      </c>
    </row>
    <row r="336" spans="1:46" ht="15.75" hidden="1" customHeight="1" outlineLevel="1">
      <c r="A336" s="8" t="s">
        <v>61</v>
      </c>
      <c r="B336" s="216">
        <v>326</v>
      </c>
      <c r="C336" s="226"/>
      <c r="D336" s="227"/>
      <c r="E336" s="224"/>
      <c r="F336" s="224"/>
      <c r="G336" s="222"/>
      <c r="H336" s="221">
        <v>0.1</v>
      </c>
      <c r="I336" s="222"/>
      <c r="J336" s="223">
        <v>0</v>
      </c>
      <c r="K336" s="224"/>
      <c r="L336" s="224"/>
      <c r="M336" s="215"/>
      <c r="AR336" s="205">
        <v>0</v>
      </c>
      <c r="AS336" s="205">
        <v>0</v>
      </c>
      <c r="AT336" s="205">
        <v>0</v>
      </c>
    </row>
    <row r="337" spans="1:46" ht="15.75" hidden="1" customHeight="1" outlineLevel="1">
      <c r="A337" s="8" t="s">
        <v>61</v>
      </c>
      <c r="B337" s="216">
        <v>327</v>
      </c>
      <c r="C337" s="226"/>
      <c r="D337" s="227"/>
      <c r="E337" s="224"/>
      <c r="F337" s="224"/>
      <c r="G337" s="222"/>
      <c r="H337" s="221">
        <v>0.1</v>
      </c>
      <c r="I337" s="222"/>
      <c r="J337" s="223">
        <v>0</v>
      </c>
      <c r="K337" s="224"/>
      <c r="L337" s="224"/>
      <c r="M337" s="215"/>
      <c r="AR337" s="205">
        <v>0</v>
      </c>
      <c r="AS337" s="205">
        <v>0</v>
      </c>
      <c r="AT337" s="205">
        <v>0</v>
      </c>
    </row>
    <row r="338" spans="1:46" ht="15.75" hidden="1" customHeight="1" outlineLevel="1">
      <c r="A338" s="8" t="s">
        <v>61</v>
      </c>
      <c r="B338" s="216">
        <v>328</v>
      </c>
      <c r="C338" s="226"/>
      <c r="D338" s="227"/>
      <c r="E338" s="224"/>
      <c r="F338" s="224"/>
      <c r="G338" s="222"/>
      <c r="H338" s="221">
        <v>0.1</v>
      </c>
      <c r="I338" s="222"/>
      <c r="J338" s="223">
        <v>0</v>
      </c>
      <c r="K338" s="224"/>
      <c r="L338" s="224"/>
      <c r="M338" s="215"/>
      <c r="AR338" s="205">
        <v>0</v>
      </c>
      <c r="AS338" s="205">
        <v>0</v>
      </c>
      <c r="AT338" s="205">
        <v>0</v>
      </c>
    </row>
    <row r="339" spans="1:46" ht="15.75" hidden="1" customHeight="1" outlineLevel="1">
      <c r="A339" s="8" t="s">
        <v>61</v>
      </c>
      <c r="B339" s="216">
        <v>329</v>
      </c>
      <c r="C339" s="226"/>
      <c r="D339" s="227"/>
      <c r="E339" s="224"/>
      <c r="F339" s="224"/>
      <c r="G339" s="222"/>
      <c r="H339" s="221">
        <v>0.1</v>
      </c>
      <c r="I339" s="222"/>
      <c r="J339" s="223">
        <v>0</v>
      </c>
      <c r="K339" s="224"/>
      <c r="L339" s="224"/>
      <c r="M339" s="215"/>
      <c r="AR339" s="205">
        <v>0</v>
      </c>
      <c r="AS339" s="205">
        <v>0</v>
      </c>
      <c r="AT339" s="205">
        <v>0</v>
      </c>
    </row>
    <row r="340" spans="1:46" ht="15.75" hidden="1" customHeight="1" outlineLevel="1">
      <c r="A340" s="8" t="s">
        <v>61</v>
      </c>
      <c r="B340" s="216">
        <v>330</v>
      </c>
      <c r="C340" s="226"/>
      <c r="D340" s="227"/>
      <c r="E340" s="224"/>
      <c r="F340" s="224"/>
      <c r="G340" s="222"/>
      <c r="H340" s="221">
        <v>0.1</v>
      </c>
      <c r="I340" s="222"/>
      <c r="J340" s="223">
        <v>0</v>
      </c>
      <c r="K340" s="224"/>
      <c r="L340" s="224"/>
      <c r="M340" s="215"/>
      <c r="AR340" s="205">
        <v>0</v>
      </c>
      <c r="AS340" s="205">
        <v>0</v>
      </c>
      <c r="AT340" s="205">
        <v>0</v>
      </c>
    </row>
    <row r="341" spans="1:46" ht="15.75" hidden="1" customHeight="1" outlineLevel="1">
      <c r="A341" s="8" t="s">
        <v>61</v>
      </c>
      <c r="B341" s="216">
        <v>331</v>
      </c>
      <c r="C341" s="226"/>
      <c r="D341" s="227"/>
      <c r="E341" s="224"/>
      <c r="F341" s="224"/>
      <c r="G341" s="222"/>
      <c r="H341" s="221">
        <v>0.1</v>
      </c>
      <c r="I341" s="222"/>
      <c r="J341" s="223">
        <v>0</v>
      </c>
      <c r="K341" s="224"/>
      <c r="L341" s="224"/>
      <c r="M341" s="215"/>
      <c r="AR341" s="205">
        <v>0</v>
      </c>
      <c r="AS341" s="205">
        <v>0</v>
      </c>
      <c r="AT341" s="205">
        <v>0</v>
      </c>
    </row>
    <row r="342" spans="1:46" ht="15.75" hidden="1" customHeight="1" outlineLevel="1">
      <c r="A342" s="8" t="s">
        <v>61</v>
      </c>
      <c r="B342" s="216">
        <v>332</v>
      </c>
      <c r="C342" s="226"/>
      <c r="D342" s="227"/>
      <c r="E342" s="224"/>
      <c r="F342" s="224"/>
      <c r="G342" s="222"/>
      <c r="H342" s="221">
        <v>0.1</v>
      </c>
      <c r="I342" s="222"/>
      <c r="J342" s="223">
        <v>0</v>
      </c>
      <c r="K342" s="224"/>
      <c r="L342" s="224"/>
      <c r="M342" s="215"/>
      <c r="AR342" s="205">
        <v>0</v>
      </c>
      <c r="AS342" s="205">
        <v>0</v>
      </c>
      <c r="AT342" s="205">
        <v>0</v>
      </c>
    </row>
    <row r="343" spans="1:46" ht="15.75" hidden="1" customHeight="1" outlineLevel="1">
      <c r="A343" s="8" t="s">
        <v>61</v>
      </c>
      <c r="B343" s="216">
        <v>333</v>
      </c>
      <c r="C343" s="226"/>
      <c r="D343" s="227"/>
      <c r="E343" s="224"/>
      <c r="F343" s="224"/>
      <c r="G343" s="222"/>
      <c r="H343" s="221">
        <v>0.1</v>
      </c>
      <c r="I343" s="222"/>
      <c r="J343" s="223">
        <v>0</v>
      </c>
      <c r="K343" s="224"/>
      <c r="L343" s="224"/>
      <c r="M343" s="215"/>
      <c r="AR343" s="205">
        <v>0</v>
      </c>
      <c r="AS343" s="205">
        <v>0</v>
      </c>
      <c r="AT343" s="205">
        <v>0</v>
      </c>
    </row>
    <row r="344" spans="1:46" ht="15.75" hidden="1" customHeight="1" outlineLevel="1">
      <c r="A344" s="8" t="s">
        <v>61</v>
      </c>
      <c r="B344" s="216">
        <v>334</v>
      </c>
      <c r="C344" s="226"/>
      <c r="D344" s="227"/>
      <c r="E344" s="224"/>
      <c r="F344" s="224"/>
      <c r="G344" s="222"/>
      <c r="H344" s="221">
        <v>0.1</v>
      </c>
      <c r="I344" s="222"/>
      <c r="J344" s="223">
        <v>0</v>
      </c>
      <c r="K344" s="224"/>
      <c r="L344" s="224"/>
      <c r="M344" s="215"/>
      <c r="AR344" s="205">
        <v>0</v>
      </c>
      <c r="AS344" s="205">
        <v>0</v>
      </c>
      <c r="AT344" s="205">
        <v>0</v>
      </c>
    </row>
    <row r="345" spans="1:46" ht="15.75" hidden="1" customHeight="1" outlineLevel="1">
      <c r="A345" s="8" t="s">
        <v>61</v>
      </c>
      <c r="B345" s="216">
        <v>335</v>
      </c>
      <c r="C345" s="226"/>
      <c r="D345" s="227"/>
      <c r="E345" s="224"/>
      <c r="F345" s="224"/>
      <c r="G345" s="222"/>
      <c r="H345" s="221">
        <v>0.1</v>
      </c>
      <c r="I345" s="222"/>
      <c r="J345" s="223">
        <v>0</v>
      </c>
      <c r="K345" s="224"/>
      <c r="L345" s="224"/>
      <c r="M345" s="215"/>
      <c r="AR345" s="205">
        <v>0</v>
      </c>
      <c r="AS345" s="205">
        <v>0</v>
      </c>
      <c r="AT345" s="205">
        <v>0</v>
      </c>
    </row>
    <row r="346" spans="1:46" ht="15.75" hidden="1" customHeight="1" outlineLevel="1">
      <c r="A346" s="8" t="s">
        <v>61</v>
      </c>
      <c r="B346" s="216">
        <v>336</v>
      </c>
      <c r="C346" s="226"/>
      <c r="D346" s="227"/>
      <c r="E346" s="224"/>
      <c r="F346" s="224"/>
      <c r="G346" s="222"/>
      <c r="H346" s="221">
        <v>0.1</v>
      </c>
      <c r="I346" s="222"/>
      <c r="J346" s="223">
        <v>0</v>
      </c>
      <c r="K346" s="224"/>
      <c r="L346" s="224"/>
      <c r="M346" s="215"/>
      <c r="AR346" s="205">
        <v>0</v>
      </c>
      <c r="AS346" s="205">
        <v>0</v>
      </c>
      <c r="AT346" s="205">
        <v>0</v>
      </c>
    </row>
    <row r="347" spans="1:46" ht="15.75" hidden="1" customHeight="1" outlineLevel="1">
      <c r="A347" s="8" t="s">
        <v>61</v>
      </c>
      <c r="B347" s="216">
        <v>337</v>
      </c>
      <c r="C347" s="226"/>
      <c r="D347" s="227"/>
      <c r="E347" s="224"/>
      <c r="F347" s="224"/>
      <c r="G347" s="222"/>
      <c r="H347" s="221">
        <v>0.1</v>
      </c>
      <c r="I347" s="222"/>
      <c r="J347" s="223">
        <v>0</v>
      </c>
      <c r="K347" s="224"/>
      <c r="L347" s="224"/>
      <c r="M347" s="215"/>
      <c r="AR347" s="205">
        <v>0</v>
      </c>
      <c r="AS347" s="205">
        <v>0</v>
      </c>
      <c r="AT347" s="205">
        <v>0</v>
      </c>
    </row>
    <row r="348" spans="1:46" ht="15.75" hidden="1" customHeight="1" outlineLevel="1">
      <c r="A348" s="8" t="s">
        <v>61</v>
      </c>
      <c r="B348" s="216">
        <v>338</v>
      </c>
      <c r="C348" s="226"/>
      <c r="D348" s="227"/>
      <c r="E348" s="224"/>
      <c r="F348" s="224"/>
      <c r="G348" s="222"/>
      <c r="H348" s="221">
        <v>0.1</v>
      </c>
      <c r="I348" s="222"/>
      <c r="J348" s="223">
        <v>0</v>
      </c>
      <c r="K348" s="224"/>
      <c r="L348" s="224"/>
      <c r="M348" s="215"/>
      <c r="AR348" s="205">
        <v>0</v>
      </c>
      <c r="AS348" s="205">
        <v>0</v>
      </c>
      <c r="AT348" s="205">
        <v>0</v>
      </c>
    </row>
    <row r="349" spans="1:46" ht="15.75" hidden="1" customHeight="1" outlineLevel="1">
      <c r="A349" s="8" t="s">
        <v>61</v>
      </c>
      <c r="B349" s="216">
        <v>339</v>
      </c>
      <c r="C349" s="226"/>
      <c r="D349" s="227"/>
      <c r="E349" s="224"/>
      <c r="F349" s="224"/>
      <c r="G349" s="222"/>
      <c r="H349" s="221">
        <v>0.1</v>
      </c>
      <c r="I349" s="222"/>
      <c r="J349" s="223">
        <v>0</v>
      </c>
      <c r="K349" s="224"/>
      <c r="L349" s="224"/>
      <c r="M349" s="215"/>
      <c r="AR349" s="205">
        <v>0</v>
      </c>
      <c r="AS349" s="205">
        <v>0</v>
      </c>
      <c r="AT349" s="205">
        <v>0</v>
      </c>
    </row>
    <row r="350" spans="1:46" ht="15.75" hidden="1" customHeight="1" outlineLevel="1">
      <c r="A350" s="8" t="s">
        <v>61</v>
      </c>
      <c r="B350" s="216">
        <v>340</v>
      </c>
      <c r="C350" s="226"/>
      <c r="D350" s="227"/>
      <c r="E350" s="224"/>
      <c r="F350" s="224"/>
      <c r="G350" s="222"/>
      <c r="H350" s="221">
        <v>0.1</v>
      </c>
      <c r="I350" s="222"/>
      <c r="J350" s="223">
        <v>0</v>
      </c>
      <c r="K350" s="224"/>
      <c r="L350" s="224"/>
      <c r="M350" s="215"/>
      <c r="AR350" s="205">
        <v>0</v>
      </c>
      <c r="AS350" s="205">
        <v>0</v>
      </c>
      <c r="AT350" s="205">
        <v>0</v>
      </c>
    </row>
    <row r="351" spans="1:46" ht="15.75" hidden="1" customHeight="1" outlineLevel="1">
      <c r="A351" s="8" t="s">
        <v>61</v>
      </c>
      <c r="B351" s="216">
        <v>341</v>
      </c>
      <c r="C351" s="226"/>
      <c r="D351" s="227"/>
      <c r="E351" s="224"/>
      <c r="F351" s="224"/>
      <c r="G351" s="222"/>
      <c r="H351" s="221">
        <v>0.1</v>
      </c>
      <c r="I351" s="222"/>
      <c r="J351" s="223">
        <v>0</v>
      </c>
      <c r="K351" s="224"/>
      <c r="L351" s="224"/>
      <c r="M351" s="215"/>
      <c r="AR351" s="205">
        <v>0</v>
      </c>
      <c r="AS351" s="205">
        <v>0</v>
      </c>
      <c r="AT351" s="205">
        <v>0</v>
      </c>
    </row>
    <row r="352" spans="1:46" ht="15.75" hidden="1" customHeight="1" outlineLevel="1">
      <c r="A352" s="8" t="s">
        <v>61</v>
      </c>
      <c r="B352" s="216">
        <v>342</v>
      </c>
      <c r="C352" s="226"/>
      <c r="D352" s="227"/>
      <c r="E352" s="224"/>
      <c r="F352" s="224"/>
      <c r="G352" s="222"/>
      <c r="H352" s="221">
        <v>0.1</v>
      </c>
      <c r="I352" s="222"/>
      <c r="J352" s="223">
        <v>0</v>
      </c>
      <c r="K352" s="224"/>
      <c r="L352" s="224"/>
      <c r="M352" s="215"/>
      <c r="AR352" s="205">
        <v>0</v>
      </c>
      <c r="AS352" s="205">
        <v>0</v>
      </c>
      <c r="AT352" s="205">
        <v>0</v>
      </c>
    </row>
    <row r="353" spans="1:46" ht="15.75" hidden="1" customHeight="1" outlineLevel="1">
      <c r="A353" s="8" t="s">
        <v>61</v>
      </c>
      <c r="B353" s="216">
        <v>343</v>
      </c>
      <c r="C353" s="226"/>
      <c r="D353" s="227"/>
      <c r="E353" s="224"/>
      <c r="F353" s="224"/>
      <c r="G353" s="222"/>
      <c r="H353" s="221">
        <v>0.1</v>
      </c>
      <c r="I353" s="222"/>
      <c r="J353" s="223">
        <v>0</v>
      </c>
      <c r="K353" s="224"/>
      <c r="L353" s="224"/>
      <c r="M353" s="215"/>
      <c r="AR353" s="205">
        <v>0</v>
      </c>
      <c r="AS353" s="205">
        <v>0</v>
      </c>
      <c r="AT353" s="205">
        <v>0</v>
      </c>
    </row>
    <row r="354" spans="1:46" ht="15.75" hidden="1" customHeight="1" outlineLevel="1">
      <c r="A354" s="8" t="s">
        <v>61</v>
      </c>
      <c r="B354" s="216">
        <v>344</v>
      </c>
      <c r="C354" s="226"/>
      <c r="D354" s="227"/>
      <c r="E354" s="224"/>
      <c r="F354" s="224"/>
      <c r="G354" s="222"/>
      <c r="H354" s="221">
        <v>0.1</v>
      </c>
      <c r="I354" s="222"/>
      <c r="J354" s="223">
        <v>0</v>
      </c>
      <c r="K354" s="224"/>
      <c r="L354" s="224"/>
      <c r="M354" s="215"/>
      <c r="AR354" s="205">
        <v>0</v>
      </c>
      <c r="AS354" s="205">
        <v>0</v>
      </c>
      <c r="AT354" s="205">
        <v>0</v>
      </c>
    </row>
    <row r="355" spans="1:46" ht="15.75" hidden="1" customHeight="1" outlineLevel="1">
      <c r="A355" s="8" t="s">
        <v>61</v>
      </c>
      <c r="B355" s="216">
        <v>345</v>
      </c>
      <c r="C355" s="226"/>
      <c r="D355" s="227"/>
      <c r="E355" s="224"/>
      <c r="F355" s="224"/>
      <c r="G355" s="222"/>
      <c r="H355" s="221">
        <v>0.1</v>
      </c>
      <c r="I355" s="222"/>
      <c r="J355" s="223">
        <v>0</v>
      </c>
      <c r="K355" s="224"/>
      <c r="L355" s="224"/>
      <c r="M355" s="215"/>
      <c r="AR355" s="205">
        <v>0</v>
      </c>
      <c r="AS355" s="205">
        <v>0</v>
      </c>
      <c r="AT355" s="205">
        <v>0</v>
      </c>
    </row>
    <row r="356" spans="1:46" ht="15.75" hidden="1" customHeight="1" outlineLevel="1">
      <c r="A356" s="8" t="s">
        <v>61</v>
      </c>
      <c r="B356" s="216">
        <v>346</v>
      </c>
      <c r="C356" s="226"/>
      <c r="D356" s="227"/>
      <c r="E356" s="224"/>
      <c r="F356" s="224"/>
      <c r="G356" s="222"/>
      <c r="H356" s="221">
        <v>0.1</v>
      </c>
      <c r="I356" s="222"/>
      <c r="J356" s="223">
        <v>0</v>
      </c>
      <c r="K356" s="224"/>
      <c r="L356" s="224"/>
      <c r="M356" s="215"/>
      <c r="AR356" s="205">
        <v>0</v>
      </c>
      <c r="AS356" s="205">
        <v>0</v>
      </c>
      <c r="AT356" s="205">
        <v>0</v>
      </c>
    </row>
    <row r="357" spans="1:46" ht="15.75" hidden="1" customHeight="1" outlineLevel="1">
      <c r="A357" s="8" t="s">
        <v>61</v>
      </c>
      <c r="B357" s="216">
        <v>347</v>
      </c>
      <c r="C357" s="226"/>
      <c r="D357" s="227"/>
      <c r="E357" s="224"/>
      <c r="F357" s="224"/>
      <c r="G357" s="222"/>
      <c r="H357" s="221">
        <v>0.1</v>
      </c>
      <c r="I357" s="222"/>
      <c r="J357" s="223">
        <v>0</v>
      </c>
      <c r="K357" s="224"/>
      <c r="L357" s="224"/>
      <c r="M357" s="215"/>
      <c r="AR357" s="205">
        <v>0</v>
      </c>
      <c r="AS357" s="205">
        <v>0</v>
      </c>
      <c r="AT357" s="205">
        <v>0</v>
      </c>
    </row>
    <row r="358" spans="1:46" ht="15.75" hidden="1" customHeight="1" outlineLevel="1">
      <c r="A358" s="8" t="s">
        <v>61</v>
      </c>
      <c r="B358" s="216">
        <v>348</v>
      </c>
      <c r="C358" s="226"/>
      <c r="D358" s="227"/>
      <c r="E358" s="224"/>
      <c r="F358" s="224"/>
      <c r="G358" s="222"/>
      <c r="H358" s="221">
        <v>0.1</v>
      </c>
      <c r="I358" s="222"/>
      <c r="J358" s="223">
        <v>0</v>
      </c>
      <c r="K358" s="224"/>
      <c r="L358" s="224"/>
      <c r="M358" s="215"/>
      <c r="AR358" s="205">
        <v>0</v>
      </c>
      <c r="AS358" s="205">
        <v>0</v>
      </c>
      <c r="AT358" s="205">
        <v>0</v>
      </c>
    </row>
    <row r="359" spans="1:46" ht="15.75" hidden="1" customHeight="1" outlineLevel="1">
      <c r="A359" s="8" t="s">
        <v>61</v>
      </c>
      <c r="B359" s="216">
        <v>349</v>
      </c>
      <c r="C359" s="226"/>
      <c r="D359" s="227"/>
      <c r="E359" s="224"/>
      <c r="F359" s="224"/>
      <c r="G359" s="222"/>
      <c r="H359" s="221">
        <v>0.1</v>
      </c>
      <c r="I359" s="222"/>
      <c r="J359" s="223">
        <v>0</v>
      </c>
      <c r="K359" s="224"/>
      <c r="L359" s="224"/>
      <c r="M359" s="215"/>
      <c r="AR359" s="205">
        <v>0</v>
      </c>
      <c r="AS359" s="205">
        <v>0</v>
      </c>
      <c r="AT359" s="205">
        <v>0</v>
      </c>
    </row>
    <row r="360" spans="1:46" ht="15.75" hidden="1" customHeight="1" outlineLevel="1">
      <c r="A360" s="8" t="s">
        <v>61</v>
      </c>
      <c r="B360" s="216">
        <v>350</v>
      </c>
      <c r="C360" s="226"/>
      <c r="D360" s="227"/>
      <c r="E360" s="224"/>
      <c r="F360" s="224"/>
      <c r="G360" s="222"/>
      <c r="H360" s="221">
        <v>0.1</v>
      </c>
      <c r="I360" s="222"/>
      <c r="J360" s="223">
        <v>0</v>
      </c>
      <c r="K360" s="224"/>
      <c r="L360" s="224"/>
      <c r="M360" s="215"/>
      <c r="AR360" s="205">
        <v>0</v>
      </c>
      <c r="AS360" s="205">
        <v>0</v>
      </c>
      <c r="AT360" s="205">
        <v>0</v>
      </c>
    </row>
    <row r="361" spans="1:46" ht="15.75" hidden="1" customHeight="1" outlineLevel="1">
      <c r="A361" s="8" t="s">
        <v>61</v>
      </c>
      <c r="B361" s="216">
        <v>351</v>
      </c>
      <c r="C361" s="226"/>
      <c r="D361" s="227"/>
      <c r="E361" s="224"/>
      <c r="F361" s="224"/>
      <c r="G361" s="222"/>
      <c r="H361" s="221">
        <v>0.1</v>
      </c>
      <c r="I361" s="222"/>
      <c r="J361" s="223">
        <v>0</v>
      </c>
      <c r="K361" s="224"/>
      <c r="L361" s="224"/>
      <c r="M361" s="215"/>
      <c r="AR361" s="205">
        <v>0</v>
      </c>
      <c r="AS361" s="205">
        <v>0</v>
      </c>
      <c r="AT361" s="205">
        <v>0</v>
      </c>
    </row>
    <row r="362" spans="1:46" ht="15.75" hidden="1" customHeight="1" outlineLevel="1">
      <c r="A362" s="8" t="s">
        <v>61</v>
      </c>
      <c r="B362" s="216">
        <v>352</v>
      </c>
      <c r="C362" s="226"/>
      <c r="D362" s="227"/>
      <c r="E362" s="224"/>
      <c r="F362" s="224"/>
      <c r="G362" s="222"/>
      <c r="H362" s="221">
        <v>0.1</v>
      </c>
      <c r="I362" s="222"/>
      <c r="J362" s="223">
        <v>0</v>
      </c>
      <c r="K362" s="224"/>
      <c r="L362" s="224"/>
      <c r="M362" s="215"/>
      <c r="AR362" s="205">
        <v>0</v>
      </c>
      <c r="AS362" s="205">
        <v>0</v>
      </c>
      <c r="AT362" s="205">
        <v>0</v>
      </c>
    </row>
    <row r="363" spans="1:46" ht="15.75" hidden="1" customHeight="1" outlineLevel="1">
      <c r="A363" s="8" t="s">
        <v>61</v>
      </c>
      <c r="B363" s="216">
        <v>353</v>
      </c>
      <c r="C363" s="226"/>
      <c r="D363" s="227"/>
      <c r="E363" s="224"/>
      <c r="F363" s="224"/>
      <c r="G363" s="222"/>
      <c r="H363" s="221">
        <v>0.1</v>
      </c>
      <c r="I363" s="222"/>
      <c r="J363" s="223">
        <v>0</v>
      </c>
      <c r="K363" s="224"/>
      <c r="L363" s="224"/>
      <c r="M363" s="215"/>
      <c r="AR363" s="205">
        <v>0</v>
      </c>
      <c r="AS363" s="205">
        <v>0</v>
      </c>
      <c r="AT363" s="205">
        <v>0</v>
      </c>
    </row>
    <row r="364" spans="1:46" ht="15.75" hidden="1" customHeight="1" outlineLevel="1">
      <c r="A364" s="8" t="s">
        <v>61</v>
      </c>
      <c r="B364" s="216">
        <v>354</v>
      </c>
      <c r="C364" s="226"/>
      <c r="D364" s="227"/>
      <c r="E364" s="224"/>
      <c r="F364" s="224"/>
      <c r="G364" s="222"/>
      <c r="H364" s="221">
        <v>0.1</v>
      </c>
      <c r="I364" s="222"/>
      <c r="J364" s="223">
        <v>0</v>
      </c>
      <c r="K364" s="224"/>
      <c r="L364" s="224"/>
      <c r="M364" s="215"/>
      <c r="AR364" s="205">
        <v>0</v>
      </c>
      <c r="AS364" s="205">
        <v>0</v>
      </c>
      <c r="AT364" s="205">
        <v>0</v>
      </c>
    </row>
    <row r="365" spans="1:46" ht="15.75" hidden="1" customHeight="1" outlineLevel="1">
      <c r="A365" s="8" t="s">
        <v>61</v>
      </c>
      <c r="B365" s="216">
        <v>355</v>
      </c>
      <c r="C365" s="226"/>
      <c r="D365" s="227"/>
      <c r="E365" s="224"/>
      <c r="F365" s="224"/>
      <c r="G365" s="222"/>
      <c r="H365" s="221">
        <v>0.1</v>
      </c>
      <c r="I365" s="222"/>
      <c r="J365" s="223">
        <v>0</v>
      </c>
      <c r="K365" s="224"/>
      <c r="L365" s="224"/>
      <c r="M365" s="215"/>
      <c r="AR365" s="205">
        <v>0</v>
      </c>
      <c r="AS365" s="205">
        <v>0</v>
      </c>
      <c r="AT365" s="205">
        <v>0</v>
      </c>
    </row>
    <row r="366" spans="1:46" ht="15.75" hidden="1" customHeight="1" outlineLevel="1">
      <c r="A366" s="8" t="s">
        <v>61</v>
      </c>
      <c r="B366" s="216">
        <v>356</v>
      </c>
      <c r="C366" s="226"/>
      <c r="D366" s="227"/>
      <c r="E366" s="224"/>
      <c r="F366" s="224"/>
      <c r="G366" s="222"/>
      <c r="H366" s="221">
        <v>0.1</v>
      </c>
      <c r="I366" s="222"/>
      <c r="J366" s="223">
        <v>0</v>
      </c>
      <c r="K366" s="224"/>
      <c r="L366" s="224"/>
      <c r="M366" s="215"/>
      <c r="AR366" s="205">
        <v>0</v>
      </c>
      <c r="AS366" s="205">
        <v>0</v>
      </c>
      <c r="AT366" s="205">
        <v>0</v>
      </c>
    </row>
    <row r="367" spans="1:46" ht="15.75" hidden="1" customHeight="1" outlineLevel="1">
      <c r="A367" s="8" t="s">
        <v>61</v>
      </c>
      <c r="B367" s="216">
        <v>357</v>
      </c>
      <c r="C367" s="226"/>
      <c r="D367" s="227"/>
      <c r="E367" s="224"/>
      <c r="F367" s="224"/>
      <c r="G367" s="222"/>
      <c r="H367" s="221">
        <v>0.1</v>
      </c>
      <c r="I367" s="222"/>
      <c r="J367" s="223">
        <v>0</v>
      </c>
      <c r="K367" s="224"/>
      <c r="L367" s="224"/>
      <c r="M367" s="215"/>
      <c r="AR367" s="205">
        <v>0</v>
      </c>
      <c r="AS367" s="205">
        <v>0</v>
      </c>
      <c r="AT367" s="205">
        <v>0</v>
      </c>
    </row>
    <row r="368" spans="1:46" ht="15.75" hidden="1" customHeight="1" outlineLevel="1">
      <c r="A368" s="8" t="s">
        <v>61</v>
      </c>
      <c r="B368" s="216">
        <v>358</v>
      </c>
      <c r="C368" s="226"/>
      <c r="D368" s="227"/>
      <c r="E368" s="224"/>
      <c r="F368" s="224"/>
      <c r="G368" s="222"/>
      <c r="H368" s="221">
        <v>0.1</v>
      </c>
      <c r="I368" s="222"/>
      <c r="J368" s="223">
        <v>0</v>
      </c>
      <c r="K368" s="224"/>
      <c r="L368" s="224"/>
      <c r="M368" s="215"/>
      <c r="AR368" s="205">
        <v>0</v>
      </c>
      <c r="AS368" s="205">
        <v>0</v>
      </c>
      <c r="AT368" s="205">
        <v>0</v>
      </c>
    </row>
    <row r="369" spans="1:46" ht="15.75" hidden="1" customHeight="1" outlineLevel="1">
      <c r="A369" s="8" t="s">
        <v>61</v>
      </c>
      <c r="B369" s="216">
        <v>359</v>
      </c>
      <c r="C369" s="226"/>
      <c r="D369" s="227"/>
      <c r="E369" s="224"/>
      <c r="F369" s="224"/>
      <c r="G369" s="222"/>
      <c r="H369" s="221">
        <v>0.1</v>
      </c>
      <c r="I369" s="222"/>
      <c r="J369" s="223">
        <v>0</v>
      </c>
      <c r="K369" s="224"/>
      <c r="L369" s="224"/>
      <c r="M369" s="215"/>
      <c r="AR369" s="205">
        <v>0</v>
      </c>
      <c r="AS369" s="205">
        <v>0</v>
      </c>
      <c r="AT369" s="205">
        <v>0</v>
      </c>
    </row>
    <row r="370" spans="1:46" ht="15.75" hidden="1" customHeight="1" outlineLevel="1">
      <c r="A370" s="8" t="s">
        <v>61</v>
      </c>
      <c r="B370" s="216">
        <v>360</v>
      </c>
      <c r="C370" s="226"/>
      <c r="D370" s="227"/>
      <c r="E370" s="224"/>
      <c r="F370" s="224"/>
      <c r="G370" s="222"/>
      <c r="H370" s="221">
        <v>0.1</v>
      </c>
      <c r="I370" s="222"/>
      <c r="J370" s="223">
        <v>0</v>
      </c>
      <c r="K370" s="224"/>
      <c r="L370" s="224"/>
      <c r="M370" s="215"/>
      <c r="AR370" s="205">
        <v>0</v>
      </c>
      <c r="AS370" s="205">
        <v>0</v>
      </c>
      <c r="AT370" s="205">
        <v>0</v>
      </c>
    </row>
    <row r="371" spans="1:46" ht="15.75" hidden="1" customHeight="1" outlineLevel="1">
      <c r="A371" s="8" t="s">
        <v>61</v>
      </c>
      <c r="B371" s="216">
        <v>361</v>
      </c>
      <c r="C371" s="226"/>
      <c r="D371" s="227"/>
      <c r="E371" s="224"/>
      <c r="F371" s="224"/>
      <c r="G371" s="222"/>
      <c r="H371" s="221">
        <v>0.1</v>
      </c>
      <c r="I371" s="222"/>
      <c r="J371" s="223">
        <v>0</v>
      </c>
      <c r="K371" s="224"/>
      <c r="L371" s="224"/>
      <c r="M371" s="215"/>
      <c r="AR371" s="205">
        <v>0</v>
      </c>
      <c r="AS371" s="205">
        <v>0</v>
      </c>
      <c r="AT371" s="205">
        <v>0</v>
      </c>
    </row>
    <row r="372" spans="1:46" ht="15.75" hidden="1" customHeight="1" outlineLevel="1">
      <c r="A372" s="8" t="s">
        <v>61</v>
      </c>
      <c r="B372" s="216">
        <v>362</v>
      </c>
      <c r="C372" s="226"/>
      <c r="D372" s="227"/>
      <c r="E372" s="224"/>
      <c r="F372" s="224"/>
      <c r="G372" s="222"/>
      <c r="H372" s="221">
        <v>0.1</v>
      </c>
      <c r="I372" s="222"/>
      <c r="J372" s="223">
        <v>0</v>
      </c>
      <c r="K372" s="224"/>
      <c r="L372" s="224"/>
      <c r="M372" s="215"/>
      <c r="AR372" s="205">
        <v>0</v>
      </c>
      <c r="AS372" s="205">
        <v>0</v>
      </c>
      <c r="AT372" s="205">
        <v>0</v>
      </c>
    </row>
    <row r="373" spans="1:46" ht="15.75" hidden="1" customHeight="1" outlineLevel="1">
      <c r="A373" s="8" t="s">
        <v>61</v>
      </c>
      <c r="B373" s="216">
        <v>363</v>
      </c>
      <c r="C373" s="226"/>
      <c r="D373" s="227"/>
      <c r="E373" s="224"/>
      <c r="F373" s="224"/>
      <c r="G373" s="222"/>
      <c r="H373" s="221">
        <v>0.1</v>
      </c>
      <c r="I373" s="222"/>
      <c r="J373" s="223">
        <v>0</v>
      </c>
      <c r="K373" s="224"/>
      <c r="L373" s="224"/>
      <c r="M373" s="215"/>
      <c r="AR373" s="205">
        <v>0</v>
      </c>
      <c r="AS373" s="205">
        <v>0</v>
      </c>
      <c r="AT373" s="205">
        <v>0</v>
      </c>
    </row>
    <row r="374" spans="1:46" ht="15.75" hidden="1" customHeight="1" outlineLevel="1">
      <c r="A374" s="8" t="s">
        <v>61</v>
      </c>
      <c r="B374" s="216">
        <v>364</v>
      </c>
      <c r="C374" s="226"/>
      <c r="D374" s="227"/>
      <c r="E374" s="224"/>
      <c r="F374" s="224"/>
      <c r="G374" s="222"/>
      <c r="H374" s="221">
        <v>0.1</v>
      </c>
      <c r="I374" s="222"/>
      <c r="J374" s="223">
        <v>0</v>
      </c>
      <c r="K374" s="224"/>
      <c r="L374" s="224"/>
      <c r="M374" s="215"/>
      <c r="AR374" s="205">
        <v>0</v>
      </c>
      <c r="AS374" s="205">
        <v>0</v>
      </c>
      <c r="AT374" s="205">
        <v>0</v>
      </c>
    </row>
    <row r="375" spans="1:46" ht="15.75" hidden="1" customHeight="1" outlineLevel="1">
      <c r="A375" s="8" t="s">
        <v>61</v>
      </c>
      <c r="B375" s="216">
        <v>365</v>
      </c>
      <c r="C375" s="226"/>
      <c r="D375" s="227"/>
      <c r="E375" s="224"/>
      <c r="F375" s="224"/>
      <c r="G375" s="222"/>
      <c r="H375" s="221">
        <v>0.1</v>
      </c>
      <c r="I375" s="222"/>
      <c r="J375" s="223">
        <v>0</v>
      </c>
      <c r="K375" s="224"/>
      <c r="L375" s="224"/>
      <c r="M375" s="215"/>
      <c r="AR375" s="205">
        <v>0</v>
      </c>
      <c r="AS375" s="205">
        <v>0</v>
      </c>
      <c r="AT375" s="205">
        <v>0</v>
      </c>
    </row>
    <row r="376" spans="1:46" ht="15.75" hidden="1" customHeight="1" outlineLevel="1">
      <c r="A376" s="8" t="s">
        <v>61</v>
      </c>
      <c r="B376" s="216">
        <v>366</v>
      </c>
      <c r="C376" s="226"/>
      <c r="D376" s="227"/>
      <c r="E376" s="224"/>
      <c r="F376" s="224"/>
      <c r="G376" s="222"/>
      <c r="H376" s="221">
        <v>0.1</v>
      </c>
      <c r="I376" s="222"/>
      <c r="J376" s="223">
        <v>0</v>
      </c>
      <c r="K376" s="224"/>
      <c r="L376" s="224"/>
      <c r="M376" s="215"/>
      <c r="AR376" s="205">
        <v>0</v>
      </c>
      <c r="AS376" s="205">
        <v>0</v>
      </c>
      <c r="AT376" s="205">
        <v>0</v>
      </c>
    </row>
    <row r="377" spans="1:46" ht="15.75" hidden="1" customHeight="1" outlineLevel="1">
      <c r="A377" s="8" t="s">
        <v>61</v>
      </c>
      <c r="B377" s="216">
        <v>367</v>
      </c>
      <c r="C377" s="226"/>
      <c r="D377" s="227"/>
      <c r="E377" s="224"/>
      <c r="F377" s="224"/>
      <c r="G377" s="222"/>
      <c r="H377" s="221">
        <v>0.1</v>
      </c>
      <c r="I377" s="222"/>
      <c r="J377" s="223">
        <v>0</v>
      </c>
      <c r="K377" s="224"/>
      <c r="L377" s="224"/>
      <c r="M377" s="215"/>
      <c r="AR377" s="205">
        <v>0</v>
      </c>
      <c r="AS377" s="205">
        <v>0</v>
      </c>
      <c r="AT377" s="205">
        <v>0</v>
      </c>
    </row>
    <row r="378" spans="1:46" ht="15.75" hidden="1" customHeight="1" outlineLevel="1">
      <c r="A378" s="8" t="s">
        <v>61</v>
      </c>
      <c r="B378" s="216">
        <v>368</v>
      </c>
      <c r="C378" s="226"/>
      <c r="D378" s="227"/>
      <c r="E378" s="224"/>
      <c r="F378" s="224"/>
      <c r="G378" s="222"/>
      <c r="H378" s="221">
        <v>0.1</v>
      </c>
      <c r="I378" s="222"/>
      <c r="J378" s="223">
        <v>0</v>
      </c>
      <c r="K378" s="224"/>
      <c r="L378" s="224"/>
      <c r="M378" s="215"/>
      <c r="AR378" s="205">
        <v>0</v>
      </c>
      <c r="AS378" s="205">
        <v>0</v>
      </c>
      <c r="AT378" s="205">
        <v>0</v>
      </c>
    </row>
    <row r="379" spans="1:46" ht="15.75" hidden="1" customHeight="1" outlineLevel="1">
      <c r="A379" s="8" t="s">
        <v>61</v>
      </c>
      <c r="B379" s="216">
        <v>369</v>
      </c>
      <c r="C379" s="226"/>
      <c r="D379" s="227"/>
      <c r="E379" s="224"/>
      <c r="F379" s="224"/>
      <c r="G379" s="222"/>
      <c r="H379" s="221">
        <v>0.1</v>
      </c>
      <c r="I379" s="222"/>
      <c r="J379" s="223">
        <v>0</v>
      </c>
      <c r="K379" s="224"/>
      <c r="L379" s="224"/>
      <c r="M379" s="215"/>
      <c r="AR379" s="205">
        <v>0</v>
      </c>
      <c r="AS379" s="205">
        <v>0</v>
      </c>
      <c r="AT379" s="205">
        <v>0</v>
      </c>
    </row>
    <row r="380" spans="1:46" ht="15.75" hidden="1" customHeight="1" outlineLevel="1">
      <c r="A380" s="8" t="s">
        <v>61</v>
      </c>
      <c r="B380" s="216">
        <v>370</v>
      </c>
      <c r="C380" s="226"/>
      <c r="D380" s="227"/>
      <c r="E380" s="224"/>
      <c r="F380" s="224"/>
      <c r="G380" s="222"/>
      <c r="H380" s="221">
        <v>0.1</v>
      </c>
      <c r="I380" s="222"/>
      <c r="J380" s="223">
        <v>0</v>
      </c>
      <c r="K380" s="224"/>
      <c r="L380" s="224"/>
      <c r="M380" s="215"/>
      <c r="AR380" s="205">
        <v>0</v>
      </c>
      <c r="AS380" s="205">
        <v>0</v>
      </c>
      <c r="AT380" s="205">
        <v>0</v>
      </c>
    </row>
    <row r="381" spans="1:46" ht="15.75" hidden="1" customHeight="1" outlineLevel="1">
      <c r="A381" s="8" t="s">
        <v>61</v>
      </c>
      <c r="B381" s="216">
        <v>371</v>
      </c>
      <c r="C381" s="226"/>
      <c r="D381" s="227"/>
      <c r="E381" s="224"/>
      <c r="F381" s="224"/>
      <c r="G381" s="222"/>
      <c r="H381" s="221">
        <v>0.1</v>
      </c>
      <c r="I381" s="222"/>
      <c r="J381" s="223">
        <v>0</v>
      </c>
      <c r="K381" s="224"/>
      <c r="L381" s="224"/>
      <c r="M381" s="215"/>
      <c r="AR381" s="205">
        <v>0</v>
      </c>
      <c r="AS381" s="205">
        <v>0</v>
      </c>
      <c r="AT381" s="205">
        <v>0</v>
      </c>
    </row>
    <row r="382" spans="1:46" ht="15.75" hidden="1" customHeight="1" outlineLevel="1">
      <c r="A382" s="8" t="s">
        <v>61</v>
      </c>
      <c r="B382" s="216">
        <v>372</v>
      </c>
      <c r="C382" s="226"/>
      <c r="D382" s="227"/>
      <c r="E382" s="224"/>
      <c r="F382" s="224"/>
      <c r="G382" s="222"/>
      <c r="H382" s="221">
        <v>0.1</v>
      </c>
      <c r="I382" s="222"/>
      <c r="J382" s="223">
        <v>0</v>
      </c>
      <c r="K382" s="224"/>
      <c r="L382" s="224"/>
      <c r="M382" s="215"/>
      <c r="AR382" s="205">
        <v>0</v>
      </c>
      <c r="AS382" s="205">
        <v>0</v>
      </c>
      <c r="AT382" s="205">
        <v>0</v>
      </c>
    </row>
    <row r="383" spans="1:46" ht="15.75" hidden="1" customHeight="1" outlineLevel="1">
      <c r="A383" s="8" t="s">
        <v>61</v>
      </c>
      <c r="B383" s="216">
        <v>373</v>
      </c>
      <c r="C383" s="226"/>
      <c r="D383" s="227"/>
      <c r="E383" s="224"/>
      <c r="F383" s="224"/>
      <c r="G383" s="222"/>
      <c r="H383" s="221">
        <v>0.1</v>
      </c>
      <c r="I383" s="222"/>
      <c r="J383" s="223">
        <v>0</v>
      </c>
      <c r="K383" s="224"/>
      <c r="L383" s="224"/>
      <c r="M383" s="215"/>
      <c r="AR383" s="205">
        <v>0</v>
      </c>
      <c r="AS383" s="205">
        <v>0</v>
      </c>
      <c r="AT383" s="205">
        <v>0</v>
      </c>
    </row>
    <row r="384" spans="1:46" ht="15.75" hidden="1" customHeight="1" outlineLevel="1">
      <c r="A384" s="8" t="s">
        <v>61</v>
      </c>
      <c r="B384" s="216">
        <v>374</v>
      </c>
      <c r="C384" s="226"/>
      <c r="D384" s="227"/>
      <c r="E384" s="224"/>
      <c r="F384" s="224"/>
      <c r="G384" s="222"/>
      <c r="H384" s="221">
        <v>0.1</v>
      </c>
      <c r="I384" s="222"/>
      <c r="J384" s="223">
        <v>0</v>
      </c>
      <c r="K384" s="224"/>
      <c r="L384" s="224"/>
      <c r="M384" s="215"/>
      <c r="AR384" s="205">
        <v>0</v>
      </c>
      <c r="AS384" s="205">
        <v>0</v>
      </c>
      <c r="AT384" s="205">
        <v>0</v>
      </c>
    </row>
    <row r="385" spans="1:46" ht="15.75" hidden="1" customHeight="1" outlineLevel="1">
      <c r="A385" s="8" t="s">
        <v>61</v>
      </c>
      <c r="B385" s="216">
        <v>375</v>
      </c>
      <c r="C385" s="226"/>
      <c r="D385" s="227"/>
      <c r="E385" s="224"/>
      <c r="F385" s="224"/>
      <c r="G385" s="222"/>
      <c r="H385" s="221">
        <v>0.1</v>
      </c>
      <c r="I385" s="222"/>
      <c r="J385" s="223">
        <v>0</v>
      </c>
      <c r="K385" s="224"/>
      <c r="L385" s="224"/>
      <c r="M385" s="215"/>
      <c r="AR385" s="205">
        <v>0</v>
      </c>
      <c r="AS385" s="205">
        <v>0</v>
      </c>
      <c r="AT385" s="205">
        <v>0</v>
      </c>
    </row>
    <row r="386" spans="1:46" ht="15.75" hidden="1" customHeight="1" outlineLevel="1">
      <c r="A386" s="8" t="s">
        <v>61</v>
      </c>
      <c r="B386" s="216">
        <v>376</v>
      </c>
      <c r="C386" s="226"/>
      <c r="D386" s="227"/>
      <c r="E386" s="224"/>
      <c r="F386" s="224"/>
      <c r="G386" s="222"/>
      <c r="H386" s="221">
        <v>0.1</v>
      </c>
      <c r="I386" s="222"/>
      <c r="J386" s="223">
        <v>0</v>
      </c>
      <c r="K386" s="224"/>
      <c r="L386" s="224"/>
      <c r="M386" s="215"/>
      <c r="AR386" s="205">
        <v>0</v>
      </c>
      <c r="AS386" s="205">
        <v>0</v>
      </c>
      <c r="AT386" s="205">
        <v>0</v>
      </c>
    </row>
    <row r="387" spans="1:46" ht="15.75" hidden="1" customHeight="1" outlineLevel="1">
      <c r="A387" s="8" t="s">
        <v>61</v>
      </c>
      <c r="B387" s="216">
        <v>377</v>
      </c>
      <c r="C387" s="226"/>
      <c r="D387" s="227"/>
      <c r="E387" s="224"/>
      <c r="F387" s="224"/>
      <c r="G387" s="222"/>
      <c r="H387" s="221">
        <v>0.1</v>
      </c>
      <c r="I387" s="222"/>
      <c r="J387" s="223">
        <v>0</v>
      </c>
      <c r="K387" s="224"/>
      <c r="L387" s="224"/>
      <c r="M387" s="215"/>
      <c r="AR387" s="205">
        <v>0</v>
      </c>
      <c r="AS387" s="205">
        <v>0</v>
      </c>
      <c r="AT387" s="205">
        <v>0</v>
      </c>
    </row>
    <row r="388" spans="1:46" ht="15.75" hidden="1" customHeight="1" outlineLevel="1">
      <c r="A388" s="8" t="s">
        <v>61</v>
      </c>
      <c r="B388" s="216">
        <v>378</v>
      </c>
      <c r="C388" s="226"/>
      <c r="D388" s="227"/>
      <c r="E388" s="224"/>
      <c r="F388" s="224"/>
      <c r="G388" s="222"/>
      <c r="H388" s="221">
        <v>0.1</v>
      </c>
      <c r="I388" s="222"/>
      <c r="J388" s="223">
        <v>0</v>
      </c>
      <c r="K388" s="224"/>
      <c r="L388" s="224"/>
      <c r="M388" s="215"/>
      <c r="AR388" s="205">
        <v>0</v>
      </c>
      <c r="AS388" s="205">
        <v>0</v>
      </c>
      <c r="AT388" s="205">
        <v>0</v>
      </c>
    </row>
    <row r="389" spans="1:46" ht="15.75" hidden="1" customHeight="1" outlineLevel="1">
      <c r="A389" s="8" t="s">
        <v>61</v>
      </c>
      <c r="B389" s="216">
        <v>379</v>
      </c>
      <c r="C389" s="226"/>
      <c r="D389" s="227"/>
      <c r="E389" s="224"/>
      <c r="F389" s="224"/>
      <c r="G389" s="222"/>
      <c r="H389" s="221">
        <v>0.1</v>
      </c>
      <c r="I389" s="222"/>
      <c r="J389" s="223">
        <v>0</v>
      </c>
      <c r="K389" s="224"/>
      <c r="L389" s="224"/>
      <c r="M389" s="215"/>
      <c r="AR389" s="205">
        <v>0</v>
      </c>
      <c r="AS389" s="205">
        <v>0</v>
      </c>
      <c r="AT389" s="205">
        <v>0</v>
      </c>
    </row>
    <row r="390" spans="1:46" ht="15.75" hidden="1" customHeight="1" outlineLevel="1">
      <c r="A390" s="8" t="s">
        <v>61</v>
      </c>
      <c r="B390" s="216">
        <v>380</v>
      </c>
      <c r="C390" s="226"/>
      <c r="D390" s="227"/>
      <c r="E390" s="224"/>
      <c r="F390" s="224"/>
      <c r="G390" s="222"/>
      <c r="H390" s="221">
        <v>0.1</v>
      </c>
      <c r="I390" s="222"/>
      <c r="J390" s="223">
        <v>0</v>
      </c>
      <c r="K390" s="224"/>
      <c r="L390" s="224"/>
      <c r="M390" s="215"/>
      <c r="AR390" s="205">
        <v>0</v>
      </c>
      <c r="AS390" s="205">
        <v>0</v>
      </c>
      <c r="AT390" s="205">
        <v>0</v>
      </c>
    </row>
    <row r="391" spans="1:46" ht="15.75" hidden="1" customHeight="1" outlineLevel="1">
      <c r="A391" s="8" t="s">
        <v>61</v>
      </c>
      <c r="B391" s="216">
        <v>381</v>
      </c>
      <c r="C391" s="226"/>
      <c r="D391" s="227"/>
      <c r="E391" s="224"/>
      <c r="F391" s="224"/>
      <c r="G391" s="222"/>
      <c r="H391" s="221">
        <v>0.1</v>
      </c>
      <c r="I391" s="222"/>
      <c r="J391" s="223">
        <v>0</v>
      </c>
      <c r="K391" s="224"/>
      <c r="L391" s="224"/>
      <c r="M391" s="215"/>
      <c r="AR391" s="205">
        <v>0</v>
      </c>
      <c r="AS391" s="205">
        <v>0</v>
      </c>
      <c r="AT391" s="205">
        <v>0</v>
      </c>
    </row>
    <row r="392" spans="1:46" ht="15.75" hidden="1" customHeight="1" outlineLevel="1">
      <c r="A392" s="8" t="s">
        <v>61</v>
      </c>
      <c r="B392" s="216">
        <v>382</v>
      </c>
      <c r="C392" s="226"/>
      <c r="D392" s="227"/>
      <c r="E392" s="224"/>
      <c r="F392" s="224"/>
      <c r="G392" s="222"/>
      <c r="H392" s="221">
        <v>0.1</v>
      </c>
      <c r="I392" s="222"/>
      <c r="J392" s="223">
        <v>0</v>
      </c>
      <c r="K392" s="224"/>
      <c r="L392" s="224"/>
      <c r="M392" s="215"/>
      <c r="AR392" s="205">
        <v>0</v>
      </c>
      <c r="AS392" s="205">
        <v>0</v>
      </c>
      <c r="AT392" s="205">
        <v>0</v>
      </c>
    </row>
    <row r="393" spans="1:46" ht="15.75" hidden="1" customHeight="1" outlineLevel="1">
      <c r="A393" s="8" t="s">
        <v>61</v>
      </c>
      <c r="B393" s="216">
        <v>383</v>
      </c>
      <c r="C393" s="226"/>
      <c r="D393" s="227"/>
      <c r="E393" s="224"/>
      <c r="F393" s="224"/>
      <c r="G393" s="222"/>
      <c r="H393" s="221">
        <v>0.1</v>
      </c>
      <c r="I393" s="222"/>
      <c r="J393" s="223">
        <v>0</v>
      </c>
      <c r="K393" s="224"/>
      <c r="L393" s="224"/>
      <c r="M393" s="215"/>
      <c r="AR393" s="205">
        <v>0</v>
      </c>
      <c r="AS393" s="205">
        <v>0</v>
      </c>
      <c r="AT393" s="205">
        <v>0</v>
      </c>
    </row>
    <row r="394" spans="1:46" ht="15.75" hidden="1" customHeight="1" outlineLevel="1">
      <c r="A394" s="8" t="s">
        <v>61</v>
      </c>
      <c r="B394" s="216">
        <v>384</v>
      </c>
      <c r="C394" s="226"/>
      <c r="D394" s="227"/>
      <c r="E394" s="224"/>
      <c r="F394" s="224"/>
      <c r="G394" s="222"/>
      <c r="H394" s="221">
        <v>0.1</v>
      </c>
      <c r="I394" s="222"/>
      <c r="J394" s="223">
        <v>0</v>
      </c>
      <c r="K394" s="224"/>
      <c r="L394" s="224"/>
      <c r="M394" s="215"/>
      <c r="AR394" s="205">
        <v>0</v>
      </c>
      <c r="AS394" s="205">
        <v>0</v>
      </c>
      <c r="AT394" s="205">
        <v>0</v>
      </c>
    </row>
    <row r="395" spans="1:46" ht="15.75" hidden="1" customHeight="1" outlineLevel="1">
      <c r="A395" s="8" t="s">
        <v>61</v>
      </c>
      <c r="B395" s="216">
        <v>385</v>
      </c>
      <c r="C395" s="226"/>
      <c r="D395" s="227"/>
      <c r="E395" s="224"/>
      <c r="F395" s="224"/>
      <c r="G395" s="222"/>
      <c r="H395" s="221">
        <v>0.1</v>
      </c>
      <c r="I395" s="222"/>
      <c r="J395" s="223">
        <v>0</v>
      </c>
      <c r="K395" s="224"/>
      <c r="L395" s="224"/>
      <c r="M395" s="215"/>
      <c r="AR395" s="205">
        <v>0</v>
      </c>
      <c r="AS395" s="205">
        <v>0</v>
      </c>
      <c r="AT395" s="205">
        <v>0</v>
      </c>
    </row>
    <row r="396" spans="1:46" ht="15.75" hidden="1" customHeight="1" outlineLevel="1">
      <c r="A396" s="8" t="s">
        <v>61</v>
      </c>
      <c r="B396" s="216">
        <v>386</v>
      </c>
      <c r="C396" s="226"/>
      <c r="D396" s="227"/>
      <c r="E396" s="224"/>
      <c r="F396" s="224"/>
      <c r="G396" s="222"/>
      <c r="H396" s="221">
        <v>0.1</v>
      </c>
      <c r="I396" s="222"/>
      <c r="J396" s="223">
        <v>0</v>
      </c>
      <c r="K396" s="224"/>
      <c r="L396" s="224"/>
      <c r="M396" s="215"/>
      <c r="AR396" s="205">
        <v>0</v>
      </c>
      <c r="AS396" s="205">
        <v>0</v>
      </c>
      <c r="AT396" s="205">
        <v>0</v>
      </c>
    </row>
    <row r="397" spans="1:46" ht="15.75" hidden="1" customHeight="1" outlineLevel="1">
      <c r="A397" s="8" t="s">
        <v>61</v>
      </c>
      <c r="B397" s="216">
        <v>387</v>
      </c>
      <c r="C397" s="226"/>
      <c r="D397" s="227"/>
      <c r="E397" s="224"/>
      <c r="F397" s="224"/>
      <c r="G397" s="222"/>
      <c r="H397" s="221">
        <v>0.1</v>
      </c>
      <c r="I397" s="222"/>
      <c r="J397" s="223">
        <v>0</v>
      </c>
      <c r="K397" s="224"/>
      <c r="L397" s="224"/>
      <c r="M397" s="215"/>
      <c r="AR397" s="205">
        <v>0</v>
      </c>
      <c r="AS397" s="205">
        <v>0</v>
      </c>
      <c r="AT397" s="205">
        <v>0</v>
      </c>
    </row>
    <row r="398" spans="1:46" ht="15.75" hidden="1" customHeight="1" outlineLevel="1">
      <c r="A398" s="8" t="s">
        <v>61</v>
      </c>
      <c r="B398" s="216">
        <v>388</v>
      </c>
      <c r="C398" s="226"/>
      <c r="D398" s="227"/>
      <c r="E398" s="224"/>
      <c r="F398" s="224"/>
      <c r="G398" s="222"/>
      <c r="H398" s="221">
        <v>0.1</v>
      </c>
      <c r="I398" s="222"/>
      <c r="J398" s="223">
        <v>0</v>
      </c>
      <c r="K398" s="224"/>
      <c r="L398" s="224"/>
      <c r="M398" s="215"/>
      <c r="AR398" s="205">
        <v>0</v>
      </c>
      <c r="AS398" s="205">
        <v>0</v>
      </c>
      <c r="AT398" s="205">
        <v>0</v>
      </c>
    </row>
    <row r="399" spans="1:46" ht="15.75" hidden="1" customHeight="1" outlineLevel="1">
      <c r="A399" s="8" t="s">
        <v>61</v>
      </c>
      <c r="B399" s="216">
        <v>389</v>
      </c>
      <c r="C399" s="226"/>
      <c r="D399" s="227"/>
      <c r="E399" s="224"/>
      <c r="F399" s="224"/>
      <c r="G399" s="222"/>
      <c r="H399" s="221">
        <v>0.1</v>
      </c>
      <c r="I399" s="222"/>
      <c r="J399" s="223">
        <v>0</v>
      </c>
      <c r="K399" s="224"/>
      <c r="L399" s="224"/>
      <c r="M399" s="215"/>
      <c r="AR399" s="205">
        <v>0</v>
      </c>
      <c r="AS399" s="205">
        <v>0</v>
      </c>
      <c r="AT399" s="205">
        <v>0</v>
      </c>
    </row>
    <row r="400" spans="1:46" ht="15.75" hidden="1" customHeight="1" outlineLevel="1">
      <c r="A400" s="8" t="s">
        <v>61</v>
      </c>
      <c r="B400" s="216">
        <v>390</v>
      </c>
      <c r="C400" s="226"/>
      <c r="D400" s="227"/>
      <c r="E400" s="224"/>
      <c r="F400" s="224"/>
      <c r="G400" s="222"/>
      <c r="H400" s="221">
        <v>0.1</v>
      </c>
      <c r="I400" s="222"/>
      <c r="J400" s="223">
        <v>0</v>
      </c>
      <c r="K400" s="224"/>
      <c r="L400" s="224"/>
      <c r="M400" s="215"/>
      <c r="AR400" s="205">
        <v>0</v>
      </c>
      <c r="AS400" s="205">
        <v>0</v>
      </c>
      <c r="AT400" s="205">
        <v>0</v>
      </c>
    </row>
    <row r="401" spans="1:46" ht="15.75" hidden="1" customHeight="1" outlineLevel="1">
      <c r="A401" s="8" t="s">
        <v>61</v>
      </c>
      <c r="B401" s="216">
        <v>391</v>
      </c>
      <c r="C401" s="226"/>
      <c r="D401" s="227"/>
      <c r="E401" s="224"/>
      <c r="F401" s="224"/>
      <c r="G401" s="222"/>
      <c r="H401" s="221">
        <v>0.1</v>
      </c>
      <c r="I401" s="222"/>
      <c r="J401" s="223">
        <v>0</v>
      </c>
      <c r="K401" s="224"/>
      <c r="L401" s="224"/>
      <c r="M401" s="215"/>
      <c r="AR401" s="205">
        <v>0</v>
      </c>
      <c r="AS401" s="205">
        <v>0</v>
      </c>
      <c r="AT401" s="205">
        <v>0</v>
      </c>
    </row>
    <row r="402" spans="1:46" ht="15.75" hidden="1" customHeight="1" outlineLevel="1">
      <c r="A402" s="8" t="s">
        <v>61</v>
      </c>
      <c r="B402" s="216">
        <v>392</v>
      </c>
      <c r="C402" s="226"/>
      <c r="D402" s="227"/>
      <c r="E402" s="224"/>
      <c r="F402" s="224"/>
      <c r="G402" s="222"/>
      <c r="H402" s="221">
        <v>0.1</v>
      </c>
      <c r="I402" s="222"/>
      <c r="J402" s="223">
        <v>0</v>
      </c>
      <c r="K402" s="224"/>
      <c r="L402" s="224"/>
      <c r="M402" s="215"/>
      <c r="AR402" s="205">
        <v>0</v>
      </c>
      <c r="AS402" s="205">
        <v>0</v>
      </c>
      <c r="AT402" s="205">
        <v>0</v>
      </c>
    </row>
    <row r="403" spans="1:46" ht="15.75" hidden="1" customHeight="1" outlineLevel="1">
      <c r="A403" s="8" t="s">
        <v>61</v>
      </c>
      <c r="B403" s="216">
        <v>393</v>
      </c>
      <c r="C403" s="226"/>
      <c r="D403" s="227"/>
      <c r="E403" s="224"/>
      <c r="F403" s="224"/>
      <c r="G403" s="222"/>
      <c r="H403" s="221">
        <v>0.1</v>
      </c>
      <c r="I403" s="222"/>
      <c r="J403" s="223">
        <v>0</v>
      </c>
      <c r="K403" s="224"/>
      <c r="L403" s="224"/>
      <c r="M403" s="215"/>
      <c r="AR403" s="205">
        <v>0</v>
      </c>
      <c r="AS403" s="205">
        <v>0</v>
      </c>
      <c r="AT403" s="205">
        <v>0</v>
      </c>
    </row>
    <row r="404" spans="1:46" ht="15.75" hidden="1" customHeight="1" outlineLevel="1">
      <c r="A404" s="8" t="s">
        <v>61</v>
      </c>
      <c r="B404" s="216">
        <v>394</v>
      </c>
      <c r="C404" s="226"/>
      <c r="D404" s="227"/>
      <c r="E404" s="224"/>
      <c r="F404" s="224"/>
      <c r="G404" s="222"/>
      <c r="H404" s="221">
        <v>0.1</v>
      </c>
      <c r="I404" s="222"/>
      <c r="J404" s="223">
        <v>0</v>
      </c>
      <c r="K404" s="224"/>
      <c r="L404" s="224"/>
      <c r="M404" s="215"/>
      <c r="AR404" s="205">
        <v>0</v>
      </c>
      <c r="AS404" s="205">
        <v>0</v>
      </c>
      <c r="AT404" s="205">
        <v>0</v>
      </c>
    </row>
    <row r="405" spans="1:46" ht="15.75" hidden="1" customHeight="1" outlineLevel="1">
      <c r="A405" s="8" t="s">
        <v>61</v>
      </c>
      <c r="B405" s="216">
        <v>395</v>
      </c>
      <c r="C405" s="226"/>
      <c r="D405" s="227"/>
      <c r="E405" s="224"/>
      <c r="F405" s="224"/>
      <c r="G405" s="222"/>
      <c r="H405" s="221">
        <v>0.1</v>
      </c>
      <c r="I405" s="222"/>
      <c r="J405" s="223">
        <v>0</v>
      </c>
      <c r="K405" s="224"/>
      <c r="L405" s="224"/>
      <c r="M405" s="215"/>
      <c r="AR405" s="205">
        <v>0</v>
      </c>
      <c r="AS405" s="205">
        <v>0</v>
      </c>
      <c r="AT405" s="205">
        <v>0</v>
      </c>
    </row>
    <row r="406" spans="1:46" ht="15.75" hidden="1" customHeight="1" outlineLevel="1">
      <c r="A406" s="8" t="s">
        <v>61</v>
      </c>
      <c r="B406" s="216">
        <v>396</v>
      </c>
      <c r="C406" s="226"/>
      <c r="D406" s="227"/>
      <c r="E406" s="224"/>
      <c r="F406" s="224"/>
      <c r="G406" s="222"/>
      <c r="H406" s="221">
        <v>0.1</v>
      </c>
      <c r="I406" s="222"/>
      <c r="J406" s="223">
        <v>0</v>
      </c>
      <c r="K406" s="224"/>
      <c r="L406" s="224"/>
      <c r="M406" s="215"/>
      <c r="AR406" s="205">
        <v>0</v>
      </c>
      <c r="AS406" s="205">
        <v>0</v>
      </c>
      <c r="AT406" s="205">
        <v>0</v>
      </c>
    </row>
    <row r="407" spans="1:46" ht="15.75" hidden="1" customHeight="1" outlineLevel="1">
      <c r="A407" s="8" t="s">
        <v>61</v>
      </c>
      <c r="B407" s="216">
        <v>397</v>
      </c>
      <c r="C407" s="226"/>
      <c r="D407" s="227"/>
      <c r="E407" s="224"/>
      <c r="F407" s="224"/>
      <c r="G407" s="222"/>
      <c r="H407" s="221">
        <v>0.1</v>
      </c>
      <c r="I407" s="222"/>
      <c r="J407" s="223">
        <v>0</v>
      </c>
      <c r="K407" s="224"/>
      <c r="L407" s="224"/>
      <c r="M407" s="215"/>
      <c r="AR407" s="205">
        <v>0</v>
      </c>
      <c r="AS407" s="205">
        <v>0</v>
      </c>
      <c r="AT407" s="205">
        <v>0</v>
      </c>
    </row>
    <row r="408" spans="1:46" ht="15.75" hidden="1" customHeight="1" outlineLevel="1">
      <c r="A408" s="8" t="s">
        <v>61</v>
      </c>
      <c r="B408" s="216">
        <v>398</v>
      </c>
      <c r="C408" s="226"/>
      <c r="D408" s="227"/>
      <c r="E408" s="224"/>
      <c r="F408" s="224"/>
      <c r="G408" s="222"/>
      <c r="H408" s="221">
        <v>0.1</v>
      </c>
      <c r="I408" s="222"/>
      <c r="J408" s="223">
        <v>0</v>
      </c>
      <c r="K408" s="224"/>
      <c r="L408" s="224"/>
      <c r="M408" s="215"/>
      <c r="AR408" s="205">
        <v>0</v>
      </c>
      <c r="AS408" s="205">
        <v>0</v>
      </c>
      <c r="AT408" s="205">
        <v>0</v>
      </c>
    </row>
    <row r="409" spans="1:46" ht="15.75" hidden="1" customHeight="1" outlineLevel="1">
      <c r="A409" s="8" t="s">
        <v>61</v>
      </c>
      <c r="B409" s="216">
        <v>399</v>
      </c>
      <c r="C409" s="226"/>
      <c r="D409" s="227"/>
      <c r="E409" s="224"/>
      <c r="F409" s="224"/>
      <c r="G409" s="222"/>
      <c r="H409" s="221">
        <v>0.1</v>
      </c>
      <c r="I409" s="222"/>
      <c r="J409" s="223">
        <v>0</v>
      </c>
      <c r="K409" s="224"/>
      <c r="L409" s="224"/>
      <c r="M409" s="215"/>
      <c r="AR409" s="205">
        <v>0</v>
      </c>
      <c r="AS409" s="205">
        <v>0</v>
      </c>
      <c r="AT409" s="205">
        <v>0</v>
      </c>
    </row>
    <row r="410" spans="1:46" ht="15.75" hidden="1" customHeight="1" outlineLevel="1">
      <c r="A410" s="8" t="s">
        <v>61</v>
      </c>
      <c r="B410" s="216">
        <v>400</v>
      </c>
      <c r="C410" s="226"/>
      <c r="D410" s="227"/>
      <c r="E410" s="224"/>
      <c r="F410" s="224"/>
      <c r="G410" s="222"/>
      <c r="H410" s="221">
        <v>0.1</v>
      </c>
      <c r="I410" s="222"/>
      <c r="J410" s="223">
        <v>0</v>
      </c>
      <c r="K410" s="224"/>
      <c r="L410" s="224"/>
      <c r="M410" s="215"/>
      <c r="AR410" s="205">
        <v>0</v>
      </c>
      <c r="AS410" s="205">
        <v>0</v>
      </c>
      <c r="AT410" s="205">
        <v>0</v>
      </c>
    </row>
    <row r="411" spans="1:46" ht="15.75" hidden="1" customHeight="1" outlineLevel="1">
      <c r="A411" s="8" t="s">
        <v>61</v>
      </c>
      <c r="B411" s="216">
        <v>401</v>
      </c>
      <c r="C411" s="226"/>
      <c r="D411" s="227"/>
      <c r="E411" s="224"/>
      <c r="F411" s="224"/>
      <c r="G411" s="222"/>
      <c r="H411" s="221">
        <v>0.1</v>
      </c>
      <c r="I411" s="222"/>
      <c r="J411" s="223">
        <v>0</v>
      </c>
      <c r="K411" s="224"/>
      <c r="L411" s="224"/>
      <c r="M411" s="215"/>
      <c r="AR411" s="205">
        <v>0</v>
      </c>
      <c r="AS411" s="205">
        <v>0</v>
      </c>
      <c r="AT411" s="205">
        <v>0</v>
      </c>
    </row>
    <row r="412" spans="1:46" ht="15.75" hidden="1" customHeight="1" outlineLevel="1">
      <c r="A412" s="8" t="s">
        <v>61</v>
      </c>
      <c r="B412" s="216">
        <v>402</v>
      </c>
      <c r="C412" s="226"/>
      <c r="D412" s="227"/>
      <c r="E412" s="224"/>
      <c r="F412" s="224"/>
      <c r="G412" s="222"/>
      <c r="H412" s="221">
        <v>0.1</v>
      </c>
      <c r="I412" s="222"/>
      <c r="J412" s="223">
        <v>0</v>
      </c>
      <c r="K412" s="224"/>
      <c r="L412" s="224"/>
      <c r="M412" s="215"/>
      <c r="AR412" s="205">
        <v>0</v>
      </c>
      <c r="AS412" s="205">
        <v>0</v>
      </c>
      <c r="AT412" s="205">
        <v>0</v>
      </c>
    </row>
    <row r="413" spans="1:46" ht="15.75" hidden="1" customHeight="1" outlineLevel="1">
      <c r="A413" s="8" t="s">
        <v>61</v>
      </c>
      <c r="B413" s="216">
        <v>403</v>
      </c>
      <c r="C413" s="226"/>
      <c r="D413" s="227"/>
      <c r="E413" s="224"/>
      <c r="F413" s="224"/>
      <c r="G413" s="222"/>
      <c r="H413" s="221">
        <v>0.1</v>
      </c>
      <c r="I413" s="222"/>
      <c r="J413" s="223">
        <v>0</v>
      </c>
      <c r="K413" s="224"/>
      <c r="L413" s="224"/>
      <c r="M413" s="215"/>
      <c r="AR413" s="205">
        <v>0</v>
      </c>
      <c r="AS413" s="205">
        <v>0</v>
      </c>
      <c r="AT413" s="205">
        <v>0</v>
      </c>
    </row>
    <row r="414" spans="1:46" ht="15.75" hidden="1" customHeight="1" outlineLevel="1">
      <c r="A414" s="8" t="s">
        <v>61</v>
      </c>
      <c r="B414" s="216">
        <v>404</v>
      </c>
      <c r="C414" s="226"/>
      <c r="D414" s="227"/>
      <c r="E414" s="224"/>
      <c r="F414" s="224"/>
      <c r="G414" s="222"/>
      <c r="H414" s="221">
        <v>0.1</v>
      </c>
      <c r="I414" s="222"/>
      <c r="J414" s="223">
        <v>0</v>
      </c>
      <c r="K414" s="224"/>
      <c r="L414" s="224"/>
      <c r="M414" s="215"/>
      <c r="AR414" s="205">
        <v>0</v>
      </c>
      <c r="AS414" s="205">
        <v>0</v>
      </c>
      <c r="AT414" s="205">
        <v>0</v>
      </c>
    </row>
    <row r="415" spans="1:46" ht="15.75" hidden="1" customHeight="1" outlineLevel="1">
      <c r="A415" s="8" t="s">
        <v>61</v>
      </c>
      <c r="B415" s="216">
        <v>405</v>
      </c>
      <c r="C415" s="226"/>
      <c r="D415" s="227"/>
      <c r="E415" s="224"/>
      <c r="F415" s="224"/>
      <c r="G415" s="222"/>
      <c r="H415" s="221">
        <v>0.1</v>
      </c>
      <c r="I415" s="222"/>
      <c r="J415" s="223">
        <v>0</v>
      </c>
      <c r="K415" s="224"/>
      <c r="L415" s="224"/>
      <c r="M415" s="215"/>
      <c r="AR415" s="205">
        <v>0</v>
      </c>
      <c r="AS415" s="205">
        <v>0</v>
      </c>
      <c r="AT415" s="205">
        <v>0</v>
      </c>
    </row>
    <row r="416" spans="1:46" ht="15.75" hidden="1" customHeight="1" outlineLevel="1">
      <c r="A416" s="8" t="s">
        <v>61</v>
      </c>
      <c r="B416" s="216">
        <v>406</v>
      </c>
      <c r="C416" s="226"/>
      <c r="D416" s="227"/>
      <c r="E416" s="224"/>
      <c r="F416" s="224"/>
      <c r="G416" s="222"/>
      <c r="H416" s="221">
        <v>0.1</v>
      </c>
      <c r="I416" s="222"/>
      <c r="J416" s="223">
        <v>0</v>
      </c>
      <c r="K416" s="224"/>
      <c r="L416" s="224"/>
      <c r="M416" s="215"/>
      <c r="AR416" s="205">
        <v>0</v>
      </c>
      <c r="AS416" s="205">
        <v>0</v>
      </c>
      <c r="AT416" s="205">
        <v>0</v>
      </c>
    </row>
    <row r="417" spans="1:46" ht="15.75" hidden="1" customHeight="1" outlineLevel="1">
      <c r="A417" s="8" t="s">
        <v>61</v>
      </c>
      <c r="B417" s="216">
        <v>407</v>
      </c>
      <c r="C417" s="226"/>
      <c r="D417" s="227"/>
      <c r="E417" s="224"/>
      <c r="F417" s="224"/>
      <c r="G417" s="222"/>
      <c r="H417" s="221">
        <v>0.1</v>
      </c>
      <c r="I417" s="222"/>
      <c r="J417" s="223">
        <v>0</v>
      </c>
      <c r="K417" s="224"/>
      <c r="L417" s="224"/>
      <c r="M417" s="215"/>
      <c r="AR417" s="205">
        <v>0</v>
      </c>
      <c r="AS417" s="205">
        <v>0</v>
      </c>
      <c r="AT417" s="205">
        <v>0</v>
      </c>
    </row>
    <row r="418" spans="1:46" ht="15.75" hidden="1" customHeight="1" outlineLevel="1">
      <c r="A418" s="8" t="s">
        <v>61</v>
      </c>
      <c r="B418" s="216">
        <v>408</v>
      </c>
      <c r="C418" s="226"/>
      <c r="D418" s="227"/>
      <c r="E418" s="224"/>
      <c r="F418" s="224"/>
      <c r="G418" s="222"/>
      <c r="H418" s="221">
        <v>0.1</v>
      </c>
      <c r="I418" s="222"/>
      <c r="J418" s="223">
        <v>0</v>
      </c>
      <c r="K418" s="224"/>
      <c r="L418" s="224"/>
      <c r="M418" s="215"/>
      <c r="AR418" s="205">
        <v>0</v>
      </c>
      <c r="AS418" s="205">
        <v>0</v>
      </c>
      <c r="AT418" s="205">
        <v>0</v>
      </c>
    </row>
    <row r="419" spans="1:46" ht="15.75" hidden="1" customHeight="1" outlineLevel="1">
      <c r="A419" s="8" t="s">
        <v>61</v>
      </c>
      <c r="B419" s="216">
        <v>409</v>
      </c>
      <c r="C419" s="226"/>
      <c r="D419" s="227"/>
      <c r="E419" s="224"/>
      <c r="F419" s="224"/>
      <c r="G419" s="222"/>
      <c r="H419" s="221">
        <v>0.1</v>
      </c>
      <c r="I419" s="222"/>
      <c r="J419" s="223">
        <v>0</v>
      </c>
      <c r="K419" s="224"/>
      <c r="L419" s="224"/>
      <c r="M419" s="215"/>
      <c r="AR419" s="205">
        <v>0</v>
      </c>
      <c r="AS419" s="205">
        <v>0</v>
      </c>
      <c r="AT419" s="205">
        <v>0</v>
      </c>
    </row>
    <row r="420" spans="1:46" ht="15.75" hidden="1" customHeight="1" outlineLevel="1">
      <c r="A420" s="8" t="s">
        <v>61</v>
      </c>
      <c r="B420" s="216">
        <v>410</v>
      </c>
      <c r="C420" s="226"/>
      <c r="D420" s="227"/>
      <c r="E420" s="224"/>
      <c r="F420" s="224"/>
      <c r="G420" s="222"/>
      <c r="H420" s="221">
        <v>0.1</v>
      </c>
      <c r="I420" s="222"/>
      <c r="J420" s="223">
        <v>0</v>
      </c>
      <c r="K420" s="224"/>
      <c r="L420" s="224"/>
      <c r="M420" s="215"/>
      <c r="AR420" s="205">
        <v>0</v>
      </c>
      <c r="AS420" s="205">
        <v>0</v>
      </c>
      <c r="AT420" s="205">
        <v>0</v>
      </c>
    </row>
    <row r="421" spans="1:46" ht="15.75" hidden="1" customHeight="1" outlineLevel="1">
      <c r="A421" s="8" t="s">
        <v>61</v>
      </c>
      <c r="B421" s="216">
        <v>411</v>
      </c>
      <c r="C421" s="226"/>
      <c r="D421" s="227"/>
      <c r="E421" s="224"/>
      <c r="F421" s="224"/>
      <c r="G421" s="222"/>
      <c r="H421" s="221">
        <v>0.1</v>
      </c>
      <c r="I421" s="222"/>
      <c r="J421" s="223">
        <v>0</v>
      </c>
      <c r="K421" s="224"/>
      <c r="L421" s="224"/>
      <c r="M421" s="215"/>
      <c r="AR421" s="205">
        <v>0</v>
      </c>
      <c r="AS421" s="205">
        <v>0</v>
      </c>
      <c r="AT421" s="205">
        <v>0</v>
      </c>
    </row>
    <row r="422" spans="1:46" ht="15.75" hidden="1" customHeight="1" outlineLevel="1">
      <c r="A422" s="8" t="s">
        <v>61</v>
      </c>
      <c r="B422" s="216">
        <v>412</v>
      </c>
      <c r="C422" s="226"/>
      <c r="D422" s="227"/>
      <c r="E422" s="224"/>
      <c r="F422" s="224"/>
      <c r="G422" s="222"/>
      <c r="H422" s="221">
        <v>0.1</v>
      </c>
      <c r="I422" s="222"/>
      <c r="J422" s="223">
        <v>0</v>
      </c>
      <c r="K422" s="224"/>
      <c r="L422" s="224"/>
      <c r="M422" s="215"/>
      <c r="AR422" s="205">
        <v>0</v>
      </c>
      <c r="AS422" s="205">
        <v>0</v>
      </c>
      <c r="AT422" s="205">
        <v>0</v>
      </c>
    </row>
    <row r="423" spans="1:46" ht="15.75" hidden="1" customHeight="1" outlineLevel="1">
      <c r="A423" s="8" t="s">
        <v>61</v>
      </c>
      <c r="B423" s="216">
        <v>413</v>
      </c>
      <c r="C423" s="226"/>
      <c r="D423" s="227"/>
      <c r="E423" s="224"/>
      <c r="F423" s="224"/>
      <c r="G423" s="222"/>
      <c r="H423" s="221">
        <v>0.1</v>
      </c>
      <c r="I423" s="222"/>
      <c r="J423" s="223">
        <v>0</v>
      </c>
      <c r="K423" s="224"/>
      <c r="L423" s="224"/>
      <c r="M423" s="215"/>
      <c r="AR423" s="205">
        <v>0</v>
      </c>
      <c r="AS423" s="205">
        <v>0</v>
      </c>
      <c r="AT423" s="205">
        <v>0</v>
      </c>
    </row>
    <row r="424" spans="1:46" ht="15.75" hidden="1" customHeight="1" outlineLevel="1">
      <c r="A424" s="8" t="s">
        <v>61</v>
      </c>
      <c r="B424" s="216">
        <v>414</v>
      </c>
      <c r="C424" s="226"/>
      <c r="D424" s="227"/>
      <c r="E424" s="224"/>
      <c r="F424" s="224"/>
      <c r="G424" s="222"/>
      <c r="H424" s="221">
        <v>0.1</v>
      </c>
      <c r="I424" s="222"/>
      <c r="J424" s="223">
        <v>0</v>
      </c>
      <c r="K424" s="224"/>
      <c r="L424" s="224"/>
      <c r="M424" s="215"/>
      <c r="AR424" s="205">
        <v>0</v>
      </c>
      <c r="AS424" s="205">
        <v>0</v>
      </c>
      <c r="AT424" s="205">
        <v>0</v>
      </c>
    </row>
    <row r="425" spans="1:46" ht="15.75" hidden="1" customHeight="1" outlineLevel="1">
      <c r="A425" s="8" t="s">
        <v>61</v>
      </c>
      <c r="B425" s="216">
        <v>415</v>
      </c>
      <c r="C425" s="226"/>
      <c r="D425" s="227"/>
      <c r="E425" s="224"/>
      <c r="F425" s="224"/>
      <c r="G425" s="222"/>
      <c r="H425" s="221">
        <v>0.1</v>
      </c>
      <c r="I425" s="222"/>
      <c r="J425" s="223">
        <v>0</v>
      </c>
      <c r="K425" s="224"/>
      <c r="L425" s="224"/>
      <c r="M425" s="215"/>
      <c r="AR425" s="205">
        <v>0</v>
      </c>
      <c r="AS425" s="205">
        <v>0</v>
      </c>
      <c r="AT425" s="205">
        <v>0</v>
      </c>
    </row>
    <row r="426" spans="1:46" ht="15.75" hidden="1" customHeight="1" outlineLevel="1">
      <c r="A426" s="8" t="s">
        <v>61</v>
      </c>
      <c r="B426" s="216">
        <v>416</v>
      </c>
      <c r="C426" s="226"/>
      <c r="D426" s="227"/>
      <c r="E426" s="224"/>
      <c r="F426" s="224"/>
      <c r="G426" s="222"/>
      <c r="H426" s="221">
        <v>0.1</v>
      </c>
      <c r="I426" s="222"/>
      <c r="J426" s="223">
        <v>0</v>
      </c>
      <c r="K426" s="224"/>
      <c r="L426" s="224"/>
      <c r="M426" s="215"/>
      <c r="AR426" s="205">
        <v>0</v>
      </c>
      <c r="AS426" s="205">
        <v>0</v>
      </c>
      <c r="AT426" s="205">
        <v>0</v>
      </c>
    </row>
    <row r="427" spans="1:46" ht="15.75" hidden="1" customHeight="1" outlineLevel="1">
      <c r="A427" s="8" t="s">
        <v>61</v>
      </c>
      <c r="B427" s="216">
        <v>417</v>
      </c>
      <c r="C427" s="226"/>
      <c r="D427" s="227"/>
      <c r="E427" s="224"/>
      <c r="F427" s="224"/>
      <c r="G427" s="222"/>
      <c r="H427" s="221">
        <v>0.1</v>
      </c>
      <c r="I427" s="222"/>
      <c r="J427" s="223">
        <v>0</v>
      </c>
      <c r="K427" s="224"/>
      <c r="L427" s="224"/>
      <c r="M427" s="215"/>
      <c r="AR427" s="205">
        <v>0</v>
      </c>
      <c r="AS427" s="205">
        <v>0</v>
      </c>
      <c r="AT427" s="205">
        <v>0</v>
      </c>
    </row>
    <row r="428" spans="1:46" ht="15.75" hidden="1" customHeight="1" outlineLevel="1">
      <c r="A428" s="8" t="s">
        <v>61</v>
      </c>
      <c r="B428" s="216">
        <v>418</v>
      </c>
      <c r="C428" s="226"/>
      <c r="D428" s="227"/>
      <c r="E428" s="224"/>
      <c r="F428" s="224"/>
      <c r="G428" s="222"/>
      <c r="H428" s="221">
        <v>0.1</v>
      </c>
      <c r="I428" s="222"/>
      <c r="J428" s="223">
        <v>0</v>
      </c>
      <c r="K428" s="224"/>
      <c r="L428" s="224"/>
      <c r="M428" s="215"/>
      <c r="AR428" s="205">
        <v>0</v>
      </c>
      <c r="AS428" s="205">
        <v>0</v>
      </c>
      <c r="AT428" s="205">
        <v>0</v>
      </c>
    </row>
    <row r="429" spans="1:46" ht="15.75" hidden="1" customHeight="1" outlineLevel="1">
      <c r="A429" s="8" t="s">
        <v>61</v>
      </c>
      <c r="B429" s="216">
        <v>419</v>
      </c>
      <c r="C429" s="226"/>
      <c r="D429" s="227"/>
      <c r="E429" s="224"/>
      <c r="F429" s="224"/>
      <c r="G429" s="222"/>
      <c r="H429" s="221">
        <v>0.1</v>
      </c>
      <c r="I429" s="222"/>
      <c r="J429" s="223">
        <v>0</v>
      </c>
      <c r="K429" s="224"/>
      <c r="L429" s="224"/>
      <c r="M429" s="215"/>
      <c r="AR429" s="205">
        <v>0</v>
      </c>
      <c r="AS429" s="205">
        <v>0</v>
      </c>
      <c r="AT429" s="205">
        <v>0</v>
      </c>
    </row>
    <row r="430" spans="1:46" ht="15.75" hidden="1" customHeight="1" outlineLevel="1">
      <c r="A430" s="8" t="s">
        <v>61</v>
      </c>
      <c r="B430" s="216">
        <v>420</v>
      </c>
      <c r="C430" s="226"/>
      <c r="D430" s="227"/>
      <c r="E430" s="224"/>
      <c r="F430" s="224"/>
      <c r="G430" s="222"/>
      <c r="H430" s="221">
        <v>0.1</v>
      </c>
      <c r="I430" s="222"/>
      <c r="J430" s="223">
        <v>0</v>
      </c>
      <c r="K430" s="224"/>
      <c r="L430" s="224"/>
      <c r="M430" s="215"/>
      <c r="AR430" s="205">
        <v>0</v>
      </c>
      <c r="AS430" s="205">
        <v>0</v>
      </c>
      <c r="AT430" s="205">
        <v>0</v>
      </c>
    </row>
    <row r="431" spans="1:46" ht="15.75" hidden="1" customHeight="1" outlineLevel="1">
      <c r="A431" s="8" t="s">
        <v>61</v>
      </c>
      <c r="B431" s="216">
        <v>421</v>
      </c>
      <c r="C431" s="226"/>
      <c r="D431" s="227"/>
      <c r="E431" s="224"/>
      <c r="F431" s="224"/>
      <c r="G431" s="222"/>
      <c r="H431" s="221">
        <v>0.1</v>
      </c>
      <c r="I431" s="222"/>
      <c r="J431" s="223">
        <v>0</v>
      </c>
      <c r="K431" s="224"/>
      <c r="L431" s="224"/>
      <c r="M431" s="215"/>
      <c r="AR431" s="205">
        <v>0</v>
      </c>
      <c r="AS431" s="205">
        <v>0</v>
      </c>
      <c r="AT431" s="205">
        <v>0</v>
      </c>
    </row>
    <row r="432" spans="1:46" ht="15.75" hidden="1" customHeight="1" outlineLevel="1">
      <c r="A432" s="8" t="s">
        <v>61</v>
      </c>
      <c r="B432" s="216">
        <v>422</v>
      </c>
      <c r="C432" s="226"/>
      <c r="D432" s="227"/>
      <c r="E432" s="224"/>
      <c r="F432" s="224"/>
      <c r="G432" s="222"/>
      <c r="H432" s="221">
        <v>0.1</v>
      </c>
      <c r="I432" s="222"/>
      <c r="J432" s="223">
        <v>0</v>
      </c>
      <c r="K432" s="224"/>
      <c r="L432" s="224"/>
      <c r="M432" s="215"/>
      <c r="AR432" s="205">
        <v>0</v>
      </c>
      <c r="AS432" s="205">
        <v>0</v>
      </c>
      <c r="AT432" s="205">
        <v>0</v>
      </c>
    </row>
    <row r="433" spans="1:46" ht="15.75" hidden="1" customHeight="1" outlineLevel="1">
      <c r="A433" s="8" t="s">
        <v>61</v>
      </c>
      <c r="B433" s="216">
        <v>423</v>
      </c>
      <c r="C433" s="226"/>
      <c r="D433" s="227"/>
      <c r="E433" s="224"/>
      <c r="F433" s="224"/>
      <c r="G433" s="222"/>
      <c r="H433" s="221">
        <v>0.1</v>
      </c>
      <c r="I433" s="222"/>
      <c r="J433" s="223">
        <v>0</v>
      </c>
      <c r="K433" s="224"/>
      <c r="L433" s="224"/>
      <c r="M433" s="215"/>
      <c r="AR433" s="205">
        <v>0</v>
      </c>
      <c r="AS433" s="205">
        <v>0</v>
      </c>
      <c r="AT433" s="205">
        <v>0</v>
      </c>
    </row>
    <row r="434" spans="1:46" ht="15.75" hidden="1" customHeight="1" outlineLevel="1">
      <c r="A434" s="8" t="s">
        <v>61</v>
      </c>
      <c r="B434" s="216">
        <v>424</v>
      </c>
      <c r="C434" s="226"/>
      <c r="D434" s="227"/>
      <c r="E434" s="224"/>
      <c r="F434" s="224"/>
      <c r="G434" s="222"/>
      <c r="H434" s="221">
        <v>0.1</v>
      </c>
      <c r="I434" s="222"/>
      <c r="J434" s="223">
        <v>0</v>
      </c>
      <c r="K434" s="224"/>
      <c r="L434" s="224"/>
      <c r="M434" s="215"/>
      <c r="AR434" s="205">
        <v>0</v>
      </c>
      <c r="AS434" s="205">
        <v>0</v>
      </c>
      <c r="AT434" s="205">
        <v>0</v>
      </c>
    </row>
    <row r="435" spans="1:46" ht="15.75" hidden="1" customHeight="1" outlineLevel="1">
      <c r="A435" s="8" t="s">
        <v>61</v>
      </c>
      <c r="B435" s="216">
        <v>425</v>
      </c>
      <c r="C435" s="226"/>
      <c r="D435" s="227"/>
      <c r="E435" s="224"/>
      <c r="F435" s="224"/>
      <c r="G435" s="222"/>
      <c r="H435" s="221">
        <v>0.1</v>
      </c>
      <c r="I435" s="222"/>
      <c r="J435" s="223">
        <v>0</v>
      </c>
      <c r="K435" s="224"/>
      <c r="L435" s="224"/>
      <c r="M435" s="215"/>
      <c r="AR435" s="205">
        <v>0</v>
      </c>
      <c r="AS435" s="205">
        <v>0</v>
      </c>
      <c r="AT435" s="205">
        <v>0</v>
      </c>
    </row>
    <row r="436" spans="1:46" ht="15.75" hidden="1" customHeight="1" outlineLevel="1">
      <c r="A436" s="8" t="s">
        <v>61</v>
      </c>
      <c r="B436" s="216">
        <v>426</v>
      </c>
      <c r="C436" s="226"/>
      <c r="D436" s="227"/>
      <c r="E436" s="224"/>
      <c r="F436" s="224"/>
      <c r="G436" s="222"/>
      <c r="H436" s="221">
        <v>0.1</v>
      </c>
      <c r="I436" s="222"/>
      <c r="J436" s="223">
        <v>0</v>
      </c>
      <c r="K436" s="224"/>
      <c r="L436" s="224"/>
      <c r="M436" s="215"/>
      <c r="AR436" s="205">
        <v>0</v>
      </c>
      <c r="AS436" s="205">
        <v>0</v>
      </c>
      <c r="AT436" s="205">
        <v>0</v>
      </c>
    </row>
    <row r="437" spans="1:46" ht="15.75" hidden="1" customHeight="1" outlineLevel="1">
      <c r="A437" s="8" t="s">
        <v>61</v>
      </c>
      <c r="B437" s="216">
        <v>427</v>
      </c>
      <c r="C437" s="226"/>
      <c r="D437" s="227"/>
      <c r="E437" s="224"/>
      <c r="F437" s="224"/>
      <c r="G437" s="222"/>
      <c r="H437" s="221">
        <v>0.1</v>
      </c>
      <c r="I437" s="222"/>
      <c r="J437" s="223">
        <v>0</v>
      </c>
      <c r="K437" s="224"/>
      <c r="L437" s="224"/>
      <c r="M437" s="215"/>
      <c r="AR437" s="205">
        <v>0</v>
      </c>
      <c r="AS437" s="205">
        <v>0</v>
      </c>
      <c r="AT437" s="205">
        <v>0</v>
      </c>
    </row>
    <row r="438" spans="1:46" ht="15.75" hidden="1" customHeight="1" outlineLevel="1">
      <c r="A438" s="8" t="s">
        <v>61</v>
      </c>
      <c r="B438" s="216">
        <v>428</v>
      </c>
      <c r="C438" s="226"/>
      <c r="D438" s="227"/>
      <c r="E438" s="224"/>
      <c r="F438" s="224"/>
      <c r="G438" s="222"/>
      <c r="H438" s="221">
        <v>0.1</v>
      </c>
      <c r="I438" s="222"/>
      <c r="J438" s="223">
        <v>0</v>
      </c>
      <c r="K438" s="224"/>
      <c r="L438" s="224"/>
      <c r="M438" s="215"/>
      <c r="AR438" s="205">
        <v>0</v>
      </c>
      <c r="AS438" s="205">
        <v>0</v>
      </c>
      <c r="AT438" s="205">
        <v>0</v>
      </c>
    </row>
    <row r="439" spans="1:46" ht="15.75" hidden="1" customHeight="1" outlineLevel="1">
      <c r="A439" s="8" t="s">
        <v>61</v>
      </c>
      <c r="B439" s="216">
        <v>429</v>
      </c>
      <c r="C439" s="226"/>
      <c r="D439" s="227"/>
      <c r="E439" s="224"/>
      <c r="F439" s="224"/>
      <c r="G439" s="222"/>
      <c r="H439" s="221">
        <v>0.1</v>
      </c>
      <c r="I439" s="222"/>
      <c r="J439" s="223">
        <v>0</v>
      </c>
      <c r="K439" s="224"/>
      <c r="L439" s="224"/>
      <c r="M439" s="215"/>
      <c r="AR439" s="205">
        <v>0</v>
      </c>
      <c r="AS439" s="205">
        <v>0</v>
      </c>
      <c r="AT439" s="205">
        <v>0</v>
      </c>
    </row>
    <row r="440" spans="1:46" ht="15.75" hidden="1" customHeight="1" outlineLevel="1">
      <c r="A440" s="8" t="s">
        <v>61</v>
      </c>
      <c r="B440" s="216">
        <v>430</v>
      </c>
      <c r="C440" s="226"/>
      <c r="D440" s="227"/>
      <c r="E440" s="224"/>
      <c r="F440" s="224"/>
      <c r="G440" s="222"/>
      <c r="H440" s="221">
        <v>0.1</v>
      </c>
      <c r="I440" s="222"/>
      <c r="J440" s="223">
        <v>0</v>
      </c>
      <c r="K440" s="224"/>
      <c r="L440" s="224"/>
      <c r="M440" s="215"/>
      <c r="AR440" s="205">
        <v>0</v>
      </c>
      <c r="AS440" s="205">
        <v>0</v>
      </c>
      <c r="AT440" s="205">
        <v>0</v>
      </c>
    </row>
    <row r="441" spans="1:46" ht="15.75" hidden="1" customHeight="1" outlineLevel="1">
      <c r="A441" s="8" t="s">
        <v>61</v>
      </c>
      <c r="B441" s="216">
        <v>431</v>
      </c>
      <c r="C441" s="226"/>
      <c r="D441" s="227"/>
      <c r="E441" s="224"/>
      <c r="F441" s="224"/>
      <c r="G441" s="222"/>
      <c r="H441" s="221">
        <v>0.1</v>
      </c>
      <c r="I441" s="222"/>
      <c r="J441" s="223">
        <v>0</v>
      </c>
      <c r="K441" s="224"/>
      <c r="L441" s="224"/>
      <c r="M441" s="215"/>
      <c r="AR441" s="205">
        <v>0</v>
      </c>
      <c r="AS441" s="205">
        <v>0</v>
      </c>
      <c r="AT441" s="205">
        <v>0</v>
      </c>
    </row>
    <row r="442" spans="1:46" ht="15.75" hidden="1" customHeight="1" outlineLevel="1">
      <c r="A442" s="8" t="s">
        <v>61</v>
      </c>
      <c r="B442" s="216">
        <v>432</v>
      </c>
      <c r="C442" s="226"/>
      <c r="D442" s="227"/>
      <c r="E442" s="224"/>
      <c r="F442" s="224"/>
      <c r="G442" s="222"/>
      <c r="H442" s="221">
        <v>0.1</v>
      </c>
      <c r="I442" s="222"/>
      <c r="J442" s="223">
        <v>0</v>
      </c>
      <c r="K442" s="224"/>
      <c r="L442" s="224"/>
      <c r="M442" s="215"/>
      <c r="AR442" s="205">
        <v>0</v>
      </c>
      <c r="AS442" s="205">
        <v>0</v>
      </c>
      <c r="AT442" s="205">
        <v>0</v>
      </c>
    </row>
    <row r="443" spans="1:46" ht="15.75" hidden="1" customHeight="1" outlineLevel="1">
      <c r="A443" s="8" t="s">
        <v>61</v>
      </c>
      <c r="B443" s="216">
        <v>433</v>
      </c>
      <c r="C443" s="226"/>
      <c r="D443" s="227"/>
      <c r="E443" s="224"/>
      <c r="F443" s="224"/>
      <c r="G443" s="222"/>
      <c r="H443" s="221">
        <v>0.1</v>
      </c>
      <c r="I443" s="222"/>
      <c r="J443" s="223">
        <v>0</v>
      </c>
      <c r="K443" s="224"/>
      <c r="L443" s="224"/>
      <c r="M443" s="215"/>
      <c r="AR443" s="205">
        <v>0</v>
      </c>
      <c r="AS443" s="205">
        <v>0</v>
      </c>
      <c r="AT443" s="205">
        <v>0</v>
      </c>
    </row>
    <row r="444" spans="1:46" ht="15.75" hidden="1" customHeight="1" outlineLevel="1">
      <c r="A444" s="8" t="s">
        <v>61</v>
      </c>
      <c r="B444" s="216">
        <v>434</v>
      </c>
      <c r="C444" s="226"/>
      <c r="D444" s="227"/>
      <c r="E444" s="224"/>
      <c r="F444" s="224"/>
      <c r="G444" s="222"/>
      <c r="H444" s="221">
        <v>0.1</v>
      </c>
      <c r="I444" s="222"/>
      <c r="J444" s="223">
        <v>0</v>
      </c>
      <c r="K444" s="224"/>
      <c r="L444" s="224"/>
      <c r="M444" s="215"/>
      <c r="AR444" s="205">
        <v>0</v>
      </c>
      <c r="AS444" s="205">
        <v>0</v>
      </c>
      <c r="AT444" s="205">
        <v>0</v>
      </c>
    </row>
    <row r="445" spans="1:46" ht="15.75" hidden="1" customHeight="1" outlineLevel="1">
      <c r="A445" s="8" t="s">
        <v>61</v>
      </c>
      <c r="B445" s="216">
        <v>435</v>
      </c>
      <c r="C445" s="226"/>
      <c r="D445" s="227"/>
      <c r="E445" s="224"/>
      <c r="F445" s="224"/>
      <c r="G445" s="222"/>
      <c r="H445" s="221">
        <v>0.1</v>
      </c>
      <c r="I445" s="222"/>
      <c r="J445" s="223">
        <v>0</v>
      </c>
      <c r="K445" s="224"/>
      <c r="L445" s="224"/>
      <c r="M445" s="215"/>
      <c r="AR445" s="205">
        <v>0</v>
      </c>
      <c r="AS445" s="205">
        <v>0</v>
      </c>
      <c r="AT445" s="205">
        <v>0</v>
      </c>
    </row>
    <row r="446" spans="1:46" ht="15.75" hidden="1" customHeight="1" outlineLevel="1">
      <c r="A446" s="8" t="s">
        <v>61</v>
      </c>
      <c r="B446" s="216">
        <v>436</v>
      </c>
      <c r="C446" s="226"/>
      <c r="D446" s="227"/>
      <c r="E446" s="224"/>
      <c r="F446" s="224"/>
      <c r="G446" s="222"/>
      <c r="H446" s="221">
        <v>0.1</v>
      </c>
      <c r="I446" s="222"/>
      <c r="J446" s="223">
        <v>0</v>
      </c>
      <c r="K446" s="224"/>
      <c r="L446" s="224"/>
      <c r="M446" s="215"/>
      <c r="AR446" s="205">
        <v>0</v>
      </c>
      <c r="AS446" s="205">
        <v>0</v>
      </c>
      <c r="AT446" s="205">
        <v>0</v>
      </c>
    </row>
    <row r="447" spans="1:46" ht="15.75" hidden="1" customHeight="1" outlineLevel="1">
      <c r="A447" s="8" t="s">
        <v>61</v>
      </c>
      <c r="B447" s="216">
        <v>437</v>
      </c>
      <c r="C447" s="226"/>
      <c r="D447" s="227"/>
      <c r="E447" s="224"/>
      <c r="F447" s="224"/>
      <c r="G447" s="222"/>
      <c r="H447" s="221">
        <v>0.1</v>
      </c>
      <c r="I447" s="222"/>
      <c r="J447" s="223">
        <v>0</v>
      </c>
      <c r="K447" s="224"/>
      <c r="L447" s="224"/>
      <c r="M447" s="215"/>
      <c r="AR447" s="205">
        <v>0</v>
      </c>
      <c r="AS447" s="205">
        <v>0</v>
      </c>
      <c r="AT447" s="205">
        <v>0</v>
      </c>
    </row>
    <row r="448" spans="1:46" ht="15.75" hidden="1" customHeight="1" outlineLevel="1">
      <c r="A448" s="8" t="s">
        <v>61</v>
      </c>
      <c r="B448" s="216">
        <v>438</v>
      </c>
      <c r="C448" s="226"/>
      <c r="D448" s="227"/>
      <c r="E448" s="224"/>
      <c r="F448" s="224"/>
      <c r="G448" s="222"/>
      <c r="H448" s="221">
        <v>0.1</v>
      </c>
      <c r="I448" s="222"/>
      <c r="J448" s="223">
        <v>0</v>
      </c>
      <c r="K448" s="224"/>
      <c r="L448" s="224"/>
      <c r="M448" s="215"/>
      <c r="AR448" s="205">
        <v>0</v>
      </c>
      <c r="AS448" s="205">
        <v>0</v>
      </c>
      <c r="AT448" s="205">
        <v>0</v>
      </c>
    </row>
    <row r="449" spans="1:46" ht="15.75" hidden="1" customHeight="1" outlineLevel="1">
      <c r="A449" s="8" t="s">
        <v>61</v>
      </c>
      <c r="B449" s="216">
        <v>439</v>
      </c>
      <c r="C449" s="226"/>
      <c r="D449" s="227"/>
      <c r="E449" s="224"/>
      <c r="F449" s="224"/>
      <c r="G449" s="222"/>
      <c r="H449" s="221">
        <v>0.1</v>
      </c>
      <c r="I449" s="222"/>
      <c r="J449" s="223">
        <v>0</v>
      </c>
      <c r="K449" s="224"/>
      <c r="L449" s="224"/>
      <c r="M449" s="215"/>
      <c r="AR449" s="205">
        <v>0</v>
      </c>
      <c r="AS449" s="205">
        <v>0</v>
      </c>
      <c r="AT449" s="205">
        <v>0</v>
      </c>
    </row>
    <row r="450" spans="1:46" ht="15.75" hidden="1" customHeight="1" outlineLevel="1">
      <c r="A450" s="8" t="s">
        <v>61</v>
      </c>
      <c r="B450" s="216">
        <v>440</v>
      </c>
      <c r="C450" s="226"/>
      <c r="D450" s="227"/>
      <c r="E450" s="224"/>
      <c r="F450" s="224"/>
      <c r="G450" s="222"/>
      <c r="H450" s="221">
        <v>0.1</v>
      </c>
      <c r="I450" s="222"/>
      <c r="J450" s="223">
        <v>0</v>
      </c>
      <c r="K450" s="224"/>
      <c r="L450" s="224"/>
      <c r="M450" s="215"/>
      <c r="AR450" s="205">
        <v>0</v>
      </c>
      <c r="AS450" s="205">
        <v>0</v>
      </c>
      <c r="AT450" s="205">
        <v>0</v>
      </c>
    </row>
    <row r="451" spans="1:46" ht="15.75" hidden="1" customHeight="1" outlineLevel="1">
      <c r="A451" s="8" t="s">
        <v>61</v>
      </c>
      <c r="B451" s="216">
        <v>441</v>
      </c>
      <c r="C451" s="226"/>
      <c r="D451" s="227"/>
      <c r="E451" s="224"/>
      <c r="F451" s="224"/>
      <c r="G451" s="222"/>
      <c r="H451" s="221">
        <v>0.1</v>
      </c>
      <c r="I451" s="222"/>
      <c r="J451" s="223">
        <v>0</v>
      </c>
      <c r="K451" s="224"/>
      <c r="L451" s="224"/>
      <c r="M451" s="215"/>
      <c r="AR451" s="205">
        <v>0</v>
      </c>
      <c r="AS451" s="205">
        <v>0</v>
      </c>
      <c r="AT451" s="205">
        <v>0</v>
      </c>
    </row>
    <row r="452" spans="1:46" ht="15.75" hidden="1" customHeight="1" outlineLevel="1">
      <c r="A452" s="8" t="s">
        <v>61</v>
      </c>
      <c r="B452" s="216">
        <v>442</v>
      </c>
      <c r="C452" s="226"/>
      <c r="D452" s="227"/>
      <c r="E452" s="224"/>
      <c r="F452" s="224"/>
      <c r="G452" s="222"/>
      <c r="H452" s="221">
        <v>0.1</v>
      </c>
      <c r="I452" s="222"/>
      <c r="J452" s="223">
        <v>0</v>
      </c>
      <c r="K452" s="224"/>
      <c r="L452" s="224"/>
      <c r="M452" s="215"/>
      <c r="AR452" s="205">
        <v>0</v>
      </c>
      <c r="AS452" s="205">
        <v>0</v>
      </c>
      <c r="AT452" s="205">
        <v>0</v>
      </c>
    </row>
    <row r="453" spans="1:46" ht="15.75" hidden="1" customHeight="1" outlineLevel="1">
      <c r="A453" s="8" t="s">
        <v>61</v>
      </c>
      <c r="B453" s="216">
        <v>443</v>
      </c>
      <c r="C453" s="226"/>
      <c r="D453" s="227"/>
      <c r="E453" s="224"/>
      <c r="F453" s="224"/>
      <c r="G453" s="222"/>
      <c r="H453" s="221">
        <v>0.1</v>
      </c>
      <c r="I453" s="222"/>
      <c r="J453" s="223">
        <v>0</v>
      </c>
      <c r="K453" s="224"/>
      <c r="L453" s="224"/>
      <c r="M453" s="215"/>
      <c r="AR453" s="205">
        <v>0</v>
      </c>
      <c r="AS453" s="205">
        <v>0</v>
      </c>
      <c r="AT453" s="205">
        <v>0</v>
      </c>
    </row>
    <row r="454" spans="1:46" ht="15.75" hidden="1" customHeight="1" outlineLevel="1">
      <c r="A454" s="8" t="s">
        <v>61</v>
      </c>
      <c r="B454" s="216">
        <v>444</v>
      </c>
      <c r="C454" s="226"/>
      <c r="D454" s="227"/>
      <c r="E454" s="224"/>
      <c r="F454" s="224"/>
      <c r="G454" s="222"/>
      <c r="H454" s="221">
        <v>0.1</v>
      </c>
      <c r="I454" s="222"/>
      <c r="J454" s="223">
        <v>0</v>
      </c>
      <c r="K454" s="224"/>
      <c r="L454" s="224"/>
      <c r="M454" s="215"/>
      <c r="AR454" s="205">
        <v>0</v>
      </c>
      <c r="AS454" s="205">
        <v>0</v>
      </c>
      <c r="AT454" s="205">
        <v>0</v>
      </c>
    </row>
    <row r="455" spans="1:46" ht="15.75" hidden="1" customHeight="1" outlineLevel="1">
      <c r="A455" s="8" t="s">
        <v>61</v>
      </c>
      <c r="B455" s="216">
        <v>445</v>
      </c>
      <c r="C455" s="226"/>
      <c r="D455" s="227"/>
      <c r="E455" s="224"/>
      <c r="F455" s="224"/>
      <c r="G455" s="222"/>
      <c r="H455" s="221">
        <v>0.1</v>
      </c>
      <c r="I455" s="222"/>
      <c r="J455" s="223">
        <v>0</v>
      </c>
      <c r="K455" s="224"/>
      <c r="L455" s="224"/>
      <c r="M455" s="215"/>
      <c r="AR455" s="205">
        <v>0</v>
      </c>
      <c r="AS455" s="205">
        <v>0</v>
      </c>
      <c r="AT455" s="205">
        <v>0</v>
      </c>
    </row>
    <row r="456" spans="1:46" ht="15.75" hidden="1" customHeight="1" outlineLevel="1">
      <c r="A456" s="8" t="s">
        <v>61</v>
      </c>
      <c r="B456" s="216">
        <v>446</v>
      </c>
      <c r="C456" s="226"/>
      <c r="D456" s="227"/>
      <c r="E456" s="224"/>
      <c r="F456" s="224"/>
      <c r="G456" s="222"/>
      <c r="H456" s="221">
        <v>0.1</v>
      </c>
      <c r="I456" s="222"/>
      <c r="J456" s="223">
        <v>0</v>
      </c>
      <c r="K456" s="224"/>
      <c r="L456" s="224"/>
      <c r="M456" s="215"/>
      <c r="AR456" s="205">
        <v>0</v>
      </c>
      <c r="AS456" s="205">
        <v>0</v>
      </c>
      <c r="AT456" s="205">
        <v>0</v>
      </c>
    </row>
    <row r="457" spans="1:46" ht="15.75" hidden="1" customHeight="1" outlineLevel="1">
      <c r="A457" s="8" t="s">
        <v>61</v>
      </c>
      <c r="B457" s="216">
        <v>447</v>
      </c>
      <c r="C457" s="226"/>
      <c r="D457" s="227"/>
      <c r="E457" s="224"/>
      <c r="F457" s="224"/>
      <c r="G457" s="222"/>
      <c r="H457" s="221">
        <v>0.1</v>
      </c>
      <c r="I457" s="222"/>
      <c r="J457" s="223">
        <v>0</v>
      </c>
      <c r="K457" s="224"/>
      <c r="L457" s="224"/>
      <c r="M457" s="215"/>
      <c r="AR457" s="205">
        <v>0</v>
      </c>
      <c r="AS457" s="205">
        <v>0</v>
      </c>
      <c r="AT457" s="205">
        <v>0</v>
      </c>
    </row>
    <row r="458" spans="1:46" ht="15.75" hidden="1" customHeight="1" outlineLevel="1">
      <c r="A458" s="8" t="s">
        <v>61</v>
      </c>
      <c r="B458" s="216">
        <v>448</v>
      </c>
      <c r="C458" s="226"/>
      <c r="D458" s="227"/>
      <c r="E458" s="224"/>
      <c r="F458" s="224"/>
      <c r="G458" s="222"/>
      <c r="H458" s="221">
        <v>0.1</v>
      </c>
      <c r="I458" s="222"/>
      <c r="J458" s="223">
        <v>0</v>
      </c>
      <c r="K458" s="224"/>
      <c r="L458" s="224"/>
      <c r="M458" s="215"/>
      <c r="AR458" s="205">
        <v>0</v>
      </c>
      <c r="AS458" s="205">
        <v>0</v>
      </c>
      <c r="AT458" s="205">
        <v>0</v>
      </c>
    </row>
    <row r="459" spans="1:46" ht="15.75" hidden="1" customHeight="1" outlineLevel="1">
      <c r="A459" s="8" t="s">
        <v>61</v>
      </c>
      <c r="B459" s="216">
        <v>449</v>
      </c>
      <c r="C459" s="226"/>
      <c r="D459" s="227"/>
      <c r="E459" s="224"/>
      <c r="F459" s="224"/>
      <c r="G459" s="222"/>
      <c r="H459" s="221">
        <v>0.1</v>
      </c>
      <c r="I459" s="222"/>
      <c r="J459" s="223">
        <v>0</v>
      </c>
      <c r="K459" s="224"/>
      <c r="L459" s="224"/>
      <c r="M459" s="215"/>
      <c r="AR459" s="205">
        <v>0</v>
      </c>
      <c r="AS459" s="205">
        <v>0</v>
      </c>
      <c r="AT459" s="205">
        <v>0</v>
      </c>
    </row>
    <row r="460" spans="1:46" ht="15.75" hidden="1" customHeight="1" outlineLevel="1">
      <c r="A460" s="8" t="s">
        <v>61</v>
      </c>
      <c r="B460" s="216">
        <v>450</v>
      </c>
      <c r="C460" s="226"/>
      <c r="D460" s="227"/>
      <c r="E460" s="224"/>
      <c r="F460" s="224"/>
      <c r="G460" s="222"/>
      <c r="H460" s="221">
        <v>0.1</v>
      </c>
      <c r="I460" s="222"/>
      <c r="J460" s="223">
        <v>0</v>
      </c>
      <c r="K460" s="224"/>
      <c r="L460" s="224"/>
      <c r="M460" s="215"/>
      <c r="AR460" s="205">
        <v>0</v>
      </c>
      <c r="AS460" s="205">
        <v>0</v>
      </c>
      <c r="AT460" s="205">
        <v>0</v>
      </c>
    </row>
    <row r="461" spans="1:46" ht="15.75" hidden="1" customHeight="1" outlineLevel="1">
      <c r="A461" s="8" t="s">
        <v>61</v>
      </c>
      <c r="B461" s="216">
        <v>451</v>
      </c>
      <c r="C461" s="226"/>
      <c r="D461" s="227"/>
      <c r="E461" s="224"/>
      <c r="F461" s="224"/>
      <c r="G461" s="222"/>
      <c r="H461" s="221">
        <v>0.1</v>
      </c>
      <c r="I461" s="222"/>
      <c r="J461" s="223">
        <v>0</v>
      </c>
      <c r="K461" s="224"/>
      <c r="L461" s="224"/>
      <c r="M461" s="215"/>
      <c r="AR461" s="205">
        <v>0</v>
      </c>
      <c r="AS461" s="205">
        <v>0</v>
      </c>
      <c r="AT461" s="205">
        <v>0</v>
      </c>
    </row>
    <row r="462" spans="1:46" ht="15.75" hidden="1" customHeight="1" outlineLevel="1">
      <c r="A462" s="8" t="s">
        <v>61</v>
      </c>
      <c r="B462" s="216">
        <v>452</v>
      </c>
      <c r="C462" s="226"/>
      <c r="D462" s="227"/>
      <c r="E462" s="224"/>
      <c r="F462" s="224"/>
      <c r="G462" s="222"/>
      <c r="H462" s="221">
        <v>0.1</v>
      </c>
      <c r="I462" s="222"/>
      <c r="J462" s="223">
        <v>0</v>
      </c>
      <c r="K462" s="224"/>
      <c r="L462" s="224"/>
      <c r="M462" s="215"/>
      <c r="AR462" s="205">
        <v>0</v>
      </c>
      <c r="AS462" s="205">
        <v>0</v>
      </c>
      <c r="AT462" s="205">
        <v>0</v>
      </c>
    </row>
    <row r="463" spans="1:46" ht="15.75" hidden="1" customHeight="1" outlineLevel="1">
      <c r="A463" s="8" t="s">
        <v>61</v>
      </c>
      <c r="B463" s="216">
        <v>453</v>
      </c>
      <c r="C463" s="226"/>
      <c r="D463" s="227"/>
      <c r="E463" s="224"/>
      <c r="F463" s="224"/>
      <c r="G463" s="222"/>
      <c r="H463" s="221">
        <v>0.1</v>
      </c>
      <c r="I463" s="222"/>
      <c r="J463" s="223">
        <v>0</v>
      </c>
      <c r="K463" s="224"/>
      <c r="L463" s="224"/>
      <c r="M463" s="215"/>
      <c r="AR463" s="205">
        <v>0</v>
      </c>
      <c r="AS463" s="205">
        <v>0</v>
      </c>
      <c r="AT463" s="205">
        <v>0</v>
      </c>
    </row>
    <row r="464" spans="1:46" ht="15.75" hidden="1" customHeight="1" outlineLevel="1">
      <c r="A464" s="8" t="s">
        <v>61</v>
      </c>
      <c r="B464" s="216">
        <v>454</v>
      </c>
      <c r="C464" s="226"/>
      <c r="D464" s="227"/>
      <c r="E464" s="224"/>
      <c r="F464" s="224"/>
      <c r="G464" s="222"/>
      <c r="H464" s="221">
        <v>0.1</v>
      </c>
      <c r="I464" s="222"/>
      <c r="J464" s="223">
        <v>0</v>
      </c>
      <c r="K464" s="224"/>
      <c r="L464" s="224"/>
      <c r="M464" s="215"/>
      <c r="AR464" s="205">
        <v>0</v>
      </c>
      <c r="AS464" s="205">
        <v>0</v>
      </c>
      <c r="AT464" s="205">
        <v>0</v>
      </c>
    </row>
    <row r="465" spans="1:46" ht="15.75" hidden="1" customHeight="1" outlineLevel="1">
      <c r="A465" s="8" t="s">
        <v>61</v>
      </c>
      <c r="B465" s="216">
        <v>455</v>
      </c>
      <c r="C465" s="226"/>
      <c r="D465" s="227"/>
      <c r="E465" s="224"/>
      <c r="F465" s="224"/>
      <c r="G465" s="222"/>
      <c r="H465" s="221">
        <v>0.1</v>
      </c>
      <c r="I465" s="222"/>
      <c r="J465" s="223">
        <v>0</v>
      </c>
      <c r="K465" s="224"/>
      <c r="L465" s="224"/>
      <c r="M465" s="215"/>
      <c r="AR465" s="205">
        <v>0</v>
      </c>
      <c r="AS465" s="205">
        <v>0</v>
      </c>
      <c r="AT465" s="205">
        <v>0</v>
      </c>
    </row>
    <row r="466" spans="1:46" ht="15.75" hidden="1" customHeight="1" outlineLevel="1">
      <c r="A466" s="8" t="s">
        <v>61</v>
      </c>
      <c r="B466" s="216">
        <v>456</v>
      </c>
      <c r="C466" s="226"/>
      <c r="D466" s="227"/>
      <c r="E466" s="224"/>
      <c r="F466" s="224"/>
      <c r="G466" s="222"/>
      <c r="H466" s="221">
        <v>0.1</v>
      </c>
      <c r="I466" s="222"/>
      <c r="J466" s="223">
        <v>0</v>
      </c>
      <c r="K466" s="224"/>
      <c r="L466" s="224"/>
      <c r="M466" s="215"/>
      <c r="AR466" s="205">
        <v>0</v>
      </c>
      <c r="AS466" s="205">
        <v>0</v>
      </c>
      <c r="AT466" s="205">
        <v>0</v>
      </c>
    </row>
    <row r="467" spans="1:46" ht="15.75" hidden="1" customHeight="1" outlineLevel="1">
      <c r="A467" s="8" t="s">
        <v>61</v>
      </c>
      <c r="B467" s="216">
        <v>457</v>
      </c>
      <c r="C467" s="226"/>
      <c r="D467" s="227"/>
      <c r="E467" s="224"/>
      <c r="F467" s="224"/>
      <c r="G467" s="222"/>
      <c r="H467" s="221">
        <v>0.1</v>
      </c>
      <c r="I467" s="222"/>
      <c r="J467" s="223">
        <v>0</v>
      </c>
      <c r="K467" s="224"/>
      <c r="L467" s="224"/>
      <c r="M467" s="215"/>
      <c r="AR467" s="205">
        <v>0</v>
      </c>
      <c r="AS467" s="205">
        <v>0</v>
      </c>
      <c r="AT467" s="205">
        <v>0</v>
      </c>
    </row>
    <row r="468" spans="1:46" ht="15.75" hidden="1" customHeight="1" outlineLevel="1">
      <c r="A468" s="8" t="s">
        <v>61</v>
      </c>
      <c r="B468" s="216">
        <v>458</v>
      </c>
      <c r="C468" s="226"/>
      <c r="D468" s="227"/>
      <c r="E468" s="224"/>
      <c r="F468" s="224"/>
      <c r="G468" s="222"/>
      <c r="H468" s="221">
        <v>0.1</v>
      </c>
      <c r="I468" s="222"/>
      <c r="J468" s="223">
        <v>0</v>
      </c>
      <c r="K468" s="224"/>
      <c r="L468" s="224"/>
      <c r="M468" s="215"/>
      <c r="AR468" s="205">
        <v>0</v>
      </c>
      <c r="AS468" s="205">
        <v>0</v>
      </c>
      <c r="AT468" s="205">
        <v>0</v>
      </c>
    </row>
    <row r="469" spans="1:46" ht="15.75" hidden="1" customHeight="1" outlineLevel="1">
      <c r="A469" s="8" t="s">
        <v>61</v>
      </c>
      <c r="B469" s="216">
        <v>459</v>
      </c>
      <c r="C469" s="226"/>
      <c r="D469" s="227"/>
      <c r="E469" s="224"/>
      <c r="F469" s="224"/>
      <c r="G469" s="222"/>
      <c r="H469" s="221">
        <v>0.1</v>
      </c>
      <c r="I469" s="222"/>
      <c r="J469" s="223">
        <v>0</v>
      </c>
      <c r="K469" s="224"/>
      <c r="L469" s="224"/>
      <c r="M469" s="215"/>
      <c r="AR469" s="205">
        <v>0</v>
      </c>
      <c r="AS469" s="205">
        <v>0</v>
      </c>
      <c r="AT469" s="205">
        <v>0</v>
      </c>
    </row>
    <row r="470" spans="1:46" ht="15.75" hidden="1" customHeight="1" outlineLevel="1">
      <c r="A470" s="8" t="s">
        <v>61</v>
      </c>
      <c r="B470" s="216">
        <v>460</v>
      </c>
      <c r="C470" s="226"/>
      <c r="D470" s="227"/>
      <c r="E470" s="224"/>
      <c r="F470" s="224"/>
      <c r="G470" s="222"/>
      <c r="H470" s="221">
        <v>0.1</v>
      </c>
      <c r="I470" s="222"/>
      <c r="J470" s="223">
        <v>0</v>
      </c>
      <c r="K470" s="224"/>
      <c r="L470" s="224"/>
      <c r="M470" s="215"/>
      <c r="AR470" s="205">
        <v>0</v>
      </c>
      <c r="AS470" s="205">
        <v>0</v>
      </c>
      <c r="AT470" s="205">
        <v>0</v>
      </c>
    </row>
    <row r="471" spans="1:46" ht="15.75" hidden="1" customHeight="1" outlineLevel="1">
      <c r="A471" s="8" t="s">
        <v>61</v>
      </c>
      <c r="B471" s="216">
        <v>461</v>
      </c>
      <c r="C471" s="226"/>
      <c r="D471" s="227"/>
      <c r="E471" s="224"/>
      <c r="F471" s="224"/>
      <c r="G471" s="222"/>
      <c r="H471" s="221">
        <v>0.1</v>
      </c>
      <c r="I471" s="222"/>
      <c r="J471" s="223">
        <v>0</v>
      </c>
      <c r="K471" s="224"/>
      <c r="L471" s="224"/>
      <c r="M471" s="215"/>
      <c r="AR471" s="205">
        <v>0</v>
      </c>
      <c r="AS471" s="205">
        <v>0</v>
      </c>
      <c r="AT471" s="205">
        <v>0</v>
      </c>
    </row>
    <row r="472" spans="1:46" ht="15.75" hidden="1" customHeight="1" outlineLevel="1">
      <c r="A472" s="8" t="s">
        <v>61</v>
      </c>
      <c r="B472" s="216">
        <v>462</v>
      </c>
      <c r="C472" s="226"/>
      <c r="D472" s="227"/>
      <c r="E472" s="224"/>
      <c r="F472" s="224"/>
      <c r="G472" s="222"/>
      <c r="H472" s="221">
        <v>0.1</v>
      </c>
      <c r="I472" s="222"/>
      <c r="J472" s="223">
        <v>0</v>
      </c>
      <c r="K472" s="224"/>
      <c r="L472" s="224"/>
      <c r="M472" s="215"/>
      <c r="AR472" s="205">
        <v>0</v>
      </c>
      <c r="AS472" s="205">
        <v>0</v>
      </c>
      <c r="AT472" s="205">
        <v>0</v>
      </c>
    </row>
    <row r="473" spans="1:46" ht="15.75" hidden="1" customHeight="1" outlineLevel="1">
      <c r="A473" s="8" t="s">
        <v>61</v>
      </c>
      <c r="B473" s="216">
        <v>463</v>
      </c>
      <c r="C473" s="226"/>
      <c r="D473" s="227"/>
      <c r="E473" s="224"/>
      <c r="F473" s="224"/>
      <c r="G473" s="222"/>
      <c r="H473" s="221">
        <v>0.1</v>
      </c>
      <c r="I473" s="222"/>
      <c r="J473" s="223">
        <v>0</v>
      </c>
      <c r="K473" s="224"/>
      <c r="L473" s="224"/>
      <c r="M473" s="215"/>
      <c r="AR473" s="205">
        <v>0</v>
      </c>
      <c r="AS473" s="205">
        <v>0</v>
      </c>
      <c r="AT473" s="205">
        <v>0</v>
      </c>
    </row>
    <row r="474" spans="1:46" ht="15.75" hidden="1" customHeight="1" outlineLevel="1">
      <c r="A474" s="8" t="s">
        <v>61</v>
      </c>
      <c r="B474" s="216">
        <v>464</v>
      </c>
      <c r="C474" s="226"/>
      <c r="D474" s="227"/>
      <c r="E474" s="224"/>
      <c r="F474" s="224"/>
      <c r="G474" s="222"/>
      <c r="H474" s="221">
        <v>0.1</v>
      </c>
      <c r="I474" s="222"/>
      <c r="J474" s="223">
        <v>0</v>
      </c>
      <c r="K474" s="224"/>
      <c r="L474" s="224"/>
      <c r="M474" s="215"/>
      <c r="AR474" s="205">
        <v>0</v>
      </c>
      <c r="AS474" s="205">
        <v>0</v>
      </c>
      <c r="AT474" s="205">
        <v>0</v>
      </c>
    </row>
    <row r="475" spans="1:46" ht="15.75" hidden="1" customHeight="1" outlineLevel="1">
      <c r="A475" s="8" t="s">
        <v>61</v>
      </c>
      <c r="B475" s="216">
        <v>465</v>
      </c>
      <c r="C475" s="226"/>
      <c r="D475" s="227"/>
      <c r="E475" s="224"/>
      <c r="F475" s="224"/>
      <c r="G475" s="222"/>
      <c r="H475" s="221">
        <v>0.1</v>
      </c>
      <c r="I475" s="222"/>
      <c r="J475" s="223">
        <v>0</v>
      </c>
      <c r="K475" s="224"/>
      <c r="L475" s="224"/>
      <c r="M475" s="215"/>
      <c r="AR475" s="205">
        <v>0</v>
      </c>
      <c r="AS475" s="205">
        <v>0</v>
      </c>
      <c r="AT475" s="205">
        <v>0</v>
      </c>
    </row>
    <row r="476" spans="1:46" ht="15.75" hidden="1" customHeight="1" outlineLevel="1">
      <c r="A476" s="8" t="s">
        <v>61</v>
      </c>
      <c r="B476" s="216">
        <v>466</v>
      </c>
      <c r="C476" s="226"/>
      <c r="D476" s="227"/>
      <c r="E476" s="224"/>
      <c r="F476" s="224"/>
      <c r="G476" s="222"/>
      <c r="H476" s="221">
        <v>0.1</v>
      </c>
      <c r="I476" s="222"/>
      <c r="J476" s="223">
        <v>0</v>
      </c>
      <c r="K476" s="224"/>
      <c r="L476" s="224"/>
      <c r="M476" s="215"/>
      <c r="AR476" s="205">
        <v>0</v>
      </c>
      <c r="AS476" s="205">
        <v>0</v>
      </c>
      <c r="AT476" s="205">
        <v>0</v>
      </c>
    </row>
    <row r="477" spans="1:46" ht="15.75" hidden="1" customHeight="1" outlineLevel="1">
      <c r="A477" s="8" t="s">
        <v>61</v>
      </c>
      <c r="B477" s="216">
        <v>467</v>
      </c>
      <c r="C477" s="226"/>
      <c r="D477" s="227"/>
      <c r="E477" s="224"/>
      <c r="F477" s="224"/>
      <c r="G477" s="222"/>
      <c r="H477" s="221">
        <v>0.1</v>
      </c>
      <c r="I477" s="222"/>
      <c r="J477" s="223">
        <v>0</v>
      </c>
      <c r="K477" s="224"/>
      <c r="L477" s="224"/>
      <c r="M477" s="215"/>
      <c r="AR477" s="205">
        <v>0</v>
      </c>
      <c r="AS477" s="205">
        <v>0</v>
      </c>
      <c r="AT477" s="205">
        <v>0</v>
      </c>
    </row>
    <row r="478" spans="1:46" ht="15.75" hidden="1" customHeight="1" outlineLevel="1">
      <c r="A478" s="8" t="s">
        <v>61</v>
      </c>
      <c r="B478" s="216">
        <v>468</v>
      </c>
      <c r="C478" s="226"/>
      <c r="D478" s="227"/>
      <c r="E478" s="224"/>
      <c r="F478" s="224"/>
      <c r="G478" s="222"/>
      <c r="H478" s="221">
        <v>0.1</v>
      </c>
      <c r="I478" s="222"/>
      <c r="J478" s="223">
        <v>0</v>
      </c>
      <c r="K478" s="224"/>
      <c r="L478" s="224"/>
      <c r="M478" s="215"/>
      <c r="AR478" s="205">
        <v>0</v>
      </c>
      <c r="AS478" s="205">
        <v>0</v>
      </c>
      <c r="AT478" s="205">
        <v>0</v>
      </c>
    </row>
    <row r="479" spans="1:46" ht="15.75" hidden="1" customHeight="1" outlineLevel="1">
      <c r="A479" s="8" t="s">
        <v>61</v>
      </c>
      <c r="B479" s="216">
        <v>469</v>
      </c>
      <c r="C479" s="226"/>
      <c r="D479" s="227"/>
      <c r="E479" s="224"/>
      <c r="F479" s="224"/>
      <c r="G479" s="222"/>
      <c r="H479" s="221">
        <v>0.1</v>
      </c>
      <c r="I479" s="222"/>
      <c r="J479" s="223">
        <v>0</v>
      </c>
      <c r="K479" s="224"/>
      <c r="L479" s="224"/>
      <c r="M479" s="215"/>
      <c r="AR479" s="205">
        <v>0</v>
      </c>
      <c r="AS479" s="205">
        <v>0</v>
      </c>
      <c r="AT479" s="205">
        <v>0</v>
      </c>
    </row>
    <row r="480" spans="1:46" ht="15.75" hidden="1" customHeight="1" outlineLevel="1">
      <c r="A480" s="8" t="s">
        <v>61</v>
      </c>
      <c r="B480" s="216">
        <v>470</v>
      </c>
      <c r="C480" s="226"/>
      <c r="D480" s="227"/>
      <c r="E480" s="224"/>
      <c r="F480" s="224"/>
      <c r="G480" s="222"/>
      <c r="H480" s="221">
        <v>0.1</v>
      </c>
      <c r="I480" s="222"/>
      <c r="J480" s="223">
        <v>0</v>
      </c>
      <c r="K480" s="224"/>
      <c r="L480" s="224"/>
      <c r="M480" s="215"/>
      <c r="AR480" s="205">
        <v>0</v>
      </c>
      <c r="AS480" s="205">
        <v>0</v>
      </c>
      <c r="AT480" s="205">
        <v>0</v>
      </c>
    </row>
    <row r="481" spans="1:46" ht="15.75" hidden="1" customHeight="1" outlineLevel="1">
      <c r="A481" s="8" t="s">
        <v>61</v>
      </c>
      <c r="B481" s="216">
        <v>471</v>
      </c>
      <c r="C481" s="226"/>
      <c r="D481" s="227"/>
      <c r="E481" s="224"/>
      <c r="F481" s="224"/>
      <c r="G481" s="222"/>
      <c r="H481" s="221">
        <v>0.1</v>
      </c>
      <c r="I481" s="222"/>
      <c r="J481" s="223">
        <v>0</v>
      </c>
      <c r="K481" s="224"/>
      <c r="L481" s="224"/>
      <c r="M481" s="215"/>
      <c r="AR481" s="205">
        <v>0</v>
      </c>
      <c r="AS481" s="205">
        <v>0</v>
      </c>
      <c r="AT481" s="205">
        <v>0</v>
      </c>
    </row>
    <row r="482" spans="1:46" ht="15.75" hidden="1" customHeight="1" outlineLevel="1">
      <c r="A482" s="8" t="s">
        <v>61</v>
      </c>
      <c r="B482" s="216">
        <v>472</v>
      </c>
      <c r="C482" s="226"/>
      <c r="D482" s="227"/>
      <c r="E482" s="224"/>
      <c r="F482" s="224"/>
      <c r="G482" s="222"/>
      <c r="H482" s="221">
        <v>0.1</v>
      </c>
      <c r="I482" s="222"/>
      <c r="J482" s="223">
        <v>0</v>
      </c>
      <c r="K482" s="224"/>
      <c r="L482" s="224"/>
      <c r="M482" s="215"/>
      <c r="AR482" s="205">
        <v>0</v>
      </c>
      <c r="AS482" s="205">
        <v>0</v>
      </c>
      <c r="AT482" s="205">
        <v>0</v>
      </c>
    </row>
    <row r="483" spans="1:46" ht="15.75" hidden="1" customHeight="1" outlineLevel="1">
      <c r="A483" s="8" t="s">
        <v>61</v>
      </c>
      <c r="B483" s="216">
        <v>473</v>
      </c>
      <c r="C483" s="226"/>
      <c r="D483" s="227"/>
      <c r="E483" s="224"/>
      <c r="F483" s="224"/>
      <c r="G483" s="222"/>
      <c r="H483" s="221">
        <v>0.1</v>
      </c>
      <c r="I483" s="222"/>
      <c r="J483" s="223">
        <v>0</v>
      </c>
      <c r="K483" s="224"/>
      <c r="L483" s="224"/>
      <c r="M483" s="215"/>
      <c r="AR483" s="205">
        <v>0</v>
      </c>
      <c r="AS483" s="205">
        <v>0</v>
      </c>
      <c r="AT483" s="205">
        <v>0</v>
      </c>
    </row>
    <row r="484" spans="1:46" ht="15.75" hidden="1" customHeight="1" outlineLevel="1">
      <c r="A484" s="8" t="s">
        <v>61</v>
      </c>
      <c r="B484" s="216">
        <v>474</v>
      </c>
      <c r="C484" s="226"/>
      <c r="D484" s="227"/>
      <c r="E484" s="224"/>
      <c r="F484" s="224"/>
      <c r="G484" s="222"/>
      <c r="H484" s="221">
        <v>0.1</v>
      </c>
      <c r="I484" s="222"/>
      <c r="J484" s="223">
        <v>0</v>
      </c>
      <c r="K484" s="224"/>
      <c r="L484" s="224"/>
      <c r="M484" s="215"/>
      <c r="AR484" s="205">
        <v>0</v>
      </c>
      <c r="AS484" s="205">
        <v>0</v>
      </c>
      <c r="AT484" s="205">
        <v>0</v>
      </c>
    </row>
    <row r="485" spans="1:46" ht="15.75" hidden="1" customHeight="1" outlineLevel="1">
      <c r="A485" s="8" t="s">
        <v>61</v>
      </c>
      <c r="B485" s="216">
        <v>475</v>
      </c>
      <c r="C485" s="226"/>
      <c r="D485" s="227"/>
      <c r="E485" s="224"/>
      <c r="F485" s="224"/>
      <c r="G485" s="222"/>
      <c r="H485" s="221">
        <v>0.1</v>
      </c>
      <c r="I485" s="222"/>
      <c r="J485" s="223">
        <v>0</v>
      </c>
      <c r="K485" s="224"/>
      <c r="L485" s="224"/>
      <c r="M485" s="215"/>
      <c r="AR485" s="205">
        <v>0</v>
      </c>
      <c r="AS485" s="205">
        <v>0</v>
      </c>
      <c r="AT485" s="205">
        <v>0</v>
      </c>
    </row>
    <row r="486" spans="1:46" ht="15.75" hidden="1" customHeight="1" outlineLevel="1">
      <c r="A486" s="8" t="s">
        <v>61</v>
      </c>
      <c r="B486" s="216">
        <v>476</v>
      </c>
      <c r="C486" s="226"/>
      <c r="D486" s="227"/>
      <c r="E486" s="224"/>
      <c r="F486" s="224"/>
      <c r="G486" s="222"/>
      <c r="H486" s="221">
        <v>0.1</v>
      </c>
      <c r="I486" s="222"/>
      <c r="J486" s="223">
        <v>0</v>
      </c>
      <c r="K486" s="224"/>
      <c r="L486" s="224"/>
      <c r="M486" s="215"/>
      <c r="AR486" s="205">
        <v>0</v>
      </c>
      <c r="AS486" s="205">
        <v>0</v>
      </c>
      <c r="AT486" s="205">
        <v>0</v>
      </c>
    </row>
    <row r="487" spans="1:46" ht="15.75" hidden="1" customHeight="1" outlineLevel="1">
      <c r="A487" s="8" t="s">
        <v>61</v>
      </c>
      <c r="B487" s="216">
        <v>477</v>
      </c>
      <c r="C487" s="226"/>
      <c r="D487" s="227"/>
      <c r="E487" s="224"/>
      <c r="F487" s="224"/>
      <c r="G487" s="222"/>
      <c r="H487" s="221">
        <v>0.1</v>
      </c>
      <c r="I487" s="222"/>
      <c r="J487" s="223">
        <v>0</v>
      </c>
      <c r="K487" s="224"/>
      <c r="L487" s="224"/>
      <c r="M487" s="215"/>
      <c r="AR487" s="205">
        <v>0</v>
      </c>
      <c r="AS487" s="205">
        <v>0</v>
      </c>
      <c r="AT487" s="205">
        <v>0</v>
      </c>
    </row>
    <row r="488" spans="1:46" ht="15.75" hidden="1" customHeight="1" outlineLevel="1">
      <c r="A488" s="8" t="s">
        <v>61</v>
      </c>
      <c r="B488" s="216">
        <v>478</v>
      </c>
      <c r="C488" s="226"/>
      <c r="D488" s="227"/>
      <c r="E488" s="224"/>
      <c r="F488" s="224"/>
      <c r="G488" s="222"/>
      <c r="H488" s="221">
        <v>0.1</v>
      </c>
      <c r="I488" s="222"/>
      <c r="J488" s="223">
        <v>0</v>
      </c>
      <c r="K488" s="224"/>
      <c r="L488" s="224"/>
      <c r="M488" s="215"/>
      <c r="AR488" s="205">
        <v>0</v>
      </c>
      <c r="AS488" s="205">
        <v>0</v>
      </c>
      <c r="AT488" s="205">
        <v>0</v>
      </c>
    </row>
    <row r="489" spans="1:46" ht="15.75" hidden="1" customHeight="1" outlineLevel="1">
      <c r="A489" s="8" t="s">
        <v>61</v>
      </c>
      <c r="B489" s="216">
        <v>479</v>
      </c>
      <c r="C489" s="226"/>
      <c r="D489" s="227"/>
      <c r="E489" s="224"/>
      <c r="F489" s="224"/>
      <c r="G489" s="222"/>
      <c r="H489" s="221">
        <v>0.1</v>
      </c>
      <c r="I489" s="222"/>
      <c r="J489" s="223">
        <v>0</v>
      </c>
      <c r="K489" s="224"/>
      <c r="L489" s="224"/>
      <c r="M489" s="215"/>
      <c r="AR489" s="205">
        <v>0</v>
      </c>
      <c r="AS489" s="205">
        <v>0</v>
      </c>
      <c r="AT489" s="205">
        <v>0</v>
      </c>
    </row>
    <row r="490" spans="1:46" ht="15.75" hidden="1" customHeight="1" outlineLevel="1">
      <c r="A490" s="8" t="s">
        <v>61</v>
      </c>
      <c r="B490" s="216">
        <v>480</v>
      </c>
      <c r="C490" s="226"/>
      <c r="D490" s="227"/>
      <c r="E490" s="224"/>
      <c r="F490" s="224"/>
      <c r="G490" s="222"/>
      <c r="H490" s="221">
        <v>0.1</v>
      </c>
      <c r="I490" s="222"/>
      <c r="J490" s="223">
        <v>0</v>
      </c>
      <c r="K490" s="224"/>
      <c r="L490" s="224"/>
      <c r="M490" s="215"/>
      <c r="AR490" s="205">
        <v>0</v>
      </c>
      <c r="AS490" s="205">
        <v>0</v>
      </c>
      <c r="AT490" s="205">
        <v>0</v>
      </c>
    </row>
    <row r="491" spans="1:46" ht="15.75" hidden="1" customHeight="1" outlineLevel="1">
      <c r="A491" s="8" t="s">
        <v>61</v>
      </c>
      <c r="B491" s="216">
        <v>481</v>
      </c>
      <c r="C491" s="226"/>
      <c r="D491" s="227"/>
      <c r="E491" s="224"/>
      <c r="F491" s="224"/>
      <c r="G491" s="222"/>
      <c r="H491" s="221">
        <v>0.1</v>
      </c>
      <c r="I491" s="222"/>
      <c r="J491" s="223">
        <v>0</v>
      </c>
      <c r="K491" s="224"/>
      <c r="L491" s="224"/>
      <c r="M491" s="215"/>
      <c r="AR491" s="205">
        <v>0</v>
      </c>
      <c r="AS491" s="205">
        <v>0</v>
      </c>
      <c r="AT491" s="205">
        <v>0</v>
      </c>
    </row>
    <row r="492" spans="1:46" ht="15.75" hidden="1" customHeight="1" outlineLevel="1">
      <c r="A492" s="8" t="s">
        <v>61</v>
      </c>
      <c r="B492" s="216">
        <v>482</v>
      </c>
      <c r="C492" s="226"/>
      <c r="D492" s="227"/>
      <c r="E492" s="224"/>
      <c r="F492" s="224"/>
      <c r="G492" s="222"/>
      <c r="H492" s="221">
        <v>0.1</v>
      </c>
      <c r="I492" s="222"/>
      <c r="J492" s="223">
        <v>0</v>
      </c>
      <c r="K492" s="224"/>
      <c r="L492" s="224"/>
      <c r="M492" s="215"/>
      <c r="AR492" s="205">
        <v>0</v>
      </c>
      <c r="AS492" s="205">
        <v>0</v>
      </c>
      <c r="AT492" s="205">
        <v>0</v>
      </c>
    </row>
    <row r="493" spans="1:46" ht="15.75" hidden="1" customHeight="1" outlineLevel="1">
      <c r="A493" s="8" t="s">
        <v>61</v>
      </c>
      <c r="B493" s="216">
        <v>483</v>
      </c>
      <c r="C493" s="226"/>
      <c r="D493" s="227"/>
      <c r="E493" s="224"/>
      <c r="F493" s="224"/>
      <c r="G493" s="222"/>
      <c r="H493" s="221">
        <v>0.1</v>
      </c>
      <c r="I493" s="222"/>
      <c r="J493" s="223">
        <v>0</v>
      </c>
      <c r="K493" s="224"/>
      <c r="L493" s="224"/>
      <c r="M493" s="215"/>
      <c r="AR493" s="205">
        <v>0</v>
      </c>
      <c r="AS493" s="205">
        <v>0</v>
      </c>
      <c r="AT493" s="205">
        <v>0</v>
      </c>
    </row>
    <row r="494" spans="1:46" ht="15.75" hidden="1" customHeight="1" outlineLevel="1">
      <c r="A494" s="8" t="s">
        <v>61</v>
      </c>
      <c r="B494" s="216">
        <v>484</v>
      </c>
      <c r="C494" s="226"/>
      <c r="D494" s="227"/>
      <c r="E494" s="224"/>
      <c r="F494" s="224"/>
      <c r="G494" s="222"/>
      <c r="H494" s="221">
        <v>0.1</v>
      </c>
      <c r="I494" s="222"/>
      <c r="J494" s="223">
        <v>0</v>
      </c>
      <c r="K494" s="224"/>
      <c r="L494" s="224"/>
      <c r="M494" s="215"/>
      <c r="AR494" s="205">
        <v>0</v>
      </c>
      <c r="AS494" s="205">
        <v>0</v>
      </c>
      <c r="AT494" s="205">
        <v>0</v>
      </c>
    </row>
    <row r="495" spans="1:46" ht="15.75" hidden="1" customHeight="1" outlineLevel="1">
      <c r="A495" s="8" t="s">
        <v>61</v>
      </c>
      <c r="B495" s="216">
        <v>485</v>
      </c>
      <c r="C495" s="226"/>
      <c r="D495" s="227"/>
      <c r="E495" s="224"/>
      <c r="F495" s="224"/>
      <c r="G495" s="222"/>
      <c r="H495" s="221">
        <v>0.1</v>
      </c>
      <c r="I495" s="222"/>
      <c r="J495" s="223">
        <v>0</v>
      </c>
      <c r="K495" s="224"/>
      <c r="L495" s="224"/>
      <c r="M495" s="215"/>
      <c r="AR495" s="205">
        <v>0</v>
      </c>
      <c r="AS495" s="205">
        <v>0</v>
      </c>
      <c r="AT495" s="205">
        <v>0</v>
      </c>
    </row>
    <row r="496" spans="1:46" ht="15.75" hidden="1" customHeight="1" outlineLevel="1">
      <c r="A496" s="8" t="s">
        <v>61</v>
      </c>
      <c r="B496" s="216">
        <v>486</v>
      </c>
      <c r="C496" s="226"/>
      <c r="D496" s="227"/>
      <c r="E496" s="224"/>
      <c r="F496" s="224"/>
      <c r="G496" s="222"/>
      <c r="H496" s="221">
        <v>0.1</v>
      </c>
      <c r="I496" s="222"/>
      <c r="J496" s="223">
        <v>0</v>
      </c>
      <c r="K496" s="224"/>
      <c r="L496" s="224"/>
      <c r="M496" s="215"/>
      <c r="AR496" s="205">
        <v>0</v>
      </c>
      <c r="AS496" s="205">
        <v>0</v>
      </c>
      <c r="AT496" s="205">
        <v>0</v>
      </c>
    </row>
    <row r="497" spans="1:46" ht="15.75" hidden="1" customHeight="1" outlineLevel="1">
      <c r="A497" s="8" t="s">
        <v>61</v>
      </c>
      <c r="B497" s="216">
        <v>487</v>
      </c>
      <c r="C497" s="226"/>
      <c r="D497" s="227"/>
      <c r="E497" s="224"/>
      <c r="F497" s="224"/>
      <c r="G497" s="222"/>
      <c r="H497" s="221">
        <v>0.1</v>
      </c>
      <c r="I497" s="222"/>
      <c r="J497" s="223">
        <v>0</v>
      </c>
      <c r="K497" s="224"/>
      <c r="L497" s="224"/>
      <c r="M497" s="215"/>
      <c r="AR497" s="205">
        <v>0</v>
      </c>
      <c r="AS497" s="205">
        <v>0</v>
      </c>
      <c r="AT497" s="205">
        <v>0</v>
      </c>
    </row>
    <row r="498" spans="1:46" ht="15.75" hidden="1" customHeight="1" outlineLevel="1">
      <c r="A498" s="8" t="s">
        <v>61</v>
      </c>
      <c r="B498" s="216">
        <v>488</v>
      </c>
      <c r="C498" s="226"/>
      <c r="D498" s="227"/>
      <c r="E498" s="224"/>
      <c r="F498" s="224"/>
      <c r="G498" s="222"/>
      <c r="H498" s="221">
        <v>0.1</v>
      </c>
      <c r="I498" s="222"/>
      <c r="J498" s="223">
        <v>0</v>
      </c>
      <c r="K498" s="224"/>
      <c r="L498" s="224"/>
      <c r="M498" s="215"/>
      <c r="AR498" s="205">
        <v>0</v>
      </c>
      <c r="AS498" s="205">
        <v>0</v>
      </c>
      <c r="AT498" s="205">
        <v>0</v>
      </c>
    </row>
    <row r="499" spans="1:46" ht="15.75" hidden="1" customHeight="1" outlineLevel="1">
      <c r="A499" s="8" t="s">
        <v>61</v>
      </c>
      <c r="B499" s="216">
        <v>489</v>
      </c>
      <c r="C499" s="226"/>
      <c r="D499" s="227"/>
      <c r="E499" s="224"/>
      <c r="F499" s="224"/>
      <c r="G499" s="222"/>
      <c r="H499" s="221">
        <v>0.1</v>
      </c>
      <c r="I499" s="222"/>
      <c r="J499" s="223">
        <v>0</v>
      </c>
      <c r="K499" s="224"/>
      <c r="L499" s="224"/>
      <c r="M499" s="215"/>
      <c r="AR499" s="205">
        <v>0</v>
      </c>
      <c r="AS499" s="205">
        <v>0</v>
      </c>
      <c r="AT499" s="205">
        <v>0</v>
      </c>
    </row>
    <row r="500" spans="1:46" ht="15.75" hidden="1" customHeight="1" outlineLevel="1">
      <c r="A500" s="8" t="s">
        <v>61</v>
      </c>
      <c r="B500" s="216">
        <v>490</v>
      </c>
      <c r="C500" s="226"/>
      <c r="D500" s="227"/>
      <c r="E500" s="224"/>
      <c r="F500" s="224"/>
      <c r="G500" s="222"/>
      <c r="H500" s="221">
        <v>0.1</v>
      </c>
      <c r="I500" s="222"/>
      <c r="J500" s="223">
        <v>0</v>
      </c>
      <c r="K500" s="224"/>
      <c r="L500" s="224"/>
      <c r="M500" s="215"/>
      <c r="AR500" s="205">
        <v>0</v>
      </c>
      <c r="AS500" s="205">
        <v>0</v>
      </c>
      <c r="AT500" s="205">
        <v>0</v>
      </c>
    </row>
    <row r="501" spans="1:46" ht="15.75" hidden="1" customHeight="1" outlineLevel="1">
      <c r="A501" s="8" t="s">
        <v>61</v>
      </c>
      <c r="B501" s="216">
        <v>491</v>
      </c>
      <c r="C501" s="226"/>
      <c r="D501" s="227"/>
      <c r="E501" s="224"/>
      <c r="F501" s="224"/>
      <c r="G501" s="222"/>
      <c r="H501" s="221">
        <v>0.1</v>
      </c>
      <c r="I501" s="222"/>
      <c r="J501" s="223">
        <v>0</v>
      </c>
      <c r="K501" s="224"/>
      <c r="L501" s="224"/>
      <c r="M501" s="215"/>
      <c r="AR501" s="205">
        <v>0</v>
      </c>
      <c r="AS501" s="205">
        <v>0</v>
      </c>
      <c r="AT501" s="205">
        <v>0</v>
      </c>
    </row>
    <row r="502" spans="1:46" ht="15.75" hidden="1" customHeight="1" outlineLevel="1">
      <c r="A502" s="8" t="s">
        <v>61</v>
      </c>
      <c r="B502" s="216">
        <v>492</v>
      </c>
      <c r="C502" s="226"/>
      <c r="D502" s="227"/>
      <c r="E502" s="224"/>
      <c r="F502" s="224"/>
      <c r="G502" s="222"/>
      <c r="H502" s="221">
        <v>0.1</v>
      </c>
      <c r="I502" s="222"/>
      <c r="J502" s="223">
        <v>0</v>
      </c>
      <c r="K502" s="224"/>
      <c r="L502" s="224"/>
      <c r="M502" s="215"/>
      <c r="AR502" s="205">
        <v>0</v>
      </c>
      <c r="AS502" s="205">
        <v>0</v>
      </c>
      <c r="AT502" s="205">
        <v>0</v>
      </c>
    </row>
    <row r="503" spans="1:46" ht="15.75" hidden="1" customHeight="1" outlineLevel="1">
      <c r="A503" s="8" t="s">
        <v>61</v>
      </c>
      <c r="B503" s="216">
        <v>493</v>
      </c>
      <c r="C503" s="226"/>
      <c r="D503" s="227"/>
      <c r="E503" s="224"/>
      <c r="F503" s="224"/>
      <c r="G503" s="222"/>
      <c r="H503" s="221">
        <v>0.1</v>
      </c>
      <c r="I503" s="222"/>
      <c r="J503" s="223">
        <v>0</v>
      </c>
      <c r="K503" s="224"/>
      <c r="L503" s="224"/>
      <c r="M503" s="215"/>
      <c r="AR503" s="205">
        <v>0</v>
      </c>
      <c r="AS503" s="205">
        <v>0</v>
      </c>
      <c r="AT503" s="205">
        <v>0</v>
      </c>
    </row>
    <row r="504" spans="1:46" ht="15.75" hidden="1" customHeight="1" outlineLevel="1">
      <c r="A504" s="8" t="s">
        <v>61</v>
      </c>
      <c r="B504" s="216">
        <v>494</v>
      </c>
      <c r="C504" s="226"/>
      <c r="D504" s="227"/>
      <c r="E504" s="224"/>
      <c r="F504" s="224"/>
      <c r="G504" s="222"/>
      <c r="H504" s="221">
        <v>0.1</v>
      </c>
      <c r="I504" s="222"/>
      <c r="J504" s="223">
        <v>0</v>
      </c>
      <c r="K504" s="224"/>
      <c r="L504" s="224"/>
      <c r="M504" s="215"/>
      <c r="AR504" s="205">
        <v>0</v>
      </c>
      <c r="AS504" s="205">
        <v>0</v>
      </c>
      <c r="AT504" s="205">
        <v>0</v>
      </c>
    </row>
    <row r="505" spans="1:46" ht="15.75" hidden="1" customHeight="1" outlineLevel="1">
      <c r="A505" s="8" t="s">
        <v>61</v>
      </c>
      <c r="B505" s="216">
        <v>495</v>
      </c>
      <c r="C505" s="226"/>
      <c r="D505" s="227"/>
      <c r="E505" s="224"/>
      <c r="F505" s="224"/>
      <c r="G505" s="222"/>
      <c r="H505" s="221">
        <v>0.1</v>
      </c>
      <c r="I505" s="222"/>
      <c r="J505" s="223">
        <v>0</v>
      </c>
      <c r="K505" s="224"/>
      <c r="L505" s="224"/>
      <c r="M505" s="215"/>
      <c r="AR505" s="205">
        <v>0</v>
      </c>
      <c r="AS505" s="205">
        <v>0</v>
      </c>
      <c r="AT505" s="205">
        <v>0</v>
      </c>
    </row>
    <row r="506" spans="1:46" ht="15.75" hidden="1" customHeight="1" outlineLevel="1">
      <c r="A506" s="8" t="s">
        <v>61</v>
      </c>
      <c r="B506" s="216">
        <v>496</v>
      </c>
      <c r="C506" s="226"/>
      <c r="D506" s="227"/>
      <c r="E506" s="224"/>
      <c r="F506" s="224"/>
      <c r="G506" s="222"/>
      <c r="H506" s="221">
        <v>0.1</v>
      </c>
      <c r="I506" s="222"/>
      <c r="J506" s="223">
        <v>0</v>
      </c>
      <c r="K506" s="224"/>
      <c r="L506" s="224"/>
      <c r="M506" s="215"/>
      <c r="AR506" s="205">
        <v>0</v>
      </c>
      <c r="AS506" s="205">
        <v>0</v>
      </c>
      <c r="AT506" s="205">
        <v>0</v>
      </c>
    </row>
    <row r="507" spans="1:46" ht="15.75" hidden="1" customHeight="1" outlineLevel="1">
      <c r="A507" s="8" t="s">
        <v>61</v>
      </c>
      <c r="B507" s="216">
        <v>497</v>
      </c>
      <c r="C507" s="226"/>
      <c r="D507" s="227"/>
      <c r="E507" s="224"/>
      <c r="F507" s="224"/>
      <c r="G507" s="222"/>
      <c r="H507" s="221">
        <v>0.1</v>
      </c>
      <c r="I507" s="222"/>
      <c r="J507" s="223">
        <v>0</v>
      </c>
      <c r="K507" s="224"/>
      <c r="L507" s="224"/>
      <c r="M507" s="215"/>
      <c r="AR507" s="205">
        <v>0</v>
      </c>
      <c r="AS507" s="205">
        <v>0</v>
      </c>
      <c r="AT507" s="205">
        <v>0</v>
      </c>
    </row>
    <row r="508" spans="1:46" ht="15.75" hidden="1" customHeight="1" outlineLevel="1">
      <c r="A508" s="8" t="s">
        <v>61</v>
      </c>
      <c r="B508" s="216">
        <v>498</v>
      </c>
      <c r="C508" s="226"/>
      <c r="D508" s="227"/>
      <c r="E508" s="224"/>
      <c r="F508" s="224"/>
      <c r="G508" s="222"/>
      <c r="H508" s="221">
        <v>0.1</v>
      </c>
      <c r="I508" s="222"/>
      <c r="J508" s="223">
        <v>0</v>
      </c>
      <c r="K508" s="224"/>
      <c r="L508" s="224"/>
      <c r="M508" s="215"/>
      <c r="AR508" s="205">
        <v>0</v>
      </c>
      <c r="AS508" s="205">
        <v>0</v>
      </c>
      <c r="AT508" s="205">
        <v>0</v>
      </c>
    </row>
    <row r="509" spans="1:46" ht="15.75" hidden="1" customHeight="1" outlineLevel="1">
      <c r="A509" s="8" t="s">
        <v>61</v>
      </c>
      <c r="B509" s="216">
        <v>499</v>
      </c>
      <c r="C509" s="226"/>
      <c r="D509" s="227"/>
      <c r="E509" s="224"/>
      <c r="F509" s="224"/>
      <c r="G509" s="222"/>
      <c r="H509" s="221">
        <v>0.1</v>
      </c>
      <c r="I509" s="222"/>
      <c r="J509" s="223">
        <v>0</v>
      </c>
      <c r="K509" s="224"/>
      <c r="L509" s="224"/>
      <c r="M509" s="215"/>
      <c r="AR509" s="205">
        <v>0</v>
      </c>
      <c r="AS509" s="205">
        <v>0</v>
      </c>
      <c r="AT509" s="205">
        <v>0</v>
      </c>
    </row>
    <row r="510" spans="1:46" ht="15.75" hidden="1" customHeight="1" outlineLevel="1">
      <c r="A510" s="8" t="s">
        <v>61</v>
      </c>
      <c r="B510" s="216">
        <v>500</v>
      </c>
      <c r="C510" s="226"/>
      <c r="D510" s="227"/>
      <c r="E510" s="224"/>
      <c r="F510" s="224"/>
      <c r="G510" s="222"/>
      <c r="H510" s="221">
        <v>0.1</v>
      </c>
      <c r="I510" s="222"/>
      <c r="J510" s="223">
        <v>0</v>
      </c>
      <c r="K510" s="224"/>
      <c r="L510" s="224"/>
      <c r="M510" s="215"/>
      <c r="AR510" s="205">
        <v>0</v>
      </c>
      <c r="AS510" s="205">
        <v>0</v>
      </c>
      <c r="AT510" s="205">
        <v>0</v>
      </c>
    </row>
    <row r="511" spans="1:46" ht="18.75" customHeight="1" collapsed="1">
      <c r="A511" s="9"/>
      <c r="B511" s="228"/>
      <c r="C511" s="228"/>
      <c r="D511" s="228"/>
      <c r="E511" s="228"/>
      <c r="F511" s="228"/>
      <c r="G511" s="228"/>
      <c r="H511" s="228"/>
      <c r="I511" s="228"/>
      <c r="J511" s="229"/>
      <c r="K511" s="228"/>
      <c r="L511" s="228"/>
      <c r="M511" s="230"/>
      <c r="AR511" s="205">
        <v>0</v>
      </c>
      <c r="AS511" s="205">
        <v>0</v>
      </c>
      <c r="AT511" s="205">
        <v>0</v>
      </c>
    </row>
    <row r="512" spans="1:46" ht="15.75" hidden="1" customHeight="1" outlineLevel="1">
      <c r="A512" s="8" t="s">
        <v>61</v>
      </c>
      <c r="B512" s="216">
        <v>501</v>
      </c>
      <c r="C512" s="226"/>
      <c r="D512" s="227"/>
      <c r="E512" s="224"/>
      <c r="F512" s="224"/>
      <c r="G512" s="222"/>
      <c r="H512" s="221">
        <v>0.1</v>
      </c>
      <c r="I512" s="222"/>
      <c r="J512" s="223">
        <v>0</v>
      </c>
      <c r="K512" s="224"/>
      <c r="L512" s="224"/>
      <c r="M512" s="215"/>
      <c r="AR512" s="205">
        <v>0</v>
      </c>
      <c r="AS512" s="205">
        <v>0</v>
      </c>
      <c r="AT512" s="205">
        <v>0</v>
      </c>
    </row>
    <row r="513" spans="1:46" ht="15.75" hidden="1" customHeight="1" outlineLevel="1">
      <c r="A513" s="8" t="s">
        <v>61</v>
      </c>
      <c r="B513" s="216">
        <v>502</v>
      </c>
      <c r="C513" s="226"/>
      <c r="D513" s="227"/>
      <c r="E513" s="224"/>
      <c r="F513" s="224"/>
      <c r="G513" s="222"/>
      <c r="H513" s="221">
        <v>0.1</v>
      </c>
      <c r="I513" s="222"/>
      <c r="J513" s="223">
        <v>0</v>
      </c>
      <c r="K513" s="224"/>
      <c r="L513" s="224"/>
      <c r="M513" s="215"/>
      <c r="AR513" s="205">
        <v>0</v>
      </c>
      <c r="AS513" s="205">
        <v>0</v>
      </c>
      <c r="AT513" s="205">
        <v>0</v>
      </c>
    </row>
    <row r="514" spans="1:46" ht="15.75" hidden="1" customHeight="1" outlineLevel="1">
      <c r="A514" s="8" t="s">
        <v>61</v>
      </c>
      <c r="B514" s="216">
        <v>503</v>
      </c>
      <c r="C514" s="226"/>
      <c r="D514" s="227"/>
      <c r="E514" s="224"/>
      <c r="F514" s="224"/>
      <c r="G514" s="222"/>
      <c r="H514" s="221">
        <v>0.1</v>
      </c>
      <c r="I514" s="222"/>
      <c r="J514" s="223">
        <v>0</v>
      </c>
      <c r="K514" s="224"/>
      <c r="L514" s="224"/>
      <c r="M514" s="215"/>
      <c r="AR514" s="205">
        <v>0</v>
      </c>
      <c r="AS514" s="205">
        <v>0</v>
      </c>
      <c r="AT514" s="205">
        <v>0</v>
      </c>
    </row>
    <row r="515" spans="1:46" ht="15.75" hidden="1" customHeight="1" outlineLevel="1">
      <c r="A515" s="8" t="s">
        <v>61</v>
      </c>
      <c r="B515" s="216">
        <v>504</v>
      </c>
      <c r="C515" s="226"/>
      <c r="D515" s="227"/>
      <c r="E515" s="224"/>
      <c r="F515" s="224"/>
      <c r="G515" s="222"/>
      <c r="H515" s="221">
        <v>0.1</v>
      </c>
      <c r="I515" s="222"/>
      <c r="J515" s="223">
        <v>0</v>
      </c>
      <c r="K515" s="224"/>
      <c r="L515" s="224"/>
      <c r="M515" s="215"/>
      <c r="AR515" s="205">
        <v>0</v>
      </c>
      <c r="AS515" s="205">
        <v>0</v>
      </c>
      <c r="AT515" s="205">
        <v>0</v>
      </c>
    </row>
    <row r="516" spans="1:46" ht="15.75" hidden="1" customHeight="1" outlineLevel="1">
      <c r="A516" s="8" t="s">
        <v>61</v>
      </c>
      <c r="B516" s="216">
        <v>505</v>
      </c>
      <c r="C516" s="226"/>
      <c r="D516" s="227"/>
      <c r="E516" s="224"/>
      <c r="F516" s="224"/>
      <c r="G516" s="222"/>
      <c r="H516" s="221">
        <v>0.1</v>
      </c>
      <c r="I516" s="222"/>
      <c r="J516" s="223">
        <v>0</v>
      </c>
      <c r="K516" s="224"/>
      <c r="L516" s="224"/>
      <c r="M516" s="215"/>
      <c r="AR516" s="205">
        <v>0</v>
      </c>
      <c r="AS516" s="205">
        <v>0</v>
      </c>
      <c r="AT516" s="205">
        <v>0</v>
      </c>
    </row>
    <row r="517" spans="1:46" ht="15.75" hidden="1" customHeight="1" outlineLevel="1">
      <c r="A517" s="8" t="s">
        <v>61</v>
      </c>
      <c r="B517" s="216">
        <v>506</v>
      </c>
      <c r="C517" s="226"/>
      <c r="D517" s="227"/>
      <c r="E517" s="224"/>
      <c r="F517" s="224"/>
      <c r="G517" s="222"/>
      <c r="H517" s="221">
        <v>0.1</v>
      </c>
      <c r="I517" s="222"/>
      <c r="J517" s="223">
        <v>0</v>
      </c>
      <c r="K517" s="224"/>
      <c r="L517" s="224"/>
      <c r="M517" s="215"/>
      <c r="AR517" s="205">
        <v>0</v>
      </c>
      <c r="AS517" s="205">
        <v>0</v>
      </c>
      <c r="AT517" s="205">
        <v>0</v>
      </c>
    </row>
    <row r="518" spans="1:46" ht="15.75" hidden="1" customHeight="1" outlineLevel="1">
      <c r="A518" s="8" t="s">
        <v>61</v>
      </c>
      <c r="B518" s="216">
        <v>507</v>
      </c>
      <c r="C518" s="226"/>
      <c r="D518" s="227"/>
      <c r="E518" s="224"/>
      <c r="F518" s="224"/>
      <c r="G518" s="222"/>
      <c r="H518" s="221">
        <v>0.1</v>
      </c>
      <c r="I518" s="222"/>
      <c r="J518" s="223">
        <v>0</v>
      </c>
      <c r="K518" s="224"/>
      <c r="L518" s="224"/>
      <c r="M518" s="215"/>
      <c r="AR518" s="205">
        <v>0</v>
      </c>
      <c r="AS518" s="205">
        <v>0</v>
      </c>
      <c r="AT518" s="205">
        <v>0</v>
      </c>
    </row>
    <row r="519" spans="1:46" ht="15.75" hidden="1" customHeight="1" outlineLevel="1">
      <c r="A519" s="8" t="s">
        <v>61</v>
      </c>
      <c r="B519" s="216">
        <v>508</v>
      </c>
      <c r="C519" s="226"/>
      <c r="D519" s="227"/>
      <c r="E519" s="224"/>
      <c r="F519" s="224"/>
      <c r="G519" s="222"/>
      <c r="H519" s="221">
        <v>0.1</v>
      </c>
      <c r="I519" s="222"/>
      <c r="J519" s="223">
        <v>0</v>
      </c>
      <c r="K519" s="224"/>
      <c r="L519" s="224"/>
      <c r="M519" s="215"/>
      <c r="AR519" s="205">
        <v>0</v>
      </c>
      <c r="AS519" s="205">
        <v>0</v>
      </c>
      <c r="AT519" s="205">
        <v>0</v>
      </c>
    </row>
    <row r="520" spans="1:46" ht="15.75" hidden="1" customHeight="1" outlineLevel="1">
      <c r="A520" s="8" t="s">
        <v>61</v>
      </c>
      <c r="B520" s="216">
        <v>509</v>
      </c>
      <c r="C520" s="226"/>
      <c r="D520" s="227"/>
      <c r="E520" s="224"/>
      <c r="F520" s="224"/>
      <c r="G520" s="222"/>
      <c r="H520" s="221">
        <v>0.1</v>
      </c>
      <c r="I520" s="222"/>
      <c r="J520" s="223">
        <v>0</v>
      </c>
      <c r="K520" s="224"/>
      <c r="L520" s="224"/>
      <c r="M520" s="215"/>
      <c r="AR520" s="205">
        <v>0</v>
      </c>
      <c r="AS520" s="205">
        <v>0</v>
      </c>
      <c r="AT520" s="205">
        <v>0</v>
      </c>
    </row>
    <row r="521" spans="1:46" ht="15.75" hidden="1" customHeight="1" outlineLevel="1">
      <c r="A521" s="8" t="s">
        <v>61</v>
      </c>
      <c r="B521" s="216">
        <v>510</v>
      </c>
      <c r="C521" s="226"/>
      <c r="D521" s="227"/>
      <c r="E521" s="224"/>
      <c r="F521" s="224"/>
      <c r="G521" s="222"/>
      <c r="H521" s="221">
        <v>0.1</v>
      </c>
      <c r="I521" s="222"/>
      <c r="J521" s="223">
        <v>0</v>
      </c>
      <c r="K521" s="224"/>
      <c r="L521" s="224"/>
      <c r="M521" s="215"/>
      <c r="AR521" s="205">
        <v>0</v>
      </c>
      <c r="AS521" s="205">
        <v>0</v>
      </c>
      <c r="AT521" s="205">
        <v>0</v>
      </c>
    </row>
    <row r="522" spans="1:46" ht="15.75" hidden="1" customHeight="1" outlineLevel="1">
      <c r="A522" s="8" t="s">
        <v>61</v>
      </c>
      <c r="B522" s="216">
        <v>511</v>
      </c>
      <c r="C522" s="226"/>
      <c r="D522" s="227"/>
      <c r="E522" s="224"/>
      <c r="F522" s="224"/>
      <c r="G522" s="222"/>
      <c r="H522" s="221">
        <v>0.1</v>
      </c>
      <c r="I522" s="222"/>
      <c r="J522" s="223">
        <v>0</v>
      </c>
      <c r="K522" s="224"/>
      <c r="L522" s="224"/>
      <c r="M522" s="215"/>
      <c r="AR522" s="205">
        <v>0</v>
      </c>
      <c r="AS522" s="205">
        <v>0</v>
      </c>
      <c r="AT522" s="205">
        <v>0</v>
      </c>
    </row>
    <row r="523" spans="1:46" ht="15.75" hidden="1" customHeight="1" outlineLevel="1">
      <c r="A523" s="8" t="s">
        <v>61</v>
      </c>
      <c r="B523" s="216">
        <v>512</v>
      </c>
      <c r="C523" s="226"/>
      <c r="D523" s="227"/>
      <c r="E523" s="224"/>
      <c r="F523" s="224"/>
      <c r="G523" s="222"/>
      <c r="H523" s="221">
        <v>0.1</v>
      </c>
      <c r="I523" s="222"/>
      <c r="J523" s="223">
        <v>0</v>
      </c>
      <c r="K523" s="224"/>
      <c r="L523" s="224"/>
      <c r="M523" s="215"/>
      <c r="AR523" s="205">
        <v>0</v>
      </c>
      <c r="AS523" s="205">
        <v>0</v>
      </c>
      <c r="AT523" s="205">
        <v>0</v>
      </c>
    </row>
    <row r="524" spans="1:46" ht="15.75" hidden="1" customHeight="1" outlineLevel="1">
      <c r="A524" s="8" t="s">
        <v>61</v>
      </c>
      <c r="B524" s="216">
        <v>513</v>
      </c>
      <c r="C524" s="226"/>
      <c r="D524" s="227"/>
      <c r="E524" s="224"/>
      <c r="F524" s="224"/>
      <c r="G524" s="222"/>
      <c r="H524" s="221">
        <v>0.1</v>
      </c>
      <c r="I524" s="222"/>
      <c r="J524" s="223">
        <v>0</v>
      </c>
      <c r="K524" s="224"/>
      <c r="L524" s="224"/>
      <c r="M524" s="215"/>
      <c r="AR524" s="205">
        <v>0</v>
      </c>
      <c r="AS524" s="205">
        <v>0</v>
      </c>
      <c r="AT524" s="205">
        <v>0</v>
      </c>
    </row>
    <row r="525" spans="1:46" ht="15.75" hidden="1" customHeight="1" outlineLevel="1">
      <c r="A525" s="8" t="s">
        <v>61</v>
      </c>
      <c r="B525" s="216">
        <v>514</v>
      </c>
      <c r="C525" s="226"/>
      <c r="D525" s="227"/>
      <c r="E525" s="224"/>
      <c r="F525" s="224"/>
      <c r="G525" s="222"/>
      <c r="H525" s="221">
        <v>0.1</v>
      </c>
      <c r="I525" s="222"/>
      <c r="J525" s="223">
        <v>0</v>
      </c>
      <c r="K525" s="224"/>
      <c r="L525" s="224"/>
      <c r="M525" s="215"/>
      <c r="AR525" s="205">
        <v>0</v>
      </c>
      <c r="AS525" s="205">
        <v>0</v>
      </c>
      <c r="AT525" s="205">
        <v>0</v>
      </c>
    </row>
    <row r="526" spans="1:46" ht="15.75" hidden="1" customHeight="1" outlineLevel="1">
      <c r="A526" s="8" t="s">
        <v>61</v>
      </c>
      <c r="B526" s="216">
        <v>515</v>
      </c>
      <c r="C526" s="226"/>
      <c r="D526" s="227"/>
      <c r="E526" s="224"/>
      <c r="F526" s="224"/>
      <c r="G526" s="222"/>
      <c r="H526" s="221">
        <v>0.1</v>
      </c>
      <c r="I526" s="222"/>
      <c r="J526" s="223">
        <v>0</v>
      </c>
      <c r="K526" s="224"/>
      <c r="L526" s="224"/>
      <c r="M526" s="215"/>
      <c r="AR526" s="205">
        <v>0</v>
      </c>
      <c r="AS526" s="205">
        <v>0</v>
      </c>
      <c r="AT526" s="205">
        <v>0</v>
      </c>
    </row>
    <row r="527" spans="1:46" ht="15.75" hidden="1" customHeight="1" outlineLevel="1">
      <c r="A527" s="8" t="s">
        <v>61</v>
      </c>
      <c r="B527" s="216">
        <v>516</v>
      </c>
      <c r="C527" s="226"/>
      <c r="D527" s="227"/>
      <c r="E527" s="224"/>
      <c r="F527" s="224"/>
      <c r="G527" s="222"/>
      <c r="H527" s="221">
        <v>0.1</v>
      </c>
      <c r="I527" s="222"/>
      <c r="J527" s="223">
        <v>0</v>
      </c>
      <c r="K527" s="224"/>
      <c r="L527" s="224"/>
      <c r="M527" s="215"/>
      <c r="AR527" s="205">
        <v>0</v>
      </c>
      <c r="AS527" s="205">
        <v>0</v>
      </c>
      <c r="AT527" s="205">
        <v>0</v>
      </c>
    </row>
    <row r="528" spans="1:46" ht="15.75" hidden="1" customHeight="1" outlineLevel="1">
      <c r="A528" s="8" t="s">
        <v>61</v>
      </c>
      <c r="B528" s="216">
        <v>517</v>
      </c>
      <c r="C528" s="226"/>
      <c r="D528" s="227"/>
      <c r="E528" s="224"/>
      <c r="F528" s="224"/>
      <c r="G528" s="222"/>
      <c r="H528" s="221">
        <v>0.1</v>
      </c>
      <c r="I528" s="222"/>
      <c r="J528" s="223">
        <v>0</v>
      </c>
      <c r="K528" s="224"/>
      <c r="L528" s="224"/>
      <c r="M528" s="215"/>
      <c r="AR528" s="205">
        <v>0</v>
      </c>
      <c r="AS528" s="205">
        <v>0</v>
      </c>
      <c r="AT528" s="205">
        <v>0</v>
      </c>
    </row>
    <row r="529" spans="1:46" ht="15.75" hidden="1" customHeight="1" outlineLevel="1">
      <c r="A529" s="8" t="s">
        <v>61</v>
      </c>
      <c r="B529" s="216">
        <v>518</v>
      </c>
      <c r="C529" s="226"/>
      <c r="D529" s="227"/>
      <c r="E529" s="224"/>
      <c r="F529" s="224"/>
      <c r="G529" s="222"/>
      <c r="H529" s="221">
        <v>0.1</v>
      </c>
      <c r="I529" s="222"/>
      <c r="J529" s="223">
        <v>0</v>
      </c>
      <c r="K529" s="224"/>
      <c r="L529" s="224"/>
      <c r="M529" s="215"/>
      <c r="AR529" s="205">
        <v>0</v>
      </c>
      <c r="AS529" s="205">
        <v>0</v>
      </c>
      <c r="AT529" s="205">
        <v>0</v>
      </c>
    </row>
    <row r="530" spans="1:46" ht="15.75" hidden="1" customHeight="1" outlineLevel="1">
      <c r="A530" s="8" t="s">
        <v>61</v>
      </c>
      <c r="B530" s="216">
        <v>519</v>
      </c>
      <c r="C530" s="226"/>
      <c r="D530" s="227"/>
      <c r="E530" s="224"/>
      <c r="F530" s="224"/>
      <c r="G530" s="222"/>
      <c r="H530" s="221">
        <v>0.1</v>
      </c>
      <c r="I530" s="222"/>
      <c r="J530" s="223">
        <v>0</v>
      </c>
      <c r="K530" s="224"/>
      <c r="L530" s="224"/>
      <c r="M530" s="215"/>
      <c r="AR530" s="205">
        <v>0</v>
      </c>
      <c r="AS530" s="205">
        <v>0</v>
      </c>
      <c r="AT530" s="205">
        <v>0</v>
      </c>
    </row>
    <row r="531" spans="1:46" ht="15.75" hidden="1" customHeight="1" outlineLevel="1">
      <c r="A531" s="8" t="s">
        <v>61</v>
      </c>
      <c r="B531" s="216">
        <v>520</v>
      </c>
      <c r="C531" s="226"/>
      <c r="D531" s="227"/>
      <c r="E531" s="224"/>
      <c r="F531" s="224"/>
      <c r="G531" s="222"/>
      <c r="H531" s="221">
        <v>0.1</v>
      </c>
      <c r="I531" s="222"/>
      <c r="J531" s="223">
        <v>0</v>
      </c>
      <c r="K531" s="224"/>
      <c r="L531" s="224"/>
      <c r="M531" s="215"/>
      <c r="AR531" s="205">
        <v>0</v>
      </c>
      <c r="AS531" s="205">
        <v>0</v>
      </c>
      <c r="AT531" s="205">
        <v>0</v>
      </c>
    </row>
    <row r="532" spans="1:46" ht="15.75" hidden="1" customHeight="1" outlineLevel="1">
      <c r="A532" s="8" t="s">
        <v>61</v>
      </c>
      <c r="B532" s="216">
        <v>521</v>
      </c>
      <c r="C532" s="226"/>
      <c r="D532" s="227"/>
      <c r="E532" s="224"/>
      <c r="F532" s="224"/>
      <c r="G532" s="222"/>
      <c r="H532" s="221">
        <v>0.1</v>
      </c>
      <c r="I532" s="222"/>
      <c r="J532" s="223">
        <v>0</v>
      </c>
      <c r="K532" s="224"/>
      <c r="L532" s="224"/>
      <c r="M532" s="215"/>
      <c r="AR532" s="205">
        <v>0</v>
      </c>
      <c r="AS532" s="205">
        <v>0</v>
      </c>
      <c r="AT532" s="205">
        <v>0</v>
      </c>
    </row>
    <row r="533" spans="1:46" ht="15.75" hidden="1" customHeight="1" outlineLevel="1">
      <c r="A533" s="8" t="s">
        <v>61</v>
      </c>
      <c r="B533" s="216">
        <v>522</v>
      </c>
      <c r="C533" s="226"/>
      <c r="D533" s="227"/>
      <c r="E533" s="224"/>
      <c r="F533" s="224"/>
      <c r="G533" s="222"/>
      <c r="H533" s="221">
        <v>0.1</v>
      </c>
      <c r="I533" s="222"/>
      <c r="J533" s="223">
        <v>0</v>
      </c>
      <c r="K533" s="224"/>
      <c r="L533" s="224"/>
      <c r="M533" s="215"/>
      <c r="AR533" s="205">
        <v>0</v>
      </c>
      <c r="AS533" s="205">
        <v>0</v>
      </c>
      <c r="AT533" s="205">
        <v>0</v>
      </c>
    </row>
    <row r="534" spans="1:46" ht="15.75" hidden="1" customHeight="1" outlineLevel="1">
      <c r="A534" s="8" t="s">
        <v>61</v>
      </c>
      <c r="B534" s="216">
        <v>523</v>
      </c>
      <c r="C534" s="226"/>
      <c r="D534" s="227"/>
      <c r="E534" s="224"/>
      <c r="F534" s="224"/>
      <c r="G534" s="222"/>
      <c r="H534" s="221">
        <v>0.1</v>
      </c>
      <c r="I534" s="222"/>
      <c r="J534" s="223">
        <v>0</v>
      </c>
      <c r="K534" s="224"/>
      <c r="L534" s="224"/>
      <c r="M534" s="215"/>
      <c r="AR534" s="205">
        <v>0</v>
      </c>
      <c r="AS534" s="205">
        <v>0</v>
      </c>
      <c r="AT534" s="205">
        <v>0</v>
      </c>
    </row>
    <row r="535" spans="1:46" ht="15.75" hidden="1" customHeight="1" outlineLevel="1">
      <c r="A535" s="8" t="s">
        <v>61</v>
      </c>
      <c r="B535" s="216">
        <v>524</v>
      </c>
      <c r="C535" s="226"/>
      <c r="D535" s="227"/>
      <c r="E535" s="224"/>
      <c r="F535" s="224"/>
      <c r="G535" s="222"/>
      <c r="H535" s="221">
        <v>0.1</v>
      </c>
      <c r="I535" s="222"/>
      <c r="J535" s="223">
        <v>0</v>
      </c>
      <c r="K535" s="224"/>
      <c r="L535" s="224"/>
      <c r="M535" s="215"/>
      <c r="AR535" s="205">
        <v>0</v>
      </c>
      <c r="AS535" s="205">
        <v>0</v>
      </c>
      <c r="AT535" s="205">
        <v>0</v>
      </c>
    </row>
    <row r="536" spans="1:46" ht="15.75" hidden="1" customHeight="1" outlineLevel="1">
      <c r="A536" s="8" t="s">
        <v>61</v>
      </c>
      <c r="B536" s="216">
        <v>525</v>
      </c>
      <c r="C536" s="226"/>
      <c r="D536" s="227"/>
      <c r="E536" s="224"/>
      <c r="F536" s="224"/>
      <c r="G536" s="222"/>
      <c r="H536" s="221">
        <v>0.1</v>
      </c>
      <c r="I536" s="222"/>
      <c r="J536" s="223">
        <v>0</v>
      </c>
      <c r="K536" s="224"/>
      <c r="L536" s="224"/>
      <c r="M536" s="215"/>
      <c r="AR536" s="205">
        <v>0</v>
      </c>
      <c r="AS536" s="205">
        <v>0</v>
      </c>
      <c r="AT536" s="205">
        <v>0</v>
      </c>
    </row>
    <row r="537" spans="1:46" ht="15.75" hidden="1" customHeight="1" outlineLevel="1">
      <c r="A537" s="8" t="s">
        <v>61</v>
      </c>
      <c r="B537" s="216">
        <v>526</v>
      </c>
      <c r="C537" s="226"/>
      <c r="D537" s="227"/>
      <c r="E537" s="224"/>
      <c r="F537" s="224"/>
      <c r="G537" s="222"/>
      <c r="H537" s="221">
        <v>0.1</v>
      </c>
      <c r="I537" s="222"/>
      <c r="J537" s="223">
        <v>0</v>
      </c>
      <c r="K537" s="224"/>
      <c r="L537" s="224"/>
      <c r="M537" s="215"/>
      <c r="AR537" s="205">
        <v>0</v>
      </c>
      <c r="AS537" s="205">
        <v>0</v>
      </c>
      <c r="AT537" s="205">
        <v>0</v>
      </c>
    </row>
    <row r="538" spans="1:46" ht="15.75" hidden="1" customHeight="1" outlineLevel="1">
      <c r="A538" s="8" t="s">
        <v>61</v>
      </c>
      <c r="B538" s="216">
        <v>527</v>
      </c>
      <c r="C538" s="226"/>
      <c r="D538" s="227"/>
      <c r="E538" s="224"/>
      <c r="F538" s="224"/>
      <c r="G538" s="222"/>
      <c r="H538" s="221">
        <v>0.1</v>
      </c>
      <c r="I538" s="222"/>
      <c r="J538" s="223">
        <v>0</v>
      </c>
      <c r="K538" s="224"/>
      <c r="L538" s="224"/>
      <c r="M538" s="215"/>
      <c r="AR538" s="205">
        <v>0</v>
      </c>
      <c r="AS538" s="205">
        <v>0</v>
      </c>
      <c r="AT538" s="205">
        <v>0</v>
      </c>
    </row>
    <row r="539" spans="1:46" ht="15.75" hidden="1" customHeight="1" outlineLevel="1">
      <c r="A539" s="8" t="s">
        <v>61</v>
      </c>
      <c r="B539" s="216">
        <v>528</v>
      </c>
      <c r="C539" s="226"/>
      <c r="D539" s="227"/>
      <c r="E539" s="224"/>
      <c r="F539" s="224"/>
      <c r="G539" s="222"/>
      <c r="H539" s="221">
        <v>0.1</v>
      </c>
      <c r="I539" s="222"/>
      <c r="J539" s="223">
        <v>0</v>
      </c>
      <c r="K539" s="224"/>
      <c r="L539" s="224"/>
      <c r="M539" s="215"/>
      <c r="AR539" s="205">
        <v>0</v>
      </c>
      <c r="AS539" s="205">
        <v>0</v>
      </c>
      <c r="AT539" s="205">
        <v>0</v>
      </c>
    </row>
    <row r="540" spans="1:46" ht="15.75" hidden="1" customHeight="1" outlineLevel="1">
      <c r="A540" s="8" t="s">
        <v>61</v>
      </c>
      <c r="B540" s="216">
        <v>529</v>
      </c>
      <c r="C540" s="226"/>
      <c r="D540" s="227"/>
      <c r="E540" s="224"/>
      <c r="F540" s="224"/>
      <c r="G540" s="222"/>
      <c r="H540" s="221">
        <v>0.1</v>
      </c>
      <c r="I540" s="222"/>
      <c r="J540" s="223">
        <v>0</v>
      </c>
      <c r="K540" s="224"/>
      <c r="L540" s="224"/>
      <c r="M540" s="215"/>
      <c r="AR540" s="205">
        <v>0</v>
      </c>
      <c r="AS540" s="205">
        <v>0</v>
      </c>
      <c r="AT540" s="205">
        <v>0</v>
      </c>
    </row>
    <row r="541" spans="1:46" ht="15.75" hidden="1" customHeight="1" outlineLevel="1">
      <c r="A541" s="8" t="s">
        <v>61</v>
      </c>
      <c r="B541" s="216">
        <v>530</v>
      </c>
      <c r="C541" s="226"/>
      <c r="D541" s="227"/>
      <c r="E541" s="224"/>
      <c r="F541" s="224"/>
      <c r="G541" s="222"/>
      <c r="H541" s="221">
        <v>0.1</v>
      </c>
      <c r="I541" s="222"/>
      <c r="J541" s="223">
        <v>0</v>
      </c>
      <c r="K541" s="224"/>
      <c r="L541" s="224"/>
      <c r="M541" s="215"/>
      <c r="AR541" s="205">
        <v>0</v>
      </c>
      <c r="AS541" s="205">
        <v>0</v>
      </c>
      <c r="AT541" s="205">
        <v>0</v>
      </c>
    </row>
    <row r="542" spans="1:46" ht="15.75" hidden="1" customHeight="1" outlineLevel="1">
      <c r="A542" s="8" t="s">
        <v>61</v>
      </c>
      <c r="B542" s="216">
        <v>531</v>
      </c>
      <c r="C542" s="226"/>
      <c r="D542" s="227"/>
      <c r="E542" s="224"/>
      <c r="F542" s="224"/>
      <c r="G542" s="222"/>
      <c r="H542" s="221">
        <v>0.1</v>
      </c>
      <c r="I542" s="222"/>
      <c r="J542" s="223">
        <v>0</v>
      </c>
      <c r="K542" s="224"/>
      <c r="L542" s="224"/>
      <c r="M542" s="215"/>
      <c r="AR542" s="205">
        <v>0</v>
      </c>
      <c r="AS542" s="205">
        <v>0</v>
      </c>
      <c r="AT542" s="205">
        <v>0</v>
      </c>
    </row>
    <row r="543" spans="1:46" ht="15.75" hidden="1" customHeight="1" outlineLevel="1">
      <c r="A543" s="8" t="s">
        <v>61</v>
      </c>
      <c r="B543" s="216">
        <v>532</v>
      </c>
      <c r="C543" s="226"/>
      <c r="D543" s="227"/>
      <c r="E543" s="224"/>
      <c r="F543" s="224"/>
      <c r="G543" s="222"/>
      <c r="H543" s="221">
        <v>0.1</v>
      </c>
      <c r="I543" s="222"/>
      <c r="J543" s="223">
        <v>0</v>
      </c>
      <c r="K543" s="224"/>
      <c r="L543" s="224"/>
      <c r="M543" s="215"/>
      <c r="AR543" s="205">
        <v>0</v>
      </c>
      <c r="AS543" s="205">
        <v>0</v>
      </c>
      <c r="AT543" s="205">
        <v>0</v>
      </c>
    </row>
    <row r="544" spans="1:46" ht="15.75" hidden="1" customHeight="1" outlineLevel="1">
      <c r="A544" s="8" t="s">
        <v>61</v>
      </c>
      <c r="B544" s="216">
        <v>533</v>
      </c>
      <c r="C544" s="226"/>
      <c r="D544" s="227"/>
      <c r="E544" s="224"/>
      <c r="F544" s="224"/>
      <c r="G544" s="222"/>
      <c r="H544" s="221">
        <v>0.1</v>
      </c>
      <c r="I544" s="222"/>
      <c r="J544" s="223">
        <v>0</v>
      </c>
      <c r="K544" s="224"/>
      <c r="L544" s="224"/>
      <c r="M544" s="215"/>
      <c r="AR544" s="205">
        <v>0</v>
      </c>
      <c r="AS544" s="205">
        <v>0</v>
      </c>
      <c r="AT544" s="205">
        <v>0</v>
      </c>
    </row>
    <row r="545" spans="1:46" ht="15.75" hidden="1" customHeight="1" outlineLevel="1">
      <c r="A545" s="8" t="s">
        <v>61</v>
      </c>
      <c r="B545" s="216">
        <v>534</v>
      </c>
      <c r="C545" s="226"/>
      <c r="D545" s="227"/>
      <c r="E545" s="224"/>
      <c r="F545" s="224"/>
      <c r="G545" s="222"/>
      <c r="H545" s="221">
        <v>0.1</v>
      </c>
      <c r="I545" s="222"/>
      <c r="J545" s="223">
        <v>0</v>
      </c>
      <c r="K545" s="224"/>
      <c r="L545" s="224"/>
      <c r="M545" s="215"/>
      <c r="AR545" s="205">
        <v>0</v>
      </c>
      <c r="AS545" s="205">
        <v>0</v>
      </c>
      <c r="AT545" s="205">
        <v>0</v>
      </c>
    </row>
    <row r="546" spans="1:46" ht="15.75" hidden="1" customHeight="1" outlineLevel="1">
      <c r="A546" s="8" t="s">
        <v>61</v>
      </c>
      <c r="B546" s="216">
        <v>535</v>
      </c>
      <c r="C546" s="226"/>
      <c r="D546" s="227"/>
      <c r="E546" s="224"/>
      <c r="F546" s="224"/>
      <c r="G546" s="222"/>
      <c r="H546" s="221">
        <v>0.1</v>
      </c>
      <c r="I546" s="222"/>
      <c r="J546" s="223">
        <v>0</v>
      </c>
      <c r="K546" s="224"/>
      <c r="L546" s="224"/>
      <c r="M546" s="215"/>
      <c r="AR546" s="205">
        <v>0</v>
      </c>
      <c r="AS546" s="205">
        <v>0</v>
      </c>
      <c r="AT546" s="205">
        <v>0</v>
      </c>
    </row>
    <row r="547" spans="1:46" ht="15.75" hidden="1" customHeight="1" outlineLevel="1">
      <c r="A547" s="8" t="s">
        <v>61</v>
      </c>
      <c r="B547" s="216">
        <v>536</v>
      </c>
      <c r="C547" s="226"/>
      <c r="D547" s="227"/>
      <c r="E547" s="224"/>
      <c r="F547" s="224"/>
      <c r="G547" s="222"/>
      <c r="H547" s="221">
        <v>0.1</v>
      </c>
      <c r="I547" s="222"/>
      <c r="J547" s="223">
        <v>0</v>
      </c>
      <c r="K547" s="224"/>
      <c r="L547" s="224"/>
      <c r="M547" s="215"/>
      <c r="AR547" s="205">
        <v>0</v>
      </c>
      <c r="AS547" s="205">
        <v>0</v>
      </c>
      <c r="AT547" s="205">
        <v>0</v>
      </c>
    </row>
    <row r="548" spans="1:46" ht="15.75" hidden="1" customHeight="1" outlineLevel="1">
      <c r="A548" s="8" t="s">
        <v>61</v>
      </c>
      <c r="B548" s="216">
        <v>537</v>
      </c>
      <c r="C548" s="226"/>
      <c r="D548" s="227"/>
      <c r="E548" s="224"/>
      <c r="F548" s="224"/>
      <c r="G548" s="222"/>
      <c r="H548" s="221">
        <v>0.1</v>
      </c>
      <c r="I548" s="222"/>
      <c r="J548" s="223">
        <v>0</v>
      </c>
      <c r="K548" s="224"/>
      <c r="L548" s="224"/>
      <c r="M548" s="215"/>
      <c r="AR548" s="205">
        <v>0</v>
      </c>
      <c r="AS548" s="205">
        <v>0</v>
      </c>
      <c r="AT548" s="205">
        <v>0</v>
      </c>
    </row>
    <row r="549" spans="1:46" ht="15.75" hidden="1" customHeight="1" outlineLevel="1">
      <c r="A549" s="8" t="s">
        <v>61</v>
      </c>
      <c r="B549" s="216">
        <v>538</v>
      </c>
      <c r="C549" s="226"/>
      <c r="D549" s="227"/>
      <c r="E549" s="224"/>
      <c r="F549" s="224"/>
      <c r="G549" s="222"/>
      <c r="H549" s="221">
        <v>0.1</v>
      </c>
      <c r="I549" s="222"/>
      <c r="J549" s="223">
        <v>0</v>
      </c>
      <c r="K549" s="224"/>
      <c r="L549" s="224"/>
      <c r="M549" s="215"/>
      <c r="AR549" s="205">
        <v>0</v>
      </c>
      <c r="AS549" s="205">
        <v>0</v>
      </c>
      <c r="AT549" s="205">
        <v>0</v>
      </c>
    </row>
    <row r="550" spans="1:46" ht="15.75" hidden="1" customHeight="1" outlineLevel="1">
      <c r="A550" s="8" t="s">
        <v>61</v>
      </c>
      <c r="B550" s="216">
        <v>539</v>
      </c>
      <c r="C550" s="226"/>
      <c r="D550" s="227"/>
      <c r="E550" s="224"/>
      <c r="F550" s="224"/>
      <c r="G550" s="222"/>
      <c r="H550" s="221">
        <v>0.1</v>
      </c>
      <c r="I550" s="222"/>
      <c r="J550" s="223">
        <v>0</v>
      </c>
      <c r="K550" s="224"/>
      <c r="L550" s="224"/>
      <c r="M550" s="215"/>
      <c r="AR550" s="205">
        <v>0</v>
      </c>
      <c r="AS550" s="205">
        <v>0</v>
      </c>
      <c r="AT550" s="205">
        <v>0</v>
      </c>
    </row>
    <row r="551" spans="1:46" ht="15.75" hidden="1" customHeight="1" outlineLevel="1">
      <c r="A551" s="8" t="s">
        <v>61</v>
      </c>
      <c r="B551" s="216">
        <v>540</v>
      </c>
      <c r="C551" s="226"/>
      <c r="D551" s="227"/>
      <c r="E551" s="224"/>
      <c r="F551" s="224"/>
      <c r="G551" s="222"/>
      <c r="H551" s="221">
        <v>0.1</v>
      </c>
      <c r="I551" s="222"/>
      <c r="J551" s="223">
        <v>0</v>
      </c>
      <c r="K551" s="224"/>
      <c r="L551" s="224"/>
      <c r="M551" s="215"/>
      <c r="AR551" s="205">
        <v>0</v>
      </c>
      <c r="AS551" s="205">
        <v>0</v>
      </c>
      <c r="AT551" s="205">
        <v>0</v>
      </c>
    </row>
    <row r="552" spans="1:46" ht="15.75" hidden="1" customHeight="1" outlineLevel="1">
      <c r="A552" s="8" t="s">
        <v>61</v>
      </c>
      <c r="B552" s="216">
        <v>541</v>
      </c>
      <c r="C552" s="226"/>
      <c r="D552" s="227"/>
      <c r="E552" s="224"/>
      <c r="F552" s="224"/>
      <c r="G552" s="222"/>
      <c r="H552" s="221">
        <v>0.1</v>
      </c>
      <c r="I552" s="222"/>
      <c r="J552" s="223">
        <v>0</v>
      </c>
      <c r="K552" s="224"/>
      <c r="L552" s="224"/>
      <c r="M552" s="215"/>
      <c r="AR552" s="205">
        <v>0</v>
      </c>
      <c r="AS552" s="205">
        <v>0</v>
      </c>
      <c r="AT552" s="205">
        <v>0</v>
      </c>
    </row>
    <row r="553" spans="1:46" ht="15.75" hidden="1" customHeight="1" outlineLevel="1">
      <c r="A553" s="8" t="s">
        <v>61</v>
      </c>
      <c r="B553" s="216">
        <v>542</v>
      </c>
      <c r="C553" s="226"/>
      <c r="D553" s="227"/>
      <c r="E553" s="224"/>
      <c r="F553" s="224"/>
      <c r="G553" s="222"/>
      <c r="H553" s="221">
        <v>0.1</v>
      </c>
      <c r="I553" s="222"/>
      <c r="J553" s="223">
        <v>0</v>
      </c>
      <c r="K553" s="224"/>
      <c r="L553" s="224"/>
      <c r="M553" s="215"/>
      <c r="AR553" s="205">
        <v>0</v>
      </c>
      <c r="AS553" s="205">
        <v>0</v>
      </c>
      <c r="AT553" s="205">
        <v>0</v>
      </c>
    </row>
    <row r="554" spans="1:46" ht="15.75" hidden="1" customHeight="1" outlineLevel="1">
      <c r="A554" s="8" t="s">
        <v>61</v>
      </c>
      <c r="B554" s="216">
        <v>543</v>
      </c>
      <c r="C554" s="226"/>
      <c r="D554" s="227"/>
      <c r="E554" s="224"/>
      <c r="F554" s="224"/>
      <c r="G554" s="222"/>
      <c r="H554" s="221">
        <v>0.1</v>
      </c>
      <c r="I554" s="222"/>
      <c r="J554" s="223">
        <v>0</v>
      </c>
      <c r="K554" s="224"/>
      <c r="L554" s="224"/>
      <c r="M554" s="215"/>
      <c r="AR554" s="205">
        <v>0</v>
      </c>
      <c r="AS554" s="205">
        <v>0</v>
      </c>
      <c r="AT554" s="205">
        <v>0</v>
      </c>
    </row>
    <row r="555" spans="1:46" ht="15.75" hidden="1" customHeight="1" outlineLevel="1">
      <c r="A555" s="8" t="s">
        <v>61</v>
      </c>
      <c r="B555" s="216">
        <v>544</v>
      </c>
      <c r="C555" s="226"/>
      <c r="D555" s="227"/>
      <c r="E555" s="224"/>
      <c r="F555" s="224"/>
      <c r="G555" s="222"/>
      <c r="H555" s="221">
        <v>0.1</v>
      </c>
      <c r="I555" s="222"/>
      <c r="J555" s="223">
        <v>0</v>
      </c>
      <c r="K555" s="224"/>
      <c r="L555" s="224"/>
      <c r="M555" s="215"/>
      <c r="AR555" s="205">
        <v>0</v>
      </c>
      <c r="AS555" s="205">
        <v>0</v>
      </c>
      <c r="AT555" s="205">
        <v>0</v>
      </c>
    </row>
    <row r="556" spans="1:46" ht="15.75" hidden="1" customHeight="1" outlineLevel="1">
      <c r="A556" s="8" t="s">
        <v>61</v>
      </c>
      <c r="B556" s="216">
        <v>545</v>
      </c>
      <c r="C556" s="226"/>
      <c r="D556" s="227"/>
      <c r="E556" s="224"/>
      <c r="F556" s="224"/>
      <c r="G556" s="222"/>
      <c r="H556" s="221">
        <v>0.1</v>
      </c>
      <c r="I556" s="222"/>
      <c r="J556" s="223">
        <v>0</v>
      </c>
      <c r="K556" s="224"/>
      <c r="L556" s="224"/>
      <c r="M556" s="215"/>
      <c r="AR556" s="205">
        <v>0</v>
      </c>
      <c r="AS556" s="205">
        <v>0</v>
      </c>
      <c r="AT556" s="205">
        <v>0</v>
      </c>
    </row>
    <row r="557" spans="1:46" ht="15.75" hidden="1" customHeight="1" outlineLevel="1">
      <c r="A557" s="8" t="s">
        <v>61</v>
      </c>
      <c r="B557" s="216">
        <v>546</v>
      </c>
      <c r="C557" s="226"/>
      <c r="D557" s="227"/>
      <c r="E557" s="224"/>
      <c r="F557" s="224"/>
      <c r="G557" s="222"/>
      <c r="H557" s="221">
        <v>0.1</v>
      </c>
      <c r="I557" s="222"/>
      <c r="J557" s="223">
        <v>0</v>
      </c>
      <c r="K557" s="224"/>
      <c r="L557" s="224"/>
      <c r="M557" s="215"/>
      <c r="AR557" s="205">
        <v>0</v>
      </c>
      <c r="AS557" s="205">
        <v>0</v>
      </c>
      <c r="AT557" s="205">
        <v>0</v>
      </c>
    </row>
    <row r="558" spans="1:46" ht="15.75" hidden="1" customHeight="1" outlineLevel="1">
      <c r="A558" s="8" t="s">
        <v>61</v>
      </c>
      <c r="B558" s="216">
        <v>547</v>
      </c>
      <c r="C558" s="226"/>
      <c r="D558" s="227"/>
      <c r="E558" s="224"/>
      <c r="F558" s="224"/>
      <c r="G558" s="222"/>
      <c r="H558" s="221">
        <v>0.1</v>
      </c>
      <c r="I558" s="222"/>
      <c r="J558" s="223">
        <v>0</v>
      </c>
      <c r="K558" s="224"/>
      <c r="L558" s="224"/>
      <c r="M558" s="215"/>
      <c r="AR558" s="205">
        <v>0</v>
      </c>
      <c r="AS558" s="205">
        <v>0</v>
      </c>
      <c r="AT558" s="205">
        <v>0</v>
      </c>
    </row>
    <row r="559" spans="1:46" ht="15.75" hidden="1" customHeight="1" outlineLevel="1">
      <c r="A559" s="8" t="s">
        <v>61</v>
      </c>
      <c r="B559" s="216">
        <v>548</v>
      </c>
      <c r="C559" s="226"/>
      <c r="D559" s="227"/>
      <c r="E559" s="224"/>
      <c r="F559" s="224"/>
      <c r="G559" s="222"/>
      <c r="H559" s="221">
        <v>0.1</v>
      </c>
      <c r="I559" s="222"/>
      <c r="J559" s="223">
        <v>0</v>
      </c>
      <c r="K559" s="224"/>
      <c r="L559" s="224"/>
      <c r="M559" s="215"/>
      <c r="AR559" s="205">
        <v>0</v>
      </c>
      <c r="AS559" s="205">
        <v>0</v>
      </c>
      <c r="AT559" s="205">
        <v>0</v>
      </c>
    </row>
    <row r="560" spans="1:46" ht="15.75" hidden="1" customHeight="1" outlineLevel="1">
      <c r="A560" s="8" t="s">
        <v>61</v>
      </c>
      <c r="B560" s="216">
        <v>549</v>
      </c>
      <c r="C560" s="226"/>
      <c r="D560" s="227"/>
      <c r="E560" s="224"/>
      <c r="F560" s="224"/>
      <c r="G560" s="222"/>
      <c r="H560" s="221">
        <v>0.1</v>
      </c>
      <c r="I560" s="222"/>
      <c r="J560" s="223">
        <v>0</v>
      </c>
      <c r="K560" s="224"/>
      <c r="L560" s="224"/>
      <c r="M560" s="215"/>
      <c r="AR560" s="205">
        <v>0</v>
      </c>
      <c r="AS560" s="205">
        <v>0</v>
      </c>
      <c r="AT560" s="205">
        <v>0</v>
      </c>
    </row>
    <row r="561" spans="1:46" ht="15.75" hidden="1" customHeight="1" outlineLevel="1">
      <c r="A561" s="8" t="s">
        <v>61</v>
      </c>
      <c r="B561" s="216">
        <v>550</v>
      </c>
      <c r="C561" s="226"/>
      <c r="D561" s="227"/>
      <c r="E561" s="224"/>
      <c r="F561" s="224"/>
      <c r="G561" s="222"/>
      <c r="H561" s="221">
        <v>0.1</v>
      </c>
      <c r="I561" s="222"/>
      <c r="J561" s="223">
        <v>0</v>
      </c>
      <c r="K561" s="224"/>
      <c r="L561" s="224"/>
      <c r="M561" s="215"/>
      <c r="AR561" s="205">
        <v>0</v>
      </c>
      <c r="AS561" s="205">
        <v>0</v>
      </c>
      <c r="AT561" s="205">
        <v>0</v>
      </c>
    </row>
    <row r="562" spans="1:46" ht="15.75" hidden="1" customHeight="1" outlineLevel="1">
      <c r="A562" s="8" t="s">
        <v>61</v>
      </c>
      <c r="B562" s="216">
        <v>551</v>
      </c>
      <c r="C562" s="226"/>
      <c r="D562" s="227"/>
      <c r="E562" s="224"/>
      <c r="F562" s="224"/>
      <c r="G562" s="222"/>
      <c r="H562" s="221">
        <v>0.1</v>
      </c>
      <c r="I562" s="222"/>
      <c r="J562" s="223">
        <v>0</v>
      </c>
      <c r="K562" s="224"/>
      <c r="L562" s="224"/>
      <c r="M562" s="215"/>
      <c r="AR562" s="205">
        <v>0</v>
      </c>
      <c r="AS562" s="205">
        <v>0</v>
      </c>
      <c r="AT562" s="205">
        <v>0</v>
      </c>
    </row>
    <row r="563" spans="1:46" ht="15.75" hidden="1" customHeight="1" outlineLevel="1">
      <c r="A563" s="8" t="s">
        <v>61</v>
      </c>
      <c r="B563" s="216">
        <v>552</v>
      </c>
      <c r="C563" s="226"/>
      <c r="D563" s="227"/>
      <c r="E563" s="224"/>
      <c r="F563" s="224"/>
      <c r="G563" s="222"/>
      <c r="H563" s="221">
        <v>0.1</v>
      </c>
      <c r="I563" s="222"/>
      <c r="J563" s="223">
        <v>0</v>
      </c>
      <c r="K563" s="224"/>
      <c r="L563" s="224"/>
      <c r="M563" s="215"/>
      <c r="AR563" s="205">
        <v>0</v>
      </c>
      <c r="AS563" s="205">
        <v>0</v>
      </c>
      <c r="AT563" s="205">
        <v>0</v>
      </c>
    </row>
    <row r="564" spans="1:46" ht="15.75" hidden="1" customHeight="1" outlineLevel="1">
      <c r="A564" s="8" t="s">
        <v>61</v>
      </c>
      <c r="B564" s="216">
        <v>553</v>
      </c>
      <c r="C564" s="226"/>
      <c r="D564" s="227"/>
      <c r="E564" s="224"/>
      <c r="F564" s="224"/>
      <c r="G564" s="222"/>
      <c r="H564" s="221">
        <v>0.1</v>
      </c>
      <c r="I564" s="222"/>
      <c r="J564" s="223">
        <v>0</v>
      </c>
      <c r="K564" s="224"/>
      <c r="L564" s="224"/>
      <c r="M564" s="215"/>
      <c r="AR564" s="205">
        <v>0</v>
      </c>
      <c r="AS564" s="205">
        <v>0</v>
      </c>
      <c r="AT564" s="205">
        <v>0</v>
      </c>
    </row>
    <row r="565" spans="1:46" ht="15.75" hidden="1" customHeight="1" outlineLevel="1">
      <c r="A565" s="8" t="s">
        <v>61</v>
      </c>
      <c r="B565" s="216">
        <v>554</v>
      </c>
      <c r="C565" s="226"/>
      <c r="D565" s="227"/>
      <c r="E565" s="224"/>
      <c r="F565" s="224"/>
      <c r="G565" s="222"/>
      <c r="H565" s="221">
        <v>0.1</v>
      </c>
      <c r="I565" s="222"/>
      <c r="J565" s="223">
        <v>0</v>
      </c>
      <c r="K565" s="224"/>
      <c r="L565" s="224"/>
      <c r="M565" s="215"/>
      <c r="AR565" s="205">
        <v>0</v>
      </c>
      <c r="AS565" s="205">
        <v>0</v>
      </c>
      <c r="AT565" s="205">
        <v>0</v>
      </c>
    </row>
    <row r="566" spans="1:46" ht="15.75" hidden="1" customHeight="1" outlineLevel="1">
      <c r="A566" s="8" t="s">
        <v>61</v>
      </c>
      <c r="B566" s="216">
        <v>555</v>
      </c>
      <c r="C566" s="226"/>
      <c r="D566" s="227"/>
      <c r="E566" s="224"/>
      <c r="F566" s="224"/>
      <c r="G566" s="222"/>
      <c r="H566" s="221">
        <v>0.1</v>
      </c>
      <c r="I566" s="222"/>
      <c r="J566" s="223">
        <v>0</v>
      </c>
      <c r="K566" s="224"/>
      <c r="L566" s="224"/>
      <c r="M566" s="215"/>
      <c r="AR566" s="205">
        <v>0</v>
      </c>
      <c r="AS566" s="205">
        <v>0</v>
      </c>
      <c r="AT566" s="205">
        <v>0</v>
      </c>
    </row>
    <row r="567" spans="1:46" ht="15.75" hidden="1" customHeight="1" outlineLevel="1">
      <c r="A567" s="8" t="s">
        <v>61</v>
      </c>
      <c r="B567" s="216">
        <v>556</v>
      </c>
      <c r="C567" s="226"/>
      <c r="D567" s="227"/>
      <c r="E567" s="224"/>
      <c r="F567" s="224"/>
      <c r="G567" s="222"/>
      <c r="H567" s="221">
        <v>0.1</v>
      </c>
      <c r="I567" s="222"/>
      <c r="J567" s="223">
        <v>0</v>
      </c>
      <c r="K567" s="224"/>
      <c r="L567" s="224"/>
      <c r="M567" s="215"/>
      <c r="AR567" s="205">
        <v>0</v>
      </c>
      <c r="AS567" s="205">
        <v>0</v>
      </c>
      <c r="AT567" s="205">
        <v>0</v>
      </c>
    </row>
    <row r="568" spans="1:46" ht="15.75" hidden="1" customHeight="1" outlineLevel="1">
      <c r="A568" s="8" t="s">
        <v>61</v>
      </c>
      <c r="B568" s="216">
        <v>557</v>
      </c>
      <c r="C568" s="226"/>
      <c r="D568" s="227"/>
      <c r="E568" s="224"/>
      <c r="F568" s="224"/>
      <c r="G568" s="222"/>
      <c r="H568" s="221">
        <v>0.1</v>
      </c>
      <c r="I568" s="222"/>
      <c r="J568" s="223">
        <v>0</v>
      </c>
      <c r="K568" s="224"/>
      <c r="L568" s="224"/>
      <c r="M568" s="215"/>
      <c r="AR568" s="205">
        <v>0</v>
      </c>
      <c r="AS568" s="205">
        <v>0</v>
      </c>
      <c r="AT568" s="205">
        <v>0</v>
      </c>
    </row>
    <row r="569" spans="1:46" ht="15.75" hidden="1" customHeight="1" outlineLevel="1">
      <c r="A569" s="8" t="s">
        <v>61</v>
      </c>
      <c r="B569" s="216">
        <v>558</v>
      </c>
      <c r="C569" s="226"/>
      <c r="D569" s="227"/>
      <c r="E569" s="224"/>
      <c r="F569" s="224"/>
      <c r="G569" s="222"/>
      <c r="H569" s="221">
        <v>0.1</v>
      </c>
      <c r="I569" s="222"/>
      <c r="J569" s="223">
        <v>0</v>
      </c>
      <c r="K569" s="224"/>
      <c r="L569" s="224"/>
      <c r="M569" s="215"/>
      <c r="AR569" s="205">
        <v>0</v>
      </c>
      <c r="AS569" s="205">
        <v>0</v>
      </c>
      <c r="AT569" s="205">
        <v>0</v>
      </c>
    </row>
    <row r="570" spans="1:46" ht="15.75" hidden="1" customHeight="1" outlineLevel="1">
      <c r="A570" s="8" t="s">
        <v>61</v>
      </c>
      <c r="B570" s="216">
        <v>559</v>
      </c>
      <c r="C570" s="226"/>
      <c r="D570" s="227"/>
      <c r="E570" s="224"/>
      <c r="F570" s="224"/>
      <c r="G570" s="222"/>
      <c r="H570" s="221">
        <v>0.1</v>
      </c>
      <c r="I570" s="222"/>
      <c r="J570" s="223">
        <v>0</v>
      </c>
      <c r="K570" s="224"/>
      <c r="L570" s="224"/>
      <c r="M570" s="215"/>
      <c r="AR570" s="205">
        <v>0</v>
      </c>
      <c r="AS570" s="205">
        <v>0</v>
      </c>
      <c r="AT570" s="205">
        <v>0</v>
      </c>
    </row>
    <row r="571" spans="1:46" ht="15.75" hidden="1" customHeight="1" outlineLevel="1">
      <c r="A571" s="8" t="s">
        <v>61</v>
      </c>
      <c r="B571" s="216">
        <v>560</v>
      </c>
      <c r="C571" s="226"/>
      <c r="D571" s="227"/>
      <c r="E571" s="224"/>
      <c r="F571" s="224"/>
      <c r="G571" s="222"/>
      <c r="H571" s="221">
        <v>0.1</v>
      </c>
      <c r="I571" s="222"/>
      <c r="J571" s="223">
        <v>0</v>
      </c>
      <c r="K571" s="224"/>
      <c r="L571" s="224"/>
      <c r="M571" s="215"/>
      <c r="AR571" s="205">
        <v>0</v>
      </c>
      <c r="AS571" s="205">
        <v>0</v>
      </c>
      <c r="AT571" s="205">
        <v>0</v>
      </c>
    </row>
    <row r="572" spans="1:46" ht="15.75" hidden="1" customHeight="1" outlineLevel="1">
      <c r="A572" s="8" t="s">
        <v>61</v>
      </c>
      <c r="B572" s="216">
        <v>561</v>
      </c>
      <c r="C572" s="226"/>
      <c r="D572" s="227"/>
      <c r="E572" s="224"/>
      <c r="F572" s="224"/>
      <c r="G572" s="222"/>
      <c r="H572" s="221">
        <v>0.1</v>
      </c>
      <c r="I572" s="222"/>
      <c r="J572" s="223">
        <v>0</v>
      </c>
      <c r="K572" s="224"/>
      <c r="L572" s="224"/>
      <c r="M572" s="215"/>
      <c r="AR572" s="205">
        <v>0</v>
      </c>
      <c r="AS572" s="205">
        <v>0</v>
      </c>
      <c r="AT572" s="205">
        <v>0</v>
      </c>
    </row>
    <row r="573" spans="1:46" ht="15.75" hidden="1" customHeight="1" outlineLevel="1">
      <c r="A573" s="8" t="s">
        <v>61</v>
      </c>
      <c r="B573" s="216">
        <v>562</v>
      </c>
      <c r="C573" s="226"/>
      <c r="D573" s="227"/>
      <c r="E573" s="224"/>
      <c r="F573" s="224"/>
      <c r="G573" s="222"/>
      <c r="H573" s="221">
        <v>0.1</v>
      </c>
      <c r="I573" s="222"/>
      <c r="J573" s="223">
        <v>0</v>
      </c>
      <c r="K573" s="224"/>
      <c r="L573" s="224"/>
      <c r="M573" s="215"/>
      <c r="AR573" s="205">
        <v>0</v>
      </c>
      <c r="AS573" s="205">
        <v>0</v>
      </c>
      <c r="AT573" s="205">
        <v>0</v>
      </c>
    </row>
    <row r="574" spans="1:46" ht="15.75" hidden="1" customHeight="1" outlineLevel="1">
      <c r="A574" s="8" t="s">
        <v>61</v>
      </c>
      <c r="B574" s="216">
        <v>563</v>
      </c>
      <c r="C574" s="226"/>
      <c r="D574" s="227"/>
      <c r="E574" s="224"/>
      <c r="F574" s="224"/>
      <c r="G574" s="222"/>
      <c r="H574" s="221">
        <v>0.1</v>
      </c>
      <c r="I574" s="222"/>
      <c r="J574" s="223">
        <v>0</v>
      </c>
      <c r="K574" s="224"/>
      <c r="L574" s="224"/>
      <c r="M574" s="215"/>
      <c r="AR574" s="205">
        <v>0</v>
      </c>
      <c r="AS574" s="205">
        <v>0</v>
      </c>
      <c r="AT574" s="205">
        <v>0</v>
      </c>
    </row>
    <row r="575" spans="1:46" ht="15.75" hidden="1" customHeight="1" outlineLevel="1">
      <c r="A575" s="8" t="s">
        <v>61</v>
      </c>
      <c r="B575" s="216">
        <v>564</v>
      </c>
      <c r="C575" s="226"/>
      <c r="D575" s="227"/>
      <c r="E575" s="224"/>
      <c r="F575" s="224"/>
      <c r="G575" s="222"/>
      <c r="H575" s="221">
        <v>0.1</v>
      </c>
      <c r="I575" s="222"/>
      <c r="J575" s="223">
        <v>0</v>
      </c>
      <c r="K575" s="224"/>
      <c r="L575" s="224"/>
      <c r="M575" s="215"/>
      <c r="AR575" s="205">
        <v>0</v>
      </c>
      <c r="AS575" s="205">
        <v>0</v>
      </c>
      <c r="AT575" s="205">
        <v>0</v>
      </c>
    </row>
    <row r="576" spans="1:46" ht="15.75" hidden="1" customHeight="1" outlineLevel="1">
      <c r="A576" s="8" t="s">
        <v>61</v>
      </c>
      <c r="B576" s="216">
        <v>565</v>
      </c>
      <c r="C576" s="226"/>
      <c r="D576" s="227"/>
      <c r="E576" s="224"/>
      <c r="F576" s="224"/>
      <c r="G576" s="222"/>
      <c r="H576" s="221">
        <v>0.1</v>
      </c>
      <c r="I576" s="222"/>
      <c r="J576" s="223">
        <v>0</v>
      </c>
      <c r="K576" s="224"/>
      <c r="L576" s="224"/>
      <c r="M576" s="215"/>
      <c r="AR576" s="205">
        <v>0</v>
      </c>
      <c r="AS576" s="205">
        <v>0</v>
      </c>
      <c r="AT576" s="205">
        <v>0</v>
      </c>
    </row>
    <row r="577" spans="1:46" ht="15.75" hidden="1" customHeight="1" outlineLevel="1">
      <c r="A577" s="8" t="s">
        <v>61</v>
      </c>
      <c r="B577" s="216">
        <v>566</v>
      </c>
      <c r="C577" s="226"/>
      <c r="D577" s="227"/>
      <c r="E577" s="224"/>
      <c r="F577" s="224"/>
      <c r="G577" s="222"/>
      <c r="H577" s="221">
        <v>0.1</v>
      </c>
      <c r="I577" s="222"/>
      <c r="J577" s="223">
        <v>0</v>
      </c>
      <c r="K577" s="224"/>
      <c r="L577" s="224"/>
      <c r="M577" s="215"/>
      <c r="AR577" s="205">
        <v>0</v>
      </c>
      <c r="AS577" s="205">
        <v>0</v>
      </c>
      <c r="AT577" s="205">
        <v>0</v>
      </c>
    </row>
    <row r="578" spans="1:46" ht="15.75" hidden="1" customHeight="1" outlineLevel="1">
      <c r="A578" s="8" t="s">
        <v>61</v>
      </c>
      <c r="B578" s="216">
        <v>567</v>
      </c>
      <c r="C578" s="226"/>
      <c r="D578" s="227"/>
      <c r="E578" s="224"/>
      <c r="F578" s="224"/>
      <c r="G578" s="222"/>
      <c r="H578" s="221">
        <v>0.1</v>
      </c>
      <c r="I578" s="222"/>
      <c r="J578" s="223">
        <v>0</v>
      </c>
      <c r="K578" s="224"/>
      <c r="L578" s="224"/>
      <c r="M578" s="215"/>
      <c r="AR578" s="205">
        <v>0</v>
      </c>
      <c r="AS578" s="205">
        <v>0</v>
      </c>
      <c r="AT578" s="205">
        <v>0</v>
      </c>
    </row>
    <row r="579" spans="1:46" ht="15.75" hidden="1" customHeight="1" outlineLevel="1">
      <c r="A579" s="8" t="s">
        <v>61</v>
      </c>
      <c r="B579" s="216">
        <v>568</v>
      </c>
      <c r="C579" s="226"/>
      <c r="D579" s="227"/>
      <c r="E579" s="224"/>
      <c r="F579" s="224"/>
      <c r="G579" s="222"/>
      <c r="H579" s="221">
        <v>0.1</v>
      </c>
      <c r="I579" s="222"/>
      <c r="J579" s="223">
        <v>0</v>
      </c>
      <c r="K579" s="224"/>
      <c r="L579" s="224"/>
      <c r="M579" s="215"/>
      <c r="AR579" s="205">
        <v>0</v>
      </c>
      <c r="AS579" s="205">
        <v>0</v>
      </c>
      <c r="AT579" s="205">
        <v>0</v>
      </c>
    </row>
    <row r="580" spans="1:46" ht="15.75" hidden="1" customHeight="1" outlineLevel="1">
      <c r="A580" s="8" t="s">
        <v>61</v>
      </c>
      <c r="B580" s="216">
        <v>569</v>
      </c>
      <c r="C580" s="226"/>
      <c r="D580" s="227"/>
      <c r="E580" s="224"/>
      <c r="F580" s="224"/>
      <c r="G580" s="222"/>
      <c r="H580" s="221">
        <v>0.1</v>
      </c>
      <c r="I580" s="222"/>
      <c r="J580" s="223">
        <v>0</v>
      </c>
      <c r="K580" s="224"/>
      <c r="L580" s="224"/>
      <c r="M580" s="215"/>
      <c r="AR580" s="205">
        <v>0</v>
      </c>
      <c r="AS580" s="205">
        <v>0</v>
      </c>
      <c r="AT580" s="205">
        <v>0</v>
      </c>
    </row>
    <row r="581" spans="1:46" ht="15.75" hidden="1" customHeight="1" outlineLevel="1">
      <c r="A581" s="8" t="s">
        <v>61</v>
      </c>
      <c r="B581" s="216">
        <v>570</v>
      </c>
      <c r="C581" s="226"/>
      <c r="D581" s="227"/>
      <c r="E581" s="224"/>
      <c r="F581" s="224"/>
      <c r="G581" s="222"/>
      <c r="H581" s="221">
        <v>0.1</v>
      </c>
      <c r="I581" s="222"/>
      <c r="J581" s="223">
        <v>0</v>
      </c>
      <c r="K581" s="224"/>
      <c r="L581" s="224"/>
      <c r="M581" s="215"/>
      <c r="AR581" s="205">
        <v>0</v>
      </c>
      <c r="AS581" s="205">
        <v>0</v>
      </c>
      <c r="AT581" s="205">
        <v>0</v>
      </c>
    </row>
    <row r="582" spans="1:46" ht="15.75" hidden="1" customHeight="1" outlineLevel="1">
      <c r="A582" s="8" t="s">
        <v>61</v>
      </c>
      <c r="B582" s="216">
        <v>571</v>
      </c>
      <c r="C582" s="226"/>
      <c r="D582" s="227"/>
      <c r="E582" s="224"/>
      <c r="F582" s="224"/>
      <c r="G582" s="222"/>
      <c r="H582" s="221">
        <v>0.1</v>
      </c>
      <c r="I582" s="222"/>
      <c r="J582" s="223">
        <v>0</v>
      </c>
      <c r="K582" s="224"/>
      <c r="L582" s="224"/>
      <c r="M582" s="215"/>
      <c r="AR582" s="205">
        <v>0</v>
      </c>
      <c r="AS582" s="205">
        <v>0</v>
      </c>
      <c r="AT582" s="205">
        <v>0</v>
      </c>
    </row>
    <row r="583" spans="1:46" ht="15.75" hidden="1" customHeight="1" outlineLevel="1">
      <c r="A583" s="8" t="s">
        <v>61</v>
      </c>
      <c r="B583" s="216">
        <v>572</v>
      </c>
      <c r="C583" s="226"/>
      <c r="D583" s="227"/>
      <c r="E583" s="224"/>
      <c r="F583" s="224"/>
      <c r="G583" s="222"/>
      <c r="H583" s="221">
        <v>0.1</v>
      </c>
      <c r="I583" s="222"/>
      <c r="J583" s="223">
        <v>0</v>
      </c>
      <c r="K583" s="224"/>
      <c r="L583" s="224"/>
      <c r="M583" s="215"/>
      <c r="AR583" s="205">
        <v>0</v>
      </c>
      <c r="AS583" s="205">
        <v>0</v>
      </c>
      <c r="AT583" s="205">
        <v>0</v>
      </c>
    </row>
    <row r="584" spans="1:46" ht="15.75" hidden="1" customHeight="1" outlineLevel="1">
      <c r="A584" s="8" t="s">
        <v>61</v>
      </c>
      <c r="B584" s="216">
        <v>573</v>
      </c>
      <c r="C584" s="226"/>
      <c r="D584" s="227"/>
      <c r="E584" s="224"/>
      <c r="F584" s="224"/>
      <c r="G584" s="222"/>
      <c r="H584" s="221">
        <v>0.1</v>
      </c>
      <c r="I584" s="222"/>
      <c r="J584" s="223">
        <v>0</v>
      </c>
      <c r="K584" s="224"/>
      <c r="L584" s="224"/>
      <c r="M584" s="215"/>
      <c r="AR584" s="205">
        <v>0</v>
      </c>
      <c r="AS584" s="205">
        <v>0</v>
      </c>
      <c r="AT584" s="205">
        <v>0</v>
      </c>
    </row>
    <row r="585" spans="1:46" ht="15.75" hidden="1" customHeight="1" outlineLevel="1">
      <c r="A585" s="8" t="s">
        <v>61</v>
      </c>
      <c r="B585" s="216">
        <v>574</v>
      </c>
      <c r="C585" s="226"/>
      <c r="D585" s="227"/>
      <c r="E585" s="224"/>
      <c r="F585" s="224"/>
      <c r="G585" s="222"/>
      <c r="H585" s="221">
        <v>0.1</v>
      </c>
      <c r="I585" s="222"/>
      <c r="J585" s="223">
        <v>0</v>
      </c>
      <c r="K585" s="224"/>
      <c r="L585" s="224"/>
      <c r="M585" s="215"/>
      <c r="AR585" s="205">
        <v>0</v>
      </c>
      <c r="AS585" s="205">
        <v>0</v>
      </c>
      <c r="AT585" s="205">
        <v>0</v>
      </c>
    </row>
    <row r="586" spans="1:46" ht="15.75" hidden="1" customHeight="1" outlineLevel="1">
      <c r="A586" s="8" t="s">
        <v>61</v>
      </c>
      <c r="B586" s="216">
        <v>575</v>
      </c>
      <c r="C586" s="226"/>
      <c r="D586" s="227"/>
      <c r="E586" s="224"/>
      <c r="F586" s="224"/>
      <c r="G586" s="222"/>
      <c r="H586" s="221">
        <v>0.1</v>
      </c>
      <c r="I586" s="222"/>
      <c r="J586" s="223">
        <v>0</v>
      </c>
      <c r="K586" s="224"/>
      <c r="L586" s="224"/>
      <c r="M586" s="215"/>
      <c r="AR586" s="205">
        <v>0</v>
      </c>
      <c r="AS586" s="205">
        <v>0</v>
      </c>
      <c r="AT586" s="205">
        <v>0</v>
      </c>
    </row>
    <row r="587" spans="1:46" ht="15.75" hidden="1" customHeight="1" outlineLevel="1">
      <c r="A587" s="8" t="s">
        <v>61</v>
      </c>
      <c r="B587" s="216">
        <v>576</v>
      </c>
      <c r="C587" s="226"/>
      <c r="D587" s="227"/>
      <c r="E587" s="224"/>
      <c r="F587" s="224"/>
      <c r="G587" s="222"/>
      <c r="H587" s="221">
        <v>0.1</v>
      </c>
      <c r="I587" s="222"/>
      <c r="J587" s="223">
        <v>0</v>
      </c>
      <c r="K587" s="224"/>
      <c r="L587" s="224"/>
      <c r="M587" s="215"/>
      <c r="AR587" s="205">
        <v>0</v>
      </c>
      <c r="AS587" s="205">
        <v>0</v>
      </c>
      <c r="AT587" s="205">
        <v>0</v>
      </c>
    </row>
    <row r="588" spans="1:46" ht="15.75" hidden="1" customHeight="1" outlineLevel="1">
      <c r="A588" s="8" t="s">
        <v>61</v>
      </c>
      <c r="B588" s="216">
        <v>577</v>
      </c>
      <c r="C588" s="226"/>
      <c r="D588" s="227"/>
      <c r="E588" s="224"/>
      <c r="F588" s="224"/>
      <c r="G588" s="222"/>
      <c r="H588" s="221">
        <v>0.1</v>
      </c>
      <c r="I588" s="222"/>
      <c r="J588" s="223">
        <v>0</v>
      </c>
      <c r="K588" s="224"/>
      <c r="L588" s="224"/>
      <c r="M588" s="215"/>
      <c r="AR588" s="205">
        <v>0</v>
      </c>
      <c r="AS588" s="205">
        <v>0</v>
      </c>
      <c r="AT588" s="205">
        <v>0</v>
      </c>
    </row>
    <row r="589" spans="1:46" ht="15.75" hidden="1" customHeight="1" outlineLevel="1">
      <c r="A589" s="8" t="s">
        <v>61</v>
      </c>
      <c r="B589" s="216">
        <v>578</v>
      </c>
      <c r="C589" s="226"/>
      <c r="D589" s="227"/>
      <c r="E589" s="224"/>
      <c r="F589" s="224"/>
      <c r="G589" s="222"/>
      <c r="H589" s="221">
        <v>0.1</v>
      </c>
      <c r="I589" s="222"/>
      <c r="J589" s="223">
        <v>0</v>
      </c>
      <c r="K589" s="224"/>
      <c r="L589" s="224"/>
      <c r="M589" s="215"/>
      <c r="AR589" s="205">
        <v>0</v>
      </c>
      <c r="AS589" s="205">
        <v>0</v>
      </c>
      <c r="AT589" s="205">
        <v>0</v>
      </c>
    </row>
    <row r="590" spans="1:46" ht="15.75" hidden="1" customHeight="1" outlineLevel="1">
      <c r="A590" s="8" t="s">
        <v>61</v>
      </c>
      <c r="B590" s="216">
        <v>579</v>
      </c>
      <c r="C590" s="226"/>
      <c r="D590" s="227"/>
      <c r="E590" s="224"/>
      <c r="F590" s="224"/>
      <c r="G590" s="222"/>
      <c r="H590" s="221">
        <v>0.1</v>
      </c>
      <c r="I590" s="222"/>
      <c r="J590" s="223">
        <v>0</v>
      </c>
      <c r="K590" s="224"/>
      <c r="L590" s="224"/>
      <c r="M590" s="215"/>
      <c r="AR590" s="205">
        <v>0</v>
      </c>
      <c r="AS590" s="205">
        <v>0</v>
      </c>
      <c r="AT590" s="205">
        <v>0</v>
      </c>
    </row>
    <row r="591" spans="1:46" ht="15.75" hidden="1" customHeight="1" outlineLevel="1">
      <c r="A591" s="8" t="s">
        <v>61</v>
      </c>
      <c r="B591" s="216">
        <v>580</v>
      </c>
      <c r="C591" s="226"/>
      <c r="D591" s="227"/>
      <c r="E591" s="224"/>
      <c r="F591" s="224"/>
      <c r="G591" s="222"/>
      <c r="H591" s="221">
        <v>0.1</v>
      </c>
      <c r="I591" s="222"/>
      <c r="J591" s="223">
        <v>0</v>
      </c>
      <c r="K591" s="224"/>
      <c r="L591" s="224"/>
      <c r="M591" s="215"/>
      <c r="AR591" s="205">
        <v>0</v>
      </c>
      <c r="AS591" s="205">
        <v>0</v>
      </c>
      <c r="AT591" s="205">
        <v>0</v>
      </c>
    </row>
    <row r="592" spans="1:46" ht="15.75" hidden="1" customHeight="1" outlineLevel="1">
      <c r="A592" s="8" t="s">
        <v>61</v>
      </c>
      <c r="B592" s="216">
        <v>581</v>
      </c>
      <c r="C592" s="226"/>
      <c r="D592" s="227"/>
      <c r="E592" s="224"/>
      <c r="F592" s="224"/>
      <c r="G592" s="222"/>
      <c r="H592" s="221">
        <v>0.1</v>
      </c>
      <c r="I592" s="222"/>
      <c r="J592" s="223">
        <v>0</v>
      </c>
      <c r="K592" s="224"/>
      <c r="L592" s="224"/>
      <c r="M592" s="215"/>
      <c r="AR592" s="205">
        <v>0</v>
      </c>
      <c r="AS592" s="205">
        <v>0</v>
      </c>
      <c r="AT592" s="205">
        <v>0</v>
      </c>
    </row>
    <row r="593" spans="1:46" ht="15.75" hidden="1" customHeight="1" outlineLevel="1">
      <c r="A593" s="8" t="s">
        <v>61</v>
      </c>
      <c r="B593" s="216">
        <v>582</v>
      </c>
      <c r="C593" s="226"/>
      <c r="D593" s="227"/>
      <c r="E593" s="224"/>
      <c r="F593" s="224"/>
      <c r="G593" s="222"/>
      <c r="H593" s="221">
        <v>0.1</v>
      </c>
      <c r="I593" s="222"/>
      <c r="J593" s="223">
        <v>0</v>
      </c>
      <c r="K593" s="224"/>
      <c r="L593" s="224"/>
      <c r="M593" s="215"/>
      <c r="AR593" s="205">
        <v>0</v>
      </c>
      <c r="AS593" s="205">
        <v>0</v>
      </c>
      <c r="AT593" s="205">
        <v>0</v>
      </c>
    </row>
    <row r="594" spans="1:46" ht="15.75" hidden="1" customHeight="1" outlineLevel="1">
      <c r="A594" s="8" t="s">
        <v>61</v>
      </c>
      <c r="B594" s="216">
        <v>583</v>
      </c>
      <c r="C594" s="226"/>
      <c r="D594" s="227"/>
      <c r="E594" s="224"/>
      <c r="F594" s="224"/>
      <c r="G594" s="222"/>
      <c r="H594" s="221">
        <v>0.1</v>
      </c>
      <c r="I594" s="222"/>
      <c r="J594" s="223">
        <v>0</v>
      </c>
      <c r="K594" s="224"/>
      <c r="L594" s="224"/>
      <c r="M594" s="215"/>
      <c r="AR594" s="205">
        <v>0</v>
      </c>
      <c r="AS594" s="205">
        <v>0</v>
      </c>
      <c r="AT594" s="205">
        <v>0</v>
      </c>
    </row>
    <row r="595" spans="1:46" ht="15.75" hidden="1" customHeight="1" outlineLevel="1">
      <c r="A595" s="8" t="s">
        <v>61</v>
      </c>
      <c r="B595" s="216">
        <v>584</v>
      </c>
      <c r="C595" s="226"/>
      <c r="D595" s="227"/>
      <c r="E595" s="224"/>
      <c r="F595" s="224"/>
      <c r="G595" s="222"/>
      <c r="H595" s="221">
        <v>0.1</v>
      </c>
      <c r="I595" s="222"/>
      <c r="J595" s="223">
        <v>0</v>
      </c>
      <c r="K595" s="224"/>
      <c r="L595" s="224"/>
      <c r="M595" s="215"/>
      <c r="AR595" s="205">
        <v>0</v>
      </c>
      <c r="AS595" s="205">
        <v>0</v>
      </c>
      <c r="AT595" s="205">
        <v>0</v>
      </c>
    </row>
    <row r="596" spans="1:46" ht="15.75" hidden="1" customHeight="1" outlineLevel="1">
      <c r="A596" s="8" t="s">
        <v>61</v>
      </c>
      <c r="B596" s="216">
        <v>585</v>
      </c>
      <c r="C596" s="226"/>
      <c r="D596" s="227"/>
      <c r="E596" s="224"/>
      <c r="F596" s="224"/>
      <c r="G596" s="222"/>
      <c r="H596" s="221">
        <v>0.1</v>
      </c>
      <c r="I596" s="222"/>
      <c r="J596" s="223">
        <v>0</v>
      </c>
      <c r="K596" s="224"/>
      <c r="L596" s="224"/>
      <c r="M596" s="215"/>
      <c r="AR596" s="205">
        <v>0</v>
      </c>
      <c r="AS596" s="205">
        <v>0</v>
      </c>
      <c r="AT596" s="205">
        <v>0</v>
      </c>
    </row>
    <row r="597" spans="1:46" ht="15.75" hidden="1" customHeight="1" outlineLevel="1">
      <c r="A597" s="8" t="s">
        <v>61</v>
      </c>
      <c r="B597" s="216">
        <v>586</v>
      </c>
      <c r="C597" s="226"/>
      <c r="D597" s="227"/>
      <c r="E597" s="224"/>
      <c r="F597" s="224"/>
      <c r="G597" s="222"/>
      <c r="H597" s="221">
        <v>0.1</v>
      </c>
      <c r="I597" s="222"/>
      <c r="J597" s="223">
        <v>0</v>
      </c>
      <c r="K597" s="224"/>
      <c r="L597" s="224"/>
      <c r="M597" s="215"/>
      <c r="AR597" s="205">
        <v>0</v>
      </c>
      <c r="AS597" s="205">
        <v>0</v>
      </c>
      <c r="AT597" s="205">
        <v>0</v>
      </c>
    </row>
    <row r="598" spans="1:46" ht="15.75" hidden="1" customHeight="1" outlineLevel="1">
      <c r="A598" s="8" t="s">
        <v>61</v>
      </c>
      <c r="B598" s="216">
        <v>587</v>
      </c>
      <c r="C598" s="226"/>
      <c r="D598" s="227"/>
      <c r="E598" s="224"/>
      <c r="F598" s="224"/>
      <c r="G598" s="222"/>
      <c r="H598" s="221">
        <v>0.1</v>
      </c>
      <c r="I598" s="222"/>
      <c r="J598" s="223">
        <v>0</v>
      </c>
      <c r="K598" s="224"/>
      <c r="L598" s="224"/>
      <c r="M598" s="215"/>
      <c r="AR598" s="205">
        <v>0</v>
      </c>
      <c r="AS598" s="205">
        <v>0</v>
      </c>
      <c r="AT598" s="205">
        <v>0</v>
      </c>
    </row>
    <row r="599" spans="1:46" ht="15.75" hidden="1" customHeight="1" outlineLevel="1">
      <c r="A599" s="8" t="s">
        <v>61</v>
      </c>
      <c r="B599" s="216">
        <v>588</v>
      </c>
      <c r="C599" s="226"/>
      <c r="D599" s="227"/>
      <c r="E599" s="224"/>
      <c r="F599" s="224"/>
      <c r="G599" s="222"/>
      <c r="H599" s="221">
        <v>0.1</v>
      </c>
      <c r="I599" s="222"/>
      <c r="J599" s="223">
        <v>0</v>
      </c>
      <c r="K599" s="224"/>
      <c r="L599" s="224"/>
      <c r="M599" s="215"/>
      <c r="AR599" s="205">
        <v>0</v>
      </c>
      <c r="AS599" s="205">
        <v>0</v>
      </c>
      <c r="AT599" s="205">
        <v>0</v>
      </c>
    </row>
    <row r="600" spans="1:46" ht="15.75" hidden="1" customHeight="1" outlineLevel="1">
      <c r="A600" s="8" t="s">
        <v>61</v>
      </c>
      <c r="B600" s="216">
        <v>589</v>
      </c>
      <c r="C600" s="226"/>
      <c r="D600" s="227"/>
      <c r="E600" s="224"/>
      <c r="F600" s="224"/>
      <c r="G600" s="222"/>
      <c r="H600" s="221">
        <v>0.1</v>
      </c>
      <c r="I600" s="222"/>
      <c r="J600" s="223">
        <v>0</v>
      </c>
      <c r="K600" s="224"/>
      <c r="L600" s="224"/>
      <c r="M600" s="215"/>
      <c r="AR600" s="205">
        <v>0</v>
      </c>
      <c r="AS600" s="205">
        <v>0</v>
      </c>
      <c r="AT600" s="205">
        <v>0</v>
      </c>
    </row>
    <row r="601" spans="1:46" ht="15.75" hidden="1" customHeight="1" outlineLevel="1">
      <c r="A601" s="8" t="s">
        <v>61</v>
      </c>
      <c r="B601" s="216">
        <v>590</v>
      </c>
      <c r="C601" s="226"/>
      <c r="D601" s="227"/>
      <c r="E601" s="224"/>
      <c r="F601" s="224"/>
      <c r="G601" s="222"/>
      <c r="H601" s="221">
        <v>0.1</v>
      </c>
      <c r="I601" s="222"/>
      <c r="J601" s="223">
        <v>0</v>
      </c>
      <c r="K601" s="224"/>
      <c r="L601" s="224"/>
      <c r="M601" s="215"/>
      <c r="AR601" s="205">
        <v>0</v>
      </c>
      <c r="AS601" s="205">
        <v>0</v>
      </c>
      <c r="AT601" s="205">
        <v>0</v>
      </c>
    </row>
    <row r="602" spans="1:46" ht="15.75" hidden="1" customHeight="1" outlineLevel="1">
      <c r="A602" s="8" t="s">
        <v>61</v>
      </c>
      <c r="B602" s="216">
        <v>591</v>
      </c>
      <c r="C602" s="226"/>
      <c r="D602" s="227"/>
      <c r="E602" s="224"/>
      <c r="F602" s="224"/>
      <c r="G602" s="222"/>
      <c r="H602" s="221">
        <v>0.1</v>
      </c>
      <c r="I602" s="222"/>
      <c r="J602" s="223">
        <v>0</v>
      </c>
      <c r="K602" s="224"/>
      <c r="L602" s="224"/>
      <c r="M602" s="215"/>
      <c r="AR602" s="205">
        <v>0</v>
      </c>
      <c r="AS602" s="205">
        <v>0</v>
      </c>
      <c r="AT602" s="205">
        <v>0</v>
      </c>
    </row>
    <row r="603" spans="1:46" ht="15.75" hidden="1" customHeight="1" outlineLevel="1">
      <c r="A603" s="8" t="s">
        <v>61</v>
      </c>
      <c r="B603" s="216">
        <v>592</v>
      </c>
      <c r="C603" s="226"/>
      <c r="D603" s="227"/>
      <c r="E603" s="224"/>
      <c r="F603" s="224"/>
      <c r="G603" s="222"/>
      <c r="H603" s="221">
        <v>0.1</v>
      </c>
      <c r="I603" s="222"/>
      <c r="J603" s="223">
        <v>0</v>
      </c>
      <c r="K603" s="224"/>
      <c r="L603" s="224"/>
      <c r="M603" s="215"/>
      <c r="AR603" s="205">
        <v>0</v>
      </c>
      <c r="AS603" s="205">
        <v>0</v>
      </c>
      <c r="AT603" s="205">
        <v>0</v>
      </c>
    </row>
    <row r="604" spans="1:46" ht="15.75" hidden="1" customHeight="1" outlineLevel="1">
      <c r="A604" s="8" t="s">
        <v>61</v>
      </c>
      <c r="B604" s="216">
        <v>593</v>
      </c>
      <c r="C604" s="226"/>
      <c r="D604" s="227"/>
      <c r="E604" s="224"/>
      <c r="F604" s="224"/>
      <c r="G604" s="222"/>
      <c r="H604" s="221">
        <v>0.1</v>
      </c>
      <c r="I604" s="222"/>
      <c r="J604" s="223">
        <v>0</v>
      </c>
      <c r="K604" s="224"/>
      <c r="L604" s="224"/>
      <c r="M604" s="215"/>
      <c r="AR604" s="205">
        <v>0</v>
      </c>
      <c r="AS604" s="205">
        <v>0</v>
      </c>
      <c r="AT604" s="205">
        <v>0</v>
      </c>
    </row>
    <row r="605" spans="1:46" ht="15.75" hidden="1" customHeight="1" outlineLevel="1">
      <c r="A605" s="8" t="s">
        <v>61</v>
      </c>
      <c r="B605" s="216">
        <v>594</v>
      </c>
      <c r="C605" s="226"/>
      <c r="D605" s="227"/>
      <c r="E605" s="224"/>
      <c r="F605" s="224"/>
      <c r="G605" s="222"/>
      <c r="H605" s="221">
        <v>0.1</v>
      </c>
      <c r="I605" s="222"/>
      <c r="J605" s="223">
        <v>0</v>
      </c>
      <c r="K605" s="224"/>
      <c r="L605" s="224"/>
      <c r="M605" s="215"/>
      <c r="AR605" s="205">
        <v>0</v>
      </c>
      <c r="AS605" s="205">
        <v>0</v>
      </c>
      <c r="AT605" s="205">
        <v>0</v>
      </c>
    </row>
    <row r="606" spans="1:46" ht="15.75" hidden="1" customHeight="1" outlineLevel="1">
      <c r="A606" s="8" t="s">
        <v>61</v>
      </c>
      <c r="B606" s="216">
        <v>595</v>
      </c>
      <c r="C606" s="226"/>
      <c r="D606" s="227"/>
      <c r="E606" s="224"/>
      <c r="F606" s="224"/>
      <c r="G606" s="222"/>
      <c r="H606" s="221">
        <v>0.1</v>
      </c>
      <c r="I606" s="222"/>
      <c r="J606" s="223">
        <v>0</v>
      </c>
      <c r="K606" s="224"/>
      <c r="L606" s="224"/>
      <c r="M606" s="215"/>
      <c r="AR606" s="205">
        <v>0</v>
      </c>
      <c r="AS606" s="205">
        <v>0</v>
      </c>
      <c r="AT606" s="205">
        <v>0</v>
      </c>
    </row>
    <row r="607" spans="1:46" ht="15.75" hidden="1" customHeight="1" outlineLevel="1">
      <c r="A607" s="8" t="s">
        <v>61</v>
      </c>
      <c r="B607" s="216">
        <v>596</v>
      </c>
      <c r="C607" s="226"/>
      <c r="D607" s="227"/>
      <c r="E607" s="224"/>
      <c r="F607" s="224"/>
      <c r="G607" s="222"/>
      <c r="H607" s="221">
        <v>0.1</v>
      </c>
      <c r="I607" s="222"/>
      <c r="J607" s="223">
        <v>0</v>
      </c>
      <c r="K607" s="224"/>
      <c r="L607" s="224"/>
      <c r="M607" s="215"/>
      <c r="AR607" s="205">
        <v>0</v>
      </c>
      <c r="AS607" s="205">
        <v>0</v>
      </c>
      <c r="AT607" s="205">
        <v>0</v>
      </c>
    </row>
    <row r="608" spans="1:46" ht="15.75" hidden="1" customHeight="1" outlineLevel="1">
      <c r="A608" s="8" t="s">
        <v>61</v>
      </c>
      <c r="B608" s="216">
        <v>597</v>
      </c>
      <c r="C608" s="226"/>
      <c r="D608" s="227"/>
      <c r="E608" s="224"/>
      <c r="F608" s="224"/>
      <c r="G608" s="222"/>
      <c r="H608" s="221">
        <v>0.1</v>
      </c>
      <c r="I608" s="222"/>
      <c r="J608" s="223">
        <v>0</v>
      </c>
      <c r="K608" s="224"/>
      <c r="L608" s="224"/>
      <c r="M608" s="215"/>
      <c r="AR608" s="205">
        <v>0</v>
      </c>
      <c r="AS608" s="205">
        <v>0</v>
      </c>
      <c r="AT608" s="205">
        <v>0</v>
      </c>
    </row>
    <row r="609" spans="1:46" ht="15.75" hidden="1" customHeight="1" outlineLevel="1">
      <c r="A609" s="8" t="s">
        <v>61</v>
      </c>
      <c r="B609" s="216">
        <v>598</v>
      </c>
      <c r="C609" s="226"/>
      <c r="D609" s="227"/>
      <c r="E609" s="224"/>
      <c r="F609" s="224"/>
      <c r="G609" s="222"/>
      <c r="H609" s="221">
        <v>0.1</v>
      </c>
      <c r="I609" s="222"/>
      <c r="J609" s="223">
        <v>0</v>
      </c>
      <c r="K609" s="224"/>
      <c r="L609" s="224"/>
      <c r="M609" s="215"/>
      <c r="AR609" s="205">
        <v>0</v>
      </c>
      <c r="AS609" s="205">
        <v>0</v>
      </c>
      <c r="AT609" s="205">
        <v>0</v>
      </c>
    </row>
    <row r="610" spans="1:46" ht="15.75" hidden="1" customHeight="1" outlineLevel="1">
      <c r="A610" s="8" t="s">
        <v>61</v>
      </c>
      <c r="B610" s="216">
        <v>599</v>
      </c>
      <c r="C610" s="226"/>
      <c r="D610" s="227"/>
      <c r="E610" s="224"/>
      <c r="F610" s="224"/>
      <c r="G610" s="222"/>
      <c r="H610" s="221">
        <v>0.1</v>
      </c>
      <c r="I610" s="222"/>
      <c r="J610" s="223">
        <v>0</v>
      </c>
      <c r="K610" s="224"/>
      <c r="L610" s="224"/>
      <c r="M610" s="215"/>
      <c r="AR610" s="205">
        <v>0</v>
      </c>
      <c r="AS610" s="205">
        <v>0</v>
      </c>
      <c r="AT610" s="205">
        <v>0</v>
      </c>
    </row>
    <row r="611" spans="1:46" ht="15.75" hidden="1" customHeight="1" outlineLevel="1">
      <c r="A611" s="8" t="s">
        <v>61</v>
      </c>
      <c r="B611" s="216">
        <v>600</v>
      </c>
      <c r="C611" s="226"/>
      <c r="D611" s="227"/>
      <c r="E611" s="224"/>
      <c r="F611" s="224"/>
      <c r="G611" s="222"/>
      <c r="H611" s="221">
        <v>0.1</v>
      </c>
      <c r="I611" s="222"/>
      <c r="J611" s="223">
        <v>0</v>
      </c>
      <c r="K611" s="224"/>
      <c r="L611" s="224"/>
      <c r="M611" s="215"/>
      <c r="AR611" s="205">
        <v>0</v>
      </c>
      <c r="AS611" s="205">
        <v>0</v>
      </c>
      <c r="AT611" s="205">
        <v>0</v>
      </c>
    </row>
    <row r="612" spans="1:46" ht="15.75" hidden="1" customHeight="1" outlineLevel="1">
      <c r="A612" s="8" t="s">
        <v>61</v>
      </c>
      <c r="B612" s="216">
        <v>601</v>
      </c>
      <c r="C612" s="226"/>
      <c r="D612" s="227"/>
      <c r="E612" s="224"/>
      <c r="F612" s="224"/>
      <c r="G612" s="222"/>
      <c r="H612" s="221">
        <v>0.1</v>
      </c>
      <c r="I612" s="222"/>
      <c r="J612" s="223">
        <v>0</v>
      </c>
      <c r="K612" s="224"/>
      <c r="L612" s="224"/>
      <c r="M612" s="215"/>
      <c r="AR612" s="205">
        <v>0</v>
      </c>
      <c r="AS612" s="205">
        <v>0</v>
      </c>
      <c r="AT612" s="205">
        <v>0</v>
      </c>
    </row>
    <row r="613" spans="1:46" ht="15.75" hidden="1" customHeight="1" outlineLevel="1">
      <c r="A613" s="8" t="s">
        <v>61</v>
      </c>
      <c r="B613" s="216">
        <v>602</v>
      </c>
      <c r="C613" s="226"/>
      <c r="D613" s="227"/>
      <c r="E613" s="224"/>
      <c r="F613" s="224"/>
      <c r="G613" s="222"/>
      <c r="H613" s="221">
        <v>0.1</v>
      </c>
      <c r="I613" s="222"/>
      <c r="J613" s="223">
        <v>0</v>
      </c>
      <c r="K613" s="224"/>
      <c r="L613" s="224"/>
      <c r="M613" s="215"/>
      <c r="AR613" s="205">
        <v>0</v>
      </c>
      <c r="AS613" s="205">
        <v>0</v>
      </c>
      <c r="AT613" s="205">
        <v>0</v>
      </c>
    </row>
    <row r="614" spans="1:46" ht="15.75" hidden="1" customHeight="1" outlineLevel="1">
      <c r="A614" s="8" t="s">
        <v>61</v>
      </c>
      <c r="B614" s="216">
        <v>603</v>
      </c>
      <c r="C614" s="226"/>
      <c r="D614" s="227"/>
      <c r="E614" s="224"/>
      <c r="F614" s="224"/>
      <c r="G614" s="222"/>
      <c r="H614" s="221">
        <v>0.1</v>
      </c>
      <c r="I614" s="222"/>
      <c r="J614" s="223">
        <v>0</v>
      </c>
      <c r="K614" s="224"/>
      <c r="L614" s="224"/>
      <c r="M614" s="215"/>
      <c r="AR614" s="205">
        <v>0</v>
      </c>
      <c r="AS614" s="205">
        <v>0</v>
      </c>
      <c r="AT614" s="205">
        <v>0</v>
      </c>
    </row>
    <row r="615" spans="1:46" ht="15.75" hidden="1" customHeight="1" outlineLevel="1">
      <c r="A615" s="8" t="s">
        <v>61</v>
      </c>
      <c r="B615" s="216">
        <v>604</v>
      </c>
      <c r="C615" s="226"/>
      <c r="D615" s="227"/>
      <c r="E615" s="224"/>
      <c r="F615" s="224"/>
      <c r="G615" s="222"/>
      <c r="H615" s="221">
        <v>0.1</v>
      </c>
      <c r="I615" s="222"/>
      <c r="J615" s="223">
        <v>0</v>
      </c>
      <c r="K615" s="224"/>
      <c r="L615" s="224"/>
      <c r="M615" s="215"/>
      <c r="AR615" s="205">
        <v>0</v>
      </c>
      <c r="AS615" s="205">
        <v>0</v>
      </c>
      <c r="AT615" s="205">
        <v>0</v>
      </c>
    </row>
    <row r="616" spans="1:46" ht="15.75" hidden="1" customHeight="1" outlineLevel="1">
      <c r="A616" s="8" t="s">
        <v>61</v>
      </c>
      <c r="B616" s="216">
        <v>605</v>
      </c>
      <c r="C616" s="226"/>
      <c r="D616" s="227"/>
      <c r="E616" s="224"/>
      <c r="F616" s="224"/>
      <c r="G616" s="222"/>
      <c r="H616" s="221">
        <v>0.1</v>
      </c>
      <c r="I616" s="222"/>
      <c r="J616" s="223">
        <v>0</v>
      </c>
      <c r="K616" s="224"/>
      <c r="L616" s="224"/>
      <c r="M616" s="215"/>
      <c r="AR616" s="205">
        <v>0</v>
      </c>
      <c r="AS616" s="205">
        <v>0</v>
      </c>
      <c r="AT616" s="205">
        <v>0</v>
      </c>
    </row>
    <row r="617" spans="1:46" ht="15.75" hidden="1" customHeight="1" outlineLevel="1">
      <c r="A617" s="8" t="s">
        <v>61</v>
      </c>
      <c r="B617" s="216">
        <v>606</v>
      </c>
      <c r="C617" s="226"/>
      <c r="D617" s="227"/>
      <c r="E617" s="224"/>
      <c r="F617" s="224"/>
      <c r="G617" s="222"/>
      <c r="H617" s="221">
        <v>0.1</v>
      </c>
      <c r="I617" s="222"/>
      <c r="J617" s="223">
        <v>0</v>
      </c>
      <c r="K617" s="224"/>
      <c r="L617" s="224"/>
      <c r="M617" s="215"/>
      <c r="AR617" s="205">
        <v>0</v>
      </c>
      <c r="AS617" s="205">
        <v>0</v>
      </c>
      <c r="AT617" s="205">
        <v>0</v>
      </c>
    </row>
    <row r="618" spans="1:46" ht="15.75" hidden="1" customHeight="1" outlineLevel="1">
      <c r="A618" s="8" t="s">
        <v>61</v>
      </c>
      <c r="B618" s="216">
        <v>607</v>
      </c>
      <c r="C618" s="226"/>
      <c r="D618" s="227"/>
      <c r="E618" s="224"/>
      <c r="F618" s="224"/>
      <c r="G618" s="222"/>
      <c r="H618" s="221">
        <v>0.1</v>
      </c>
      <c r="I618" s="222"/>
      <c r="J618" s="223">
        <v>0</v>
      </c>
      <c r="K618" s="224"/>
      <c r="L618" s="224"/>
      <c r="M618" s="215"/>
      <c r="AR618" s="205">
        <v>0</v>
      </c>
      <c r="AS618" s="205">
        <v>0</v>
      </c>
      <c r="AT618" s="205">
        <v>0</v>
      </c>
    </row>
    <row r="619" spans="1:46" ht="15.75" hidden="1" customHeight="1" outlineLevel="1">
      <c r="A619" s="8" t="s">
        <v>61</v>
      </c>
      <c r="B619" s="216">
        <v>608</v>
      </c>
      <c r="C619" s="226"/>
      <c r="D619" s="227"/>
      <c r="E619" s="224"/>
      <c r="F619" s="224"/>
      <c r="G619" s="222"/>
      <c r="H619" s="221">
        <v>0.1</v>
      </c>
      <c r="I619" s="222"/>
      <c r="J619" s="223">
        <v>0</v>
      </c>
      <c r="K619" s="224"/>
      <c r="L619" s="224"/>
      <c r="M619" s="215"/>
      <c r="AR619" s="205">
        <v>0</v>
      </c>
      <c r="AS619" s="205">
        <v>0</v>
      </c>
      <c r="AT619" s="205">
        <v>0</v>
      </c>
    </row>
    <row r="620" spans="1:46" ht="15.75" hidden="1" customHeight="1" outlineLevel="1">
      <c r="A620" s="8" t="s">
        <v>61</v>
      </c>
      <c r="B620" s="216">
        <v>609</v>
      </c>
      <c r="C620" s="226"/>
      <c r="D620" s="227"/>
      <c r="E620" s="224"/>
      <c r="F620" s="224"/>
      <c r="G620" s="222"/>
      <c r="H620" s="221">
        <v>0.1</v>
      </c>
      <c r="I620" s="222"/>
      <c r="J620" s="223">
        <v>0</v>
      </c>
      <c r="K620" s="224"/>
      <c r="L620" s="224"/>
      <c r="M620" s="215"/>
      <c r="AR620" s="205">
        <v>0</v>
      </c>
      <c r="AS620" s="205">
        <v>0</v>
      </c>
      <c r="AT620" s="205">
        <v>0</v>
      </c>
    </row>
    <row r="621" spans="1:46" ht="15.75" hidden="1" customHeight="1" outlineLevel="1">
      <c r="A621" s="8" t="s">
        <v>61</v>
      </c>
      <c r="B621" s="216">
        <v>610</v>
      </c>
      <c r="C621" s="226"/>
      <c r="D621" s="227"/>
      <c r="E621" s="224"/>
      <c r="F621" s="224"/>
      <c r="G621" s="222"/>
      <c r="H621" s="221">
        <v>0.1</v>
      </c>
      <c r="I621" s="222"/>
      <c r="J621" s="223">
        <v>0</v>
      </c>
      <c r="K621" s="224"/>
      <c r="L621" s="224"/>
      <c r="M621" s="215"/>
      <c r="AR621" s="205">
        <v>0</v>
      </c>
      <c r="AS621" s="205">
        <v>0</v>
      </c>
      <c r="AT621" s="205">
        <v>0</v>
      </c>
    </row>
    <row r="622" spans="1:46" ht="15.75" hidden="1" customHeight="1" outlineLevel="1">
      <c r="A622" s="8" t="s">
        <v>61</v>
      </c>
      <c r="B622" s="216">
        <v>611</v>
      </c>
      <c r="C622" s="226"/>
      <c r="D622" s="227"/>
      <c r="E622" s="224"/>
      <c r="F622" s="224"/>
      <c r="G622" s="222"/>
      <c r="H622" s="221">
        <v>0.1</v>
      </c>
      <c r="I622" s="222"/>
      <c r="J622" s="223">
        <v>0</v>
      </c>
      <c r="K622" s="224"/>
      <c r="L622" s="224"/>
      <c r="M622" s="215"/>
      <c r="AR622" s="205">
        <v>0</v>
      </c>
      <c r="AS622" s="205">
        <v>0</v>
      </c>
      <c r="AT622" s="205">
        <v>0</v>
      </c>
    </row>
    <row r="623" spans="1:46" ht="15.75" hidden="1" customHeight="1" outlineLevel="1">
      <c r="A623" s="8" t="s">
        <v>61</v>
      </c>
      <c r="B623" s="216">
        <v>612</v>
      </c>
      <c r="C623" s="226"/>
      <c r="D623" s="227"/>
      <c r="E623" s="224"/>
      <c r="F623" s="224"/>
      <c r="G623" s="222"/>
      <c r="H623" s="221">
        <v>0.1</v>
      </c>
      <c r="I623" s="222"/>
      <c r="J623" s="223">
        <v>0</v>
      </c>
      <c r="K623" s="224"/>
      <c r="L623" s="224"/>
      <c r="M623" s="215"/>
      <c r="AR623" s="205">
        <v>0</v>
      </c>
      <c r="AS623" s="205">
        <v>0</v>
      </c>
      <c r="AT623" s="205">
        <v>0</v>
      </c>
    </row>
    <row r="624" spans="1:46" ht="15.75" hidden="1" customHeight="1" outlineLevel="1">
      <c r="A624" s="8" t="s">
        <v>61</v>
      </c>
      <c r="B624" s="216">
        <v>613</v>
      </c>
      <c r="C624" s="226"/>
      <c r="D624" s="227"/>
      <c r="E624" s="224"/>
      <c r="F624" s="224"/>
      <c r="G624" s="222"/>
      <c r="H624" s="221">
        <v>0.1</v>
      </c>
      <c r="I624" s="222"/>
      <c r="J624" s="223">
        <v>0</v>
      </c>
      <c r="K624" s="224"/>
      <c r="L624" s="224"/>
      <c r="M624" s="215"/>
      <c r="AR624" s="205">
        <v>0</v>
      </c>
      <c r="AS624" s="205">
        <v>0</v>
      </c>
      <c r="AT624" s="205">
        <v>0</v>
      </c>
    </row>
    <row r="625" spans="1:46" ht="15.75" hidden="1" customHeight="1" outlineLevel="1">
      <c r="A625" s="8" t="s">
        <v>61</v>
      </c>
      <c r="B625" s="216">
        <v>614</v>
      </c>
      <c r="C625" s="226"/>
      <c r="D625" s="227"/>
      <c r="E625" s="224"/>
      <c r="F625" s="224"/>
      <c r="G625" s="222"/>
      <c r="H625" s="221">
        <v>0.1</v>
      </c>
      <c r="I625" s="222"/>
      <c r="J625" s="223">
        <v>0</v>
      </c>
      <c r="K625" s="224"/>
      <c r="L625" s="224"/>
      <c r="M625" s="215"/>
      <c r="AR625" s="205">
        <v>0</v>
      </c>
      <c r="AS625" s="205">
        <v>0</v>
      </c>
      <c r="AT625" s="205">
        <v>0</v>
      </c>
    </row>
    <row r="626" spans="1:46" ht="15.75" hidden="1" customHeight="1" outlineLevel="1">
      <c r="A626" s="8" t="s">
        <v>61</v>
      </c>
      <c r="B626" s="216">
        <v>615</v>
      </c>
      <c r="C626" s="226"/>
      <c r="D626" s="227"/>
      <c r="E626" s="224"/>
      <c r="F626" s="224"/>
      <c r="G626" s="222"/>
      <c r="H626" s="221">
        <v>0.1</v>
      </c>
      <c r="I626" s="222"/>
      <c r="J626" s="223">
        <v>0</v>
      </c>
      <c r="K626" s="224"/>
      <c r="L626" s="224"/>
      <c r="M626" s="215"/>
      <c r="AR626" s="205">
        <v>0</v>
      </c>
      <c r="AS626" s="205">
        <v>0</v>
      </c>
      <c r="AT626" s="205">
        <v>0</v>
      </c>
    </row>
    <row r="627" spans="1:46" ht="15.75" hidden="1" customHeight="1" outlineLevel="1">
      <c r="A627" s="8" t="s">
        <v>61</v>
      </c>
      <c r="B627" s="216">
        <v>616</v>
      </c>
      <c r="C627" s="226"/>
      <c r="D627" s="227"/>
      <c r="E627" s="224"/>
      <c r="F627" s="224"/>
      <c r="G627" s="222"/>
      <c r="H627" s="221">
        <v>0.1</v>
      </c>
      <c r="I627" s="222"/>
      <c r="J627" s="223">
        <v>0</v>
      </c>
      <c r="K627" s="224"/>
      <c r="L627" s="224"/>
      <c r="M627" s="215"/>
      <c r="AR627" s="205">
        <v>0</v>
      </c>
      <c r="AS627" s="205">
        <v>0</v>
      </c>
      <c r="AT627" s="205">
        <v>0</v>
      </c>
    </row>
    <row r="628" spans="1:46" ht="15.75" hidden="1" customHeight="1" outlineLevel="1">
      <c r="A628" s="8" t="s">
        <v>61</v>
      </c>
      <c r="B628" s="216">
        <v>617</v>
      </c>
      <c r="C628" s="226"/>
      <c r="D628" s="227"/>
      <c r="E628" s="224"/>
      <c r="F628" s="224"/>
      <c r="G628" s="222"/>
      <c r="H628" s="221">
        <v>0.1</v>
      </c>
      <c r="I628" s="222"/>
      <c r="J628" s="223">
        <v>0</v>
      </c>
      <c r="K628" s="224"/>
      <c r="L628" s="224"/>
      <c r="M628" s="215"/>
      <c r="AR628" s="205">
        <v>0</v>
      </c>
      <c r="AS628" s="205">
        <v>0</v>
      </c>
      <c r="AT628" s="205">
        <v>0</v>
      </c>
    </row>
    <row r="629" spans="1:46" ht="15.75" hidden="1" customHeight="1" outlineLevel="1">
      <c r="A629" s="8" t="s">
        <v>61</v>
      </c>
      <c r="B629" s="216">
        <v>618</v>
      </c>
      <c r="C629" s="226"/>
      <c r="D629" s="227"/>
      <c r="E629" s="224"/>
      <c r="F629" s="224"/>
      <c r="G629" s="222"/>
      <c r="H629" s="221">
        <v>0.1</v>
      </c>
      <c r="I629" s="222"/>
      <c r="J629" s="223">
        <v>0</v>
      </c>
      <c r="K629" s="224"/>
      <c r="L629" s="224"/>
      <c r="M629" s="215"/>
      <c r="AR629" s="205">
        <v>0</v>
      </c>
      <c r="AS629" s="205">
        <v>0</v>
      </c>
      <c r="AT629" s="205">
        <v>0</v>
      </c>
    </row>
    <row r="630" spans="1:46" ht="15.75" hidden="1" customHeight="1" outlineLevel="1">
      <c r="A630" s="8" t="s">
        <v>61</v>
      </c>
      <c r="B630" s="216">
        <v>619</v>
      </c>
      <c r="C630" s="226"/>
      <c r="D630" s="227"/>
      <c r="E630" s="224"/>
      <c r="F630" s="224"/>
      <c r="G630" s="222"/>
      <c r="H630" s="221">
        <v>0.1</v>
      </c>
      <c r="I630" s="222"/>
      <c r="J630" s="223">
        <v>0</v>
      </c>
      <c r="K630" s="224"/>
      <c r="L630" s="224"/>
      <c r="M630" s="215"/>
      <c r="AR630" s="205">
        <v>0</v>
      </c>
      <c r="AS630" s="205">
        <v>0</v>
      </c>
      <c r="AT630" s="205">
        <v>0</v>
      </c>
    </row>
    <row r="631" spans="1:46" ht="15.75" hidden="1" customHeight="1" outlineLevel="1">
      <c r="A631" s="8" t="s">
        <v>61</v>
      </c>
      <c r="B631" s="216">
        <v>620</v>
      </c>
      <c r="C631" s="226"/>
      <c r="D631" s="227"/>
      <c r="E631" s="224"/>
      <c r="F631" s="224"/>
      <c r="G631" s="222"/>
      <c r="H631" s="221">
        <v>0.1</v>
      </c>
      <c r="I631" s="222"/>
      <c r="J631" s="223">
        <v>0</v>
      </c>
      <c r="K631" s="224"/>
      <c r="L631" s="224"/>
      <c r="M631" s="215"/>
      <c r="AR631" s="205">
        <v>0</v>
      </c>
      <c r="AS631" s="205">
        <v>0</v>
      </c>
      <c r="AT631" s="205">
        <v>0</v>
      </c>
    </row>
    <row r="632" spans="1:46" ht="15.75" hidden="1" customHeight="1" outlineLevel="1">
      <c r="A632" s="8" t="s">
        <v>61</v>
      </c>
      <c r="B632" s="216">
        <v>621</v>
      </c>
      <c r="C632" s="226"/>
      <c r="D632" s="227"/>
      <c r="E632" s="224"/>
      <c r="F632" s="224"/>
      <c r="G632" s="222"/>
      <c r="H632" s="221">
        <v>0.1</v>
      </c>
      <c r="I632" s="222"/>
      <c r="J632" s="223">
        <v>0</v>
      </c>
      <c r="K632" s="224"/>
      <c r="L632" s="224"/>
      <c r="M632" s="215"/>
      <c r="AR632" s="205">
        <v>0</v>
      </c>
      <c r="AS632" s="205">
        <v>0</v>
      </c>
      <c r="AT632" s="205">
        <v>0</v>
      </c>
    </row>
    <row r="633" spans="1:46" ht="15.75" hidden="1" customHeight="1" outlineLevel="1">
      <c r="A633" s="8" t="s">
        <v>61</v>
      </c>
      <c r="B633" s="216">
        <v>622</v>
      </c>
      <c r="C633" s="226"/>
      <c r="D633" s="227"/>
      <c r="E633" s="224"/>
      <c r="F633" s="224"/>
      <c r="G633" s="222"/>
      <c r="H633" s="221">
        <v>0.1</v>
      </c>
      <c r="I633" s="222"/>
      <c r="J633" s="223">
        <v>0</v>
      </c>
      <c r="K633" s="224"/>
      <c r="L633" s="224"/>
      <c r="M633" s="215"/>
      <c r="AR633" s="205">
        <v>0</v>
      </c>
      <c r="AS633" s="205">
        <v>0</v>
      </c>
      <c r="AT633" s="205">
        <v>0</v>
      </c>
    </row>
    <row r="634" spans="1:46" ht="15.75" hidden="1" customHeight="1" outlineLevel="1">
      <c r="A634" s="8" t="s">
        <v>61</v>
      </c>
      <c r="B634" s="216">
        <v>623</v>
      </c>
      <c r="C634" s="226"/>
      <c r="D634" s="227"/>
      <c r="E634" s="224"/>
      <c r="F634" s="224"/>
      <c r="G634" s="222"/>
      <c r="H634" s="221">
        <v>0.1</v>
      </c>
      <c r="I634" s="222"/>
      <c r="J634" s="223">
        <v>0</v>
      </c>
      <c r="K634" s="224"/>
      <c r="L634" s="224"/>
      <c r="M634" s="215"/>
      <c r="AR634" s="205">
        <v>0</v>
      </c>
      <c r="AS634" s="205">
        <v>0</v>
      </c>
      <c r="AT634" s="205">
        <v>0</v>
      </c>
    </row>
    <row r="635" spans="1:46" ht="15.75" hidden="1" customHeight="1" outlineLevel="1">
      <c r="A635" s="8" t="s">
        <v>61</v>
      </c>
      <c r="B635" s="216">
        <v>624</v>
      </c>
      <c r="C635" s="226"/>
      <c r="D635" s="227"/>
      <c r="E635" s="224"/>
      <c r="F635" s="224"/>
      <c r="G635" s="222"/>
      <c r="H635" s="221">
        <v>0.1</v>
      </c>
      <c r="I635" s="222"/>
      <c r="J635" s="223">
        <v>0</v>
      </c>
      <c r="K635" s="224"/>
      <c r="L635" s="224"/>
      <c r="M635" s="215"/>
      <c r="AR635" s="205">
        <v>0</v>
      </c>
      <c r="AS635" s="205">
        <v>0</v>
      </c>
      <c r="AT635" s="205">
        <v>0</v>
      </c>
    </row>
    <row r="636" spans="1:46" ht="15.75" hidden="1" customHeight="1" outlineLevel="1">
      <c r="A636" s="8" t="s">
        <v>61</v>
      </c>
      <c r="B636" s="216">
        <v>625</v>
      </c>
      <c r="C636" s="226"/>
      <c r="D636" s="227"/>
      <c r="E636" s="224"/>
      <c r="F636" s="224"/>
      <c r="G636" s="222"/>
      <c r="H636" s="221">
        <v>0.1</v>
      </c>
      <c r="I636" s="222"/>
      <c r="J636" s="223">
        <v>0</v>
      </c>
      <c r="K636" s="224"/>
      <c r="L636" s="224"/>
      <c r="M636" s="215"/>
      <c r="AR636" s="205">
        <v>0</v>
      </c>
      <c r="AS636" s="205">
        <v>0</v>
      </c>
      <c r="AT636" s="205">
        <v>0</v>
      </c>
    </row>
    <row r="637" spans="1:46" ht="15.75" hidden="1" customHeight="1" outlineLevel="1">
      <c r="A637" s="8" t="s">
        <v>61</v>
      </c>
      <c r="B637" s="216">
        <v>626</v>
      </c>
      <c r="C637" s="226"/>
      <c r="D637" s="227"/>
      <c r="E637" s="224"/>
      <c r="F637" s="224"/>
      <c r="G637" s="222"/>
      <c r="H637" s="221">
        <v>0.1</v>
      </c>
      <c r="I637" s="222"/>
      <c r="J637" s="223">
        <v>0</v>
      </c>
      <c r="K637" s="224"/>
      <c r="L637" s="224"/>
      <c r="M637" s="215"/>
      <c r="AR637" s="205">
        <v>0</v>
      </c>
      <c r="AS637" s="205">
        <v>0</v>
      </c>
      <c r="AT637" s="205">
        <v>0</v>
      </c>
    </row>
    <row r="638" spans="1:46" ht="15.75" hidden="1" customHeight="1" outlineLevel="1">
      <c r="A638" s="8" t="s">
        <v>61</v>
      </c>
      <c r="B638" s="216">
        <v>627</v>
      </c>
      <c r="C638" s="226"/>
      <c r="D638" s="227"/>
      <c r="E638" s="224"/>
      <c r="F638" s="224"/>
      <c r="G638" s="222"/>
      <c r="H638" s="221">
        <v>0.1</v>
      </c>
      <c r="I638" s="222"/>
      <c r="J638" s="223">
        <v>0</v>
      </c>
      <c r="K638" s="224"/>
      <c r="L638" s="224"/>
      <c r="M638" s="215"/>
      <c r="AR638" s="205">
        <v>0</v>
      </c>
      <c r="AS638" s="205">
        <v>0</v>
      </c>
      <c r="AT638" s="205">
        <v>0</v>
      </c>
    </row>
    <row r="639" spans="1:46" ht="15.75" hidden="1" customHeight="1" outlineLevel="1">
      <c r="A639" s="8" t="s">
        <v>61</v>
      </c>
      <c r="B639" s="216">
        <v>628</v>
      </c>
      <c r="C639" s="226"/>
      <c r="D639" s="227"/>
      <c r="E639" s="224"/>
      <c r="F639" s="224"/>
      <c r="G639" s="222"/>
      <c r="H639" s="221">
        <v>0.1</v>
      </c>
      <c r="I639" s="222"/>
      <c r="J639" s="223">
        <v>0</v>
      </c>
      <c r="K639" s="224"/>
      <c r="L639" s="224"/>
      <c r="M639" s="215"/>
      <c r="AR639" s="205">
        <v>0</v>
      </c>
      <c r="AS639" s="205">
        <v>0</v>
      </c>
      <c r="AT639" s="205">
        <v>0</v>
      </c>
    </row>
    <row r="640" spans="1:46" ht="15.75" hidden="1" customHeight="1" outlineLevel="1">
      <c r="A640" s="8" t="s">
        <v>61</v>
      </c>
      <c r="B640" s="216">
        <v>629</v>
      </c>
      <c r="C640" s="226"/>
      <c r="D640" s="227"/>
      <c r="E640" s="224"/>
      <c r="F640" s="224"/>
      <c r="G640" s="222"/>
      <c r="H640" s="221">
        <v>0.1</v>
      </c>
      <c r="I640" s="222"/>
      <c r="J640" s="223">
        <v>0</v>
      </c>
      <c r="K640" s="224"/>
      <c r="L640" s="224"/>
      <c r="M640" s="215"/>
      <c r="AR640" s="205">
        <v>0</v>
      </c>
      <c r="AS640" s="205">
        <v>0</v>
      </c>
      <c r="AT640" s="205">
        <v>0</v>
      </c>
    </row>
    <row r="641" spans="1:46" ht="15.75" hidden="1" customHeight="1" outlineLevel="1">
      <c r="A641" s="8" t="s">
        <v>61</v>
      </c>
      <c r="B641" s="216">
        <v>630</v>
      </c>
      <c r="C641" s="226"/>
      <c r="D641" s="227"/>
      <c r="E641" s="224"/>
      <c r="F641" s="224"/>
      <c r="G641" s="222"/>
      <c r="H641" s="221">
        <v>0.1</v>
      </c>
      <c r="I641" s="222"/>
      <c r="J641" s="223">
        <v>0</v>
      </c>
      <c r="K641" s="224"/>
      <c r="L641" s="224"/>
      <c r="M641" s="215"/>
      <c r="AR641" s="205">
        <v>0</v>
      </c>
      <c r="AS641" s="205">
        <v>0</v>
      </c>
      <c r="AT641" s="205">
        <v>0</v>
      </c>
    </row>
    <row r="642" spans="1:46" ht="15.75" hidden="1" customHeight="1" outlineLevel="1">
      <c r="A642" s="8" t="s">
        <v>61</v>
      </c>
      <c r="B642" s="216">
        <v>631</v>
      </c>
      <c r="C642" s="226"/>
      <c r="D642" s="227"/>
      <c r="E642" s="224"/>
      <c r="F642" s="224"/>
      <c r="G642" s="222"/>
      <c r="H642" s="221">
        <v>0.1</v>
      </c>
      <c r="I642" s="222"/>
      <c r="J642" s="223">
        <v>0</v>
      </c>
      <c r="K642" s="224"/>
      <c r="L642" s="224"/>
      <c r="M642" s="215"/>
      <c r="AR642" s="205">
        <v>0</v>
      </c>
      <c r="AS642" s="205">
        <v>0</v>
      </c>
      <c r="AT642" s="205">
        <v>0</v>
      </c>
    </row>
    <row r="643" spans="1:46" ht="15.75" hidden="1" customHeight="1" outlineLevel="1">
      <c r="A643" s="8" t="s">
        <v>61</v>
      </c>
      <c r="B643" s="216">
        <v>632</v>
      </c>
      <c r="C643" s="226"/>
      <c r="D643" s="227"/>
      <c r="E643" s="224"/>
      <c r="F643" s="224"/>
      <c r="G643" s="222"/>
      <c r="H643" s="221">
        <v>0.1</v>
      </c>
      <c r="I643" s="222"/>
      <c r="J643" s="223">
        <v>0</v>
      </c>
      <c r="K643" s="224"/>
      <c r="L643" s="224"/>
      <c r="M643" s="215"/>
      <c r="AR643" s="205">
        <v>0</v>
      </c>
      <c r="AS643" s="205">
        <v>0</v>
      </c>
      <c r="AT643" s="205">
        <v>0</v>
      </c>
    </row>
    <row r="644" spans="1:46" ht="15.75" hidden="1" customHeight="1" outlineLevel="1">
      <c r="A644" s="8" t="s">
        <v>61</v>
      </c>
      <c r="B644" s="216">
        <v>633</v>
      </c>
      <c r="C644" s="226"/>
      <c r="D644" s="227"/>
      <c r="E644" s="224"/>
      <c r="F644" s="224"/>
      <c r="G644" s="222"/>
      <c r="H644" s="221">
        <v>0.1</v>
      </c>
      <c r="I644" s="222"/>
      <c r="J644" s="223">
        <v>0</v>
      </c>
      <c r="K644" s="224"/>
      <c r="L644" s="224"/>
      <c r="M644" s="215"/>
      <c r="AR644" s="205">
        <v>0</v>
      </c>
      <c r="AS644" s="205">
        <v>0</v>
      </c>
      <c r="AT644" s="205">
        <v>0</v>
      </c>
    </row>
    <row r="645" spans="1:46" ht="15.75" hidden="1" customHeight="1" outlineLevel="1">
      <c r="A645" s="8" t="s">
        <v>61</v>
      </c>
      <c r="B645" s="216">
        <v>634</v>
      </c>
      <c r="C645" s="226"/>
      <c r="D645" s="227"/>
      <c r="E645" s="224"/>
      <c r="F645" s="224"/>
      <c r="G645" s="222"/>
      <c r="H645" s="221">
        <v>0.1</v>
      </c>
      <c r="I645" s="222"/>
      <c r="J645" s="223">
        <v>0</v>
      </c>
      <c r="K645" s="224"/>
      <c r="L645" s="224"/>
      <c r="M645" s="215"/>
      <c r="AR645" s="205">
        <v>0</v>
      </c>
      <c r="AS645" s="205">
        <v>0</v>
      </c>
      <c r="AT645" s="205">
        <v>0</v>
      </c>
    </row>
    <row r="646" spans="1:46" ht="15.75" hidden="1" customHeight="1" outlineLevel="1">
      <c r="A646" s="8" t="s">
        <v>61</v>
      </c>
      <c r="B646" s="216">
        <v>635</v>
      </c>
      <c r="C646" s="226"/>
      <c r="D646" s="227"/>
      <c r="E646" s="224"/>
      <c r="F646" s="224"/>
      <c r="G646" s="222"/>
      <c r="H646" s="221">
        <v>0.1</v>
      </c>
      <c r="I646" s="222"/>
      <c r="J646" s="223">
        <v>0</v>
      </c>
      <c r="K646" s="224"/>
      <c r="L646" s="224"/>
      <c r="M646" s="215"/>
      <c r="AR646" s="205">
        <v>0</v>
      </c>
      <c r="AS646" s="205">
        <v>0</v>
      </c>
      <c r="AT646" s="205">
        <v>0</v>
      </c>
    </row>
    <row r="647" spans="1:46" ht="15.75" hidden="1" customHeight="1" outlineLevel="1">
      <c r="A647" s="8" t="s">
        <v>61</v>
      </c>
      <c r="B647" s="216">
        <v>636</v>
      </c>
      <c r="C647" s="226"/>
      <c r="D647" s="227"/>
      <c r="E647" s="224"/>
      <c r="F647" s="224"/>
      <c r="G647" s="222"/>
      <c r="H647" s="221">
        <v>0.1</v>
      </c>
      <c r="I647" s="222"/>
      <c r="J647" s="223">
        <v>0</v>
      </c>
      <c r="K647" s="224"/>
      <c r="L647" s="224"/>
      <c r="M647" s="215"/>
      <c r="AR647" s="205">
        <v>0</v>
      </c>
      <c r="AS647" s="205">
        <v>0</v>
      </c>
      <c r="AT647" s="205">
        <v>0</v>
      </c>
    </row>
    <row r="648" spans="1:46" ht="15.75" hidden="1" customHeight="1" outlineLevel="1">
      <c r="A648" s="8" t="s">
        <v>61</v>
      </c>
      <c r="B648" s="216">
        <v>637</v>
      </c>
      <c r="C648" s="226"/>
      <c r="D648" s="227"/>
      <c r="E648" s="224"/>
      <c r="F648" s="224"/>
      <c r="G648" s="222"/>
      <c r="H648" s="221">
        <v>0.1</v>
      </c>
      <c r="I648" s="222"/>
      <c r="J648" s="223">
        <v>0</v>
      </c>
      <c r="K648" s="224"/>
      <c r="L648" s="224"/>
      <c r="M648" s="215"/>
      <c r="AR648" s="205">
        <v>0</v>
      </c>
      <c r="AS648" s="205">
        <v>0</v>
      </c>
      <c r="AT648" s="205">
        <v>0</v>
      </c>
    </row>
    <row r="649" spans="1:46" ht="15.75" hidden="1" customHeight="1" outlineLevel="1">
      <c r="A649" s="8" t="s">
        <v>61</v>
      </c>
      <c r="B649" s="216">
        <v>638</v>
      </c>
      <c r="C649" s="226"/>
      <c r="D649" s="227"/>
      <c r="E649" s="224"/>
      <c r="F649" s="224"/>
      <c r="G649" s="222"/>
      <c r="H649" s="221">
        <v>0.1</v>
      </c>
      <c r="I649" s="222"/>
      <c r="J649" s="223">
        <v>0</v>
      </c>
      <c r="K649" s="224"/>
      <c r="L649" s="224"/>
      <c r="M649" s="215"/>
      <c r="AR649" s="205">
        <v>0</v>
      </c>
      <c r="AS649" s="205">
        <v>0</v>
      </c>
      <c r="AT649" s="205">
        <v>0</v>
      </c>
    </row>
    <row r="650" spans="1:46" ht="15.75" hidden="1" customHeight="1" outlineLevel="1">
      <c r="A650" s="8" t="s">
        <v>61</v>
      </c>
      <c r="B650" s="216">
        <v>639</v>
      </c>
      <c r="C650" s="226"/>
      <c r="D650" s="227"/>
      <c r="E650" s="224"/>
      <c r="F650" s="224"/>
      <c r="G650" s="222"/>
      <c r="H650" s="221">
        <v>0.1</v>
      </c>
      <c r="I650" s="222"/>
      <c r="J650" s="223">
        <v>0</v>
      </c>
      <c r="K650" s="224"/>
      <c r="L650" s="224"/>
      <c r="M650" s="215"/>
      <c r="AR650" s="205">
        <v>0</v>
      </c>
      <c r="AS650" s="205">
        <v>0</v>
      </c>
      <c r="AT650" s="205">
        <v>0</v>
      </c>
    </row>
    <row r="651" spans="1:46" ht="15.75" hidden="1" customHeight="1" outlineLevel="1">
      <c r="A651" s="8" t="s">
        <v>61</v>
      </c>
      <c r="B651" s="216">
        <v>640</v>
      </c>
      <c r="C651" s="226"/>
      <c r="D651" s="227"/>
      <c r="E651" s="224"/>
      <c r="F651" s="224"/>
      <c r="G651" s="222"/>
      <c r="H651" s="221">
        <v>0.1</v>
      </c>
      <c r="I651" s="222"/>
      <c r="J651" s="223">
        <v>0</v>
      </c>
      <c r="K651" s="224"/>
      <c r="L651" s="224"/>
      <c r="M651" s="215"/>
      <c r="AR651" s="205">
        <v>0</v>
      </c>
      <c r="AS651" s="205">
        <v>0</v>
      </c>
      <c r="AT651" s="205">
        <v>0</v>
      </c>
    </row>
    <row r="652" spans="1:46" ht="15.75" hidden="1" customHeight="1" outlineLevel="1">
      <c r="A652" s="8" t="s">
        <v>61</v>
      </c>
      <c r="B652" s="216">
        <v>641</v>
      </c>
      <c r="C652" s="226"/>
      <c r="D652" s="227"/>
      <c r="E652" s="224"/>
      <c r="F652" s="224"/>
      <c r="G652" s="222"/>
      <c r="H652" s="221">
        <v>0.1</v>
      </c>
      <c r="I652" s="222"/>
      <c r="J652" s="223">
        <v>0</v>
      </c>
      <c r="K652" s="224"/>
      <c r="L652" s="224"/>
      <c r="M652" s="215"/>
      <c r="AR652" s="205">
        <v>0</v>
      </c>
      <c r="AS652" s="205">
        <v>0</v>
      </c>
      <c r="AT652" s="205">
        <v>0</v>
      </c>
    </row>
    <row r="653" spans="1:46" ht="15.75" hidden="1" customHeight="1" outlineLevel="1">
      <c r="A653" s="8" t="s">
        <v>61</v>
      </c>
      <c r="B653" s="216">
        <v>642</v>
      </c>
      <c r="C653" s="226"/>
      <c r="D653" s="227"/>
      <c r="E653" s="224"/>
      <c r="F653" s="224"/>
      <c r="G653" s="222"/>
      <c r="H653" s="221">
        <v>0.1</v>
      </c>
      <c r="I653" s="222"/>
      <c r="J653" s="223">
        <v>0</v>
      </c>
      <c r="K653" s="224"/>
      <c r="L653" s="224"/>
      <c r="M653" s="215"/>
      <c r="AR653" s="205">
        <v>0</v>
      </c>
      <c r="AS653" s="205">
        <v>0</v>
      </c>
      <c r="AT653" s="205">
        <v>0</v>
      </c>
    </row>
    <row r="654" spans="1:46" ht="15.75" hidden="1" customHeight="1" outlineLevel="1">
      <c r="A654" s="8" t="s">
        <v>61</v>
      </c>
      <c r="B654" s="216">
        <v>643</v>
      </c>
      <c r="C654" s="226"/>
      <c r="D654" s="227"/>
      <c r="E654" s="224"/>
      <c r="F654" s="224"/>
      <c r="G654" s="222"/>
      <c r="H654" s="221">
        <v>0.1</v>
      </c>
      <c r="I654" s="222"/>
      <c r="J654" s="223">
        <v>0</v>
      </c>
      <c r="K654" s="224"/>
      <c r="L654" s="224"/>
      <c r="M654" s="215"/>
      <c r="AR654" s="205">
        <v>0</v>
      </c>
      <c r="AS654" s="205">
        <v>0</v>
      </c>
      <c r="AT654" s="205">
        <v>0</v>
      </c>
    </row>
    <row r="655" spans="1:46" ht="15.75" hidden="1" customHeight="1" outlineLevel="1">
      <c r="A655" s="8" t="s">
        <v>61</v>
      </c>
      <c r="B655" s="216">
        <v>644</v>
      </c>
      <c r="C655" s="226"/>
      <c r="D655" s="227"/>
      <c r="E655" s="224"/>
      <c r="F655" s="224"/>
      <c r="G655" s="222"/>
      <c r="H655" s="221">
        <v>0.1</v>
      </c>
      <c r="I655" s="222"/>
      <c r="J655" s="223">
        <v>0</v>
      </c>
      <c r="K655" s="224"/>
      <c r="L655" s="224"/>
      <c r="M655" s="215"/>
      <c r="AR655" s="205">
        <v>0</v>
      </c>
      <c r="AS655" s="205">
        <v>0</v>
      </c>
      <c r="AT655" s="205">
        <v>0</v>
      </c>
    </row>
    <row r="656" spans="1:46" ht="15.75" hidden="1" customHeight="1" outlineLevel="1">
      <c r="A656" s="8" t="s">
        <v>61</v>
      </c>
      <c r="B656" s="216">
        <v>645</v>
      </c>
      <c r="C656" s="226"/>
      <c r="D656" s="227"/>
      <c r="E656" s="224"/>
      <c r="F656" s="224"/>
      <c r="G656" s="222"/>
      <c r="H656" s="221">
        <v>0.1</v>
      </c>
      <c r="I656" s="222"/>
      <c r="J656" s="223">
        <v>0</v>
      </c>
      <c r="K656" s="224"/>
      <c r="L656" s="224"/>
      <c r="M656" s="215"/>
      <c r="AR656" s="205">
        <v>0</v>
      </c>
      <c r="AS656" s="205">
        <v>0</v>
      </c>
      <c r="AT656" s="205">
        <v>0</v>
      </c>
    </row>
    <row r="657" spans="1:46" ht="15.75" hidden="1" customHeight="1" outlineLevel="1">
      <c r="A657" s="8" t="s">
        <v>61</v>
      </c>
      <c r="B657" s="216">
        <v>646</v>
      </c>
      <c r="C657" s="226"/>
      <c r="D657" s="227"/>
      <c r="E657" s="224"/>
      <c r="F657" s="224"/>
      <c r="G657" s="222"/>
      <c r="H657" s="221">
        <v>0.1</v>
      </c>
      <c r="I657" s="222"/>
      <c r="J657" s="223">
        <v>0</v>
      </c>
      <c r="K657" s="224"/>
      <c r="L657" s="224"/>
      <c r="M657" s="215"/>
      <c r="AR657" s="205">
        <v>0</v>
      </c>
      <c r="AS657" s="205">
        <v>0</v>
      </c>
      <c r="AT657" s="205">
        <v>0</v>
      </c>
    </row>
    <row r="658" spans="1:46" ht="15.75" hidden="1" customHeight="1" outlineLevel="1">
      <c r="A658" s="8" t="s">
        <v>61</v>
      </c>
      <c r="B658" s="216">
        <v>647</v>
      </c>
      <c r="C658" s="226"/>
      <c r="D658" s="227"/>
      <c r="E658" s="224"/>
      <c r="F658" s="224"/>
      <c r="G658" s="222"/>
      <c r="H658" s="221">
        <v>0.1</v>
      </c>
      <c r="I658" s="222"/>
      <c r="J658" s="223">
        <v>0</v>
      </c>
      <c r="K658" s="224"/>
      <c r="L658" s="224"/>
      <c r="M658" s="215"/>
      <c r="AR658" s="205">
        <v>0</v>
      </c>
      <c r="AS658" s="205">
        <v>0</v>
      </c>
      <c r="AT658" s="205">
        <v>0</v>
      </c>
    </row>
    <row r="659" spans="1:46" ht="15.75" hidden="1" customHeight="1" outlineLevel="1">
      <c r="A659" s="8" t="s">
        <v>61</v>
      </c>
      <c r="B659" s="216">
        <v>648</v>
      </c>
      <c r="C659" s="226"/>
      <c r="D659" s="227"/>
      <c r="E659" s="224"/>
      <c r="F659" s="224"/>
      <c r="G659" s="222"/>
      <c r="H659" s="221">
        <v>0.1</v>
      </c>
      <c r="I659" s="222"/>
      <c r="J659" s="223">
        <v>0</v>
      </c>
      <c r="K659" s="224"/>
      <c r="L659" s="224"/>
      <c r="M659" s="215"/>
      <c r="AR659" s="205">
        <v>0</v>
      </c>
      <c r="AS659" s="205">
        <v>0</v>
      </c>
      <c r="AT659" s="205">
        <v>0</v>
      </c>
    </row>
    <row r="660" spans="1:46" ht="15.75" hidden="1" customHeight="1" outlineLevel="1">
      <c r="A660" s="8" t="s">
        <v>61</v>
      </c>
      <c r="B660" s="216">
        <v>649</v>
      </c>
      <c r="C660" s="226"/>
      <c r="D660" s="227"/>
      <c r="E660" s="224"/>
      <c r="F660" s="224"/>
      <c r="G660" s="222"/>
      <c r="H660" s="221">
        <v>0.1</v>
      </c>
      <c r="I660" s="222"/>
      <c r="J660" s="223">
        <v>0</v>
      </c>
      <c r="K660" s="224"/>
      <c r="L660" s="224"/>
      <c r="M660" s="215"/>
      <c r="AR660" s="205">
        <v>0</v>
      </c>
      <c r="AS660" s="205">
        <v>0</v>
      </c>
      <c r="AT660" s="205">
        <v>0</v>
      </c>
    </row>
    <row r="661" spans="1:46" ht="15.75" hidden="1" customHeight="1" outlineLevel="1">
      <c r="A661" s="8" t="s">
        <v>61</v>
      </c>
      <c r="B661" s="216">
        <v>650</v>
      </c>
      <c r="C661" s="226"/>
      <c r="D661" s="227"/>
      <c r="E661" s="224"/>
      <c r="F661" s="224"/>
      <c r="G661" s="222"/>
      <c r="H661" s="221">
        <v>0.1</v>
      </c>
      <c r="I661" s="222"/>
      <c r="J661" s="223">
        <v>0</v>
      </c>
      <c r="K661" s="224"/>
      <c r="L661" s="224"/>
      <c r="M661" s="215"/>
      <c r="AR661" s="205">
        <v>0</v>
      </c>
      <c r="AS661" s="205">
        <v>0</v>
      </c>
      <c r="AT661" s="205">
        <v>0</v>
      </c>
    </row>
    <row r="662" spans="1:46" ht="15.75" hidden="1" customHeight="1" outlineLevel="1">
      <c r="A662" s="8" t="s">
        <v>61</v>
      </c>
      <c r="B662" s="216">
        <v>651</v>
      </c>
      <c r="C662" s="226"/>
      <c r="D662" s="227"/>
      <c r="E662" s="224"/>
      <c r="F662" s="224"/>
      <c r="G662" s="222"/>
      <c r="H662" s="221">
        <v>0.1</v>
      </c>
      <c r="I662" s="222"/>
      <c r="J662" s="223">
        <v>0</v>
      </c>
      <c r="K662" s="224"/>
      <c r="L662" s="224"/>
      <c r="M662" s="215"/>
      <c r="AR662" s="205">
        <v>0</v>
      </c>
      <c r="AS662" s="205">
        <v>0</v>
      </c>
      <c r="AT662" s="205">
        <v>0</v>
      </c>
    </row>
    <row r="663" spans="1:46" ht="15.75" hidden="1" customHeight="1" outlineLevel="1">
      <c r="A663" s="8" t="s">
        <v>61</v>
      </c>
      <c r="B663" s="216">
        <v>652</v>
      </c>
      <c r="C663" s="226"/>
      <c r="D663" s="227"/>
      <c r="E663" s="224"/>
      <c r="F663" s="224"/>
      <c r="G663" s="222"/>
      <c r="H663" s="221">
        <v>0.1</v>
      </c>
      <c r="I663" s="222"/>
      <c r="J663" s="223">
        <v>0</v>
      </c>
      <c r="K663" s="224"/>
      <c r="L663" s="224"/>
      <c r="M663" s="215"/>
      <c r="AR663" s="205">
        <v>0</v>
      </c>
      <c r="AS663" s="205">
        <v>0</v>
      </c>
      <c r="AT663" s="205">
        <v>0</v>
      </c>
    </row>
    <row r="664" spans="1:46" ht="15.75" hidden="1" customHeight="1" outlineLevel="1">
      <c r="A664" s="8" t="s">
        <v>61</v>
      </c>
      <c r="B664" s="216">
        <v>653</v>
      </c>
      <c r="C664" s="226"/>
      <c r="D664" s="227"/>
      <c r="E664" s="224"/>
      <c r="F664" s="224"/>
      <c r="G664" s="222"/>
      <c r="H664" s="221">
        <v>0.1</v>
      </c>
      <c r="I664" s="222"/>
      <c r="J664" s="223">
        <v>0</v>
      </c>
      <c r="K664" s="224"/>
      <c r="L664" s="224"/>
      <c r="M664" s="215"/>
      <c r="AR664" s="205">
        <v>0</v>
      </c>
      <c r="AS664" s="205">
        <v>0</v>
      </c>
      <c r="AT664" s="205">
        <v>0</v>
      </c>
    </row>
    <row r="665" spans="1:46" ht="15.75" hidden="1" customHeight="1" outlineLevel="1">
      <c r="A665" s="8" t="s">
        <v>61</v>
      </c>
      <c r="B665" s="216">
        <v>654</v>
      </c>
      <c r="C665" s="226"/>
      <c r="D665" s="227"/>
      <c r="E665" s="224"/>
      <c r="F665" s="224"/>
      <c r="G665" s="222"/>
      <c r="H665" s="221">
        <v>0.1</v>
      </c>
      <c r="I665" s="222"/>
      <c r="J665" s="223">
        <v>0</v>
      </c>
      <c r="K665" s="224"/>
      <c r="L665" s="224"/>
      <c r="M665" s="215"/>
      <c r="AR665" s="205">
        <v>0</v>
      </c>
      <c r="AS665" s="205">
        <v>0</v>
      </c>
      <c r="AT665" s="205">
        <v>0</v>
      </c>
    </row>
    <row r="666" spans="1:46" ht="15.75" hidden="1" customHeight="1" outlineLevel="1">
      <c r="A666" s="8" t="s">
        <v>61</v>
      </c>
      <c r="B666" s="216">
        <v>655</v>
      </c>
      <c r="C666" s="226"/>
      <c r="D666" s="227"/>
      <c r="E666" s="224"/>
      <c r="F666" s="224"/>
      <c r="G666" s="222"/>
      <c r="H666" s="221">
        <v>0.1</v>
      </c>
      <c r="I666" s="222"/>
      <c r="J666" s="223">
        <v>0</v>
      </c>
      <c r="K666" s="224"/>
      <c r="L666" s="224"/>
      <c r="M666" s="215"/>
      <c r="AR666" s="205">
        <v>0</v>
      </c>
      <c r="AS666" s="205">
        <v>0</v>
      </c>
      <c r="AT666" s="205">
        <v>0</v>
      </c>
    </row>
    <row r="667" spans="1:46" ht="15.75" hidden="1" customHeight="1" outlineLevel="1">
      <c r="A667" s="8" t="s">
        <v>61</v>
      </c>
      <c r="B667" s="216">
        <v>656</v>
      </c>
      <c r="C667" s="226"/>
      <c r="D667" s="227"/>
      <c r="E667" s="224"/>
      <c r="F667" s="224"/>
      <c r="G667" s="222"/>
      <c r="H667" s="221">
        <v>0.1</v>
      </c>
      <c r="I667" s="222"/>
      <c r="J667" s="223">
        <v>0</v>
      </c>
      <c r="K667" s="224"/>
      <c r="L667" s="224"/>
      <c r="M667" s="215"/>
      <c r="AR667" s="205">
        <v>0</v>
      </c>
      <c r="AS667" s="205">
        <v>0</v>
      </c>
      <c r="AT667" s="205">
        <v>0</v>
      </c>
    </row>
    <row r="668" spans="1:46" ht="15.75" hidden="1" customHeight="1" outlineLevel="1">
      <c r="A668" s="8" t="s">
        <v>61</v>
      </c>
      <c r="B668" s="216">
        <v>657</v>
      </c>
      <c r="C668" s="226"/>
      <c r="D668" s="227"/>
      <c r="E668" s="224"/>
      <c r="F668" s="224"/>
      <c r="G668" s="222"/>
      <c r="H668" s="221">
        <v>0.1</v>
      </c>
      <c r="I668" s="222"/>
      <c r="J668" s="223">
        <v>0</v>
      </c>
      <c r="K668" s="224"/>
      <c r="L668" s="224"/>
      <c r="M668" s="215"/>
      <c r="AR668" s="205">
        <v>0</v>
      </c>
      <c r="AS668" s="205">
        <v>0</v>
      </c>
      <c r="AT668" s="205">
        <v>0</v>
      </c>
    </row>
    <row r="669" spans="1:46" ht="15.75" hidden="1" customHeight="1" outlineLevel="1">
      <c r="A669" s="8" t="s">
        <v>61</v>
      </c>
      <c r="B669" s="216">
        <v>658</v>
      </c>
      <c r="C669" s="226"/>
      <c r="D669" s="227"/>
      <c r="E669" s="224"/>
      <c r="F669" s="224"/>
      <c r="G669" s="222"/>
      <c r="H669" s="221">
        <v>0.1</v>
      </c>
      <c r="I669" s="222"/>
      <c r="J669" s="223">
        <v>0</v>
      </c>
      <c r="K669" s="224"/>
      <c r="L669" s="224"/>
      <c r="M669" s="215"/>
      <c r="AR669" s="205">
        <v>0</v>
      </c>
      <c r="AS669" s="205">
        <v>0</v>
      </c>
      <c r="AT669" s="205">
        <v>0</v>
      </c>
    </row>
    <row r="670" spans="1:46" ht="15.75" hidden="1" customHeight="1" outlineLevel="1">
      <c r="A670" s="8" t="s">
        <v>61</v>
      </c>
      <c r="B670" s="216">
        <v>659</v>
      </c>
      <c r="C670" s="226"/>
      <c r="D670" s="227"/>
      <c r="E670" s="224"/>
      <c r="F670" s="224"/>
      <c r="G670" s="222"/>
      <c r="H670" s="221">
        <v>0.1</v>
      </c>
      <c r="I670" s="222"/>
      <c r="J670" s="223">
        <v>0</v>
      </c>
      <c r="K670" s="224"/>
      <c r="L670" s="224"/>
      <c r="M670" s="215"/>
      <c r="AR670" s="205">
        <v>0</v>
      </c>
      <c r="AS670" s="205">
        <v>0</v>
      </c>
      <c r="AT670" s="205">
        <v>0</v>
      </c>
    </row>
    <row r="671" spans="1:46" ht="15.75" hidden="1" customHeight="1" outlineLevel="1">
      <c r="A671" s="8" t="s">
        <v>61</v>
      </c>
      <c r="B671" s="216">
        <v>660</v>
      </c>
      <c r="C671" s="226"/>
      <c r="D671" s="227"/>
      <c r="E671" s="224"/>
      <c r="F671" s="224"/>
      <c r="G671" s="222"/>
      <c r="H671" s="221">
        <v>0.1</v>
      </c>
      <c r="I671" s="222"/>
      <c r="J671" s="223">
        <v>0</v>
      </c>
      <c r="K671" s="224"/>
      <c r="L671" s="224"/>
      <c r="M671" s="215"/>
      <c r="AR671" s="205">
        <v>0</v>
      </c>
      <c r="AS671" s="205">
        <v>0</v>
      </c>
      <c r="AT671" s="205">
        <v>0</v>
      </c>
    </row>
    <row r="672" spans="1:46" ht="15.75" hidden="1" customHeight="1" outlineLevel="1">
      <c r="A672" s="8" t="s">
        <v>61</v>
      </c>
      <c r="B672" s="216">
        <v>661</v>
      </c>
      <c r="C672" s="226"/>
      <c r="D672" s="227"/>
      <c r="E672" s="224"/>
      <c r="F672" s="224"/>
      <c r="G672" s="222"/>
      <c r="H672" s="221">
        <v>0.1</v>
      </c>
      <c r="I672" s="222"/>
      <c r="J672" s="223">
        <v>0</v>
      </c>
      <c r="K672" s="224"/>
      <c r="L672" s="224"/>
      <c r="M672" s="215"/>
      <c r="AR672" s="205">
        <v>0</v>
      </c>
      <c r="AS672" s="205">
        <v>0</v>
      </c>
      <c r="AT672" s="205">
        <v>0</v>
      </c>
    </row>
    <row r="673" spans="1:46" ht="15.75" hidden="1" customHeight="1" outlineLevel="1">
      <c r="A673" s="8" t="s">
        <v>61</v>
      </c>
      <c r="B673" s="216">
        <v>662</v>
      </c>
      <c r="C673" s="226"/>
      <c r="D673" s="227"/>
      <c r="E673" s="224"/>
      <c r="F673" s="224"/>
      <c r="G673" s="222"/>
      <c r="H673" s="221">
        <v>0.1</v>
      </c>
      <c r="I673" s="222"/>
      <c r="J673" s="223">
        <v>0</v>
      </c>
      <c r="K673" s="224"/>
      <c r="L673" s="224"/>
      <c r="M673" s="215"/>
      <c r="AR673" s="205">
        <v>0</v>
      </c>
      <c r="AS673" s="205">
        <v>0</v>
      </c>
      <c r="AT673" s="205">
        <v>0</v>
      </c>
    </row>
    <row r="674" spans="1:46" ht="15.75" hidden="1" customHeight="1" outlineLevel="1">
      <c r="A674" s="8" t="s">
        <v>61</v>
      </c>
      <c r="B674" s="216">
        <v>663</v>
      </c>
      <c r="C674" s="226"/>
      <c r="D674" s="227"/>
      <c r="E674" s="224"/>
      <c r="F674" s="224"/>
      <c r="G674" s="222"/>
      <c r="H674" s="221">
        <v>0.1</v>
      </c>
      <c r="I674" s="222"/>
      <c r="J674" s="223">
        <v>0</v>
      </c>
      <c r="K674" s="224"/>
      <c r="L674" s="224"/>
      <c r="M674" s="215"/>
      <c r="AR674" s="205">
        <v>0</v>
      </c>
      <c r="AS674" s="205">
        <v>0</v>
      </c>
      <c r="AT674" s="205">
        <v>0</v>
      </c>
    </row>
    <row r="675" spans="1:46" ht="15.75" hidden="1" customHeight="1" outlineLevel="1">
      <c r="A675" s="8" t="s">
        <v>61</v>
      </c>
      <c r="B675" s="216">
        <v>664</v>
      </c>
      <c r="C675" s="226"/>
      <c r="D675" s="227"/>
      <c r="E675" s="224"/>
      <c r="F675" s="224"/>
      <c r="G675" s="222"/>
      <c r="H675" s="221">
        <v>0.1</v>
      </c>
      <c r="I675" s="222"/>
      <c r="J675" s="223">
        <v>0</v>
      </c>
      <c r="K675" s="224"/>
      <c r="L675" s="224"/>
      <c r="M675" s="215"/>
      <c r="AR675" s="205">
        <v>0</v>
      </c>
      <c r="AS675" s="205">
        <v>0</v>
      </c>
      <c r="AT675" s="205">
        <v>0</v>
      </c>
    </row>
    <row r="676" spans="1:46" ht="15.75" hidden="1" customHeight="1" outlineLevel="1">
      <c r="A676" s="8" t="s">
        <v>61</v>
      </c>
      <c r="B676" s="216">
        <v>665</v>
      </c>
      <c r="C676" s="226"/>
      <c r="D676" s="227"/>
      <c r="E676" s="224"/>
      <c r="F676" s="224"/>
      <c r="G676" s="222"/>
      <c r="H676" s="221">
        <v>0.1</v>
      </c>
      <c r="I676" s="222"/>
      <c r="J676" s="223">
        <v>0</v>
      </c>
      <c r="K676" s="224"/>
      <c r="L676" s="224"/>
      <c r="M676" s="215"/>
      <c r="AR676" s="205">
        <v>0</v>
      </c>
      <c r="AS676" s="205">
        <v>0</v>
      </c>
      <c r="AT676" s="205">
        <v>0</v>
      </c>
    </row>
    <row r="677" spans="1:46" ht="15.75" hidden="1" customHeight="1" outlineLevel="1">
      <c r="A677" s="8" t="s">
        <v>61</v>
      </c>
      <c r="B677" s="216">
        <v>666</v>
      </c>
      <c r="C677" s="226"/>
      <c r="D677" s="227"/>
      <c r="E677" s="224"/>
      <c r="F677" s="224"/>
      <c r="G677" s="222"/>
      <c r="H677" s="221">
        <v>0.1</v>
      </c>
      <c r="I677" s="222"/>
      <c r="J677" s="223">
        <v>0</v>
      </c>
      <c r="K677" s="224"/>
      <c r="L677" s="224"/>
      <c r="M677" s="215"/>
      <c r="AR677" s="205">
        <v>0</v>
      </c>
      <c r="AS677" s="205">
        <v>0</v>
      </c>
      <c r="AT677" s="205">
        <v>0</v>
      </c>
    </row>
    <row r="678" spans="1:46" ht="15.75" hidden="1" customHeight="1" outlineLevel="1">
      <c r="A678" s="8" t="s">
        <v>61</v>
      </c>
      <c r="B678" s="216">
        <v>667</v>
      </c>
      <c r="C678" s="226"/>
      <c r="D678" s="227"/>
      <c r="E678" s="224"/>
      <c r="F678" s="224"/>
      <c r="G678" s="222"/>
      <c r="H678" s="221">
        <v>0.1</v>
      </c>
      <c r="I678" s="222"/>
      <c r="J678" s="223">
        <v>0</v>
      </c>
      <c r="K678" s="224"/>
      <c r="L678" s="224"/>
      <c r="M678" s="215"/>
      <c r="AR678" s="205">
        <v>0</v>
      </c>
      <c r="AS678" s="205">
        <v>0</v>
      </c>
      <c r="AT678" s="205">
        <v>0</v>
      </c>
    </row>
    <row r="679" spans="1:46" ht="15.75" hidden="1" customHeight="1" outlineLevel="1">
      <c r="A679" s="8" t="s">
        <v>61</v>
      </c>
      <c r="B679" s="216">
        <v>668</v>
      </c>
      <c r="C679" s="226"/>
      <c r="D679" s="227"/>
      <c r="E679" s="224"/>
      <c r="F679" s="224"/>
      <c r="G679" s="222"/>
      <c r="H679" s="221">
        <v>0.1</v>
      </c>
      <c r="I679" s="222"/>
      <c r="J679" s="223">
        <v>0</v>
      </c>
      <c r="K679" s="224"/>
      <c r="L679" s="224"/>
      <c r="M679" s="215"/>
      <c r="AR679" s="205">
        <v>0</v>
      </c>
      <c r="AS679" s="205">
        <v>0</v>
      </c>
      <c r="AT679" s="205">
        <v>0</v>
      </c>
    </row>
    <row r="680" spans="1:46" ht="15.75" hidden="1" customHeight="1" outlineLevel="1">
      <c r="A680" s="8" t="s">
        <v>61</v>
      </c>
      <c r="B680" s="216">
        <v>669</v>
      </c>
      <c r="C680" s="226"/>
      <c r="D680" s="227"/>
      <c r="E680" s="224"/>
      <c r="F680" s="224"/>
      <c r="G680" s="222"/>
      <c r="H680" s="221">
        <v>0.1</v>
      </c>
      <c r="I680" s="222"/>
      <c r="J680" s="223">
        <v>0</v>
      </c>
      <c r="K680" s="224"/>
      <c r="L680" s="224"/>
      <c r="M680" s="215"/>
      <c r="AR680" s="205">
        <v>0</v>
      </c>
      <c r="AS680" s="205">
        <v>0</v>
      </c>
      <c r="AT680" s="205">
        <v>0</v>
      </c>
    </row>
    <row r="681" spans="1:46" ht="15.75" hidden="1" customHeight="1" outlineLevel="1">
      <c r="A681" s="8" t="s">
        <v>61</v>
      </c>
      <c r="B681" s="216">
        <v>670</v>
      </c>
      <c r="C681" s="226"/>
      <c r="D681" s="227"/>
      <c r="E681" s="224"/>
      <c r="F681" s="224"/>
      <c r="G681" s="222"/>
      <c r="H681" s="221">
        <v>0.1</v>
      </c>
      <c r="I681" s="222"/>
      <c r="J681" s="223">
        <v>0</v>
      </c>
      <c r="K681" s="224"/>
      <c r="L681" s="224"/>
      <c r="M681" s="215"/>
      <c r="AR681" s="205">
        <v>0</v>
      </c>
      <c r="AS681" s="205">
        <v>0</v>
      </c>
      <c r="AT681" s="205">
        <v>0</v>
      </c>
    </row>
    <row r="682" spans="1:46" ht="15.75" hidden="1" customHeight="1" outlineLevel="1">
      <c r="A682" s="8" t="s">
        <v>61</v>
      </c>
      <c r="B682" s="216">
        <v>671</v>
      </c>
      <c r="C682" s="226"/>
      <c r="D682" s="227"/>
      <c r="E682" s="224"/>
      <c r="F682" s="224"/>
      <c r="G682" s="222"/>
      <c r="H682" s="221">
        <v>0.1</v>
      </c>
      <c r="I682" s="222"/>
      <c r="J682" s="223">
        <v>0</v>
      </c>
      <c r="K682" s="224"/>
      <c r="L682" s="224"/>
      <c r="M682" s="215"/>
      <c r="AR682" s="205">
        <v>0</v>
      </c>
      <c r="AS682" s="205">
        <v>0</v>
      </c>
      <c r="AT682" s="205">
        <v>0</v>
      </c>
    </row>
    <row r="683" spans="1:46" ht="15.75" hidden="1" customHeight="1" outlineLevel="1">
      <c r="A683" s="8" t="s">
        <v>61</v>
      </c>
      <c r="B683" s="216">
        <v>672</v>
      </c>
      <c r="C683" s="226"/>
      <c r="D683" s="227"/>
      <c r="E683" s="224"/>
      <c r="F683" s="224"/>
      <c r="G683" s="222"/>
      <c r="H683" s="221">
        <v>0.1</v>
      </c>
      <c r="I683" s="222"/>
      <c r="J683" s="223">
        <v>0</v>
      </c>
      <c r="K683" s="224"/>
      <c r="L683" s="224"/>
      <c r="M683" s="215"/>
      <c r="AR683" s="205">
        <v>0</v>
      </c>
      <c r="AS683" s="205">
        <v>0</v>
      </c>
      <c r="AT683" s="205">
        <v>0</v>
      </c>
    </row>
    <row r="684" spans="1:46" ht="15.75" hidden="1" customHeight="1" outlineLevel="1">
      <c r="A684" s="8" t="s">
        <v>61</v>
      </c>
      <c r="B684" s="216">
        <v>673</v>
      </c>
      <c r="C684" s="226"/>
      <c r="D684" s="227"/>
      <c r="E684" s="224"/>
      <c r="F684" s="224"/>
      <c r="G684" s="222"/>
      <c r="H684" s="221">
        <v>0.1</v>
      </c>
      <c r="I684" s="222"/>
      <c r="J684" s="223">
        <v>0</v>
      </c>
      <c r="K684" s="224"/>
      <c r="L684" s="224"/>
      <c r="M684" s="215"/>
      <c r="AR684" s="205">
        <v>0</v>
      </c>
      <c r="AS684" s="205">
        <v>0</v>
      </c>
      <c r="AT684" s="205">
        <v>0</v>
      </c>
    </row>
    <row r="685" spans="1:46" ht="15.75" hidden="1" customHeight="1" outlineLevel="1">
      <c r="A685" s="8" t="s">
        <v>61</v>
      </c>
      <c r="B685" s="216">
        <v>674</v>
      </c>
      <c r="C685" s="226"/>
      <c r="D685" s="227"/>
      <c r="E685" s="224"/>
      <c r="F685" s="224"/>
      <c r="G685" s="222"/>
      <c r="H685" s="221">
        <v>0.1</v>
      </c>
      <c r="I685" s="222"/>
      <c r="J685" s="223">
        <v>0</v>
      </c>
      <c r="K685" s="224"/>
      <c r="L685" s="224"/>
      <c r="M685" s="215"/>
      <c r="AR685" s="205">
        <v>0</v>
      </c>
      <c r="AS685" s="205">
        <v>0</v>
      </c>
      <c r="AT685" s="205">
        <v>0</v>
      </c>
    </row>
    <row r="686" spans="1:46" ht="15.75" hidden="1" customHeight="1" outlineLevel="1">
      <c r="A686" s="8" t="s">
        <v>61</v>
      </c>
      <c r="B686" s="216">
        <v>675</v>
      </c>
      <c r="C686" s="226"/>
      <c r="D686" s="227"/>
      <c r="E686" s="224"/>
      <c r="F686" s="224"/>
      <c r="G686" s="222"/>
      <c r="H686" s="221">
        <v>0.1</v>
      </c>
      <c r="I686" s="222"/>
      <c r="J686" s="223">
        <v>0</v>
      </c>
      <c r="K686" s="224"/>
      <c r="L686" s="224"/>
      <c r="M686" s="215"/>
      <c r="AR686" s="205">
        <v>0</v>
      </c>
      <c r="AS686" s="205">
        <v>0</v>
      </c>
      <c r="AT686" s="205">
        <v>0</v>
      </c>
    </row>
    <row r="687" spans="1:46" ht="15.75" hidden="1" customHeight="1" outlineLevel="1">
      <c r="A687" s="8" t="s">
        <v>61</v>
      </c>
      <c r="B687" s="216">
        <v>676</v>
      </c>
      <c r="C687" s="226"/>
      <c r="D687" s="227"/>
      <c r="E687" s="224"/>
      <c r="F687" s="224"/>
      <c r="G687" s="222"/>
      <c r="H687" s="221">
        <v>0.1</v>
      </c>
      <c r="I687" s="222"/>
      <c r="J687" s="223">
        <v>0</v>
      </c>
      <c r="K687" s="224"/>
      <c r="L687" s="224"/>
      <c r="M687" s="215"/>
      <c r="AR687" s="205">
        <v>0</v>
      </c>
      <c r="AS687" s="205">
        <v>0</v>
      </c>
      <c r="AT687" s="205">
        <v>0</v>
      </c>
    </row>
    <row r="688" spans="1:46" ht="15.75" hidden="1" customHeight="1" outlineLevel="1">
      <c r="A688" s="8" t="s">
        <v>61</v>
      </c>
      <c r="B688" s="216">
        <v>677</v>
      </c>
      <c r="C688" s="226"/>
      <c r="D688" s="227"/>
      <c r="E688" s="224"/>
      <c r="F688" s="224"/>
      <c r="G688" s="222"/>
      <c r="H688" s="221">
        <v>0.1</v>
      </c>
      <c r="I688" s="222"/>
      <c r="J688" s="223">
        <v>0</v>
      </c>
      <c r="K688" s="224"/>
      <c r="L688" s="224"/>
      <c r="M688" s="215"/>
      <c r="AR688" s="205">
        <v>0</v>
      </c>
      <c r="AS688" s="205">
        <v>0</v>
      </c>
      <c r="AT688" s="205">
        <v>0</v>
      </c>
    </row>
    <row r="689" spans="1:46" ht="15.75" hidden="1" customHeight="1" outlineLevel="1">
      <c r="A689" s="8" t="s">
        <v>61</v>
      </c>
      <c r="B689" s="216">
        <v>678</v>
      </c>
      <c r="C689" s="226"/>
      <c r="D689" s="227"/>
      <c r="E689" s="224"/>
      <c r="F689" s="224"/>
      <c r="G689" s="222"/>
      <c r="H689" s="221">
        <v>0.1</v>
      </c>
      <c r="I689" s="222"/>
      <c r="J689" s="223">
        <v>0</v>
      </c>
      <c r="K689" s="224"/>
      <c r="L689" s="224"/>
      <c r="M689" s="215"/>
      <c r="AR689" s="205">
        <v>0</v>
      </c>
      <c r="AS689" s="205">
        <v>0</v>
      </c>
      <c r="AT689" s="205">
        <v>0</v>
      </c>
    </row>
    <row r="690" spans="1:46" ht="15.75" hidden="1" customHeight="1" outlineLevel="1">
      <c r="A690" s="8" t="s">
        <v>61</v>
      </c>
      <c r="B690" s="216">
        <v>679</v>
      </c>
      <c r="C690" s="226"/>
      <c r="D690" s="227"/>
      <c r="E690" s="224"/>
      <c r="F690" s="224"/>
      <c r="G690" s="222"/>
      <c r="H690" s="221">
        <v>0.1</v>
      </c>
      <c r="I690" s="222"/>
      <c r="J690" s="223">
        <v>0</v>
      </c>
      <c r="K690" s="224"/>
      <c r="L690" s="224"/>
      <c r="M690" s="215"/>
      <c r="AR690" s="205">
        <v>0</v>
      </c>
      <c r="AS690" s="205">
        <v>0</v>
      </c>
      <c r="AT690" s="205">
        <v>0</v>
      </c>
    </row>
    <row r="691" spans="1:46" ht="15.75" hidden="1" customHeight="1" outlineLevel="1">
      <c r="A691" s="8" t="s">
        <v>61</v>
      </c>
      <c r="B691" s="216">
        <v>680</v>
      </c>
      <c r="C691" s="226"/>
      <c r="D691" s="227"/>
      <c r="E691" s="224"/>
      <c r="F691" s="224"/>
      <c r="G691" s="222"/>
      <c r="H691" s="221">
        <v>0.1</v>
      </c>
      <c r="I691" s="222"/>
      <c r="J691" s="223">
        <v>0</v>
      </c>
      <c r="K691" s="224"/>
      <c r="L691" s="224"/>
      <c r="M691" s="215"/>
      <c r="AR691" s="205">
        <v>0</v>
      </c>
      <c r="AS691" s="205">
        <v>0</v>
      </c>
      <c r="AT691" s="205">
        <v>0</v>
      </c>
    </row>
    <row r="692" spans="1:46" ht="15.75" hidden="1" customHeight="1" outlineLevel="1">
      <c r="A692" s="8" t="s">
        <v>61</v>
      </c>
      <c r="B692" s="216">
        <v>681</v>
      </c>
      <c r="C692" s="226"/>
      <c r="D692" s="227"/>
      <c r="E692" s="224"/>
      <c r="F692" s="224"/>
      <c r="G692" s="222"/>
      <c r="H692" s="221">
        <v>0.1</v>
      </c>
      <c r="I692" s="222"/>
      <c r="J692" s="223">
        <v>0</v>
      </c>
      <c r="K692" s="224"/>
      <c r="L692" s="224"/>
      <c r="M692" s="215"/>
      <c r="AR692" s="205">
        <v>0</v>
      </c>
      <c r="AS692" s="205">
        <v>0</v>
      </c>
      <c r="AT692" s="205">
        <v>0</v>
      </c>
    </row>
    <row r="693" spans="1:46" ht="15.75" hidden="1" customHeight="1" outlineLevel="1">
      <c r="A693" s="8" t="s">
        <v>61</v>
      </c>
      <c r="B693" s="216">
        <v>682</v>
      </c>
      <c r="C693" s="226"/>
      <c r="D693" s="227"/>
      <c r="E693" s="224"/>
      <c r="F693" s="224"/>
      <c r="G693" s="222"/>
      <c r="H693" s="221">
        <v>0.1</v>
      </c>
      <c r="I693" s="222"/>
      <c r="J693" s="223">
        <v>0</v>
      </c>
      <c r="K693" s="224"/>
      <c r="L693" s="224"/>
      <c r="M693" s="215"/>
      <c r="AR693" s="205">
        <v>0</v>
      </c>
      <c r="AS693" s="205">
        <v>0</v>
      </c>
      <c r="AT693" s="205">
        <v>0</v>
      </c>
    </row>
    <row r="694" spans="1:46" ht="15.75" hidden="1" customHeight="1" outlineLevel="1">
      <c r="A694" s="8" t="s">
        <v>61</v>
      </c>
      <c r="B694" s="216">
        <v>683</v>
      </c>
      <c r="C694" s="226"/>
      <c r="D694" s="227"/>
      <c r="E694" s="224"/>
      <c r="F694" s="224"/>
      <c r="G694" s="222"/>
      <c r="H694" s="221">
        <v>0.1</v>
      </c>
      <c r="I694" s="222"/>
      <c r="J694" s="223">
        <v>0</v>
      </c>
      <c r="K694" s="224"/>
      <c r="L694" s="224"/>
      <c r="M694" s="215"/>
      <c r="AR694" s="205">
        <v>0</v>
      </c>
      <c r="AS694" s="205">
        <v>0</v>
      </c>
      <c r="AT694" s="205">
        <v>0</v>
      </c>
    </row>
    <row r="695" spans="1:46" ht="15.75" hidden="1" customHeight="1" outlineLevel="1">
      <c r="A695" s="8" t="s">
        <v>61</v>
      </c>
      <c r="B695" s="216">
        <v>684</v>
      </c>
      <c r="C695" s="226"/>
      <c r="D695" s="227"/>
      <c r="E695" s="224"/>
      <c r="F695" s="224"/>
      <c r="G695" s="222"/>
      <c r="H695" s="221">
        <v>0.1</v>
      </c>
      <c r="I695" s="222"/>
      <c r="J695" s="223">
        <v>0</v>
      </c>
      <c r="K695" s="224"/>
      <c r="L695" s="224"/>
      <c r="M695" s="215"/>
      <c r="AR695" s="205">
        <v>0</v>
      </c>
      <c r="AS695" s="205">
        <v>0</v>
      </c>
      <c r="AT695" s="205">
        <v>0</v>
      </c>
    </row>
    <row r="696" spans="1:46" ht="15.75" hidden="1" customHeight="1" outlineLevel="1">
      <c r="A696" s="8" t="s">
        <v>61</v>
      </c>
      <c r="B696" s="216">
        <v>685</v>
      </c>
      <c r="C696" s="226"/>
      <c r="D696" s="227"/>
      <c r="E696" s="224"/>
      <c r="F696" s="224"/>
      <c r="G696" s="222"/>
      <c r="H696" s="221">
        <v>0.1</v>
      </c>
      <c r="I696" s="222"/>
      <c r="J696" s="223">
        <v>0</v>
      </c>
      <c r="K696" s="224"/>
      <c r="L696" s="224"/>
      <c r="M696" s="215"/>
      <c r="AR696" s="205">
        <v>0</v>
      </c>
      <c r="AS696" s="205">
        <v>0</v>
      </c>
      <c r="AT696" s="205">
        <v>0</v>
      </c>
    </row>
    <row r="697" spans="1:46" ht="15.75" hidden="1" customHeight="1" outlineLevel="1">
      <c r="A697" s="8" t="s">
        <v>61</v>
      </c>
      <c r="B697" s="216">
        <v>686</v>
      </c>
      <c r="C697" s="226"/>
      <c r="D697" s="227"/>
      <c r="E697" s="224"/>
      <c r="F697" s="224"/>
      <c r="G697" s="222"/>
      <c r="H697" s="221">
        <v>0.1</v>
      </c>
      <c r="I697" s="222"/>
      <c r="J697" s="223">
        <v>0</v>
      </c>
      <c r="K697" s="224"/>
      <c r="L697" s="224"/>
      <c r="M697" s="215"/>
      <c r="AR697" s="205">
        <v>0</v>
      </c>
      <c r="AS697" s="205">
        <v>0</v>
      </c>
      <c r="AT697" s="205">
        <v>0</v>
      </c>
    </row>
    <row r="698" spans="1:46" ht="15.75" hidden="1" customHeight="1" outlineLevel="1">
      <c r="A698" s="8" t="s">
        <v>61</v>
      </c>
      <c r="B698" s="216">
        <v>687</v>
      </c>
      <c r="C698" s="226"/>
      <c r="D698" s="227"/>
      <c r="E698" s="224"/>
      <c r="F698" s="224"/>
      <c r="G698" s="222"/>
      <c r="H698" s="221">
        <v>0.1</v>
      </c>
      <c r="I698" s="222"/>
      <c r="J698" s="223">
        <v>0</v>
      </c>
      <c r="K698" s="224"/>
      <c r="L698" s="224"/>
      <c r="M698" s="215"/>
      <c r="AR698" s="205">
        <v>0</v>
      </c>
      <c r="AS698" s="205">
        <v>0</v>
      </c>
      <c r="AT698" s="205">
        <v>0</v>
      </c>
    </row>
    <row r="699" spans="1:46" ht="15.75" hidden="1" customHeight="1" outlineLevel="1">
      <c r="A699" s="8" t="s">
        <v>61</v>
      </c>
      <c r="B699" s="216">
        <v>688</v>
      </c>
      <c r="C699" s="226"/>
      <c r="D699" s="227"/>
      <c r="E699" s="224"/>
      <c r="F699" s="224"/>
      <c r="G699" s="222"/>
      <c r="H699" s="221">
        <v>0.1</v>
      </c>
      <c r="I699" s="222"/>
      <c r="J699" s="223">
        <v>0</v>
      </c>
      <c r="K699" s="224"/>
      <c r="L699" s="224"/>
      <c r="M699" s="215"/>
      <c r="AR699" s="205">
        <v>0</v>
      </c>
      <c r="AS699" s="205">
        <v>0</v>
      </c>
      <c r="AT699" s="205">
        <v>0</v>
      </c>
    </row>
    <row r="700" spans="1:46" ht="15.75" hidden="1" customHeight="1" outlineLevel="1">
      <c r="A700" s="8" t="s">
        <v>61</v>
      </c>
      <c r="B700" s="216">
        <v>689</v>
      </c>
      <c r="C700" s="226"/>
      <c r="D700" s="227"/>
      <c r="E700" s="224"/>
      <c r="F700" s="224"/>
      <c r="G700" s="222"/>
      <c r="H700" s="221">
        <v>0.1</v>
      </c>
      <c r="I700" s="222"/>
      <c r="J700" s="223">
        <v>0</v>
      </c>
      <c r="K700" s="224"/>
      <c r="L700" s="224"/>
      <c r="M700" s="215"/>
      <c r="AR700" s="205">
        <v>0</v>
      </c>
      <c r="AS700" s="205">
        <v>0</v>
      </c>
      <c r="AT700" s="205">
        <v>0</v>
      </c>
    </row>
    <row r="701" spans="1:46" ht="15.75" hidden="1" customHeight="1" outlineLevel="1">
      <c r="A701" s="8" t="s">
        <v>61</v>
      </c>
      <c r="B701" s="216">
        <v>690</v>
      </c>
      <c r="C701" s="226"/>
      <c r="D701" s="227"/>
      <c r="E701" s="224"/>
      <c r="F701" s="224"/>
      <c r="G701" s="222"/>
      <c r="H701" s="221">
        <v>0.1</v>
      </c>
      <c r="I701" s="222"/>
      <c r="J701" s="223">
        <v>0</v>
      </c>
      <c r="K701" s="224"/>
      <c r="L701" s="224"/>
      <c r="M701" s="215"/>
      <c r="AR701" s="205">
        <v>0</v>
      </c>
      <c r="AS701" s="205">
        <v>0</v>
      </c>
      <c r="AT701" s="205">
        <v>0</v>
      </c>
    </row>
    <row r="702" spans="1:46" ht="15.75" hidden="1" customHeight="1" outlineLevel="1">
      <c r="A702" s="8" t="s">
        <v>61</v>
      </c>
      <c r="B702" s="216">
        <v>691</v>
      </c>
      <c r="C702" s="226"/>
      <c r="D702" s="227"/>
      <c r="E702" s="224"/>
      <c r="F702" s="224"/>
      <c r="G702" s="222"/>
      <c r="H702" s="221">
        <v>0.1</v>
      </c>
      <c r="I702" s="222"/>
      <c r="J702" s="223">
        <v>0</v>
      </c>
      <c r="K702" s="224"/>
      <c r="L702" s="224"/>
      <c r="M702" s="215"/>
      <c r="AR702" s="205">
        <v>0</v>
      </c>
      <c r="AS702" s="205">
        <v>0</v>
      </c>
      <c r="AT702" s="205">
        <v>0</v>
      </c>
    </row>
    <row r="703" spans="1:46" ht="15.75" hidden="1" customHeight="1" outlineLevel="1">
      <c r="A703" s="8" t="s">
        <v>61</v>
      </c>
      <c r="B703" s="216">
        <v>692</v>
      </c>
      <c r="C703" s="226"/>
      <c r="D703" s="227"/>
      <c r="E703" s="224"/>
      <c r="F703" s="224"/>
      <c r="G703" s="222"/>
      <c r="H703" s="221">
        <v>0.1</v>
      </c>
      <c r="I703" s="222"/>
      <c r="J703" s="223">
        <v>0</v>
      </c>
      <c r="K703" s="224"/>
      <c r="L703" s="224"/>
      <c r="M703" s="215"/>
      <c r="AR703" s="205">
        <v>0</v>
      </c>
      <c r="AS703" s="205">
        <v>0</v>
      </c>
      <c r="AT703" s="205">
        <v>0</v>
      </c>
    </row>
    <row r="704" spans="1:46" ht="15.75" hidden="1" customHeight="1" outlineLevel="1">
      <c r="A704" s="8" t="s">
        <v>61</v>
      </c>
      <c r="B704" s="216">
        <v>693</v>
      </c>
      <c r="C704" s="226"/>
      <c r="D704" s="227"/>
      <c r="E704" s="224"/>
      <c r="F704" s="224"/>
      <c r="G704" s="222"/>
      <c r="H704" s="221">
        <v>0.1</v>
      </c>
      <c r="I704" s="222"/>
      <c r="J704" s="223">
        <v>0</v>
      </c>
      <c r="K704" s="224"/>
      <c r="L704" s="224"/>
      <c r="M704" s="215"/>
      <c r="AR704" s="205">
        <v>0</v>
      </c>
      <c r="AS704" s="205">
        <v>0</v>
      </c>
      <c r="AT704" s="205">
        <v>0</v>
      </c>
    </row>
    <row r="705" spans="1:46" ht="15.75" hidden="1" customHeight="1" outlineLevel="1">
      <c r="A705" s="8" t="s">
        <v>61</v>
      </c>
      <c r="B705" s="216">
        <v>694</v>
      </c>
      <c r="C705" s="226"/>
      <c r="D705" s="227"/>
      <c r="E705" s="224"/>
      <c r="F705" s="224"/>
      <c r="G705" s="222"/>
      <c r="H705" s="221">
        <v>0.1</v>
      </c>
      <c r="I705" s="222"/>
      <c r="J705" s="223">
        <v>0</v>
      </c>
      <c r="K705" s="224"/>
      <c r="L705" s="224"/>
      <c r="M705" s="215"/>
      <c r="AR705" s="205">
        <v>0</v>
      </c>
      <c r="AS705" s="205">
        <v>0</v>
      </c>
      <c r="AT705" s="205">
        <v>0</v>
      </c>
    </row>
    <row r="706" spans="1:46" ht="15.75" hidden="1" customHeight="1" outlineLevel="1">
      <c r="A706" s="8" t="s">
        <v>61</v>
      </c>
      <c r="B706" s="216">
        <v>695</v>
      </c>
      <c r="C706" s="226"/>
      <c r="D706" s="227"/>
      <c r="E706" s="224"/>
      <c r="F706" s="224"/>
      <c r="G706" s="222"/>
      <c r="H706" s="221">
        <v>0.1</v>
      </c>
      <c r="I706" s="222"/>
      <c r="J706" s="223">
        <v>0</v>
      </c>
      <c r="K706" s="224"/>
      <c r="L706" s="224"/>
      <c r="M706" s="215"/>
      <c r="AR706" s="205">
        <v>0</v>
      </c>
      <c r="AS706" s="205">
        <v>0</v>
      </c>
      <c r="AT706" s="205">
        <v>0</v>
      </c>
    </row>
    <row r="707" spans="1:46" ht="15.75" hidden="1" customHeight="1" outlineLevel="1">
      <c r="A707" s="8" t="s">
        <v>61</v>
      </c>
      <c r="B707" s="216">
        <v>696</v>
      </c>
      <c r="C707" s="226"/>
      <c r="D707" s="227"/>
      <c r="E707" s="224"/>
      <c r="F707" s="224"/>
      <c r="G707" s="222"/>
      <c r="H707" s="221">
        <v>0.1</v>
      </c>
      <c r="I707" s="222"/>
      <c r="J707" s="223">
        <v>0</v>
      </c>
      <c r="K707" s="224"/>
      <c r="L707" s="224"/>
      <c r="M707" s="215"/>
      <c r="AR707" s="205">
        <v>0</v>
      </c>
      <c r="AS707" s="205">
        <v>0</v>
      </c>
      <c r="AT707" s="205">
        <v>0</v>
      </c>
    </row>
    <row r="708" spans="1:46" ht="15.75" hidden="1" customHeight="1" outlineLevel="1">
      <c r="A708" s="8" t="s">
        <v>61</v>
      </c>
      <c r="B708" s="216">
        <v>697</v>
      </c>
      <c r="C708" s="226"/>
      <c r="D708" s="227"/>
      <c r="E708" s="224"/>
      <c r="F708" s="224"/>
      <c r="G708" s="222"/>
      <c r="H708" s="221">
        <v>0.1</v>
      </c>
      <c r="I708" s="222"/>
      <c r="J708" s="223">
        <v>0</v>
      </c>
      <c r="K708" s="224"/>
      <c r="L708" s="224"/>
      <c r="M708" s="215"/>
      <c r="AR708" s="205">
        <v>0</v>
      </c>
      <c r="AS708" s="205">
        <v>0</v>
      </c>
      <c r="AT708" s="205">
        <v>0</v>
      </c>
    </row>
    <row r="709" spans="1:46" ht="15.75" hidden="1" customHeight="1" outlineLevel="1">
      <c r="A709" s="8" t="s">
        <v>61</v>
      </c>
      <c r="B709" s="216">
        <v>698</v>
      </c>
      <c r="C709" s="226"/>
      <c r="D709" s="227"/>
      <c r="E709" s="224"/>
      <c r="F709" s="224"/>
      <c r="G709" s="222"/>
      <c r="H709" s="221">
        <v>0.1</v>
      </c>
      <c r="I709" s="222"/>
      <c r="J709" s="223">
        <v>0</v>
      </c>
      <c r="K709" s="224"/>
      <c r="L709" s="224"/>
      <c r="M709" s="215"/>
      <c r="AR709" s="205">
        <v>0</v>
      </c>
      <c r="AS709" s="205">
        <v>0</v>
      </c>
      <c r="AT709" s="205">
        <v>0</v>
      </c>
    </row>
    <row r="710" spans="1:46" ht="15.75" hidden="1" customHeight="1" outlineLevel="1">
      <c r="A710" s="8" t="s">
        <v>61</v>
      </c>
      <c r="B710" s="216">
        <v>699</v>
      </c>
      <c r="C710" s="226"/>
      <c r="D710" s="227"/>
      <c r="E710" s="224"/>
      <c r="F710" s="224"/>
      <c r="G710" s="222"/>
      <c r="H710" s="221">
        <v>0.1</v>
      </c>
      <c r="I710" s="222"/>
      <c r="J710" s="223">
        <v>0</v>
      </c>
      <c r="K710" s="224"/>
      <c r="L710" s="224"/>
      <c r="M710" s="215"/>
      <c r="AR710" s="205">
        <v>0</v>
      </c>
      <c r="AS710" s="205">
        <v>0</v>
      </c>
      <c r="AT710" s="205">
        <v>0</v>
      </c>
    </row>
    <row r="711" spans="1:46" ht="15.75" hidden="1" customHeight="1" outlineLevel="1">
      <c r="A711" s="8" t="s">
        <v>61</v>
      </c>
      <c r="B711" s="216">
        <v>700</v>
      </c>
      <c r="C711" s="226"/>
      <c r="D711" s="227"/>
      <c r="E711" s="224"/>
      <c r="F711" s="224"/>
      <c r="G711" s="222"/>
      <c r="H711" s="221">
        <v>0.1</v>
      </c>
      <c r="I711" s="222"/>
      <c r="J711" s="223">
        <v>0</v>
      </c>
      <c r="K711" s="224"/>
      <c r="L711" s="224"/>
      <c r="M711" s="215"/>
      <c r="AR711" s="205">
        <v>0</v>
      </c>
      <c r="AS711" s="205">
        <v>0</v>
      </c>
      <c r="AT711" s="205">
        <v>0</v>
      </c>
    </row>
    <row r="712" spans="1:46" ht="15.75" hidden="1" customHeight="1" outlineLevel="1">
      <c r="A712" s="8" t="s">
        <v>61</v>
      </c>
      <c r="B712" s="216">
        <v>701</v>
      </c>
      <c r="C712" s="226"/>
      <c r="D712" s="227"/>
      <c r="E712" s="224"/>
      <c r="F712" s="224"/>
      <c r="G712" s="222"/>
      <c r="H712" s="221">
        <v>0.1</v>
      </c>
      <c r="I712" s="222"/>
      <c r="J712" s="223">
        <v>0</v>
      </c>
      <c r="K712" s="224"/>
      <c r="L712" s="224"/>
      <c r="M712" s="215"/>
      <c r="AR712" s="205">
        <v>0</v>
      </c>
      <c r="AS712" s="205">
        <v>0</v>
      </c>
      <c r="AT712" s="205">
        <v>0</v>
      </c>
    </row>
    <row r="713" spans="1:46" ht="15.75" hidden="1" customHeight="1" outlineLevel="1">
      <c r="A713" s="8" t="s">
        <v>61</v>
      </c>
      <c r="B713" s="216">
        <v>702</v>
      </c>
      <c r="C713" s="226"/>
      <c r="D713" s="227"/>
      <c r="E713" s="224"/>
      <c r="F713" s="224"/>
      <c r="G713" s="222"/>
      <c r="H713" s="221">
        <v>0.1</v>
      </c>
      <c r="I713" s="222"/>
      <c r="J713" s="223">
        <v>0</v>
      </c>
      <c r="K713" s="224"/>
      <c r="L713" s="224"/>
      <c r="M713" s="215"/>
      <c r="AR713" s="205">
        <v>0</v>
      </c>
      <c r="AS713" s="205">
        <v>0</v>
      </c>
      <c r="AT713" s="205">
        <v>0</v>
      </c>
    </row>
    <row r="714" spans="1:46" ht="15.75" hidden="1" customHeight="1" outlineLevel="1">
      <c r="A714" s="8" t="s">
        <v>61</v>
      </c>
      <c r="B714" s="216">
        <v>703</v>
      </c>
      <c r="C714" s="226"/>
      <c r="D714" s="227"/>
      <c r="E714" s="224"/>
      <c r="F714" s="224"/>
      <c r="G714" s="222"/>
      <c r="H714" s="221">
        <v>0.1</v>
      </c>
      <c r="I714" s="222"/>
      <c r="J714" s="223">
        <v>0</v>
      </c>
      <c r="K714" s="224"/>
      <c r="L714" s="224"/>
      <c r="M714" s="215"/>
      <c r="AR714" s="205">
        <v>0</v>
      </c>
      <c r="AS714" s="205">
        <v>0</v>
      </c>
      <c r="AT714" s="205">
        <v>0</v>
      </c>
    </row>
    <row r="715" spans="1:46" ht="15.75" hidden="1" customHeight="1" outlineLevel="1">
      <c r="A715" s="8" t="s">
        <v>61</v>
      </c>
      <c r="B715" s="216">
        <v>704</v>
      </c>
      <c r="C715" s="226"/>
      <c r="D715" s="227"/>
      <c r="E715" s="224"/>
      <c r="F715" s="224"/>
      <c r="G715" s="222"/>
      <c r="H715" s="221">
        <v>0.1</v>
      </c>
      <c r="I715" s="222"/>
      <c r="J715" s="223">
        <v>0</v>
      </c>
      <c r="K715" s="224"/>
      <c r="L715" s="224"/>
      <c r="M715" s="215"/>
      <c r="AR715" s="205">
        <v>0</v>
      </c>
      <c r="AS715" s="205">
        <v>0</v>
      </c>
      <c r="AT715" s="205">
        <v>0</v>
      </c>
    </row>
    <row r="716" spans="1:46" ht="15.75" hidden="1" customHeight="1" outlineLevel="1">
      <c r="A716" s="8" t="s">
        <v>61</v>
      </c>
      <c r="B716" s="216">
        <v>705</v>
      </c>
      <c r="C716" s="226"/>
      <c r="D716" s="227"/>
      <c r="E716" s="224"/>
      <c r="F716" s="224"/>
      <c r="G716" s="222"/>
      <c r="H716" s="221">
        <v>0.1</v>
      </c>
      <c r="I716" s="222"/>
      <c r="J716" s="223">
        <v>0</v>
      </c>
      <c r="K716" s="224"/>
      <c r="L716" s="224"/>
      <c r="M716" s="215"/>
      <c r="AR716" s="205">
        <v>0</v>
      </c>
      <c r="AS716" s="205">
        <v>0</v>
      </c>
      <c r="AT716" s="205">
        <v>0</v>
      </c>
    </row>
    <row r="717" spans="1:46" ht="15.75" hidden="1" customHeight="1" outlineLevel="1">
      <c r="A717" s="8" t="s">
        <v>61</v>
      </c>
      <c r="B717" s="216">
        <v>706</v>
      </c>
      <c r="C717" s="226"/>
      <c r="D717" s="227"/>
      <c r="E717" s="224"/>
      <c r="F717" s="224"/>
      <c r="G717" s="222"/>
      <c r="H717" s="221">
        <v>0.1</v>
      </c>
      <c r="I717" s="222"/>
      <c r="J717" s="223">
        <v>0</v>
      </c>
      <c r="K717" s="224"/>
      <c r="L717" s="224"/>
      <c r="M717" s="215"/>
      <c r="AR717" s="205">
        <v>0</v>
      </c>
      <c r="AS717" s="205">
        <v>0</v>
      </c>
      <c r="AT717" s="205">
        <v>0</v>
      </c>
    </row>
    <row r="718" spans="1:46" ht="15.75" hidden="1" customHeight="1" outlineLevel="1">
      <c r="A718" s="8" t="s">
        <v>61</v>
      </c>
      <c r="B718" s="216">
        <v>707</v>
      </c>
      <c r="C718" s="226"/>
      <c r="D718" s="227"/>
      <c r="E718" s="224"/>
      <c r="F718" s="224"/>
      <c r="G718" s="222"/>
      <c r="H718" s="221">
        <v>0.1</v>
      </c>
      <c r="I718" s="222"/>
      <c r="J718" s="223">
        <v>0</v>
      </c>
      <c r="K718" s="224"/>
      <c r="L718" s="224"/>
      <c r="M718" s="215"/>
      <c r="AR718" s="205">
        <v>0</v>
      </c>
      <c r="AS718" s="205">
        <v>0</v>
      </c>
      <c r="AT718" s="205">
        <v>0</v>
      </c>
    </row>
    <row r="719" spans="1:46" ht="15.75" hidden="1" customHeight="1" outlineLevel="1">
      <c r="A719" s="8" t="s">
        <v>61</v>
      </c>
      <c r="B719" s="216">
        <v>708</v>
      </c>
      <c r="C719" s="226"/>
      <c r="D719" s="227"/>
      <c r="E719" s="224"/>
      <c r="F719" s="224"/>
      <c r="G719" s="222"/>
      <c r="H719" s="221">
        <v>0.1</v>
      </c>
      <c r="I719" s="222"/>
      <c r="J719" s="223">
        <v>0</v>
      </c>
      <c r="K719" s="224"/>
      <c r="L719" s="224"/>
      <c r="M719" s="215"/>
      <c r="AR719" s="205">
        <v>0</v>
      </c>
      <c r="AS719" s="205">
        <v>0</v>
      </c>
      <c r="AT719" s="205">
        <v>0</v>
      </c>
    </row>
    <row r="720" spans="1:46" ht="15.75" hidden="1" customHeight="1" outlineLevel="1">
      <c r="A720" s="8" t="s">
        <v>61</v>
      </c>
      <c r="B720" s="216">
        <v>709</v>
      </c>
      <c r="C720" s="226"/>
      <c r="D720" s="227"/>
      <c r="E720" s="224"/>
      <c r="F720" s="224"/>
      <c r="G720" s="222"/>
      <c r="H720" s="221">
        <v>0.1</v>
      </c>
      <c r="I720" s="222"/>
      <c r="J720" s="223">
        <v>0</v>
      </c>
      <c r="K720" s="224"/>
      <c r="L720" s="224"/>
      <c r="M720" s="215"/>
      <c r="AR720" s="205">
        <v>0</v>
      </c>
      <c r="AS720" s="205">
        <v>0</v>
      </c>
      <c r="AT720" s="205">
        <v>0</v>
      </c>
    </row>
    <row r="721" spans="1:46" ht="15.75" hidden="1" customHeight="1" outlineLevel="1">
      <c r="A721" s="8" t="s">
        <v>61</v>
      </c>
      <c r="B721" s="216">
        <v>710</v>
      </c>
      <c r="C721" s="226"/>
      <c r="D721" s="227"/>
      <c r="E721" s="224"/>
      <c r="F721" s="224"/>
      <c r="G721" s="222"/>
      <c r="H721" s="221">
        <v>0.1</v>
      </c>
      <c r="I721" s="222"/>
      <c r="J721" s="223">
        <v>0</v>
      </c>
      <c r="K721" s="224"/>
      <c r="L721" s="224"/>
      <c r="M721" s="215"/>
      <c r="AR721" s="205">
        <v>0</v>
      </c>
      <c r="AS721" s="205">
        <v>0</v>
      </c>
      <c r="AT721" s="205">
        <v>0</v>
      </c>
    </row>
    <row r="722" spans="1:46" ht="15.75" hidden="1" customHeight="1" outlineLevel="1">
      <c r="A722" s="8" t="s">
        <v>61</v>
      </c>
      <c r="B722" s="216">
        <v>711</v>
      </c>
      <c r="C722" s="226"/>
      <c r="D722" s="227"/>
      <c r="E722" s="224"/>
      <c r="F722" s="224"/>
      <c r="G722" s="222"/>
      <c r="H722" s="221">
        <v>0.1</v>
      </c>
      <c r="I722" s="222"/>
      <c r="J722" s="223">
        <v>0</v>
      </c>
      <c r="K722" s="224"/>
      <c r="L722" s="224"/>
      <c r="M722" s="215"/>
      <c r="AR722" s="205">
        <v>0</v>
      </c>
      <c r="AS722" s="205">
        <v>0</v>
      </c>
      <c r="AT722" s="205">
        <v>0</v>
      </c>
    </row>
    <row r="723" spans="1:46" ht="15.75" hidden="1" customHeight="1" outlineLevel="1">
      <c r="A723" s="8" t="s">
        <v>61</v>
      </c>
      <c r="B723" s="216">
        <v>712</v>
      </c>
      <c r="C723" s="226"/>
      <c r="D723" s="227"/>
      <c r="E723" s="224"/>
      <c r="F723" s="224"/>
      <c r="G723" s="222"/>
      <c r="H723" s="221">
        <v>0.1</v>
      </c>
      <c r="I723" s="222"/>
      <c r="J723" s="223">
        <v>0</v>
      </c>
      <c r="K723" s="224"/>
      <c r="L723" s="224"/>
      <c r="M723" s="215"/>
      <c r="AR723" s="205">
        <v>0</v>
      </c>
      <c r="AS723" s="205">
        <v>0</v>
      </c>
      <c r="AT723" s="205">
        <v>0</v>
      </c>
    </row>
    <row r="724" spans="1:46" ht="15.75" hidden="1" customHeight="1" outlineLevel="1">
      <c r="A724" s="8" t="s">
        <v>61</v>
      </c>
      <c r="B724" s="216">
        <v>713</v>
      </c>
      <c r="C724" s="226"/>
      <c r="D724" s="227"/>
      <c r="E724" s="224"/>
      <c r="F724" s="224"/>
      <c r="G724" s="222"/>
      <c r="H724" s="221">
        <v>0.1</v>
      </c>
      <c r="I724" s="222"/>
      <c r="J724" s="223">
        <v>0</v>
      </c>
      <c r="K724" s="224"/>
      <c r="L724" s="224"/>
      <c r="M724" s="215"/>
      <c r="AR724" s="205">
        <v>0</v>
      </c>
      <c r="AS724" s="205">
        <v>0</v>
      </c>
      <c r="AT724" s="205">
        <v>0</v>
      </c>
    </row>
    <row r="725" spans="1:46" ht="15.75" hidden="1" customHeight="1" outlineLevel="1">
      <c r="A725" s="8" t="s">
        <v>61</v>
      </c>
      <c r="B725" s="216">
        <v>714</v>
      </c>
      <c r="C725" s="226"/>
      <c r="D725" s="227"/>
      <c r="E725" s="224"/>
      <c r="F725" s="224"/>
      <c r="G725" s="222"/>
      <c r="H725" s="221">
        <v>0.1</v>
      </c>
      <c r="I725" s="222"/>
      <c r="J725" s="223">
        <v>0</v>
      </c>
      <c r="K725" s="224"/>
      <c r="L725" s="224"/>
      <c r="M725" s="215"/>
      <c r="AR725" s="205">
        <v>0</v>
      </c>
      <c r="AS725" s="205">
        <v>0</v>
      </c>
      <c r="AT725" s="205">
        <v>0</v>
      </c>
    </row>
    <row r="726" spans="1:46" ht="15.75" hidden="1" customHeight="1" outlineLevel="1">
      <c r="A726" s="8" t="s">
        <v>61</v>
      </c>
      <c r="B726" s="216">
        <v>715</v>
      </c>
      <c r="C726" s="226"/>
      <c r="D726" s="227"/>
      <c r="E726" s="224"/>
      <c r="F726" s="224"/>
      <c r="G726" s="222"/>
      <c r="H726" s="221">
        <v>0.1</v>
      </c>
      <c r="I726" s="222"/>
      <c r="J726" s="223">
        <v>0</v>
      </c>
      <c r="K726" s="224"/>
      <c r="L726" s="224"/>
      <c r="M726" s="215"/>
      <c r="AR726" s="205">
        <v>0</v>
      </c>
      <c r="AS726" s="205">
        <v>0</v>
      </c>
      <c r="AT726" s="205">
        <v>0</v>
      </c>
    </row>
    <row r="727" spans="1:46" ht="15.75" hidden="1" customHeight="1" outlineLevel="1">
      <c r="A727" s="8" t="s">
        <v>61</v>
      </c>
      <c r="B727" s="216">
        <v>716</v>
      </c>
      <c r="C727" s="226"/>
      <c r="D727" s="227"/>
      <c r="E727" s="224"/>
      <c r="F727" s="224"/>
      <c r="G727" s="222"/>
      <c r="H727" s="221">
        <v>0.1</v>
      </c>
      <c r="I727" s="222"/>
      <c r="J727" s="223">
        <v>0</v>
      </c>
      <c r="K727" s="224"/>
      <c r="L727" s="224"/>
      <c r="M727" s="215"/>
      <c r="AR727" s="205">
        <v>0</v>
      </c>
      <c r="AS727" s="205">
        <v>0</v>
      </c>
      <c r="AT727" s="205">
        <v>0</v>
      </c>
    </row>
    <row r="728" spans="1:46" ht="15.75" hidden="1" customHeight="1" outlineLevel="1">
      <c r="A728" s="8" t="s">
        <v>61</v>
      </c>
      <c r="B728" s="216">
        <v>717</v>
      </c>
      <c r="C728" s="226"/>
      <c r="D728" s="227"/>
      <c r="E728" s="224"/>
      <c r="F728" s="224"/>
      <c r="G728" s="222"/>
      <c r="H728" s="221">
        <v>0.1</v>
      </c>
      <c r="I728" s="222"/>
      <c r="J728" s="223">
        <v>0</v>
      </c>
      <c r="K728" s="224"/>
      <c r="L728" s="224"/>
      <c r="M728" s="215"/>
      <c r="AR728" s="205">
        <v>0</v>
      </c>
      <c r="AS728" s="205">
        <v>0</v>
      </c>
      <c r="AT728" s="205">
        <v>0</v>
      </c>
    </row>
    <row r="729" spans="1:46" ht="15.75" hidden="1" customHeight="1" outlineLevel="1">
      <c r="A729" s="8" t="s">
        <v>61</v>
      </c>
      <c r="B729" s="216">
        <v>718</v>
      </c>
      <c r="C729" s="226"/>
      <c r="D729" s="227"/>
      <c r="E729" s="224"/>
      <c r="F729" s="224"/>
      <c r="G729" s="222"/>
      <c r="H729" s="221">
        <v>0.1</v>
      </c>
      <c r="I729" s="222"/>
      <c r="J729" s="223">
        <v>0</v>
      </c>
      <c r="K729" s="224"/>
      <c r="L729" s="224"/>
      <c r="M729" s="215"/>
      <c r="AR729" s="205">
        <v>0</v>
      </c>
      <c r="AS729" s="205">
        <v>0</v>
      </c>
      <c r="AT729" s="205">
        <v>0</v>
      </c>
    </row>
    <row r="730" spans="1:46" ht="15.75" hidden="1" customHeight="1" outlineLevel="1">
      <c r="A730" s="8" t="s">
        <v>61</v>
      </c>
      <c r="B730" s="216">
        <v>719</v>
      </c>
      <c r="C730" s="226"/>
      <c r="D730" s="227"/>
      <c r="E730" s="224"/>
      <c r="F730" s="224"/>
      <c r="G730" s="222"/>
      <c r="H730" s="221">
        <v>0.1</v>
      </c>
      <c r="I730" s="222"/>
      <c r="J730" s="223">
        <v>0</v>
      </c>
      <c r="K730" s="224"/>
      <c r="L730" s="224"/>
      <c r="M730" s="215"/>
      <c r="AR730" s="205">
        <v>0</v>
      </c>
      <c r="AS730" s="205">
        <v>0</v>
      </c>
      <c r="AT730" s="205">
        <v>0</v>
      </c>
    </row>
    <row r="731" spans="1:46" ht="15.75" hidden="1" customHeight="1" outlineLevel="1">
      <c r="A731" s="8" t="s">
        <v>61</v>
      </c>
      <c r="B731" s="216">
        <v>720</v>
      </c>
      <c r="C731" s="226"/>
      <c r="D731" s="227"/>
      <c r="E731" s="224"/>
      <c r="F731" s="224"/>
      <c r="G731" s="222"/>
      <c r="H731" s="221">
        <v>0.1</v>
      </c>
      <c r="I731" s="222"/>
      <c r="J731" s="223">
        <v>0</v>
      </c>
      <c r="K731" s="224"/>
      <c r="L731" s="224"/>
      <c r="M731" s="215"/>
      <c r="AR731" s="205">
        <v>0</v>
      </c>
      <c r="AS731" s="205">
        <v>0</v>
      </c>
      <c r="AT731" s="205">
        <v>0</v>
      </c>
    </row>
    <row r="732" spans="1:46" ht="15.75" hidden="1" customHeight="1" outlineLevel="1">
      <c r="A732" s="8" t="s">
        <v>61</v>
      </c>
      <c r="B732" s="216">
        <v>721</v>
      </c>
      <c r="C732" s="226"/>
      <c r="D732" s="227"/>
      <c r="E732" s="224"/>
      <c r="F732" s="224"/>
      <c r="G732" s="222"/>
      <c r="H732" s="221">
        <v>0.1</v>
      </c>
      <c r="I732" s="222"/>
      <c r="J732" s="223">
        <v>0</v>
      </c>
      <c r="K732" s="224"/>
      <c r="L732" s="224"/>
      <c r="M732" s="215"/>
      <c r="AR732" s="205">
        <v>0</v>
      </c>
      <c r="AS732" s="205">
        <v>0</v>
      </c>
      <c r="AT732" s="205">
        <v>0</v>
      </c>
    </row>
    <row r="733" spans="1:46" ht="15.75" hidden="1" customHeight="1" outlineLevel="1">
      <c r="A733" s="8" t="s">
        <v>61</v>
      </c>
      <c r="B733" s="216">
        <v>722</v>
      </c>
      <c r="C733" s="226"/>
      <c r="D733" s="227"/>
      <c r="E733" s="224"/>
      <c r="F733" s="224"/>
      <c r="G733" s="222"/>
      <c r="H733" s="221">
        <v>0.1</v>
      </c>
      <c r="I733" s="222"/>
      <c r="J733" s="223">
        <v>0</v>
      </c>
      <c r="K733" s="224"/>
      <c r="L733" s="224"/>
      <c r="M733" s="215"/>
      <c r="AR733" s="205">
        <v>0</v>
      </c>
      <c r="AS733" s="205">
        <v>0</v>
      </c>
      <c r="AT733" s="205">
        <v>0</v>
      </c>
    </row>
    <row r="734" spans="1:46" ht="15.75" hidden="1" customHeight="1" outlineLevel="1">
      <c r="A734" s="8" t="s">
        <v>61</v>
      </c>
      <c r="B734" s="216">
        <v>723</v>
      </c>
      <c r="C734" s="226"/>
      <c r="D734" s="227"/>
      <c r="E734" s="224"/>
      <c r="F734" s="224"/>
      <c r="G734" s="222"/>
      <c r="H734" s="221">
        <v>0.1</v>
      </c>
      <c r="I734" s="222"/>
      <c r="J734" s="223">
        <v>0</v>
      </c>
      <c r="K734" s="224"/>
      <c r="L734" s="224"/>
      <c r="M734" s="215"/>
      <c r="AR734" s="205">
        <v>0</v>
      </c>
      <c r="AS734" s="205">
        <v>0</v>
      </c>
      <c r="AT734" s="205">
        <v>0</v>
      </c>
    </row>
    <row r="735" spans="1:46" ht="15.75" hidden="1" customHeight="1" outlineLevel="1">
      <c r="A735" s="8" t="s">
        <v>61</v>
      </c>
      <c r="B735" s="216">
        <v>724</v>
      </c>
      <c r="C735" s="226"/>
      <c r="D735" s="227"/>
      <c r="E735" s="224"/>
      <c r="F735" s="224"/>
      <c r="G735" s="222"/>
      <c r="H735" s="221">
        <v>0.1</v>
      </c>
      <c r="I735" s="222"/>
      <c r="J735" s="223">
        <v>0</v>
      </c>
      <c r="K735" s="224"/>
      <c r="L735" s="224"/>
      <c r="M735" s="215"/>
      <c r="AR735" s="205">
        <v>0</v>
      </c>
      <c r="AS735" s="205">
        <v>0</v>
      </c>
      <c r="AT735" s="205">
        <v>0</v>
      </c>
    </row>
    <row r="736" spans="1:46" ht="15.75" hidden="1" customHeight="1" outlineLevel="1">
      <c r="A736" s="8" t="s">
        <v>61</v>
      </c>
      <c r="B736" s="216">
        <v>725</v>
      </c>
      <c r="C736" s="226"/>
      <c r="D736" s="227"/>
      <c r="E736" s="224"/>
      <c r="F736" s="224"/>
      <c r="G736" s="222"/>
      <c r="H736" s="221">
        <v>0.1</v>
      </c>
      <c r="I736" s="222"/>
      <c r="J736" s="223">
        <v>0</v>
      </c>
      <c r="K736" s="224"/>
      <c r="L736" s="224"/>
      <c r="M736" s="215"/>
      <c r="AR736" s="205">
        <v>0</v>
      </c>
      <c r="AS736" s="205">
        <v>0</v>
      </c>
      <c r="AT736" s="205">
        <v>0</v>
      </c>
    </row>
    <row r="737" spans="1:46" ht="15.75" hidden="1" customHeight="1" outlineLevel="1">
      <c r="A737" s="8" t="s">
        <v>61</v>
      </c>
      <c r="B737" s="216">
        <v>726</v>
      </c>
      <c r="C737" s="226"/>
      <c r="D737" s="227"/>
      <c r="E737" s="224"/>
      <c r="F737" s="224"/>
      <c r="G737" s="222"/>
      <c r="H737" s="221">
        <v>0.1</v>
      </c>
      <c r="I737" s="222"/>
      <c r="J737" s="223">
        <v>0</v>
      </c>
      <c r="K737" s="224"/>
      <c r="L737" s="224"/>
      <c r="M737" s="215"/>
      <c r="AR737" s="205">
        <v>0</v>
      </c>
      <c r="AS737" s="205">
        <v>0</v>
      </c>
      <c r="AT737" s="205">
        <v>0</v>
      </c>
    </row>
    <row r="738" spans="1:46" ht="15.75" hidden="1" customHeight="1" outlineLevel="1">
      <c r="A738" s="8" t="s">
        <v>61</v>
      </c>
      <c r="B738" s="216">
        <v>727</v>
      </c>
      <c r="C738" s="226"/>
      <c r="D738" s="227"/>
      <c r="E738" s="224"/>
      <c r="F738" s="224"/>
      <c r="G738" s="222"/>
      <c r="H738" s="221">
        <v>0.1</v>
      </c>
      <c r="I738" s="222"/>
      <c r="J738" s="223">
        <v>0</v>
      </c>
      <c r="K738" s="224"/>
      <c r="L738" s="224"/>
      <c r="M738" s="215"/>
      <c r="AR738" s="205">
        <v>0</v>
      </c>
      <c r="AS738" s="205">
        <v>0</v>
      </c>
      <c r="AT738" s="205">
        <v>0</v>
      </c>
    </row>
    <row r="739" spans="1:46" ht="15.75" hidden="1" customHeight="1" outlineLevel="1">
      <c r="A739" s="8" t="s">
        <v>61</v>
      </c>
      <c r="B739" s="216">
        <v>728</v>
      </c>
      <c r="C739" s="226"/>
      <c r="D739" s="227"/>
      <c r="E739" s="224"/>
      <c r="F739" s="224"/>
      <c r="G739" s="222"/>
      <c r="H739" s="221">
        <v>0.1</v>
      </c>
      <c r="I739" s="222"/>
      <c r="J739" s="223">
        <v>0</v>
      </c>
      <c r="K739" s="224"/>
      <c r="L739" s="224"/>
      <c r="M739" s="215"/>
      <c r="AR739" s="205">
        <v>0</v>
      </c>
      <c r="AS739" s="205">
        <v>0</v>
      </c>
      <c r="AT739" s="205">
        <v>0</v>
      </c>
    </row>
    <row r="740" spans="1:46" ht="15.75" hidden="1" customHeight="1" outlineLevel="1">
      <c r="A740" s="8" t="s">
        <v>61</v>
      </c>
      <c r="B740" s="216">
        <v>729</v>
      </c>
      <c r="C740" s="226"/>
      <c r="D740" s="227"/>
      <c r="E740" s="224"/>
      <c r="F740" s="224"/>
      <c r="G740" s="222"/>
      <c r="H740" s="221">
        <v>0.1</v>
      </c>
      <c r="I740" s="222"/>
      <c r="J740" s="223">
        <v>0</v>
      </c>
      <c r="K740" s="224"/>
      <c r="L740" s="224"/>
      <c r="M740" s="215"/>
      <c r="AR740" s="205">
        <v>0</v>
      </c>
      <c r="AS740" s="205">
        <v>0</v>
      </c>
      <c r="AT740" s="205">
        <v>0</v>
      </c>
    </row>
    <row r="741" spans="1:46" ht="15.75" hidden="1" customHeight="1" outlineLevel="1">
      <c r="A741" s="8" t="s">
        <v>61</v>
      </c>
      <c r="B741" s="216">
        <v>730</v>
      </c>
      <c r="C741" s="226"/>
      <c r="D741" s="227"/>
      <c r="E741" s="224"/>
      <c r="F741" s="224"/>
      <c r="G741" s="222"/>
      <c r="H741" s="221">
        <v>0.1</v>
      </c>
      <c r="I741" s="222"/>
      <c r="J741" s="223">
        <v>0</v>
      </c>
      <c r="K741" s="224"/>
      <c r="L741" s="224"/>
      <c r="M741" s="215"/>
      <c r="AR741" s="205">
        <v>0</v>
      </c>
      <c r="AS741" s="205">
        <v>0</v>
      </c>
      <c r="AT741" s="205">
        <v>0</v>
      </c>
    </row>
    <row r="742" spans="1:46" ht="15.75" hidden="1" customHeight="1" outlineLevel="1">
      <c r="A742" s="8" t="s">
        <v>61</v>
      </c>
      <c r="B742" s="216">
        <v>731</v>
      </c>
      <c r="C742" s="226"/>
      <c r="D742" s="227"/>
      <c r="E742" s="224"/>
      <c r="F742" s="224"/>
      <c r="G742" s="222"/>
      <c r="H742" s="221">
        <v>0.1</v>
      </c>
      <c r="I742" s="222"/>
      <c r="J742" s="223">
        <v>0</v>
      </c>
      <c r="K742" s="224"/>
      <c r="L742" s="224"/>
      <c r="M742" s="215"/>
      <c r="AR742" s="205">
        <v>0</v>
      </c>
      <c r="AS742" s="205">
        <v>0</v>
      </c>
      <c r="AT742" s="205">
        <v>0</v>
      </c>
    </row>
    <row r="743" spans="1:46" ht="15.75" hidden="1" customHeight="1" outlineLevel="1">
      <c r="A743" s="8" t="s">
        <v>61</v>
      </c>
      <c r="B743" s="216">
        <v>732</v>
      </c>
      <c r="C743" s="226"/>
      <c r="D743" s="227"/>
      <c r="E743" s="224"/>
      <c r="F743" s="224"/>
      <c r="G743" s="222"/>
      <c r="H743" s="221">
        <v>0.1</v>
      </c>
      <c r="I743" s="222"/>
      <c r="J743" s="223">
        <v>0</v>
      </c>
      <c r="K743" s="224"/>
      <c r="L743" s="224"/>
      <c r="M743" s="215"/>
      <c r="AR743" s="205">
        <v>0</v>
      </c>
      <c r="AS743" s="205">
        <v>0</v>
      </c>
      <c r="AT743" s="205">
        <v>0</v>
      </c>
    </row>
    <row r="744" spans="1:46" ht="15.75" hidden="1" customHeight="1" outlineLevel="1">
      <c r="A744" s="8" t="s">
        <v>61</v>
      </c>
      <c r="B744" s="216">
        <v>733</v>
      </c>
      <c r="C744" s="226"/>
      <c r="D744" s="227"/>
      <c r="E744" s="224"/>
      <c r="F744" s="224"/>
      <c r="G744" s="222"/>
      <c r="H744" s="221">
        <v>0.1</v>
      </c>
      <c r="I744" s="222"/>
      <c r="J744" s="223">
        <v>0</v>
      </c>
      <c r="K744" s="224"/>
      <c r="L744" s="224"/>
      <c r="M744" s="215"/>
      <c r="AR744" s="205">
        <v>0</v>
      </c>
      <c r="AS744" s="205">
        <v>0</v>
      </c>
      <c r="AT744" s="205">
        <v>0</v>
      </c>
    </row>
    <row r="745" spans="1:46" ht="15.75" hidden="1" customHeight="1" outlineLevel="1">
      <c r="A745" s="8" t="s">
        <v>61</v>
      </c>
      <c r="B745" s="216">
        <v>734</v>
      </c>
      <c r="C745" s="226"/>
      <c r="D745" s="227"/>
      <c r="E745" s="224"/>
      <c r="F745" s="224"/>
      <c r="G745" s="222"/>
      <c r="H745" s="221">
        <v>0.1</v>
      </c>
      <c r="I745" s="222"/>
      <c r="J745" s="223">
        <v>0</v>
      </c>
      <c r="K745" s="224"/>
      <c r="L745" s="224"/>
      <c r="M745" s="215"/>
      <c r="AR745" s="205">
        <v>0</v>
      </c>
      <c r="AS745" s="205">
        <v>0</v>
      </c>
      <c r="AT745" s="205">
        <v>0</v>
      </c>
    </row>
    <row r="746" spans="1:46" ht="15.75" hidden="1" customHeight="1" outlineLevel="1">
      <c r="A746" s="8" t="s">
        <v>61</v>
      </c>
      <c r="B746" s="216">
        <v>735</v>
      </c>
      <c r="C746" s="226"/>
      <c r="D746" s="227"/>
      <c r="E746" s="224"/>
      <c r="F746" s="224"/>
      <c r="G746" s="222"/>
      <c r="H746" s="221">
        <v>0.1</v>
      </c>
      <c r="I746" s="222"/>
      <c r="J746" s="223">
        <v>0</v>
      </c>
      <c r="K746" s="224"/>
      <c r="L746" s="224"/>
      <c r="M746" s="215"/>
      <c r="AR746" s="205">
        <v>0</v>
      </c>
      <c r="AS746" s="205">
        <v>0</v>
      </c>
      <c r="AT746" s="205">
        <v>0</v>
      </c>
    </row>
    <row r="747" spans="1:46" ht="15.75" hidden="1" customHeight="1" outlineLevel="1">
      <c r="A747" s="8" t="s">
        <v>61</v>
      </c>
      <c r="B747" s="216">
        <v>736</v>
      </c>
      <c r="C747" s="226"/>
      <c r="D747" s="227"/>
      <c r="E747" s="224"/>
      <c r="F747" s="224"/>
      <c r="G747" s="222"/>
      <c r="H747" s="221">
        <v>0.1</v>
      </c>
      <c r="I747" s="222"/>
      <c r="J747" s="223">
        <v>0</v>
      </c>
      <c r="K747" s="224"/>
      <c r="L747" s="224"/>
      <c r="M747" s="215"/>
      <c r="AR747" s="205">
        <v>0</v>
      </c>
      <c r="AS747" s="205">
        <v>0</v>
      </c>
      <c r="AT747" s="205">
        <v>0</v>
      </c>
    </row>
    <row r="748" spans="1:46" ht="15.75" hidden="1" customHeight="1" outlineLevel="1">
      <c r="A748" s="8" t="s">
        <v>61</v>
      </c>
      <c r="B748" s="216">
        <v>737</v>
      </c>
      <c r="C748" s="226"/>
      <c r="D748" s="227"/>
      <c r="E748" s="224"/>
      <c r="F748" s="224"/>
      <c r="G748" s="222"/>
      <c r="H748" s="221">
        <v>0.1</v>
      </c>
      <c r="I748" s="222"/>
      <c r="J748" s="223">
        <v>0</v>
      </c>
      <c r="K748" s="224"/>
      <c r="L748" s="224"/>
      <c r="M748" s="215"/>
      <c r="AR748" s="205">
        <v>0</v>
      </c>
      <c r="AS748" s="205">
        <v>0</v>
      </c>
      <c r="AT748" s="205">
        <v>0</v>
      </c>
    </row>
    <row r="749" spans="1:46" ht="15.75" hidden="1" customHeight="1" outlineLevel="1">
      <c r="A749" s="8" t="s">
        <v>61</v>
      </c>
      <c r="B749" s="216">
        <v>738</v>
      </c>
      <c r="C749" s="226"/>
      <c r="D749" s="227"/>
      <c r="E749" s="224"/>
      <c r="F749" s="224"/>
      <c r="G749" s="222"/>
      <c r="H749" s="221">
        <v>0.1</v>
      </c>
      <c r="I749" s="222"/>
      <c r="J749" s="223">
        <v>0</v>
      </c>
      <c r="K749" s="224"/>
      <c r="L749" s="224"/>
      <c r="M749" s="215"/>
      <c r="AR749" s="205">
        <v>0</v>
      </c>
      <c r="AS749" s="205">
        <v>0</v>
      </c>
      <c r="AT749" s="205">
        <v>0</v>
      </c>
    </row>
    <row r="750" spans="1:46" ht="15.75" hidden="1" customHeight="1" outlineLevel="1">
      <c r="A750" s="8" t="s">
        <v>61</v>
      </c>
      <c r="B750" s="216">
        <v>739</v>
      </c>
      <c r="C750" s="226"/>
      <c r="D750" s="227"/>
      <c r="E750" s="224"/>
      <c r="F750" s="224"/>
      <c r="G750" s="222"/>
      <c r="H750" s="221">
        <v>0.1</v>
      </c>
      <c r="I750" s="222"/>
      <c r="J750" s="223">
        <v>0</v>
      </c>
      <c r="K750" s="224"/>
      <c r="L750" s="224"/>
      <c r="M750" s="215"/>
      <c r="AR750" s="205">
        <v>0</v>
      </c>
      <c r="AS750" s="205">
        <v>0</v>
      </c>
      <c r="AT750" s="205">
        <v>0</v>
      </c>
    </row>
    <row r="751" spans="1:46" ht="15.75" hidden="1" customHeight="1" outlineLevel="1">
      <c r="A751" s="8" t="s">
        <v>61</v>
      </c>
      <c r="B751" s="216">
        <v>740</v>
      </c>
      <c r="C751" s="226"/>
      <c r="D751" s="227"/>
      <c r="E751" s="224"/>
      <c r="F751" s="224"/>
      <c r="G751" s="222"/>
      <c r="H751" s="221">
        <v>0.1</v>
      </c>
      <c r="I751" s="222"/>
      <c r="J751" s="223">
        <v>0</v>
      </c>
      <c r="K751" s="224"/>
      <c r="L751" s="224"/>
      <c r="M751" s="215"/>
      <c r="AR751" s="205">
        <v>0</v>
      </c>
      <c r="AS751" s="205">
        <v>0</v>
      </c>
      <c r="AT751" s="205">
        <v>0</v>
      </c>
    </row>
    <row r="752" spans="1:46" ht="15.75" hidden="1" customHeight="1" outlineLevel="1">
      <c r="A752" s="8" t="s">
        <v>61</v>
      </c>
      <c r="B752" s="216">
        <v>741</v>
      </c>
      <c r="C752" s="226"/>
      <c r="D752" s="227"/>
      <c r="E752" s="224"/>
      <c r="F752" s="224"/>
      <c r="G752" s="222"/>
      <c r="H752" s="221">
        <v>0.1</v>
      </c>
      <c r="I752" s="222"/>
      <c r="J752" s="223">
        <v>0</v>
      </c>
      <c r="K752" s="224"/>
      <c r="L752" s="224"/>
      <c r="M752" s="215"/>
      <c r="AR752" s="205">
        <v>0</v>
      </c>
      <c r="AS752" s="205">
        <v>0</v>
      </c>
      <c r="AT752" s="205">
        <v>0</v>
      </c>
    </row>
    <row r="753" spans="1:46" ht="15.75" hidden="1" customHeight="1" outlineLevel="1">
      <c r="A753" s="8" t="s">
        <v>61</v>
      </c>
      <c r="B753" s="216">
        <v>742</v>
      </c>
      <c r="C753" s="226"/>
      <c r="D753" s="227"/>
      <c r="E753" s="224"/>
      <c r="F753" s="224"/>
      <c r="G753" s="222"/>
      <c r="H753" s="221">
        <v>0.1</v>
      </c>
      <c r="I753" s="222"/>
      <c r="J753" s="223">
        <v>0</v>
      </c>
      <c r="K753" s="224"/>
      <c r="L753" s="224"/>
      <c r="M753" s="215"/>
      <c r="AR753" s="205">
        <v>0</v>
      </c>
      <c r="AS753" s="205">
        <v>0</v>
      </c>
      <c r="AT753" s="205">
        <v>0</v>
      </c>
    </row>
    <row r="754" spans="1:46" ht="15.75" hidden="1" customHeight="1" outlineLevel="1">
      <c r="A754" s="8" t="s">
        <v>61</v>
      </c>
      <c r="B754" s="216">
        <v>743</v>
      </c>
      <c r="C754" s="226"/>
      <c r="D754" s="227"/>
      <c r="E754" s="224"/>
      <c r="F754" s="224"/>
      <c r="G754" s="222"/>
      <c r="H754" s="221">
        <v>0.1</v>
      </c>
      <c r="I754" s="222"/>
      <c r="J754" s="223">
        <v>0</v>
      </c>
      <c r="K754" s="224"/>
      <c r="L754" s="224"/>
      <c r="M754" s="215"/>
      <c r="AR754" s="205">
        <v>0</v>
      </c>
      <c r="AS754" s="205">
        <v>0</v>
      </c>
      <c r="AT754" s="205">
        <v>0</v>
      </c>
    </row>
    <row r="755" spans="1:46" ht="15.75" hidden="1" customHeight="1" outlineLevel="1">
      <c r="A755" s="8" t="s">
        <v>61</v>
      </c>
      <c r="B755" s="216">
        <v>744</v>
      </c>
      <c r="C755" s="226"/>
      <c r="D755" s="227"/>
      <c r="E755" s="224"/>
      <c r="F755" s="224"/>
      <c r="G755" s="222"/>
      <c r="H755" s="221">
        <v>0.1</v>
      </c>
      <c r="I755" s="222"/>
      <c r="J755" s="223">
        <v>0</v>
      </c>
      <c r="K755" s="224"/>
      <c r="L755" s="224"/>
      <c r="M755" s="215"/>
      <c r="AR755" s="205">
        <v>0</v>
      </c>
      <c r="AS755" s="205">
        <v>0</v>
      </c>
      <c r="AT755" s="205">
        <v>0</v>
      </c>
    </row>
    <row r="756" spans="1:46" ht="15.75" hidden="1" customHeight="1" outlineLevel="1">
      <c r="A756" s="8" t="s">
        <v>61</v>
      </c>
      <c r="B756" s="216">
        <v>745</v>
      </c>
      <c r="C756" s="226"/>
      <c r="D756" s="227"/>
      <c r="E756" s="224"/>
      <c r="F756" s="224"/>
      <c r="G756" s="222"/>
      <c r="H756" s="221">
        <v>0.1</v>
      </c>
      <c r="I756" s="222"/>
      <c r="J756" s="223">
        <v>0</v>
      </c>
      <c r="K756" s="224"/>
      <c r="L756" s="224"/>
      <c r="M756" s="215"/>
      <c r="AR756" s="205">
        <v>0</v>
      </c>
      <c r="AS756" s="205">
        <v>0</v>
      </c>
      <c r="AT756" s="205">
        <v>0</v>
      </c>
    </row>
    <row r="757" spans="1:46" ht="15.75" hidden="1" customHeight="1" outlineLevel="1">
      <c r="A757" s="8" t="s">
        <v>61</v>
      </c>
      <c r="B757" s="216">
        <v>746</v>
      </c>
      <c r="C757" s="226"/>
      <c r="D757" s="227"/>
      <c r="E757" s="224"/>
      <c r="F757" s="224"/>
      <c r="G757" s="222"/>
      <c r="H757" s="221">
        <v>0.1</v>
      </c>
      <c r="I757" s="222"/>
      <c r="J757" s="223">
        <v>0</v>
      </c>
      <c r="K757" s="224"/>
      <c r="L757" s="224"/>
      <c r="M757" s="215"/>
      <c r="AR757" s="205">
        <v>0</v>
      </c>
      <c r="AS757" s="205">
        <v>0</v>
      </c>
      <c r="AT757" s="205">
        <v>0</v>
      </c>
    </row>
    <row r="758" spans="1:46" ht="15.75" hidden="1" customHeight="1" outlineLevel="1">
      <c r="A758" s="8" t="s">
        <v>61</v>
      </c>
      <c r="B758" s="216">
        <v>747</v>
      </c>
      <c r="C758" s="226"/>
      <c r="D758" s="227"/>
      <c r="E758" s="224"/>
      <c r="F758" s="224"/>
      <c r="G758" s="222"/>
      <c r="H758" s="221">
        <v>0.1</v>
      </c>
      <c r="I758" s="222"/>
      <c r="J758" s="223">
        <v>0</v>
      </c>
      <c r="K758" s="224"/>
      <c r="L758" s="224"/>
      <c r="M758" s="215"/>
      <c r="AR758" s="205">
        <v>0</v>
      </c>
      <c r="AS758" s="205">
        <v>0</v>
      </c>
      <c r="AT758" s="205">
        <v>0</v>
      </c>
    </row>
    <row r="759" spans="1:46" ht="15.75" hidden="1" customHeight="1" outlineLevel="1">
      <c r="A759" s="8" t="s">
        <v>61</v>
      </c>
      <c r="B759" s="216">
        <v>748</v>
      </c>
      <c r="C759" s="226"/>
      <c r="D759" s="227"/>
      <c r="E759" s="224"/>
      <c r="F759" s="224"/>
      <c r="G759" s="222"/>
      <c r="H759" s="221">
        <v>0.1</v>
      </c>
      <c r="I759" s="222"/>
      <c r="J759" s="223">
        <v>0</v>
      </c>
      <c r="K759" s="224"/>
      <c r="L759" s="224"/>
      <c r="M759" s="215"/>
      <c r="AR759" s="205">
        <v>0</v>
      </c>
      <c r="AS759" s="205">
        <v>0</v>
      </c>
      <c r="AT759" s="205">
        <v>0</v>
      </c>
    </row>
    <row r="760" spans="1:46" ht="15.75" hidden="1" customHeight="1" outlineLevel="1">
      <c r="A760" s="8" t="s">
        <v>61</v>
      </c>
      <c r="B760" s="216">
        <v>749</v>
      </c>
      <c r="C760" s="226"/>
      <c r="D760" s="227"/>
      <c r="E760" s="224"/>
      <c r="F760" s="224"/>
      <c r="G760" s="222"/>
      <c r="H760" s="221">
        <v>0.1</v>
      </c>
      <c r="I760" s="222"/>
      <c r="J760" s="223">
        <v>0</v>
      </c>
      <c r="K760" s="224"/>
      <c r="L760" s="224"/>
      <c r="M760" s="215"/>
      <c r="AR760" s="205">
        <v>0</v>
      </c>
      <c r="AS760" s="205">
        <v>0</v>
      </c>
      <c r="AT760" s="205">
        <v>0</v>
      </c>
    </row>
    <row r="761" spans="1:46" ht="15.75" hidden="1" customHeight="1" outlineLevel="1">
      <c r="A761" s="8" t="s">
        <v>61</v>
      </c>
      <c r="B761" s="216">
        <v>750</v>
      </c>
      <c r="C761" s="226"/>
      <c r="D761" s="227"/>
      <c r="E761" s="224"/>
      <c r="F761" s="224"/>
      <c r="G761" s="222"/>
      <c r="H761" s="221">
        <v>0.1</v>
      </c>
      <c r="I761" s="222"/>
      <c r="J761" s="223">
        <v>0</v>
      </c>
      <c r="K761" s="224"/>
      <c r="L761" s="224"/>
      <c r="M761" s="215"/>
      <c r="AR761" s="205">
        <v>0</v>
      </c>
      <c r="AS761" s="205">
        <v>0</v>
      </c>
      <c r="AT761" s="205">
        <v>0</v>
      </c>
    </row>
    <row r="762" spans="1:46" ht="15.75" hidden="1" customHeight="1" outlineLevel="1">
      <c r="A762" s="8" t="s">
        <v>61</v>
      </c>
      <c r="B762" s="216">
        <v>751</v>
      </c>
      <c r="C762" s="226"/>
      <c r="D762" s="227"/>
      <c r="E762" s="224"/>
      <c r="F762" s="224"/>
      <c r="G762" s="222"/>
      <c r="H762" s="221">
        <v>0.1</v>
      </c>
      <c r="I762" s="222"/>
      <c r="J762" s="223">
        <v>0</v>
      </c>
      <c r="K762" s="224"/>
      <c r="L762" s="224"/>
      <c r="M762" s="215"/>
      <c r="AR762" s="205">
        <v>0</v>
      </c>
      <c r="AS762" s="205">
        <v>0</v>
      </c>
      <c r="AT762" s="205">
        <v>0</v>
      </c>
    </row>
    <row r="763" spans="1:46" ht="15.75" hidden="1" customHeight="1" outlineLevel="1">
      <c r="A763" s="8" t="s">
        <v>61</v>
      </c>
      <c r="B763" s="216">
        <v>752</v>
      </c>
      <c r="C763" s="226"/>
      <c r="D763" s="227"/>
      <c r="E763" s="224"/>
      <c r="F763" s="224"/>
      <c r="G763" s="222"/>
      <c r="H763" s="221">
        <v>0.1</v>
      </c>
      <c r="I763" s="222"/>
      <c r="J763" s="223">
        <v>0</v>
      </c>
      <c r="K763" s="224"/>
      <c r="L763" s="224"/>
      <c r="M763" s="215"/>
      <c r="AR763" s="205">
        <v>0</v>
      </c>
      <c r="AS763" s="205">
        <v>0</v>
      </c>
      <c r="AT763" s="205">
        <v>0</v>
      </c>
    </row>
    <row r="764" spans="1:46" ht="15.75" hidden="1" customHeight="1" outlineLevel="1">
      <c r="A764" s="8" t="s">
        <v>61</v>
      </c>
      <c r="B764" s="216">
        <v>753</v>
      </c>
      <c r="C764" s="226"/>
      <c r="D764" s="227"/>
      <c r="E764" s="224"/>
      <c r="F764" s="224"/>
      <c r="G764" s="222"/>
      <c r="H764" s="221">
        <v>0.1</v>
      </c>
      <c r="I764" s="222"/>
      <c r="J764" s="223">
        <v>0</v>
      </c>
      <c r="K764" s="224"/>
      <c r="L764" s="224"/>
      <c r="M764" s="215"/>
      <c r="AR764" s="205">
        <v>0</v>
      </c>
      <c r="AS764" s="205">
        <v>0</v>
      </c>
      <c r="AT764" s="205">
        <v>0</v>
      </c>
    </row>
    <row r="765" spans="1:46" ht="15.75" hidden="1" customHeight="1" outlineLevel="1">
      <c r="A765" s="8" t="s">
        <v>61</v>
      </c>
      <c r="B765" s="216">
        <v>754</v>
      </c>
      <c r="C765" s="226"/>
      <c r="D765" s="227"/>
      <c r="E765" s="224"/>
      <c r="F765" s="224"/>
      <c r="G765" s="222"/>
      <c r="H765" s="221">
        <v>0.1</v>
      </c>
      <c r="I765" s="222"/>
      <c r="J765" s="223">
        <v>0</v>
      </c>
      <c r="K765" s="224"/>
      <c r="L765" s="224"/>
      <c r="M765" s="215"/>
      <c r="AR765" s="205">
        <v>0</v>
      </c>
      <c r="AS765" s="205">
        <v>0</v>
      </c>
      <c r="AT765" s="205">
        <v>0</v>
      </c>
    </row>
    <row r="766" spans="1:46" ht="15.75" hidden="1" customHeight="1" outlineLevel="1">
      <c r="A766" s="8" t="s">
        <v>61</v>
      </c>
      <c r="B766" s="216">
        <v>755</v>
      </c>
      <c r="C766" s="226"/>
      <c r="D766" s="227"/>
      <c r="E766" s="224"/>
      <c r="F766" s="224"/>
      <c r="G766" s="222"/>
      <c r="H766" s="221">
        <v>0.1</v>
      </c>
      <c r="I766" s="222"/>
      <c r="J766" s="223">
        <v>0</v>
      </c>
      <c r="K766" s="224"/>
      <c r="L766" s="224"/>
      <c r="M766" s="215"/>
      <c r="AR766" s="205">
        <v>0</v>
      </c>
      <c r="AS766" s="205">
        <v>0</v>
      </c>
      <c r="AT766" s="205">
        <v>0</v>
      </c>
    </row>
    <row r="767" spans="1:46" ht="15.75" hidden="1" customHeight="1" outlineLevel="1">
      <c r="A767" s="8" t="s">
        <v>61</v>
      </c>
      <c r="B767" s="216">
        <v>756</v>
      </c>
      <c r="C767" s="226"/>
      <c r="D767" s="227"/>
      <c r="E767" s="224"/>
      <c r="F767" s="224"/>
      <c r="G767" s="222"/>
      <c r="H767" s="221">
        <v>0.1</v>
      </c>
      <c r="I767" s="222"/>
      <c r="J767" s="223">
        <v>0</v>
      </c>
      <c r="K767" s="224"/>
      <c r="L767" s="224"/>
      <c r="M767" s="215"/>
      <c r="AR767" s="205">
        <v>0</v>
      </c>
      <c r="AS767" s="205">
        <v>0</v>
      </c>
      <c r="AT767" s="205">
        <v>0</v>
      </c>
    </row>
    <row r="768" spans="1:46" ht="15.75" hidden="1" customHeight="1" outlineLevel="1">
      <c r="A768" s="8" t="s">
        <v>61</v>
      </c>
      <c r="B768" s="216">
        <v>757</v>
      </c>
      <c r="C768" s="226"/>
      <c r="D768" s="227"/>
      <c r="E768" s="224"/>
      <c r="F768" s="224"/>
      <c r="G768" s="222"/>
      <c r="H768" s="221">
        <v>0.1</v>
      </c>
      <c r="I768" s="222"/>
      <c r="J768" s="223">
        <v>0</v>
      </c>
      <c r="K768" s="224"/>
      <c r="L768" s="224"/>
      <c r="M768" s="215"/>
      <c r="AR768" s="205">
        <v>0</v>
      </c>
      <c r="AS768" s="205">
        <v>0</v>
      </c>
      <c r="AT768" s="205">
        <v>0</v>
      </c>
    </row>
    <row r="769" spans="1:46" ht="15.75" hidden="1" customHeight="1" outlineLevel="1">
      <c r="A769" s="8" t="s">
        <v>61</v>
      </c>
      <c r="B769" s="216">
        <v>758</v>
      </c>
      <c r="C769" s="226"/>
      <c r="D769" s="227"/>
      <c r="E769" s="224"/>
      <c r="F769" s="224"/>
      <c r="G769" s="222"/>
      <c r="H769" s="221">
        <v>0.1</v>
      </c>
      <c r="I769" s="222"/>
      <c r="J769" s="223">
        <v>0</v>
      </c>
      <c r="K769" s="224"/>
      <c r="L769" s="224"/>
      <c r="M769" s="215"/>
      <c r="AR769" s="205">
        <v>0</v>
      </c>
      <c r="AS769" s="205">
        <v>0</v>
      </c>
      <c r="AT769" s="205">
        <v>0</v>
      </c>
    </row>
    <row r="770" spans="1:46" ht="15.75" hidden="1" customHeight="1" outlineLevel="1">
      <c r="A770" s="8" t="s">
        <v>61</v>
      </c>
      <c r="B770" s="216">
        <v>759</v>
      </c>
      <c r="C770" s="226"/>
      <c r="D770" s="227"/>
      <c r="E770" s="224"/>
      <c r="F770" s="224"/>
      <c r="G770" s="222"/>
      <c r="H770" s="221">
        <v>0.1</v>
      </c>
      <c r="I770" s="222"/>
      <c r="J770" s="223">
        <v>0</v>
      </c>
      <c r="K770" s="224"/>
      <c r="L770" s="224"/>
      <c r="M770" s="215"/>
      <c r="AR770" s="205">
        <v>0</v>
      </c>
      <c r="AS770" s="205">
        <v>0</v>
      </c>
      <c r="AT770" s="205">
        <v>0</v>
      </c>
    </row>
    <row r="771" spans="1:46" ht="15.75" hidden="1" customHeight="1" outlineLevel="1">
      <c r="A771" s="8" t="s">
        <v>61</v>
      </c>
      <c r="B771" s="216">
        <v>760</v>
      </c>
      <c r="C771" s="226"/>
      <c r="D771" s="227"/>
      <c r="E771" s="224"/>
      <c r="F771" s="224"/>
      <c r="G771" s="222"/>
      <c r="H771" s="221">
        <v>0.1</v>
      </c>
      <c r="I771" s="222"/>
      <c r="J771" s="223">
        <v>0</v>
      </c>
      <c r="K771" s="224"/>
      <c r="L771" s="224"/>
      <c r="M771" s="215"/>
      <c r="AR771" s="205">
        <v>0</v>
      </c>
      <c r="AS771" s="205">
        <v>0</v>
      </c>
      <c r="AT771" s="205">
        <v>0</v>
      </c>
    </row>
    <row r="772" spans="1:46" ht="15.75" hidden="1" customHeight="1" outlineLevel="1">
      <c r="A772" s="8" t="s">
        <v>61</v>
      </c>
      <c r="B772" s="216">
        <v>761</v>
      </c>
      <c r="C772" s="226"/>
      <c r="D772" s="227"/>
      <c r="E772" s="224"/>
      <c r="F772" s="224"/>
      <c r="G772" s="222"/>
      <c r="H772" s="221">
        <v>0.1</v>
      </c>
      <c r="I772" s="222"/>
      <c r="J772" s="223">
        <v>0</v>
      </c>
      <c r="K772" s="224"/>
      <c r="L772" s="224"/>
      <c r="M772" s="215"/>
      <c r="AR772" s="205">
        <v>0</v>
      </c>
      <c r="AS772" s="205">
        <v>0</v>
      </c>
      <c r="AT772" s="205">
        <v>0</v>
      </c>
    </row>
    <row r="773" spans="1:46" ht="15.75" hidden="1" customHeight="1" outlineLevel="1">
      <c r="A773" s="8" t="s">
        <v>61</v>
      </c>
      <c r="B773" s="216">
        <v>762</v>
      </c>
      <c r="C773" s="226"/>
      <c r="D773" s="227"/>
      <c r="E773" s="224"/>
      <c r="F773" s="224"/>
      <c r="G773" s="222"/>
      <c r="H773" s="221">
        <v>0.1</v>
      </c>
      <c r="I773" s="222"/>
      <c r="J773" s="223">
        <v>0</v>
      </c>
      <c r="K773" s="224"/>
      <c r="L773" s="224"/>
      <c r="M773" s="215"/>
      <c r="AR773" s="205">
        <v>0</v>
      </c>
      <c r="AS773" s="205">
        <v>0</v>
      </c>
      <c r="AT773" s="205">
        <v>0</v>
      </c>
    </row>
    <row r="774" spans="1:46" ht="15.75" hidden="1" customHeight="1" outlineLevel="1">
      <c r="A774" s="8" t="s">
        <v>61</v>
      </c>
      <c r="B774" s="216">
        <v>763</v>
      </c>
      <c r="C774" s="226"/>
      <c r="D774" s="227"/>
      <c r="E774" s="224"/>
      <c r="F774" s="224"/>
      <c r="G774" s="222"/>
      <c r="H774" s="221">
        <v>0.1</v>
      </c>
      <c r="I774" s="222"/>
      <c r="J774" s="223">
        <v>0</v>
      </c>
      <c r="K774" s="224"/>
      <c r="L774" s="224"/>
      <c r="M774" s="215"/>
      <c r="AR774" s="205">
        <v>0</v>
      </c>
      <c r="AS774" s="205">
        <v>0</v>
      </c>
      <c r="AT774" s="205">
        <v>0</v>
      </c>
    </row>
    <row r="775" spans="1:46" ht="15.75" hidden="1" customHeight="1" outlineLevel="1">
      <c r="A775" s="8" t="s">
        <v>61</v>
      </c>
      <c r="B775" s="216">
        <v>764</v>
      </c>
      <c r="C775" s="226"/>
      <c r="D775" s="227"/>
      <c r="E775" s="224"/>
      <c r="F775" s="224"/>
      <c r="G775" s="222"/>
      <c r="H775" s="221">
        <v>0.1</v>
      </c>
      <c r="I775" s="222"/>
      <c r="J775" s="223">
        <v>0</v>
      </c>
      <c r="K775" s="224"/>
      <c r="L775" s="224"/>
      <c r="M775" s="215"/>
      <c r="AR775" s="205">
        <v>0</v>
      </c>
      <c r="AS775" s="205">
        <v>0</v>
      </c>
      <c r="AT775" s="205">
        <v>0</v>
      </c>
    </row>
    <row r="776" spans="1:46" ht="15.75" hidden="1" customHeight="1" outlineLevel="1">
      <c r="A776" s="8" t="s">
        <v>61</v>
      </c>
      <c r="B776" s="216">
        <v>765</v>
      </c>
      <c r="C776" s="226"/>
      <c r="D776" s="227"/>
      <c r="E776" s="224"/>
      <c r="F776" s="224"/>
      <c r="G776" s="222"/>
      <c r="H776" s="221">
        <v>0.1</v>
      </c>
      <c r="I776" s="222"/>
      <c r="J776" s="223">
        <v>0</v>
      </c>
      <c r="K776" s="224"/>
      <c r="L776" s="224"/>
      <c r="M776" s="215"/>
      <c r="AR776" s="205">
        <v>0</v>
      </c>
      <c r="AS776" s="205">
        <v>0</v>
      </c>
      <c r="AT776" s="205">
        <v>0</v>
      </c>
    </row>
    <row r="777" spans="1:46" ht="15.75" hidden="1" customHeight="1" outlineLevel="1">
      <c r="A777" s="8" t="s">
        <v>61</v>
      </c>
      <c r="B777" s="216">
        <v>766</v>
      </c>
      <c r="C777" s="226"/>
      <c r="D777" s="227"/>
      <c r="E777" s="224"/>
      <c r="F777" s="224"/>
      <c r="G777" s="222"/>
      <c r="H777" s="221">
        <v>0.1</v>
      </c>
      <c r="I777" s="222"/>
      <c r="J777" s="223">
        <v>0</v>
      </c>
      <c r="K777" s="224"/>
      <c r="L777" s="224"/>
      <c r="M777" s="215"/>
      <c r="AR777" s="205">
        <v>0</v>
      </c>
      <c r="AS777" s="205">
        <v>0</v>
      </c>
      <c r="AT777" s="205">
        <v>0</v>
      </c>
    </row>
    <row r="778" spans="1:46" ht="15.75" hidden="1" customHeight="1" outlineLevel="1">
      <c r="A778" s="8" t="s">
        <v>61</v>
      </c>
      <c r="B778" s="216">
        <v>767</v>
      </c>
      <c r="C778" s="226"/>
      <c r="D778" s="227"/>
      <c r="E778" s="224"/>
      <c r="F778" s="224"/>
      <c r="G778" s="222"/>
      <c r="H778" s="221">
        <v>0.1</v>
      </c>
      <c r="I778" s="222"/>
      <c r="J778" s="223">
        <v>0</v>
      </c>
      <c r="K778" s="224"/>
      <c r="L778" s="224"/>
      <c r="M778" s="215"/>
      <c r="AR778" s="205">
        <v>0</v>
      </c>
      <c r="AS778" s="205">
        <v>0</v>
      </c>
      <c r="AT778" s="205">
        <v>0</v>
      </c>
    </row>
    <row r="779" spans="1:46" ht="15.75" hidden="1" customHeight="1" outlineLevel="1">
      <c r="A779" s="8" t="s">
        <v>61</v>
      </c>
      <c r="B779" s="216">
        <v>768</v>
      </c>
      <c r="C779" s="226"/>
      <c r="D779" s="227"/>
      <c r="E779" s="224"/>
      <c r="F779" s="224"/>
      <c r="G779" s="222"/>
      <c r="H779" s="221">
        <v>0.1</v>
      </c>
      <c r="I779" s="222"/>
      <c r="J779" s="223">
        <v>0</v>
      </c>
      <c r="K779" s="224"/>
      <c r="L779" s="224"/>
      <c r="M779" s="215"/>
      <c r="AR779" s="205">
        <v>0</v>
      </c>
      <c r="AS779" s="205">
        <v>0</v>
      </c>
      <c r="AT779" s="205">
        <v>0</v>
      </c>
    </row>
    <row r="780" spans="1:46" ht="15.75" hidden="1" customHeight="1" outlineLevel="1">
      <c r="A780" s="8" t="s">
        <v>61</v>
      </c>
      <c r="B780" s="216">
        <v>769</v>
      </c>
      <c r="C780" s="226"/>
      <c r="D780" s="227"/>
      <c r="E780" s="224"/>
      <c r="F780" s="224"/>
      <c r="G780" s="222"/>
      <c r="H780" s="221">
        <v>0.1</v>
      </c>
      <c r="I780" s="222"/>
      <c r="J780" s="223">
        <v>0</v>
      </c>
      <c r="K780" s="224"/>
      <c r="L780" s="224"/>
      <c r="M780" s="215"/>
      <c r="AR780" s="205">
        <v>0</v>
      </c>
      <c r="AS780" s="205">
        <v>0</v>
      </c>
      <c r="AT780" s="205">
        <v>0</v>
      </c>
    </row>
    <row r="781" spans="1:46" ht="15.75" hidden="1" customHeight="1" outlineLevel="1">
      <c r="A781" s="8" t="s">
        <v>61</v>
      </c>
      <c r="B781" s="216">
        <v>770</v>
      </c>
      <c r="C781" s="226"/>
      <c r="D781" s="227"/>
      <c r="E781" s="224"/>
      <c r="F781" s="224"/>
      <c r="G781" s="222"/>
      <c r="H781" s="221">
        <v>0.1</v>
      </c>
      <c r="I781" s="222"/>
      <c r="J781" s="223">
        <v>0</v>
      </c>
      <c r="K781" s="224"/>
      <c r="L781" s="224"/>
      <c r="M781" s="215"/>
      <c r="AR781" s="205">
        <v>0</v>
      </c>
      <c r="AS781" s="205">
        <v>0</v>
      </c>
      <c r="AT781" s="205">
        <v>0</v>
      </c>
    </row>
    <row r="782" spans="1:46" ht="15.75" hidden="1" customHeight="1" outlineLevel="1">
      <c r="A782" s="8" t="s">
        <v>61</v>
      </c>
      <c r="B782" s="216">
        <v>771</v>
      </c>
      <c r="C782" s="226"/>
      <c r="D782" s="227"/>
      <c r="E782" s="224"/>
      <c r="F782" s="224"/>
      <c r="G782" s="222"/>
      <c r="H782" s="221">
        <v>0.1</v>
      </c>
      <c r="I782" s="222"/>
      <c r="J782" s="223">
        <v>0</v>
      </c>
      <c r="K782" s="224"/>
      <c r="L782" s="224"/>
      <c r="M782" s="215"/>
      <c r="AR782" s="205">
        <v>0</v>
      </c>
      <c r="AS782" s="205">
        <v>0</v>
      </c>
      <c r="AT782" s="205">
        <v>0</v>
      </c>
    </row>
    <row r="783" spans="1:46" ht="15.75" hidden="1" customHeight="1" outlineLevel="1">
      <c r="A783" s="8" t="s">
        <v>61</v>
      </c>
      <c r="B783" s="216">
        <v>772</v>
      </c>
      <c r="C783" s="226"/>
      <c r="D783" s="227"/>
      <c r="E783" s="224"/>
      <c r="F783" s="224"/>
      <c r="G783" s="222"/>
      <c r="H783" s="221">
        <v>0.1</v>
      </c>
      <c r="I783" s="222"/>
      <c r="J783" s="223">
        <v>0</v>
      </c>
      <c r="K783" s="224"/>
      <c r="L783" s="224"/>
      <c r="M783" s="215"/>
      <c r="AR783" s="205">
        <v>0</v>
      </c>
      <c r="AS783" s="205">
        <v>0</v>
      </c>
      <c r="AT783" s="205">
        <v>0</v>
      </c>
    </row>
    <row r="784" spans="1:46" ht="15.75" hidden="1" customHeight="1" outlineLevel="1">
      <c r="A784" s="8" t="s">
        <v>61</v>
      </c>
      <c r="B784" s="216">
        <v>773</v>
      </c>
      <c r="C784" s="226"/>
      <c r="D784" s="227"/>
      <c r="E784" s="224"/>
      <c r="F784" s="224"/>
      <c r="G784" s="222"/>
      <c r="H784" s="221">
        <v>0.1</v>
      </c>
      <c r="I784" s="222"/>
      <c r="J784" s="223">
        <v>0</v>
      </c>
      <c r="K784" s="224"/>
      <c r="L784" s="224"/>
      <c r="M784" s="215"/>
      <c r="AR784" s="205">
        <v>0</v>
      </c>
      <c r="AS784" s="205">
        <v>0</v>
      </c>
      <c r="AT784" s="205">
        <v>0</v>
      </c>
    </row>
    <row r="785" spans="1:46" ht="15.75" hidden="1" customHeight="1" outlineLevel="1">
      <c r="A785" s="8" t="s">
        <v>61</v>
      </c>
      <c r="B785" s="216">
        <v>774</v>
      </c>
      <c r="C785" s="226"/>
      <c r="D785" s="227"/>
      <c r="E785" s="224"/>
      <c r="F785" s="224"/>
      <c r="G785" s="222"/>
      <c r="H785" s="221">
        <v>0.1</v>
      </c>
      <c r="I785" s="222"/>
      <c r="J785" s="223">
        <v>0</v>
      </c>
      <c r="K785" s="224"/>
      <c r="L785" s="224"/>
      <c r="M785" s="215"/>
      <c r="AR785" s="205">
        <v>0</v>
      </c>
      <c r="AS785" s="205">
        <v>0</v>
      </c>
      <c r="AT785" s="205">
        <v>0</v>
      </c>
    </row>
    <row r="786" spans="1:46" ht="15.75" hidden="1" customHeight="1" outlineLevel="1">
      <c r="A786" s="8" t="s">
        <v>61</v>
      </c>
      <c r="B786" s="216">
        <v>775</v>
      </c>
      <c r="C786" s="226"/>
      <c r="D786" s="227"/>
      <c r="E786" s="224"/>
      <c r="F786" s="224"/>
      <c r="G786" s="222"/>
      <c r="H786" s="221">
        <v>0.1</v>
      </c>
      <c r="I786" s="222"/>
      <c r="J786" s="223">
        <v>0</v>
      </c>
      <c r="K786" s="224"/>
      <c r="L786" s="224"/>
      <c r="M786" s="215"/>
      <c r="AR786" s="205">
        <v>0</v>
      </c>
      <c r="AS786" s="205">
        <v>0</v>
      </c>
      <c r="AT786" s="205">
        <v>0</v>
      </c>
    </row>
    <row r="787" spans="1:46" ht="15.75" hidden="1" customHeight="1" outlineLevel="1">
      <c r="A787" s="8" t="s">
        <v>61</v>
      </c>
      <c r="B787" s="216">
        <v>776</v>
      </c>
      <c r="C787" s="226"/>
      <c r="D787" s="227"/>
      <c r="E787" s="224"/>
      <c r="F787" s="224"/>
      <c r="G787" s="222"/>
      <c r="H787" s="221">
        <v>0.1</v>
      </c>
      <c r="I787" s="222"/>
      <c r="J787" s="223">
        <v>0</v>
      </c>
      <c r="K787" s="224"/>
      <c r="L787" s="224"/>
      <c r="M787" s="215"/>
      <c r="AR787" s="205">
        <v>0</v>
      </c>
      <c r="AS787" s="205">
        <v>0</v>
      </c>
      <c r="AT787" s="205">
        <v>0</v>
      </c>
    </row>
    <row r="788" spans="1:46" ht="15.75" hidden="1" customHeight="1" outlineLevel="1">
      <c r="A788" s="8" t="s">
        <v>61</v>
      </c>
      <c r="B788" s="216">
        <v>777</v>
      </c>
      <c r="C788" s="226"/>
      <c r="D788" s="227"/>
      <c r="E788" s="224"/>
      <c r="F788" s="224"/>
      <c r="G788" s="222"/>
      <c r="H788" s="221">
        <v>0.1</v>
      </c>
      <c r="I788" s="222"/>
      <c r="J788" s="223">
        <v>0</v>
      </c>
      <c r="K788" s="224"/>
      <c r="L788" s="224"/>
      <c r="M788" s="215"/>
      <c r="AR788" s="205">
        <v>0</v>
      </c>
      <c r="AS788" s="205">
        <v>0</v>
      </c>
      <c r="AT788" s="205">
        <v>0</v>
      </c>
    </row>
    <row r="789" spans="1:46" ht="15.75" hidden="1" customHeight="1" outlineLevel="1">
      <c r="A789" s="8" t="s">
        <v>61</v>
      </c>
      <c r="B789" s="216">
        <v>778</v>
      </c>
      <c r="C789" s="226"/>
      <c r="D789" s="227"/>
      <c r="E789" s="224"/>
      <c r="F789" s="224"/>
      <c r="G789" s="222"/>
      <c r="H789" s="221">
        <v>0.1</v>
      </c>
      <c r="I789" s="222"/>
      <c r="J789" s="223">
        <v>0</v>
      </c>
      <c r="K789" s="224"/>
      <c r="L789" s="224"/>
      <c r="M789" s="215"/>
      <c r="AR789" s="205">
        <v>0</v>
      </c>
      <c r="AS789" s="205">
        <v>0</v>
      </c>
      <c r="AT789" s="205">
        <v>0</v>
      </c>
    </row>
    <row r="790" spans="1:46" ht="15.75" hidden="1" customHeight="1" outlineLevel="1">
      <c r="A790" s="8" t="s">
        <v>61</v>
      </c>
      <c r="B790" s="216">
        <v>779</v>
      </c>
      <c r="C790" s="226"/>
      <c r="D790" s="227"/>
      <c r="E790" s="224"/>
      <c r="F790" s="224"/>
      <c r="G790" s="222"/>
      <c r="H790" s="221">
        <v>0.1</v>
      </c>
      <c r="I790" s="222"/>
      <c r="J790" s="223">
        <v>0</v>
      </c>
      <c r="K790" s="224"/>
      <c r="L790" s="224"/>
      <c r="M790" s="215"/>
      <c r="AR790" s="205">
        <v>0</v>
      </c>
      <c r="AS790" s="205">
        <v>0</v>
      </c>
      <c r="AT790" s="205">
        <v>0</v>
      </c>
    </row>
    <row r="791" spans="1:46" ht="15.75" hidden="1" customHeight="1" outlineLevel="1">
      <c r="A791" s="8" t="s">
        <v>61</v>
      </c>
      <c r="B791" s="216">
        <v>780</v>
      </c>
      <c r="C791" s="226"/>
      <c r="D791" s="227"/>
      <c r="E791" s="224"/>
      <c r="F791" s="224"/>
      <c r="G791" s="222"/>
      <c r="H791" s="221">
        <v>0.1</v>
      </c>
      <c r="I791" s="222"/>
      <c r="J791" s="223">
        <v>0</v>
      </c>
      <c r="K791" s="224"/>
      <c r="L791" s="224"/>
      <c r="M791" s="215"/>
      <c r="AR791" s="205">
        <v>0</v>
      </c>
      <c r="AS791" s="205">
        <v>0</v>
      </c>
      <c r="AT791" s="205">
        <v>0</v>
      </c>
    </row>
    <row r="792" spans="1:46" ht="15.75" hidden="1" customHeight="1" outlineLevel="1">
      <c r="A792" s="8" t="s">
        <v>61</v>
      </c>
      <c r="B792" s="216">
        <v>781</v>
      </c>
      <c r="C792" s="226"/>
      <c r="D792" s="227"/>
      <c r="E792" s="224"/>
      <c r="F792" s="224"/>
      <c r="G792" s="222"/>
      <c r="H792" s="221">
        <v>0.1</v>
      </c>
      <c r="I792" s="222"/>
      <c r="J792" s="223">
        <v>0</v>
      </c>
      <c r="K792" s="224"/>
      <c r="L792" s="224"/>
      <c r="M792" s="215"/>
      <c r="AR792" s="205">
        <v>0</v>
      </c>
      <c r="AS792" s="205">
        <v>0</v>
      </c>
      <c r="AT792" s="205">
        <v>0</v>
      </c>
    </row>
    <row r="793" spans="1:46" ht="15.75" hidden="1" customHeight="1" outlineLevel="1">
      <c r="A793" s="8" t="s">
        <v>61</v>
      </c>
      <c r="B793" s="216">
        <v>782</v>
      </c>
      <c r="C793" s="226"/>
      <c r="D793" s="227"/>
      <c r="E793" s="224"/>
      <c r="F793" s="224"/>
      <c r="G793" s="222"/>
      <c r="H793" s="221">
        <v>0.1</v>
      </c>
      <c r="I793" s="222"/>
      <c r="J793" s="223">
        <v>0</v>
      </c>
      <c r="K793" s="224"/>
      <c r="L793" s="224"/>
      <c r="M793" s="215"/>
      <c r="AR793" s="205">
        <v>0</v>
      </c>
      <c r="AS793" s="205">
        <v>0</v>
      </c>
      <c r="AT793" s="205">
        <v>0</v>
      </c>
    </row>
    <row r="794" spans="1:46" ht="15.75" hidden="1" customHeight="1" outlineLevel="1">
      <c r="A794" s="8" t="s">
        <v>61</v>
      </c>
      <c r="B794" s="216">
        <v>783</v>
      </c>
      <c r="C794" s="226"/>
      <c r="D794" s="227"/>
      <c r="E794" s="224"/>
      <c r="F794" s="224"/>
      <c r="G794" s="222"/>
      <c r="H794" s="221">
        <v>0.1</v>
      </c>
      <c r="I794" s="222"/>
      <c r="J794" s="223">
        <v>0</v>
      </c>
      <c r="K794" s="224"/>
      <c r="L794" s="224"/>
      <c r="M794" s="215"/>
      <c r="AR794" s="205">
        <v>0</v>
      </c>
      <c r="AS794" s="205">
        <v>0</v>
      </c>
      <c r="AT794" s="205">
        <v>0</v>
      </c>
    </row>
    <row r="795" spans="1:46" ht="15.75" hidden="1" customHeight="1" outlineLevel="1">
      <c r="A795" s="8" t="s">
        <v>61</v>
      </c>
      <c r="B795" s="216">
        <v>784</v>
      </c>
      <c r="C795" s="226"/>
      <c r="D795" s="227"/>
      <c r="E795" s="224"/>
      <c r="F795" s="224"/>
      <c r="G795" s="222"/>
      <c r="H795" s="221">
        <v>0.1</v>
      </c>
      <c r="I795" s="222"/>
      <c r="J795" s="223">
        <v>0</v>
      </c>
      <c r="K795" s="224"/>
      <c r="L795" s="224"/>
      <c r="M795" s="215"/>
      <c r="AR795" s="205">
        <v>0</v>
      </c>
      <c r="AS795" s="205">
        <v>0</v>
      </c>
      <c r="AT795" s="205">
        <v>0</v>
      </c>
    </row>
    <row r="796" spans="1:46" ht="15.75" hidden="1" customHeight="1" outlineLevel="1">
      <c r="A796" s="8" t="s">
        <v>61</v>
      </c>
      <c r="B796" s="216">
        <v>785</v>
      </c>
      <c r="C796" s="226"/>
      <c r="D796" s="227"/>
      <c r="E796" s="224"/>
      <c r="F796" s="224"/>
      <c r="G796" s="222"/>
      <c r="H796" s="221">
        <v>0.1</v>
      </c>
      <c r="I796" s="222"/>
      <c r="J796" s="223">
        <v>0</v>
      </c>
      <c r="K796" s="224"/>
      <c r="L796" s="224"/>
      <c r="M796" s="215"/>
      <c r="AR796" s="205">
        <v>0</v>
      </c>
      <c r="AS796" s="205">
        <v>0</v>
      </c>
      <c r="AT796" s="205">
        <v>0</v>
      </c>
    </row>
    <row r="797" spans="1:46" ht="15.75" hidden="1" customHeight="1" outlineLevel="1">
      <c r="A797" s="8" t="s">
        <v>61</v>
      </c>
      <c r="B797" s="216">
        <v>786</v>
      </c>
      <c r="C797" s="226"/>
      <c r="D797" s="227"/>
      <c r="E797" s="224"/>
      <c r="F797" s="224"/>
      <c r="G797" s="222"/>
      <c r="H797" s="221">
        <v>0.1</v>
      </c>
      <c r="I797" s="222"/>
      <c r="J797" s="223">
        <v>0</v>
      </c>
      <c r="K797" s="224"/>
      <c r="L797" s="224"/>
      <c r="M797" s="215"/>
      <c r="AR797" s="205">
        <v>0</v>
      </c>
      <c r="AS797" s="205">
        <v>0</v>
      </c>
      <c r="AT797" s="205">
        <v>0</v>
      </c>
    </row>
    <row r="798" spans="1:46" ht="15.75" hidden="1" customHeight="1" outlineLevel="1">
      <c r="A798" s="8" t="s">
        <v>61</v>
      </c>
      <c r="B798" s="216">
        <v>787</v>
      </c>
      <c r="C798" s="226"/>
      <c r="D798" s="227"/>
      <c r="E798" s="224"/>
      <c r="F798" s="224"/>
      <c r="G798" s="222"/>
      <c r="H798" s="221">
        <v>0.1</v>
      </c>
      <c r="I798" s="222"/>
      <c r="J798" s="223">
        <v>0</v>
      </c>
      <c r="K798" s="224"/>
      <c r="L798" s="224"/>
      <c r="M798" s="215"/>
      <c r="AR798" s="205">
        <v>0</v>
      </c>
      <c r="AS798" s="205">
        <v>0</v>
      </c>
      <c r="AT798" s="205">
        <v>0</v>
      </c>
    </row>
    <row r="799" spans="1:46" ht="15.75" hidden="1" customHeight="1" outlineLevel="1">
      <c r="A799" s="8" t="s">
        <v>61</v>
      </c>
      <c r="B799" s="216">
        <v>788</v>
      </c>
      <c r="C799" s="226"/>
      <c r="D799" s="227"/>
      <c r="E799" s="224"/>
      <c r="F799" s="224"/>
      <c r="G799" s="222"/>
      <c r="H799" s="221">
        <v>0.1</v>
      </c>
      <c r="I799" s="222"/>
      <c r="J799" s="223">
        <v>0</v>
      </c>
      <c r="K799" s="224"/>
      <c r="L799" s="224"/>
      <c r="M799" s="215"/>
      <c r="AR799" s="205">
        <v>0</v>
      </c>
      <c r="AS799" s="205">
        <v>0</v>
      </c>
      <c r="AT799" s="205">
        <v>0</v>
      </c>
    </row>
    <row r="800" spans="1:46" ht="15.75" hidden="1" customHeight="1" outlineLevel="1">
      <c r="A800" s="8" t="s">
        <v>61</v>
      </c>
      <c r="B800" s="216">
        <v>789</v>
      </c>
      <c r="C800" s="226"/>
      <c r="D800" s="227"/>
      <c r="E800" s="224"/>
      <c r="F800" s="224"/>
      <c r="G800" s="222"/>
      <c r="H800" s="221">
        <v>0.1</v>
      </c>
      <c r="I800" s="222"/>
      <c r="J800" s="223">
        <v>0</v>
      </c>
      <c r="K800" s="224"/>
      <c r="L800" s="224"/>
      <c r="M800" s="215"/>
      <c r="AR800" s="205">
        <v>0</v>
      </c>
      <c r="AS800" s="205">
        <v>0</v>
      </c>
      <c r="AT800" s="205">
        <v>0</v>
      </c>
    </row>
    <row r="801" spans="1:46" ht="15.75" hidden="1" customHeight="1" outlineLevel="1">
      <c r="A801" s="8" t="s">
        <v>61</v>
      </c>
      <c r="B801" s="216">
        <v>790</v>
      </c>
      <c r="C801" s="226"/>
      <c r="D801" s="227"/>
      <c r="E801" s="224"/>
      <c r="F801" s="224"/>
      <c r="G801" s="222"/>
      <c r="H801" s="221">
        <v>0.1</v>
      </c>
      <c r="I801" s="222"/>
      <c r="J801" s="223">
        <v>0</v>
      </c>
      <c r="K801" s="224"/>
      <c r="L801" s="224"/>
      <c r="M801" s="215"/>
      <c r="AR801" s="205">
        <v>0</v>
      </c>
      <c r="AS801" s="205">
        <v>0</v>
      </c>
      <c r="AT801" s="205">
        <v>0</v>
      </c>
    </row>
    <row r="802" spans="1:46" ht="15.75" hidden="1" customHeight="1" outlineLevel="1">
      <c r="A802" s="8" t="s">
        <v>61</v>
      </c>
      <c r="B802" s="216">
        <v>791</v>
      </c>
      <c r="C802" s="226"/>
      <c r="D802" s="227"/>
      <c r="E802" s="224"/>
      <c r="F802" s="224"/>
      <c r="G802" s="222"/>
      <c r="H802" s="221">
        <v>0.1</v>
      </c>
      <c r="I802" s="222"/>
      <c r="J802" s="223">
        <v>0</v>
      </c>
      <c r="K802" s="224"/>
      <c r="L802" s="224"/>
      <c r="M802" s="215"/>
      <c r="AR802" s="205">
        <v>0</v>
      </c>
      <c r="AS802" s="205">
        <v>0</v>
      </c>
      <c r="AT802" s="205">
        <v>0</v>
      </c>
    </row>
    <row r="803" spans="1:46" ht="15.75" hidden="1" customHeight="1" outlineLevel="1">
      <c r="A803" s="8" t="s">
        <v>61</v>
      </c>
      <c r="B803" s="216">
        <v>792</v>
      </c>
      <c r="C803" s="226"/>
      <c r="D803" s="227"/>
      <c r="E803" s="224"/>
      <c r="F803" s="224"/>
      <c r="G803" s="222"/>
      <c r="H803" s="221">
        <v>0.1</v>
      </c>
      <c r="I803" s="222"/>
      <c r="J803" s="223">
        <v>0</v>
      </c>
      <c r="K803" s="224"/>
      <c r="L803" s="224"/>
      <c r="M803" s="215"/>
      <c r="AR803" s="205">
        <v>0</v>
      </c>
      <c r="AS803" s="205">
        <v>0</v>
      </c>
      <c r="AT803" s="205">
        <v>0</v>
      </c>
    </row>
    <row r="804" spans="1:46" ht="15.75" hidden="1" customHeight="1" outlineLevel="1">
      <c r="A804" s="8" t="s">
        <v>61</v>
      </c>
      <c r="B804" s="216">
        <v>793</v>
      </c>
      <c r="C804" s="226"/>
      <c r="D804" s="227"/>
      <c r="E804" s="224"/>
      <c r="F804" s="224"/>
      <c r="G804" s="222"/>
      <c r="H804" s="221">
        <v>0.1</v>
      </c>
      <c r="I804" s="222"/>
      <c r="J804" s="223">
        <v>0</v>
      </c>
      <c r="K804" s="224"/>
      <c r="L804" s="224"/>
      <c r="M804" s="215"/>
      <c r="AR804" s="205">
        <v>0</v>
      </c>
      <c r="AS804" s="205">
        <v>0</v>
      </c>
      <c r="AT804" s="205">
        <v>0</v>
      </c>
    </row>
    <row r="805" spans="1:46" ht="15.75" hidden="1" customHeight="1" outlineLevel="1">
      <c r="A805" s="8" t="s">
        <v>61</v>
      </c>
      <c r="B805" s="216">
        <v>794</v>
      </c>
      <c r="C805" s="226"/>
      <c r="D805" s="227"/>
      <c r="E805" s="224"/>
      <c r="F805" s="224"/>
      <c r="G805" s="222"/>
      <c r="H805" s="221">
        <v>0.1</v>
      </c>
      <c r="I805" s="222"/>
      <c r="J805" s="223">
        <v>0</v>
      </c>
      <c r="K805" s="224"/>
      <c r="L805" s="224"/>
      <c r="M805" s="215"/>
      <c r="AR805" s="205">
        <v>0</v>
      </c>
      <c r="AS805" s="205">
        <v>0</v>
      </c>
      <c r="AT805" s="205">
        <v>0</v>
      </c>
    </row>
    <row r="806" spans="1:46" ht="15.75" hidden="1" customHeight="1" outlineLevel="1">
      <c r="A806" s="8" t="s">
        <v>61</v>
      </c>
      <c r="B806" s="216">
        <v>795</v>
      </c>
      <c r="C806" s="226"/>
      <c r="D806" s="227"/>
      <c r="E806" s="224"/>
      <c r="F806" s="224"/>
      <c r="G806" s="222"/>
      <c r="H806" s="221">
        <v>0.1</v>
      </c>
      <c r="I806" s="222"/>
      <c r="J806" s="223">
        <v>0</v>
      </c>
      <c r="K806" s="224"/>
      <c r="L806" s="224"/>
      <c r="M806" s="215"/>
      <c r="AR806" s="205">
        <v>0</v>
      </c>
      <c r="AS806" s="205">
        <v>0</v>
      </c>
      <c r="AT806" s="205">
        <v>0</v>
      </c>
    </row>
    <row r="807" spans="1:46" ht="15.75" hidden="1" customHeight="1" outlineLevel="1">
      <c r="A807" s="8" t="s">
        <v>61</v>
      </c>
      <c r="B807" s="216">
        <v>796</v>
      </c>
      <c r="C807" s="226"/>
      <c r="D807" s="227"/>
      <c r="E807" s="224"/>
      <c r="F807" s="224"/>
      <c r="G807" s="222"/>
      <c r="H807" s="221">
        <v>0.1</v>
      </c>
      <c r="I807" s="222"/>
      <c r="J807" s="223">
        <v>0</v>
      </c>
      <c r="K807" s="224"/>
      <c r="L807" s="224"/>
      <c r="M807" s="215"/>
      <c r="AR807" s="205">
        <v>0</v>
      </c>
      <c r="AS807" s="205">
        <v>0</v>
      </c>
      <c r="AT807" s="205">
        <v>0</v>
      </c>
    </row>
    <row r="808" spans="1:46" ht="15.75" hidden="1" customHeight="1" outlineLevel="1">
      <c r="A808" s="8" t="s">
        <v>61</v>
      </c>
      <c r="B808" s="216">
        <v>797</v>
      </c>
      <c r="C808" s="226"/>
      <c r="D808" s="227"/>
      <c r="E808" s="224"/>
      <c r="F808" s="224"/>
      <c r="G808" s="222"/>
      <c r="H808" s="221">
        <v>0.1</v>
      </c>
      <c r="I808" s="222"/>
      <c r="J808" s="223">
        <v>0</v>
      </c>
      <c r="K808" s="224"/>
      <c r="L808" s="224"/>
      <c r="M808" s="215"/>
      <c r="AR808" s="205">
        <v>0</v>
      </c>
      <c r="AS808" s="205">
        <v>0</v>
      </c>
      <c r="AT808" s="205">
        <v>0</v>
      </c>
    </row>
    <row r="809" spans="1:46" ht="15.75" hidden="1" customHeight="1" outlineLevel="1">
      <c r="A809" s="8" t="s">
        <v>61</v>
      </c>
      <c r="B809" s="216">
        <v>798</v>
      </c>
      <c r="C809" s="226"/>
      <c r="D809" s="227"/>
      <c r="E809" s="224"/>
      <c r="F809" s="224"/>
      <c r="G809" s="222"/>
      <c r="H809" s="221">
        <v>0.1</v>
      </c>
      <c r="I809" s="222"/>
      <c r="J809" s="223">
        <v>0</v>
      </c>
      <c r="K809" s="224"/>
      <c r="L809" s="224"/>
      <c r="M809" s="215"/>
      <c r="AR809" s="205">
        <v>0</v>
      </c>
      <c r="AS809" s="205">
        <v>0</v>
      </c>
      <c r="AT809" s="205">
        <v>0</v>
      </c>
    </row>
    <row r="810" spans="1:46" ht="15.75" hidden="1" customHeight="1" outlineLevel="1">
      <c r="A810" s="8" t="s">
        <v>61</v>
      </c>
      <c r="B810" s="216">
        <v>799</v>
      </c>
      <c r="C810" s="226"/>
      <c r="D810" s="227"/>
      <c r="E810" s="224"/>
      <c r="F810" s="224"/>
      <c r="G810" s="222"/>
      <c r="H810" s="221">
        <v>0.1</v>
      </c>
      <c r="I810" s="222"/>
      <c r="J810" s="223">
        <v>0</v>
      </c>
      <c r="K810" s="224"/>
      <c r="L810" s="224"/>
      <c r="M810" s="215"/>
      <c r="AR810" s="205">
        <v>0</v>
      </c>
      <c r="AS810" s="205">
        <v>0</v>
      </c>
      <c r="AT810" s="205">
        <v>0</v>
      </c>
    </row>
    <row r="811" spans="1:46" ht="15.75" hidden="1" customHeight="1" outlineLevel="1">
      <c r="A811" s="8" t="s">
        <v>61</v>
      </c>
      <c r="B811" s="216">
        <v>800</v>
      </c>
      <c r="C811" s="226"/>
      <c r="D811" s="227"/>
      <c r="E811" s="224"/>
      <c r="F811" s="224"/>
      <c r="G811" s="222"/>
      <c r="H811" s="221">
        <v>0.1</v>
      </c>
      <c r="I811" s="222"/>
      <c r="J811" s="223">
        <v>0</v>
      </c>
      <c r="K811" s="224"/>
      <c r="L811" s="224"/>
      <c r="M811" s="215"/>
      <c r="AR811" s="205">
        <v>0</v>
      </c>
      <c r="AS811" s="205">
        <v>0</v>
      </c>
      <c r="AT811" s="205">
        <v>0</v>
      </c>
    </row>
    <row r="812" spans="1:46" ht="15.75" hidden="1" customHeight="1" outlineLevel="1">
      <c r="A812" s="8" t="s">
        <v>61</v>
      </c>
      <c r="B812" s="216">
        <v>801</v>
      </c>
      <c r="C812" s="226"/>
      <c r="D812" s="227"/>
      <c r="E812" s="224"/>
      <c r="F812" s="224"/>
      <c r="G812" s="222"/>
      <c r="H812" s="221">
        <v>0.1</v>
      </c>
      <c r="I812" s="222"/>
      <c r="J812" s="223">
        <v>0</v>
      </c>
      <c r="K812" s="224"/>
      <c r="L812" s="224"/>
      <c r="M812" s="215"/>
      <c r="AR812" s="205">
        <v>0</v>
      </c>
      <c r="AS812" s="205">
        <v>0</v>
      </c>
      <c r="AT812" s="205">
        <v>0</v>
      </c>
    </row>
    <row r="813" spans="1:46" ht="15.75" hidden="1" customHeight="1" outlineLevel="1">
      <c r="A813" s="8" t="s">
        <v>61</v>
      </c>
      <c r="B813" s="216">
        <v>802</v>
      </c>
      <c r="C813" s="226"/>
      <c r="D813" s="227"/>
      <c r="E813" s="224"/>
      <c r="F813" s="224"/>
      <c r="G813" s="222"/>
      <c r="H813" s="221">
        <v>0.1</v>
      </c>
      <c r="I813" s="222"/>
      <c r="J813" s="223">
        <v>0</v>
      </c>
      <c r="K813" s="224"/>
      <c r="L813" s="224"/>
      <c r="M813" s="215"/>
      <c r="AR813" s="205">
        <v>0</v>
      </c>
      <c r="AS813" s="205">
        <v>0</v>
      </c>
      <c r="AT813" s="205">
        <v>0</v>
      </c>
    </row>
    <row r="814" spans="1:46" ht="15.75" hidden="1" customHeight="1" outlineLevel="1">
      <c r="A814" s="8" t="s">
        <v>61</v>
      </c>
      <c r="B814" s="216">
        <v>803</v>
      </c>
      <c r="C814" s="226"/>
      <c r="D814" s="227"/>
      <c r="E814" s="224"/>
      <c r="F814" s="224"/>
      <c r="G814" s="222"/>
      <c r="H814" s="221">
        <v>0.1</v>
      </c>
      <c r="I814" s="222"/>
      <c r="J814" s="223">
        <v>0</v>
      </c>
      <c r="K814" s="224"/>
      <c r="L814" s="224"/>
      <c r="M814" s="215"/>
      <c r="AR814" s="205">
        <v>0</v>
      </c>
      <c r="AS814" s="205">
        <v>0</v>
      </c>
      <c r="AT814" s="205">
        <v>0</v>
      </c>
    </row>
    <row r="815" spans="1:46" ht="15.75" hidden="1" customHeight="1" outlineLevel="1">
      <c r="A815" s="8" t="s">
        <v>61</v>
      </c>
      <c r="B815" s="216">
        <v>804</v>
      </c>
      <c r="C815" s="226"/>
      <c r="D815" s="227"/>
      <c r="E815" s="224"/>
      <c r="F815" s="224"/>
      <c r="G815" s="222"/>
      <c r="H815" s="221">
        <v>0.1</v>
      </c>
      <c r="I815" s="222"/>
      <c r="J815" s="223">
        <v>0</v>
      </c>
      <c r="K815" s="224"/>
      <c r="L815" s="224"/>
      <c r="M815" s="215"/>
      <c r="AR815" s="205">
        <v>0</v>
      </c>
      <c r="AS815" s="205">
        <v>0</v>
      </c>
      <c r="AT815" s="205">
        <v>0</v>
      </c>
    </row>
    <row r="816" spans="1:46" ht="15.75" hidden="1" customHeight="1" outlineLevel="1">
      <c r="A816" s="8" t="s">
        <v>61</v>
      </c>
      <c r="B816" s="216">
        <v>805</v>
      </c>
      <c r="C816" s="226"/>
      <c r="D816" s="227"/>
      <c r="E816" s="224"/>
      <c r="F816" s="224"/>
      <c r="G816" s="222"/>
      <c r="H816" s="221">
        <v>0.1</v>
      </c>
      <c r="I816" s="222"/>
      <c r="J816" s="223">
        <v>0</v>
      </c>
      <c r="K816" s="224"/>
      <c r="L816" s="224"/>
      <c r="M816" s="215"/>
      <c r="AR816" s="205">
        <v>0</v>
      </c>
      <c r="AS816" s="205">
        <v>0</v>
      </c>
      <c r="AT816" s="205">
        <v>0</v>
      </c>
    </row>
    <row r="817" spans="1:46" ht="15.75" hidden="1" customHeight="1" outlineLevel="1">
      <c r="A817" s="8" t="s">
        <v>61</v>
      </c>
      <c r="B817" s="216">
        <v>806</v>
      </c>
      <c r="C817" s="226"/>
      <c r="D817" s="227"/>
      <c r="E817" s="224"/>
      <c r="F817" s="224"/>
      <c r="G817" s="222"/>
      <c r="H817" s="221">
        <v>0.1</v>
      </c>
      <c r="I817" s="222"/>
      <c r="J817" s="223">
        <v>0</v>
      </c>
      <c r="K817" s="224"/>
      <c r="L817" s="224"/>
      <c r="M817" s="215"/>
      <c r="AR817" s="205">
        <v>0</v>
      </c>
      <c r="AS817" s="205">
        <v>0</v>
      </c>
      <c r="AT817" s="205">
        <v>0</v>
      </c>
    </row>
    <row r="818" spans="1:46" ht="15.75" hidden="1" customHeight="1" outlineLevel="1">
      <c r="A818" s="8" t="s">
        <v>61</v>
      </c>
      <c r="B818" s="216">
        <v>807</v>
      </c>
      <c r="C818" s="226"/>
      <c r="D818" s="227"/>
      <c r="E818" s="224"/>
      <c r="F818" s="224"/>
      <c r="G818" s="222"/>
      <c r="H818" s="221">
        <v>0.1</v>
      </c>
      <c r="I818" s="222"/>
      <c r="J818" s="223">
        <v>0</v>
      </c>
      <c r="K818" s="224"/>
      <c r="L818" s="224"/>
      <c r="M818" s="215"/>
      <c r="AR818" s="205">
        <v>0</v>
      </c>
      <c r="AS818" s="205">
        <v>0</v>
      </c>
      <c r="AT818" s="205">
        <v>0</v>
      </c>
    </row>
    <row r="819" spans="1:46" ht="15.75" hidden="1" customHeight="1" outlineLevel="1">
      <c r="A819" s="8" t="s">
        <v>61</v>
      </c>
      <c r="B819" s="216">
        <v>808</v>
      </c>
      <c r="C819" s="226"/>
      <c r="D819" s="227"/>
      <c r="E819" s="224"/>
      <c r="F819" s="224"/>
      <c r="G819" s="222"/>
      <c r="H819" s="221">
        <v>0.1</v>
      </c>
      <c r="I819" s="222"/>
      <c r="J819" s="223">
        <v>0</v>
      </c>
      <c r="K819" s="224"/>
      <c r="L819" s="224"/>
      <c r="M819" s="215"/>
      <c r="AR819" s="205">
        <v>0</v>
      </c>
      <c r="AS819" s="205">
        <v>0</v>
      </c>
      <c r="AT819" s="205">
        <v>0</v>
      </c>
    </row>
    <row r="820" spans="1:46" ht="15.75" hidden="1" customHeight="1" outlineLevel="1">
      <c r="A820" s="8" t="s">
        <v>61</v>
      </c>
      <c r="B820" s="216">
        <v>809</v>
      </c>
      <c r="C820" s="226"/>
      <c r="D820" s="227"/>
      <c r="E820" s="224"/>
      <c r="F820" s="224"/>
      <c r="G820" s="222"/>
      <c r="H820" s="221">
        <v>0.1</v>
      </c>
      <c r="I820" s="222"/>
      <c r="J820" s="223">
        <v>0</v>
      </c>
      <c r="K820" s="224"/>
      <c r="L820" s="224"/>
      <c r="M820" s="215"/>
      <c r="AR820" s="205">
        <v>0</v>
      </c>
      <c r="AS820" s="205">
        <v>0</v>
      </c>
      <c r="AT820" s="205">
        <v>0</v>
      </c>
    </row>
    <row r="821" spans="1:46" ht="15.75" hidden="1" customHeight="1" outlineLevel="1">
      <c r="A821" s="8" t="s">
        <v>61</v>
      </c>
      <c r="B821" s="216">
        <v>810</v>
      </c>
      <c r="C821" s="226"/>
      <c r="D821" s="227"/>
      <c r="E821" s="224"/>
      <c r="F821" s="224"/>
      <c r="G821" s="222"/>
      <c r="H821" s="221">
        <v>0.1</v>
      </c>
      <c r="I821" s="222"/>
      <c r="J821" s="223">
        <v>0</v>
      </c>
      <c r="K821" s="224"/>
      <c r="L821" s="224"/>
      <c r="M821" s="215"/>
      <c r="AR821" s="205">
        <v>0</v>
      </c>
      <c r="AS821" s="205">
        <v>0</v>
      </c>
      <c r="AT821" s="205">
        <v>0</v>
      </c>
    </row>
    <row r="822" spans="1:46" ht="15.75" hidden="1" customHeight="1" outlineLevel="1">
      <c r="A822" s="8" t="s">
        <v>61</v>
      </c>
      <c r="B822" s="216">
        <v>811</v>
      </c>
      <c r="C822" s="226"/>
      <c r="D822" s="227"/>
      <c r="E822" s="224"/>
      <c r="F822" s="224"/>
      <c r="G822" s="222"/>
      <c r="H822" s="221">
        <v>0.1</v>
      </c>
      <c r="I822" s="222"/>
      <c r="J822" s="223">
        <v>0</v>
      </c>
      <c r="K822" s="224"/>
      <c r="L822" s="224"/>
      <c r="M822" s="215"/>
      <c r="AR822" s="205">
        <v>0</v>
      </c>
      <c r="AS822" s="205">
        <v>0</v>
      </c>
      <c r="AT822" s="205">
        <v>0</v>
      </c>
    </row>
    <row r="823" spans="1:46" ht="15.75" hidden="1" customHeight="1" outlineLevel="1">
      <c r="A823" s="8" t="s">
        <v>61</v>
      </c>
      <c r="B823" s="216">
        <v>812</v>
      </c>
      <c r="C823" s="226"/>
      <c r="D823" s="227"/>
      <c r="E823" s="224"/>
      <c r="F823" s="224"/>
      <c r="G823" s="222"/>
      <c r="H823" s="221">
        <v>0.1</v>
      </c>
      <c r="I823" s="222"/>
      <c r="J823" s="223">
        <v>0</v>
      </c>
      <c r="K823" s="224"/>
      <c r="L823" s="224"/>
      <c r="M823" s="215"/>
      <c r="AR823" s="205">
        <v>0</v>
      </c>
      <c r="AS823" s="205">
        <v>0</v>
      </c>
      <c r="AT823" s="205">
        <v>0</v>
      </c>
    </row>
    <row r="824" spans="1:46" ht="15.75" hidden="1" customHeight="1" outlineLevel="1">
      <c r="A824" s="8" t="s">
        <v>61</v>
      </c>
      <c r="B824" s="216">
        <v>813</v>
      </c>
      <c r="C824" s="226"/>
      <c r="D824" s="227"/>
      <c r="E824" s="224"/>
      <c r="F824" s="224"/>
      <c r="G824" s="222"/>
      <c r="H824" s="221">
        <v>0.1</v>
      </c>
      <c r="I824" s="222"/>
      <c r="J824" s="223">
        <v>0</v>
      </c>
      <c r="K824" s="224"/>
      <c r="L824" s="224"/>
      <c r="M824" s="215"/>
      <c r="AR824" s="205">
        <v>0</v>
      </c>
      <c r="AS824" s="205">
        <v>0</v>
      </c>
      <c r="AT824" s="205">
        <v>0</v>
      </c>
    </row>
    <row r="825" spans="1:46" ht="15.75" hidden="1" customHeight="1" outlineLevel="1">
      <c r="A825" s="8" t="s">
        <v>61</v>
      </c>
      <c r="B825" s="216">
        <v>814</v>
      </c>
      <c r="C825" s="226"/>
      <c r="D825" s="227"/>
      <c r="E825" s="224"/>
      <c r="F825" s="224"/>
      <c r="G825" s="222"/>
      <c r="H825" s="221">
        <v>0.1</v>
      </c>
      <c r="I825" s="222"/>
      <c r="J825" s="223">
        <v>0</v>
      </c>
      <c r="K825" s="224"/>
      <c r="L825" s="224"/>
      <c r="M825" s="215"/>
      <c r="AR825" s="205">
        <v>0</v>
      </c>
      <c r="AS825" s="205">
        <v>0</v>
      </c>
      <c r="AT825" s="205">
        <v>0</v>
      </c>
    </row>
    <row r="826" spans="1:46" ht="15.75" hidden="1" customHeight="1" outlineLevel="1">
      <c r="A826" s="8" t="s">
        <v>61</v>
      </c>
      <c r="B826" s="216">
        <v>815</v>
      </c>
      <c r="C826" s="226"/>
      <c r="D826" s="227"/>
      <c r="E826" s="224"/>
      <c r="F826" s="224"/>
      <c r="G826" s="222"/>
      <c r="H826" s="221">
        <v>0.1</v>
      </c>
      <c r="I826" s="222"/>
      <c r="J826" s="223">
        <v>0</v>
      </c>
      <c r="K826" s="224"/>
      <c r="L826" s="224"/>
      <c r="M826" s="215"/>
      <c r="AR826" s="205">
        <v>0</v>
      </c>
      <c r="AS826" s="205">
        <v>0</v>
      </c>
      <c r="AT826" s="205">
        <v>0</v>
      </c>
    </row>
    <row r="827" spans="1:46" ht="15.75" hidden="1" customHeight="1" outlineLevel="1">
      <c r="A827" s="8" t="s">
        <v>61</v>
      </c>
      <c r="B827" s="216">
        <v>816</v>
      </c>
      <c r="C827" s="226"/>
      <c r="D827" s="227"/>
      <c r="E827" s="224"/>
      <c r="F827" s="224"/>
      <c r="G827" s="222"/>
      <c r="H827" s="221">
        <v>0.1</v>
      </c>
      <c r="I827" s="222"/>
      <c r="J827" s="223">
        <v>0</v>
      </c>
      <c r="K827" s="224"/>
      <c r="L827" s="224"/>
      <c r="M827" s="215"/>
      <c r="AR827" s="205">
        <v>0</v>
      </c>
      <c r="AS827" s="205">
        <v>0</v>
      </c>
      <c r="AT827" s="205">
        <v>0</v>
      </c>
    </row>
    <row r="828" spans="1:46" ht="15.75" hidden="1" customHeight="1" outlineLevel="1">
      <c r="A828" s="8" t="s">
        <v>61</v>
      </c>
      <c r="B828" s="216">
        <v>817</v>
      </c>
      <c r="C828" s="226"/>
      <c r="D828" s="227"/>
      <c r="E828" s="224"/>
      <c r="F828" s="224"/>
      <c r="G828" s="222"/>
      <c r="H828" s="221">
        <v>0.1</v>
      </c>
      <c r="I828" s="222"/>
      <c r="J828" s="223">
        <v>0</v>
      </c>
      <c r="K828" s="224"/>
      <c r="L828" s="224"/>
      <c r="M828" s="215"/>
      <c r="AR828" s="205">
        <v>0</v>
      </c>
      <c r="AS828" s="205">
        <v>0</v>
      </c>
      <c r="AT828" s="205">
        <v>0</v>
      </c>
    </row>
    <row r="829" spans="1:46" ht="15.75" hidden="1" customHeight="1" outlineLevel="1">
      <c r="A829" s="8" t="s">
        <v>61</v>
      </c>
      <c r="B829" s="216">
        <v>818</v>
      </c>
      <c r="C829" s="226"/>
      <c r="D829" s="227"/>
      <c r="E829" s="224"/>
      <c r="F829" s="224"/>
      <c r="G829" s="222"/>
      <c r="H829" s="221">
        <v>0.1</v>
      </c>
      <c r="I829" s="222"/>
      <c r="J829" s="223">
        <v>0</v>
      </c>
      <c r="K829" s="224"/>
      <c r="L829" s="224"/>
      <c r="M829" s="215"/>
      <c r="AR829" s="205">
        <v>0</v>
      </c>
      <c r="AS829" s="205">
        <v>0</v>
      </c>
      <c r="AT829" s="205">
        <v>0</v>
      </c>
    </row>
    <row r="830" spans="1:46" ht="15.75" hidden="1" customHeight="1" outlineLevel="1">
      <c r="A830" s="8" t="s">
        <v>61</v>
      </c>
      <c r="B830" s="216">
        <v>819</v>
      </c>
      <c r="C830" s="226"/>
      <c r="D830" s="227"/>
      <c r="E830" s="224"/>
      <c r="F830" s="224"/>
      <c r="G830" s="222"/>
      <c r="H830" s="221">
        <v>0.1</v>
      </c>
      <c r="I830" s="222"/>
      <c r="J830" s="223">
        <v>0</v>
      </c>
      <c r="K830" s="224"/>
      <c r="L830" s="224"/>
      <c r="M830" s="215"/>
      <c r="AR830" s="205">
        <v>0</v>
      </c>
      <c r="AS830" s="205">
        <v>0</v>
      </c>
      <c r="AT830" s="205">
        <v>0</v>
      </c>
    </row>
    <row r="831" spans="1:46" ht="15.75" hidden="1" customHeight="1" outlineLevel="1">
      <c r="A831" s="8" t="s">
        <v>61</v>
      </c>
      <c r="B831" s="216">
        <v>820</v>
      </c>
      <c r="C831" s="226"/>
      <c r="D831" s="227"/>
      <c r="E831" s="224"/>
      <c r="F831" s="224"/>
      <c r="G831" s="222"/>
      <c r="H831" s="221">
        <v>0.1</v>
      </c>
      <c r="I831" s="222"/>
      <c r="J831" s="223">
        <v>0</v>
      </c>
      <c r="K831" s="224"/>
      <c r="L831" s="224"/>
      <c r="M831" s="215"/>
      <c r="AR831" s="205">
        <v>0</v>
      </c>
      <c r="AS831" s="205">
        <v>0</v>
      </c>
      <c r="AT831" s="205">
        <v>0</v>
      </c>
    </row>
    <row r="832" spans="1:46" ht="15.75" hidden="1" customHeight="1" outlineLevel="1">
      <c r="A832" s="8" t="s">
        <v>61</v>
      </c>
      <c r="B832" s="216">
        <v>821</v>
      </c>
      <c r="C832" s="226"/>
      <c r="D832" s="227"/>
      <c r="E832" s="224"/>
      <c r="F832" s="224"/>
      <c r="G832" s="222"/>
      <c r="H832" s="221">
        <v>0.1</v>
      </c>
      <c r="I832" s="222"/>
      <c r="J832" s="223">
        <v>0</v>
      </c>
      <c r="K832" s="224"/>
      <c r="L832" s="224"/>
      <c r="M832" s="215"/>
      <c r="AR832" s="205">
        <v>0</v>
      </c>
      <c r="AS832" s="205">
        <v>0</v>
      </c>
      <c r="AT832" s="205">
        <v>0</v>
      </c>
    </row>
    <row r="833" spans="1:46" ht="15.75" hidden="1" customHeight="1" outlineLevel="1">
      <c r="A833" s="8" t="s">
        <v>61</v>
      </c>
      <c r="B833" s="216">
        <v>822</v>
      </c>
      <c r="C833" s="226"/>
      <c r="D833" s="227"/>
      <c r="E833" s="224"/>
      <c r="F833" s="224"/>
      <c r="G833" s="222"/>
      <c r="H833" s="221">
        <v>0.1</v>
      </c>
      <c r="I833" s="222"/>
      <c r="J833" s="223">
        <v>0</v>
      </c>
      <c r="K833" s="224"/>
      <c r="L833" s="224"/>
      <c r="M833" s="215"/>
      <c r="AR833" s="205">
        <v>0</v>
      </c>
      <c r="AS833" s="205">
        <v>0</v>
      </c>
      <c r="AT833" s="205">
        <v>0</v>
      </c>
    </row>
    <row r="834" spans="1:46" ht="15.75" hidden="1" customHeight="1" outlineLevel="1">
      <c r="A834" s="8" t="s">
        <v>61</v>
      </c>
      <c r="B834" s="216">
        <v>823</v>
      </c>
      <c r="C834" s="226"/>
      <c r="D834" s="227"/>
      <c r="E834" s="224"/>
      <c r="F834" s="224"/>
      <c r="G834" s="222"/>
      <c r="H834" s="221">
        <v>0.1</v>
      </c>
      <c r="I834" s="222"/>
      <c r="J834" s="223">
        <v>0</v>
      </c>
      <c r="K834" s="224"/>
      <c r="L834" s="224"/>
      <c r="M834" s="215"/>
      <c r="AR834" s="205">
        <v>0</v>
      </c>
      <c r="AS834" s="205">
        <v>0</v>
      </c>
      <c r="AT834" s="205">
        <v>0</v>
      </c>
    </row>
    <row r="835" spans="1:46" ht="15.75" hidden="1" customHeight="1" outlineLevel="1">
      <c r="A835" s="8" t="s">
        <v>61</v>
      </c>
      <c r="B835" s="216">
        <v>824</v>
      </c>
      <c r="C835" s="226"/>
      <c r="D835" s="227"/>
      <c r="E835" s="224"/>
      <c r="F835" s="224"/>
      <c r="G835" s="222"/>
      <c r="H835" s="221">
        <v>0.1</v>
      </c>
      <c r="I835" s="222"/>
      <c r="J835" s="223">
        <v>0</v>
      </c>
      <c r="K835" s="224"/>
      <c r="L835" s="224"/>
      <c r="M835" s="215"/>
      <c r="AR835" s="205">
        <v>0</v>
      </c>
      <c r="AS835" s="205">
        <v>0</v>
      </c>
      <c r="AT835" s="205">
        <v>0</v>
      </c>
    </row>
    <row r="836" spans="1:46" ht="15.75" hidden="1" customHeight="1" outlineLevel="1">
      <c r="A836" s="8" t="s">
        <v>61</v>
      </c>
      <c r="B836" s="216">
        <v>825</v>
      </c>
      <c r="C836" s="226"/>
      <c r="D836" s="227"/>
      <c r="E836" s="224"/>
      <c r="F836" s="224"/>
      <c r="G836" s="222"/>
      <c r="H836" s="221">
        <v>0.1</v>
      </c>
      <c r="I836" s="222"/>
      <c r="J836" s="223">
        <v>0</v>
      </c>
      <c r="K836" s="224"/>
      <c r="L836" s="224"/>
      <c r="M836" s="215"/>
      <c r="AR836" s="205">
        <v>0</v>
      </c>
      <c r="AS836" s="205">
        <v>0</v>
      </c>
      <c r="AT836" s="205">
        <v>0</v>
      </c>
    </row>
    <row r="837" spans="1:46" ht="15.75" hidden="1" customHeight="1" outlineLevel="1">
      <c r="A837" s="8" t="s">
        <v>61</v>
      </c>
      <c r="B837" s="216">
        <v>826</v>
      </c>
      <c r="C837" s="226"/>
      <c r="D837" s="227"/>
      <c r="E837" s="224"/>
      <c r="F837" s="224"/>
      <c r="G837" s="222"/>
      <c r="H837" s="221">
        <v>0.1</v>
      </c>
      <c r="I837" s="222"/>
      <c r="J837" s="223">
        <v>0</v>
      </c>
      <c r="K837" s="224"/>
      <c r="L837" s="224"/>
      <c r="M837" s="215"/>
      <c r="AR837" s="205">
        <v>0</v>
      </c>
      <c r="AS837" s="205">
        <v>0</v>
      </c>
      <c r="AT837" s="205">
        <v>0</v>
      </c>
    </row>
    <row r="838" spans="1:46" ht="15.75" hidden="1" customHeight="1" outlineLevel="1">
      <c r="A838" s="8" t="s">
        <v>61</v>
      </c>
      <c r="B838" s="216">
        <v>827</v>
      </c>
      <c r="C838" s="226"/>
      <c r="D838" s="227"/>
      <c r="E838" s="224"/>
      <c r="F838" s="224"/>
      <c r="G838" s="222"/>
      <c r="H838" s="221">
        <v>0.1</v>
      </c>
      <c r="I838" s="222"/>
      <c r="J838" s="223">
        <v>0</v>
      </c>
      <c r="K838" s="224"/>
      <c r="L838" s="224"/>
      <c r="M838" s="215"/>
      <c r="AR838" s="205">
        <v>0</v>
      </c>
      <c r="AS838" s="205">
        <v>0</v>
      </c>
      <c r="AT838" s="205">
        <v>0</v>
      </c>
    </row>
    <row r="839" spans="1:46" ht="15.75" hidden="1" customHeight="1" outlineLevel="1">
      <c r="A839" s="8" t="s">
        <v>61</v>
      </c>
      <c r="B839" s="216">
        <v>828</v>
      </c>
      <c r="C839" s="226"/>
      <c r="D839" s="227"/>
      <c r="E839" s="224"/>
      <c r="F839" s="224"/>
      <c r="G839" s="222"/>
      <c r="H839" s="221">
        <v>0.1</v>
      </c>
      <c r="I839" s="222"/>
      <c r="J839" s="223">
        <v>0</v>
      </c>
      <c r="K839" s="224"/>
      <c r="L839" s="224"/>
      <c r="M839" s="215"/>
      <c r="AR839" s="205">
        <v>0</v>
      </c>
      <c r="AS839" s="205">
        <v>0</v>
      </c>
      <c r="AT839" s="205">
        <v>0</v>
      </c>
    </row>
    <row r="840" spans="1:46" ht="15.75" hidden="1" customHeight="1" outlineLevel="1">
      <c r="A840" s="8" t="s">
        <v>61</v>
      </c>
      <c r="B840" s="216">
        <v>829</v>
      </c>
      <c r="C840" s="226"/>
      <c r="D840" s="227"/>
      <c r="E840" s="224"/>
      <c r="F840" s="224"/>
      <c r="G840" s="222"/>
      <c r="H840" s="221">
        <v>0.1</v>
      </c>
      <c r="I840" s="222"/>
      <c r="J840" s="223">
        <v>0</v>
      </c>
      <c r="K840" s="224"/>
      <c r="L840" s="224"/>
      <c r="M840" s="215"/>
      <c r="AR840" s="205">
        <v>0</v>
      </c>
      <c r="AS840" s="205">
        <v>0</v>
      </c>
      <c r="AT840" s="205">
        <v>0</v>
      </c>
    </row>
    <row r="841" spans="1:46" ht="15.75" hidden="1" customHeight="1" outlineLevel="1">
      <c r="A841" s="8" t="s">
        <v>61</v>
      </c>
      <c r="B841" s="216">
        <v>830</v>
      </c>
      <c r="C841" s="226"/>
      <c r="D841" s="227"/>
      <c r="E841" s="224"/>
      <c r="F841" s="224"/>
      <c r="G841" s="222"/>
      <c r="H841" s="221">
        <v>0.1</v>
      </c>
      <c r="I841" s="222"/>
      <c r="J841" s="223">
        <v>0</v>
      </c>
      <c r="K841" s="224"/>
      <c r="L841" s="224"/>
      <c r="M841" s="215"/>
      <c r="AR841" s="205">
        <v>0</v>
      </c>
      <c r="AS841" s="205">
        <v>0</v>
      </c>
      <c r="AT841" s="205">
        <v>0</v>
      </c>
    </row>
    <row r="842" spans="1:46" ht="15.75" hidden="1" customHeight="1" outlineLevel="1">
      <c r="A842" s="8" t="s">
        <v>61</v>
      </c>
      <c r="B842" s="216">
        <v>831</v>
      </c>
      <c r="C842" s="226"/>
      <c r="D842" s="227"/>
      <c r="E842" s="224"/>
      <c r="F842" s="224"/>
      <c r="G842" s="222"/>
      <c r="H842" s="221">
        <v>0.1</v>
      </c>
      <c r="I842" s="222"/>
      <c r="J842" s="223">
        <v>0</v>
      </c>
      <c r="K842" s="224"/>
      <c r="L842" s="224"/>
      <c r="M842" s="215"/>
      <c r="AR842" s="205">
        <v>0</v>
      </c>
      <c r="AS842" s="205">
        <v>0</v>
      </c>
      <c r="AT842" s="205">
        <v>0</v>
      </c>
    </row>
    <row r="843" spans="1:46" ht="15.75" hidden="1" customHeight="1" outlineLevel="1">
      <c r="A843" s="8" t="s">
        <v>61</v>
      </c>
      <c r="B843" s="216">
        <v>832</v>
      </c>
      <c r="C843" s="226"/>
      <c r="D843" s="227"/>
      <c r="E843" s="224"/>
      <c r="F843" s="224"/>
      <c r="G843" s="222"/>
      <c r="H843" s="221">
        <v>0.1</v>
      </c>
      <c r="I843" s="222"/>
      <c r="J843" s="223">
        <v>0</v>
      </c>
      <c r="K843" s="224"/>
      <c r="L843" s="224"/>
      <c r="M843" s="215"/>
      <c r="AR843" s="205">
        <v>0</v>
      </c>
      <c r="AS843" s="205">
        <v>0</v>
      </c>
      <c r="AT843" s="205">
        <v>0</v>
      </c>
    </row>
    <row r="844" spans="1:46" ht="15.75" hidden="1" customHeight="1" outlineLevel="1">
      <c r="A844" s="8" t="s">
        <v>61</v>
      </c>
      <c r="B844" s="216">
        <v>833</v>
      </c>
      <c r="C844" s="226"/>
      <c r="D844" s="227"/>
      <c r="E844" s="224"/>
      <c r="F844" s="224"/>
      <c r="G844" s="222"/>
      <c r="H844" s="221">
        <v>0.1</v>
      </c>
      <c r="I844" s="222"/>
      <c r="J844" s="223">
        <v>0</v>
      </c>
      <c r="K844" s="224"/>
      <c r="L844" s="224"/>
      <c r="M844" s="215"/>
      <c r="AR844" s="205">
        <v>0</v>
      </c>
      <c r="AS844" s="205">
        <v>0</v>
      </c>
      <c r="AT844" s="205">
        <v>0</v>
      </c>
    </row>
    <row r="845" spans="1:46" ht="15.75" hidden="1" customHeight="1" outlineLevel="1">
      <c r="A845" s="8" t="s">
        <v>61</v>
      </c>
      <c r="B845" s="216">
        <v>834</v>
      </c>
      <c r="C845" s="226"/>
      <c r="D845" s="227"/>
      <c r="E845" s="224"/>
      <c r="F845" s="224"/>
      <c r="G845" s="222"/>
      <c r="H845" s="221">
        <v>0.1</v>
      </c>
      <c r="I845" s="222"/>
      <c r="J845" s="223">
        <v>0</v>
      </c>
      <c r="K845" s="224"/>
      <c r="L845" s="224"/>
      <c r="M845" s="215"/>
      <c r="AR845" s="205">
        <v>0</v>
      </c>
      <c r="AS845" s="205">
        <v>0</v>
      </c>
      <c r="AT845" s="205">
        <v>0</v>
      </c>
    </row>
    <row r="846" spans="1:46" ht="15.75" hidden="1" customHeight="1" outlineLevel="1">
      <c r="A846" s="8" t="s">
        <v>61</v>
      </c>
      <c r="B846" s="216">
        <v>835</v>
      </c>
      <c r="C846" s="226"/>
      <c r="D846" s="227"/>
      <c r="E846" s="224"/>
      <c r="F846" s="224"/>
      <c r="G846" s="222"/>
      <c r="H846" s="221">
        <v>0.1</v>
      </c>
      <c r="I846" s="222"/>
      <c r="J846" s="223">
        <v>0</v>
      </c>
      <c r="K846" s="224"/>
      <c r="L846" s="224"/>
      <c r="M846" s="215"/>
      <c r="AR846" s="205">
        <v>0</v>
      </c>
      <c r="AS846" s="205">
        <v>0</v>
      </c>
      <c r="AT846" s="205">
        <v>0</v>
      </c>
    </row>
    <row r="847" spans="1:46" ht="15.75" hidden="1" customHeight="1" outlineLevel="1">
      <c r="A847" s="8" t="s">
        <v>61</v>
      </c>
      <c r="B847" s="216">
        <v>836</v>
      </c>
      <c r="C847" s="226"/>
      <c r="D847" s="227"/>
      <c r="E847" s="224"/>
      <c r="F847" s="224"/>
      <c r="G847" s="222"/>
      <c r="H847" s="221">
        <v>0.1</v>
      </c>
      <c r="I847" s="222"/>
      <c r="J847" s="223">
        <v>0</v>
      </c>
      <c r="K847" s="224"/>
      <c r="L847" s="224"/>
      <c r="M847" s="215"/>
      <c r="AR847" s="205">
        <v>0</v>
      </c>
      <c r="AS847" s="205">
        <v>0</v>
      </c>
      <c r="AT847" s="205">
        <v>0</v>
      </c>
    </row>
    <row r="848" spans="1:46" ht="15.75" hidden="1" customHeight="1" outlineLevel="1">
      <c r="A848" s="8" t="s">
        <v>61</v>
      </c>
      <c r="B848" s="216">
        <v>837</v>
      </c>
      <c r="C848" s="226"/>
      <c r="D848" s="227"/>
      <c r="E848" s="224"/>
      <c r="F848" s="224"/>
      <c r="G848" s="222"/>
      <c r="H848" s="221">
        <v>0.1</v>
      </c>
      <c r="I848" s="222"/>
      <c r="J848" s="223">
        <v>0</v>
      </c>
      <c r="K848" s="224"/>
      <c r="L848" s="224"/>
      <c r="M848" s="215"/>
      <c r="AR848" s="205">
        <v>0</v>
      </c>
      <c r="AS848" s="205">
        <v>0</v>
      </c>
      <c r="AT848" s="205">
        <v>0</v>
      </c>
    </row>
    <row r="849" spans="1:46" ht="15.75" hidden="1" customHeight="1" outlineLevel="1">
      <c r="A849" s="8" t="s">
        <v>61</v>
      </c>
      <c r="B849" s="216">
        <v>838</v>
      </c>
      <c r="C849" s="226"/>
      <c r="D849" s="227"/>
      <c r="E849" s="224"/>
      <c r="F849" s="224"/>
      <c r="G849" s="222"/>
      <c r="H849" s="221">
        <v>0.1</v>
      </c>
      <c r="I849" s="222"/>
      <c r="J849" s="223">
        <v>0</v>
      </c>
      <c r="K849" s="224"/>
      <c r="L849" s="224"/>
      <c r="M849" s="215"/>
      <c r="AR849" s="205">
        <v>0</v>
      </c>
      <c r="AS849" s="205">
        <v>0</v>
      </c>
      <c r="AT849" s="205">
        <v>0</v>
      </c>
    </row>
    <row r="850" spans="1:46" ht="15.75" hidden="1" customHeight="1" outlineLevel="1">
      <c r="A850" s="8" t="s">
        <v>61</v>
      </c>
      <c r="B850" s="216">
        <v>839</v>
      </c>
      <c r="C850" s="226"/>
      <c r="D850" s="227"/>
      <c r="E850" s="224"/>
      <c r="F850" s="224"/>
      <c r="G850" s="222"/>
      <c r="H850" s="221">
        <v>0.1</v>
      </c>
      <c r="I850" s="222"/>
      <c r="J850" s="223">
        <v>0</v>
      </c>
      <c r="K850" s="224"/>
      <c r="L850" s="224"/>
      <c r="M850" s="215"/>
      <c r="AR850" s="205">
        <v>0</v>
      </c>
      <c r="AS850" s="205">
        <v>0</v>
      </c>
      <c r="AT850" s="205">
        <v>0</v>
      </c>
    </row>
    <row r="851" spans="1:46" ht="15.75" hidden="1" customHeight="1" outlineLevel="1">
      <c r="A851" s="8" t="s">
        <v>61</v>
      </c>
      <c r="B851" s="216">
        <v>840</v>
      </c>
      <c r="C851" s="226"/>
      <c r="D851" s="227"/>
      <c r="E851" s="224"/>
      <c r="F851" s="224"/>
      <c r="G851" s="222"/>
      <c r="H851" s="221">
        <v>0.1</v>
      </c>
      <c r="I851" s="222"/>
      <c r="J851" s="223">
        <v>0</v>
      </c>
      <c r="K851" s="224"/>
      <c r="L851" s="224"/>
      <c r="M851" s="215"/>
      <c r="AR851" s="205">
        <v>0</v>
      </c>
      <c r="AS851" s="205">
        <v>0</v>
      </c>
      <c r="AT851" s="205">
        <v>0</v>
      </c>
    </row>
    <row r="852" spans="1:46" ht="15.75" hidden="1" customHeight="1" outlineLevel="1">
      <c r="A852" s="8" t="s">
        <v>61</v>
      </c>
      <c r="B852" s="216">
        <v>841</v>
      </c>
      <c r="C852" s="226"/>
      <c r="D852" s="227"/>
      <c r="E852" s="224"/>
      <c r="F852" s="224"/>
      <c r="G852" s="222"/>
      <c r="H852" s="221">
        <v>0.1</v>
      </c>
      <c r="I852" s="222"/>
      <c r="J852" s="223">
        <v>0</v>
      </c>
      <c r="K852" s="224"/>
      <c r="L852" s="224"/>
      <c r="M852" s="215"/>
      <c r="AR852" s="205">
        <v>0</v>
      </c>
      <c r="AS852" s="205">
        <v>0</v>
      </c>
      <c r="AT852" s="205">
        <v>0</v>
      </c>
    </row>
    <row r="853" spans="1:46" ht="15.75" hidden="1" customHeight="1" outlineLevel="1">
      <c r="A853" s="8" t="s">
        <v>61</v>
      </c>
      <c r="B853" s="216">
        <v>842</v>
      </c>
      <c r="C853" s="226"/>
      <c r="D853" s="227"/>
      <c r="E853" s="224"/>
      <c r="F853" s="224"/>
      <c r="G853" s="222"/>
      <c r="H853" s="221">
        <v>0.1</v>
      </c>
      <c r="I853" s="222"/>
      <c r="J853" s="223">
        <v>0</v>
      </c>
      <c r="K853" s="224"/>
      <c r="L853" s="224"/>
      <c r="M853" s="215"/>
      <c r="AR853" s="205">
        <v>0</v>
      </c>
      <c r="AS853" s="205">
        <v>0</v>
      </c>
      <c r="AT853" s="205">
        <v>0</v>
      </c>
    </row>
    <row r="854" spans="1:46" ht="15.75" hidden="1" customHeight="1" outlineLevel="1">
      <c r="A854" s="8" t="s">
        <v>61</v>
      </c>
      <c r="B854" s="216">
        <v>843</v>
      </c>
      <c r="C854" s="226"/>
      <c r="D854" s="227"/>
      <c r="E854" s="224"/>
      <c r="F854" s="224"/>
      <c r="G854" s="222"/>
      <c r="H854" s="221">
        <v>0.1</v>
      </c>
      <c r="I854" s="222"/>
      <c r="J854" s="223">
        <v>0</v>
      </c>
      <c r="K854" s="224"/>
      <c r="L854" s="224"/>
      <c r="M854" s="215"/>
      <c r="AR854" s="205">
        <v>0</v>
      </c>
      <c r="AS854" s="205">
        <v>0</v>
      </c>
      <c r="AT854" s="205">
        <v>0</v>
      </c>
    </row>
    <row r="855" spans="1:46" ht="15.75" hidden="1" customHeight="1" outlineLevel="1">
      <c r="A855" s="8" t="s">
        <v>61</v>
      </c>
      <c r="B855" s="216">
        <v>844</v>
      </c>
      <c r="C855" s="226"/>
      <c r="D855" s="227"/>
      <c r="E855" s="224"/>
      <c r="F855" s="224"/>
      <c r="G855" s="222"/>
      <c r="H855" s="221">
        <v>0.1</v>
      </c>
      <c r="I855" s="222"/>
      <c r="J855" s="223">
        <v>0</v>
      </c>
      <c r="K855" s="224"/>
      <c r="L855" s="224"/>
      <c r="M855" s="215"/>
      <c r="AR855" s="205">
        <v>0</v>
      </c>
      <c r="AS855" s="205">
        <v>0</v>
      </c>
      <c r="AT855" s="205">
        <v>0</v>
      </c>
    </row>
    <row r="856" spans="1:46" ht="15.75" hidden="1" customHeight="1" outlineLevel="1">
      <c r="A856" s="8" t="s">
        <v>61</v>
      </c>
      <c r="B856" s="216">
        <v>845</v>
      </c>
      <c r="C856" s="226"/>
      <c r="D856" s="227"/>
      <c r="E856" s="224"/>
      <c r="F856" s="224"/>
      <c r="G856" s="222"/>
      <c r="H856" s="221">
        <v>0.1</v>
      </c>
      <c r="I856" s="222"/>
      <c r="J856" s="223">
        <v>0</v>
      </c>
      <c r="K856" s="224"/>
      <c r="L856" s="224"/>
      <c r="M856" s="215"/>
      <c r="AR856" s="205">
        <v>0</v>
      </c>
      <c r="AS856" s="205">
        <v>0</v>
      </c>
      <c r="AT856" s="205">
        <v>0</v>
      </c>
    </row>
    <row r="857" spans="1:46" ht="15.75" hidden="1" customHeight="1" outlineLevel="1">
      <c r="A857" s="8" t="s">
        <v>61</v>
      </c>
      <c r="B857" s="216">
        <v>846</v>
      </c>
      <c r="C857" s="226"/>
      <c r="D857" s="227"/>
      <c r="E857" s="224"/>
      <c r="F857" s="224"/>
      <c r="G857" s="222"/>
      <c r="H857" s="221">
        <v>0.1</v>
      </c>
      <c r="I857" s="222"/>
      <c r="J857" s="223">
        <v>0</v>
      </c>
      <c r="K857" s="224"/>
      <c r="L857" s="224"/>
      <c r="M857" s="215"/>
      <c r="AR857" s="205">
        <v>0</v>
      </c>
      <c r="AS857" s="205">
        <v>0</v>
      </c>
      <c r="AT857" s="205">
        <v>0</v>
      </c>
    </row>
    <row r="858" spans="1:46" ht="15.75" hidden="1" customHeight="1" outlineLevel="1">
      <c r="A858" s="8" t="s">
        <v>61</v>
      </c>
      <c r="B858" s="216">
        <v>847</v>
      </c>
      <c r="C858" s="226"/>
      <c r="D858" s="227"/>
      <c r="E858" s="224"/>
      <c r="F858" s="224"/>
      <c r="G858" s="222"/>
      <c r="H858" s="221">
        <v>0.1</v>
      </c>
      <c r="I858" s="222"/>
      <c r="J858" s="223">
        <v>0</v>
      </c>
      <c r="K858" s="224"/>
      <c r="L858" s="224"/>
      <c r="M858" s="215"/>
      <c r="AR858" s="205">
        <v>0</v>
      </c>
      <c r="AS858" s="205">
        <v>0</v>
      </c>
      <c r="AT858" s="205">
        <v>0</v>
      </c>
    </row>
    <row r="859" spans="1:46" ht="15.75" hidden="1" customHeight="1" outlineLevel="1">
      <c r="A859" s="8" t="s">
        <v>61</v>
      </c>
      <c r="B859" s="216">
        <v>848</v>
      </c>
      <c r="C859" s="226"/>
      <c r="D859" s="227"/>
      <c r="E859" s="224"/>
      <c r="F859" s="224"/>
      <c r="G859" s="222"/>
      <c r="H859" s="221">
        <v>0.1</v>
      </c>
      <c r="I859" s="222"/>
      <c r="J859" s="223">
        <v>0</v>
      </c>
      <c r="K859" s="224"/>
      <c r="L859" s="224"/>
      <c r="M859" s="215"/>
      <c r="AR859" s="205">
        <v>0</v>
      </c>
      <c r="AS859" s="205">
        <v>0</v>
      </c>
      <c r="AT859" s="205">
        <v>0</v>
      </c>
    </row>
    <row r="860" spans="1:46" ht="15.75" hidden="1" customHeight="1" outlineLevel="1">
      <c r="A860" s="8" t="s">
        <v>61</v>
      </c>
      <c r="B860" s="216">
        <v>849</v>
      </c>
      <c r="C860" s="226"/>
      <c r="D860" s="227"/>
      <c r="E860" s="224"/>
      <c r="F860" s="224"/>
      <c r="G860" s="222"/>
      <c r="H860" s="221">
        <v>0.1</v>
      </c>
      <c r="I860" s="222"/>
      <c r="J860" s="223">
        <v>0</v>
      </c>
      <c r="K860" s="224"/>
      <c r="L860" s="224"/>
      <c r="M860" s="215"/>
      <c r="AR860" s="205">
        <v>0</v>
      </c>
      <c r="AS860" s="205">
        <v>0</v>
      </c>
      <c r="AT860" s="205">
        <v>0</v>
      </c>
    </row>
    <row r="861" spans="1:46" ht="15.75" hidden="1" customHeight="1" outlineLevel="1">
      <c r="A861" s="8" t="s">
        <v>61</v>
      </c>
      <c r="B861" s="216">
        <v>850</v>
      </c>
      <c r="C861" s="226"/>
      <c r="D861" s="227"/>
      <c r="E861" s="224"/>
      <c r="F861" s="224"/>
      <c r="G861" s="222"/>
      <c r="H861" s="221">
        <v>0.1</v>
      </c>
      <c r="I861" s="222"/>
      <c r="J861" s="223">
        <v>0</v>
      </c>
      <c r="K861" s="224"/>
      <c r="L861" s="224"/>
      <c r="M861" s="215"/>
      <c r="AR861" s="205">
        <v>0</v>
      </c>
      <c r="AS861" s="205">
        <v>0</v>
      </c>
      <c r="AT861" s="205">
        <v>0</v>
      </c>
    </row>
    <row r="862" spans="1:46" ht="15.75" hidden="1" customHeight="1" outlineLevel="1">
      <c r="A862" s="8" t="s">
        <v>61</v>
      </c>
      <c r="B862" s="216">
        <v>851</v>
      </c>
      <c r="C862" s="226"/>
      <c r="D862" s="227"/>
      <c r="E862" s="224"/>
      <c r="F862" s="224"/>
      <c r="G862" s="222"/>
      <c r="H862" s="221">
        <v>0.1</v>
      </c>
      <c r="I862" s="222"/>
      <c r="J862" s="223">
        <v>0</v>
      </c>
      <c r="K862" s="224"/>
      <c r="L862" s="224"/>
      <c r="M862" s="215"/>
      <c r="AR862" s="205">
        <v>0</v>
      </c>
      <c r="AS862" s="205">
        <v>0</v>
      </c>
      <c r="AT862" s="205">
        <v>0</v>
      </c>
    </row>
    <row r="863" spans="1:46" ht="15.75" hidden="1" customHeight="1" outlineLevel="1">
      <c r="A863" s="8" t="s">
        <v>61</v>
      </c>
      <c r="B863" s="216">
        <v>852</v>
      </c>
      <c r="C863" s="226"/>
      <c r="D863" s="227"/>
      <c r="E863" s="224"/>
      <c r="F863" s="224"/>
      <c r="G863" s="222"/>
      <c r="H863" s="221">
        <v>0.1</v>
      </c>
      <c r="I863" s="222"/>
      <c r="J863" s="223">
        <v>0</v>
      </c>
      <c r="K863" s="224"/>
      <c r="L863" s="224"/>
      <c r="M863" s="215"/>
      <c r="AR863" s="205">
        <v>0</v>
      </c>
      <c r="AS863" s="205">
        <v>0</v>
      </c>
      <c r="AT863" s="205">
        <v>0</v>
      </c>
    </row>
    <row r="864" spans="1:46" ht="15.75" hidden="1" customHeight="1" outlineLevel="1">
      <c r="A864" s="8" t="s">
        <v>61</v>
      </c>
      <c r="B864" s="216">
        <v>853</v>
      </c>
      <c r="C864" s="226"/>
      <c r="D864" s="227"/>
      <c r="E864" s="224"/>
      <c r="F864" s="224"/>
      <c r="G864" s="222"/>
      <c r="H864" s="221">
        <v>0.1</v>
      </c>
      <c r="I864" s="222"/>
      <c r="J864" s="223">
        <v>0</v>
      </c>
      <c r="K864" s="224"/>
      <c r="L864" s="224"/>
      <c r="M864" s="215"/>
      <c r="AR864" s="205">
        <v>0</v>
      </c>
      <c r="AS864" s="205">
        <v>0</v>
      </c>
      <c r="AT864" s="205">
        <v>0</v>
      </c>
    </row>
    <row r="865" spans="1:46" ht="15.75" hidden="1" customHeight="1" outlineLevel="1">
      <c r="A865" s="8" t="s">
        <v>61</v>
      </c>
      <c r="B865" s="216">
        <v>854</v>
      </c>
      <c r="C865" s="226"/>
      <c r="D865" s="227"/>
      <c r="E865" s="224"/>
      <c r="F865" s="224"/>
      <c r="G865" s="222"/>
      <c r="H865" s="221">
        <v>0.1</v>
      </c>
      <c r="I865" s="222"/>
      <c r="J865" s="223">
        <v>0</v>
      </c>
      <c r="K865" s="224"/>
      <c r="L865" s="224"/>
      <c r="M865" s="215"/>
      <c r="AR865" s="205">
        <v>0</v>
      </c>
      <c r="AS865" s="205">
        <v>0</v>
      </c>
      <c r="AT865" s="205">
        <v>0</v>
      </c>
    </row>
    <row r="866" spans="1:46" ht="15.75" hidden="1" customHeight="1" outlineLevel="1">
      <c r="A866" s="8" t="s">
        <v>61</v>
      </c>
      <c r="B866" s="216">
        <v>855</v>
      </c>
      <c r="C866" s="226"/>
      <c r="D866" s="227"/>
      <c r="E866" s="224"/>
      <c r="F866" s="224"/>
      <c r="G866" s="222"/>
      <c r="H866" s="221">
        <v>0.1</v>
      </c>
      <c r="I866" s="222"/>
      <c r="J866" s="223">
        <v>0</v>
      </c>
      <c r="K866" s="224"/>
      <c r="L866" s="224"/>
      <c r="M866" s="215"/>
      <c r="AR866" s="205">
        <v>0</v>
      </c>
      <c r="AS866" s="205">
        <v>0</v>
      </c>
      <c r="AT866" s="205">
        <v>0</v>
      </c>
    </row>
    <row r="867" spans="1:46" ht="15.75" hidden="1" customHeight="1" outlineLevel="1">
      <c r="A867" s="8" t="s">
        <v>61</v>
      </c>
      <c r="B867" s="216">
        <v>856</v>
      </c>
      <c r="C867" s="226"/>
      <c r="D867" s="227"/>
      <c r="E867" s="224"/>
      <c r="F867" s="224"/>
      <c r="G867" s="222"/>
      <c r="H867" s="221">
        <v>0.1</v>
      </c>
      <c r="I867" s="222"/>
      <c r="J867" s="223">
        <v>0</v>
      </c>
      <c r="K867" s="224"/>
      <c r="L867" s="224"/>
      <c r="M867" s="215"/>
      <c r="AR867" s="205">
        <v>0</v>
      </c>
      <c r="AS867" s="205">
        <v>0</v>
      </c>
      <c r="AT867" s="205">
        <v>0</v>
      </c>
    </row>
    <row r="868" spans="1:46" ht="15.75" hidden="1" customHeight="1" outlineLevel="1">
      <c r="A868" s="8" t="s">
        <v>61</v>
      </c>
      <c r="B868" s="216">
        <v>857</v>
      </c>
      <c r="C868" s="226"/>
      <c r="D868" s="227"/>
      <c r="E868" s="224"/>
      <c r="F868" s="224"/>
      <c r="G868" s="222"/>
      <c r="H868" s="221">
        <v>0.1</v>
      </c>
      <c r="I868" s="222"/>
      <c r="J868" s="223">
        <v>0</v>
      </c>
      <c r="K868" s="224"/>
      <c r="L868" s="224"/>
      <c r="M868" s="215"/>
      <c r="AR868" s="205">
        <v>0</v>
      </c>
      <c r="AS868" s="205">
        <v>0</v>
      </c>
      <c r="AT868" s="205">
        <v>0</v>
      </c>
    </row>
    <row r="869" spans="1:46" ht="15.75" hidden="1" customHeight="1" outlineLevel="1">
      <c r="A869" s="8" t="s">
        <v>61</v>
      </c>
      <c r="B869" s="216">
        <v>858</v>
      </c>
      <c r="C869" s="226"/>
      <c r="D869" s="227"/>
      <c r="E869" s="224"/>
      <c r="F869" s="224"/>
      <c r="G869" s="222"/>
      <c r="H869" s="221">
        <v>0.1</v>
      </c>
      <c r="I869" s="222"/>
      <c r="J869" s="223">
        <v>0</v>
      </c>
      <c r="K869" s="224"/>
      <c r="L869" s="224"/>
      <c r="M869" s="215"/>
      <c r="AR869" s="205">
        <v>0</v>
      </c>
      <c r="AS869" s="205">
        <v>0</v>
      </c>
      <c r="AT869" s="205">
        <v>0</v>
      </c>
    </row>
    <row r="870" spans="1:46" ht="15.75" hidden="1" customHeight="1" outlineLevel="1">
      <c r="A870" s="8" t="s">
        <v>61</v>
      </c>
      <c r="B870" s="216">
        <v>859</v>
      </c>
      <c r="C870" s="226"/>
      <c r="D870" s="227"/>
      <c r="E870" s="224"/>
      <c r="F870" s="224"/>
      <c r="G870" s="222"/>
      <c r="H870" s="221">
        <v>0.1</v>
      </c>
      <c r="I870" s="222"/>
      <c r="J870" s="223">
        <v>0</v>
      </c>
      <c r="K870" s="224"/>
      <c r="L870" s="224"/>
      <c r="M870" s="215"/>
      <c r="AR870" s="205">
        <v>0</v>
      </c>
      <c r="AS870" s="205">
        <v>0</v>
      </c>
      <c r="AT870" s="205">
        <v>0</v>
      </c>
    </row>
    <row r="871" spans="1:46" ht="15.75" hidden="1" customHeight="1" outlineLevel="1">
      <c r="A871" s="8" t="s">
        <v>61</v>
      </c>
      <c r="B871" s="216">
        <v>860</v>
      </c>
      <c r="C871" s="226"/>
      <c r="D871" s="227"/>
      <c r="E871" s="224"/>
      <c r="F871" s="224"/>
      <c r="G871" s="222"/>
      <c r="H871" s="221">
        <v>0.1</v>
      </c>
      <c r="I871" s="222"/>
      <c r="J871" s="223">
        <v>0</v>
      </c>
      <c r="K871" s="224"/>
      <c r="L871" s="224"/>
      <c r="M871" s="215"/>
      <c r="AR871" s="205">
        <v>0</v>
      </c>
      <c r="AS871" s="205">
        <v>0</v>
      </c>
      <c r="AT871" s="205">
        <v>0</v>
      </c>
    </row>
    <row r="872" spans="1:46" ht="15.75" hidden="1" customHeight="1" outlineLevel="1">
      <c r="A872" s="8" t="s">
        <v>61</v>
      </c>
      <c r="B872" s="216">
        <v>861</v>
      </c>
      <c r="C872" s="226"/>
      <c r="D872" s="227"/>
      <c r="E872" s="224"/>
      <c r="F872" s="224"/>
      <c r="G872" s="222"/>
      <c r="H872" s="221">
        <v>0.1</v>
      </c>
      <c r="I872" s="222"/>
      <c r="J872" s="223">
        <v>0</v>
      </c>
      <c r="K872" s="224"/>
      <c r="L872" s="224"/>
      <c r="M872" s="215"/>
      <c r="AR872" s="205">
        <v>0</v>
      </c>
      <c r="AS872" s="205">
        <v>0</v>
      </c>
      <c r="AT872" s="205">
        <v>0</v>
      </c>
    </row>
    <row r="873" spans="1:46" ht="15.75" hidden="1" customHeight="1" outlineLevel="1">
      <c r="A873" s="8" t="s">
        <v>61</v>
      </c>
      <c r="B873" s="216">
        <v>862</v>
      </c>
      <c r="C873" s="226"/>
      <c r="D873" s="227"/>
      <c r="E873" s="224"/>
      <c r="F873" s="224"/>
      <c r="G873" s="222"/>
      <c r="H873" s="221">
        <v>0.1</v>
      </c>
      <c r="I873" s="222"/>
      <c r="J873" s="223">
        <v>0</v>
      </c>
      <c r="K873" s="224"/>
      <c r="L873" s="224"/>
      <c r="M873" s="215"/>
      <c r="AR873" s="205">
        <v>0</v>
      </c>
      <c r="AS873" s="205">
        <v>0</v>
      </c>
      <c r="AT873" s="205">
        <v>0</v>
      </c>
    </row>
    <row r="874" spans="1:46" ht="15.75" hidden="1" customHeight="1" outlineLevel="1">
      <c r="A874" s="8" t="s">
        <v>61</v>
      </c>
      <c r="B874" s="216">
        <v>863</v>
      </c>
      <c r="C874" s="226"/>
      <c r="D874" s="227"/>
      <c r="E874" s="224"/>
      <c r="F874" s="224"/>
      <c r="G874" s="222"/>
      <c r="H874" s="221">
        <v>0.1</v>
      </c>
      <c r="I874" s="222"/>
      <c r="J874" s="223">
        <v>0</v>
      </c>
      <c r="K874" s="224"/>
      <c r="L874" s="224"/>
      <c r="M874" s="215"/>
      <c r="AR874" s="205">
        <v>0</v>
      </c>
      <c r="AS874" s="205">
        <v>0</v>
      </c>
      <c r="AT874" s="205">
        <v>0</v>
      </c>
    </row>
    <row r="875" spans="1:46" ht="15.75" hidden="1" customHeight="1" outlineLevel="1">
      <c r="A875" s="8" t="s">
        <v>61</v>
      </c>
      <c r="B875" s="216">
        <v>864</v>
      </c>
      <c r="C875" s="226"/>
      <c r="D875" s="227"/>
      <c r="E875" s="224"/>
      <c r="F875" s="224"/>
      <c r="G875" s="222"/>
      <c r="H875" s="221">
        <v>0.1</v>
      </c>
      <c r="I875" s="222"/>
      <c r="J875" s="223">
        <v>0</v>
      </c>
      <c r="K875" s="224"/>
      <c r="L875" s="224"/>
      <c r="M875" s="215"/>
      <c r="AR875" s="205">
        <v>0</v>
      </c>
      <c r="AS875" s="205">
        <v>0</v>
      </c>
      <c r="AT875" s="205">
        <v>0</v>
      </c>
    </row>
    <row r="876" spans="1:46" ht="15.75" hidden="1" customHeight="1" outlineLevel="1">
      <c r="A876" s="8" t="s">
        <v>61</v>
      </c>
      <c r="B876" s="216">
        <v>865</v>
      </c>
      <c r="C876" s="226"/>
      <c r="D876" s="227"/>
      <c r="E876" s="224"/>
      <c r="F876" s="224"/>
      <c r="G876" s="222"/>
      <c r="H876" s="221">
        <v>0.1</v>
      </c>
      <c r="I876" s="222"/>
      <c r="J876" s="223">
        <v>0</v>
      </c>
      <c r="K876" s="224"/>
      <c r="L876" s="224"/>
      <c r="M876" s="215"/>
      <c r="AR876" s="205">
        <v>0</v>
      </c>
      <c r="AS876" s="205">
        <v>0</v>
      </c>
      <c r="AT876" s="205">
        <v>0</v>
      </c>
    </row>
    <row r="877" spans="1:46" ht="15.75" hidden="1" customHeight="1" outlineLevel="1">
      <c r="A877" s="8" t="s">
        <v>61</v>
      </c>
      <c r="B877" s="216">
        <v>866</v>
      </c>
      <c r="C877" s="226"/>
      <c r="D877" s="227"/>
      <c r="E877" s="224"/>
      <c r="F877" s="224"/>
      <c r="G877" s="222"/>
      <c r="H877" s="221">
        <v>0.1</v>
      </c>
      <c r="I877" s="222"/>
      <c r="J877" s="223">
        <v>0</v>
      </c>
      <c r="K877" s="224"/>
      <c r="L877" s="224"/>
      <c r="M877" s="215"/>
      <c r="AR877" s="205">
        <v>0</v>
      </c>
      <c r="AS877" s="205">
        <v>0</v>
      </c>
      <c r="AT877" s="205">
        <v>0</v>
      </c>
    </row>
    <row r="878" spans="1:46" ht="15.75" hidden="1" customHeight="1" outlineLevel="1">
      <c r="A878" s="8" t="s">
        <v>61</v>
      </c>
      <c r="B878" s="216">
        <v>867</v>
      </c>
      <c r="C878" s="226"/>
      <c r="D878" s="227"/>
      <c r="E878" s="224"/>
      <c r="F878" s="224"/>
      <c r="G878" s="222"/>
      <c r="H878" s="221">
        <v>0.1</v>
      </c>
      <c r="I878" s="222"/>
      <c r="J878" s="223">
        <v>0</v>
      </c>
      <c r="K878" s="224"/>
      <c r="L878" s="224"/>
      <c r="M878" s="215"/>
      <c r="AR878" s="205">
        <v>0</v>
      </c>
      <c r="AS878" s="205">
        <v>0</v>
      </c>
      <c r="AT878" s="205">
        <v>0</v>
      </c>
    </row>
    <row r="879" spans="1:46" ht="15.75" hidden="1" customHeight="1" outlineLevel="1">
      <c r="A879" s="8" t="s">
        <v>61</v>
      </c>
      <c r="B879" s="216">
        <v>868</v>
      </c>
      <c r="C879" s="226"/>
      <c r="D879" s="227"/>
      <c r="E879" s="224"/>
      <c r="F879" s="224"/>
      <c r="G879" s="222"/>
      <c r="H879" s="221">
        <v>0.1</v>
      </c>
      <c r="I879" s="222"/>
      <c r="J879" s="223">
        <v>0</v>
      </c>
      <c r="K879" s="224"/>
      <c r="L879" s="224"/>
      <c r="M879" s="215"/>
      <c r="AR879" s="205">
        <v>0</v>
      </c>
      <c r="AS879" s="205">
        <v>0</v>
      </c>
      <c r="AT879" s="205">
        <v>0</v>
      </c>
    </row>
    <row r="880" spans="1:46" ht="15.75" hidden="1" customHeight="1" outlineLevel="1">
      <c r="A880" s="8" t="s">
        <v>61</v>
      </c>
      <c r="B880" s="216">
        <v>869</v>
      </c>
      <c r="C880" s="226"/>
      <c r="D880" s="227"/>
      <c r="E880" s="224"/>
      <c r="F880" s="224"/>
      <c r="G880" s="222"/>
      <c r="H880" s="221">
        <v>0.1</v>
      </c>
      <c r="I880" s="222"/>
      <c r="J880" s="223">
        <v>0</v>
      </c>
      <c r="K880" s="224"/>
      <c r="L880" s="224"/>
      <c r="M880" s="215"/>
      <c r="AR880" s="205">
        <v>0</v>
      </c>
      <c r="AS880" s="205">
        <v>0</v>
      </c>
      <c r="AT880" s="205">
        <v>0</v>
      </c>
    </row>
    <row r="881" spans="1:46" ht="15.75" hidden="1" customHeight="1" outlineLevel="1">
      <c r="A881" s="8" t="s">
        <v>61</v>
      </c>
      <c r="B881" s="216">
        <v>870</v>
      </c>
      <c r="C881" s="226"/>
      <c r="D881" s="227"/>
      <c r="E881" s="224"/>
      <c r="F881" s="224"/>
      <c r="G881" s="222"/>
      <c r="H881" s="221">
        <v>0.1</v>
      </c>
      <c r="I881" s="222"/>
      <c r="J881" s="223">
        <v>0</v>
      </c>
      <c r="K881" s="224"/>
      <c r="L881" s="224"/>
      <c r="M881" s="215"/>
      <c r="AR881" s="205">
        <v>0</v>
      </c>
      <c r="AS881" s="205">
        <v>0</v>
      </c>
      <c r="AT881" s="205">
        <v>0</v>
      </c>
    </row>
    <row r="882" spans="1:46" ht="15.75" hidden="1" customHeight="1" outlineLevel="1">
      <c r="A882" s="8" t="s">
        <v>61</v>
      </c>
      <c r="B882" s="216">
        <v>871</v>
      </c>
      <c r="C882" s="226"/>
      <c r="D882" s="227"/>
      <c r="E882" s="224"/>
      <c r="F882" s="224"/>
      <c r="G882" s="222"/>
      <c r="H882" s="221">
        <v>0.1</v>
      </c>
      <c r="I882" s="222"/>
      <c r="J882" s="223">
        <v>0</v>
      </c>
      <c r="K882" s="224"/>
      <c r="L882" s="224"/>
      <c r="M882" s="215"/>
      <c r="AR882" s="205">
        <v>0</v>
      </c>
      <c r="AS882" s="205">
        <v>0</v>
      </c>
      <c r="AT882" s="205">
        <v>0</v>
      </c>
    </row>
    <row r="883" spans="1:46" ht="15.75" hidden="1" customHeight="1" outlineLevel="1">
      <c r="A883" s="8" t="s">
        <v>61</v>
      </c>
      <c r="B883" s="216">
        <v>872</v>
      </c>
      <c r="C883" s="226"/>
      <c r="D883" s="227"/>
      <c r="E883" s="224"/>
      <c r="F883" s="224"/>
      <c r="G883" s="222"/>
      <c r="H883" s="221">
        <v>0.1</v>
      </c>
      <c r="I883" s="222"/>
      <c r="J883" s="223">
        <v>0</v>
      </c>
      <c r="K883" s="224"/>
      <c r="L883" s="224"/>
      <c r="M883" s="215"/>
      <c r="AR883" s="205">
        <v>0</v>
      </c>
      <c r="AS883" s="205">
        <v>0</v>
      </c>
      <c r="AT883" s="205">
        <v>0</v>
      </c>
    </row>
    <row r="884" spans="1:46" ht="15.75" hidden="1" customHeight="1" outlineLevel="1">
      <c r="A884" s="8" t="s">
        <v>61</v>
      </c>
      <c r="B884" s="216">
        <v>873</v>
      </c>
      <c r="C884" s="226"/>
      <c r="D884" s="227"/>
      <c r="E884" s="224"/>
      <c r="F884" s="224"/>
      <c r="G884" s="222"/>
      <c r="H884" s="221">
        <v>0.1</v>
      </c>
      <c r="I884" s="222"/>
      <c r="J884" s="223">
        <v>0</v>
      </c>
      <c r="K884" s="224"/>
      <c r="L884" s="224"/>
      <c r="M884" s="215"/>
      <c r="AR884" s="205">
        <v>0</v>
      </c>
      <c r="AS884" s="205">
        <v>0</v>
      </c>
      <c r="AT884" s="205">
        <v>0</v>
      </c>
    </row>
    <row r="885" spans="1:46" ht="15.75" hidden="1" customHeight="1" outlineLevel="1">
      <c r="A885" s="8" t="s">
        <v>61</v>
      </c>
      <c r="B885" s="216">
        <v>874</v>
      </c>
      <c r="C885" s="226"/>
      <c r="D885" s="227"/>
      <c r="E885" s="224"/>
      <c r="F885" s="224"/>
      <c r="G885" s="222"/>
      <c r="H885" s="221">
        <v>0.1</v>
      </c>
      <c r="I885" s="222"/>
      <c r="J885" s="223">
        <v>0</v>
      </c>
      <c r="K885" s="224"/>
      <c r="L885" s="224"/>
      <c r="M885" s="215"/>
      <c r="AR885" s="205">
        <v>0</v>
      </c>
      <c r="AS885" s="205">
        <v>0</v>
      </c>
      <c r="AT885" s="205">
        <v>0</v>
      </c>
    </row>
    <row r="886" spans="1:46" ht="15.75" hidden="1" customHeight="1" outlineLevel="1">
      <c r="A886" s="8" t="s">
        <v>61</v>
      </c>
      <c r="B886" s="216">
        <v>875</v>
      </c>
      <c r="C886" s="226"/>
      <c r="D886" s="227"/>
      <c r="E886" s="224"/>
      <c r="F886" s="224"/>
      <c r="G886" s="222"/>
      <c r="H886" s="221">
        <v>0.1</v>
      </c>
      <c r="I886" s="222"/>
      <c r="J886" s="223">
        <v>0</v>
      </c>
      <c r="K886" s="224"/>
      <c r="L886" s="224"/>
      <c r="M886" s="215"/>
      <c r="AR886" s="205">
        <v>0</v>
      </c>
      <c r="AS886" s="205">
        <v>0</v>
      </c>
      <c r="AT886" s="205">
        <v>0</v>
      </c>
    </row>
    <row r="887" spans="1:46" ht="15.75" hidden="1" customHeight="1" outlineLevel="1">
      <c r="A887" s="8" t="s">
        <v>61</v>
      </c>
      <c r="B887" s="216">
        <v>876</v>
      </c>
      <c r="C887" s="226"/>
      <c r="D887" s="227"/>
      <c r="E887" s="224"/>
      <c r="F887" s="224"/>
      <c r="G887" s="222"/>
      <c r="H887" s="221">
        <v>0.1</v>
      </c>
      <c r="I887" s="222"/>
      <c r="J887" s="223">
        <v>0</v>
      </c>
      <c r="K887" s="224"/>
      <c r="L887" s="224"/>
      <c r="M887" s="215"/>
      <c r="AR887" s="205">
        <v>0</v>
      </c>
      <c r="AS887" s="205">
        <v>0</v>
      </c>
      <c r="AT887" s="205">
        <v>0</v>
      </c>
    </row>
    <row r="888" spans="1:46" ht="15.75" hidden="1" customHeight="1" outlineLevel="1">
      <c r="A888" s="8" t="s">
        <v>61</v>
      </c>
      <c r="B888" s="216">
        <v>877</v>
      </c>
      <c r="C888" s="226"/>
      <c r="D888" s="227"/>
      <c r="E888" s="224"/>
      <c r="F888" s="224"/>
      <c r="G888" s="222"/>
      <c r="H888" s="221">
        <v>0.1</v>
      </c>
      <c r="I888" s="222"/>
      <c r="J888" s="223">
        <v>0</v>
      </c>
      <c r="K888" s="224"/>
      <c r="L888" s="224"/>
      <c r="M888" s="215"/>
      <c r="AR888" s="205">
        <v>0</v>
      </c>
      <c r="AS888" s="205">
        <v>0</v>
      </c>
      <c r="AT888" s="205">
        <v>0</v>
      </c>
    </row>
    <row r="889" spans="1:46" ht="15.75" hidden="1" customHeight="1" outlineLevel="1">
      <c r="A889" s="8" t="s">
        <v>61</v>
      </c>
      <c r="B889" s="216">
        <v>878</v>
      </c>
      <c r="C889" s="226"/>
      <c r="D889" s="227"/>
      <c r="E889" s="224"/>
      <c r="F889" s="224"/>
      <c r="G889" s="222"/>
      <c r="H889" s="221">
        <v>0.1</v>
      </c>
      <c r="I889" s="222"/>
      <c r="J889" s="223">
        <v>0</v>
      </c>
      <c r="K889" s="224"/>
      <c r="L889" s="224"/>
      <c r="M889" s="215"/>
      <c r="AR889" s="205">
        <v>0</v>
      </c>
      <c r="AS889" s="205">
        <v>0</v>
      </c>
      <c r="AT889" s="205">
        <v>0</v>
      </c>
    </row>
    <row r="890" spans="1:46" ht="15.75" hidden="1" customHeight="1" outlineLevel="1">
      <c r="A890" s="8" t="s">
        <v>61</v>
      </c>
      <c r="B890" s="216">
        <v>879</v>
      </c>
      <c r="C890" s="226"/>
      <c r="D890" s="227"/>
      <c r="E890" s="224"/>
      <c r="F890" s="224"/>
      <c r="G890" s="222"/>
      <c r="H890" s="221">
        <v>0.1</v>
      </c>
      <c r="I890" s="222"/>
      <c r="J890" s="223">
        <v>0</v>
      </c>
      <c r="K890" s="224"/>
      <c r="L890" s="224"/>
      <c r="M890" s="215"/>
      <c r="AR890" s="205">
        <v>0</v>
      </c>
      <c r="AS890" s="205">
        <v>0</v>
      </c>
      <c r="AT890" s="205">
        <v>0</v>
      </c>
    </row>
    <row r="891" spans="1:46" ht="15.75" hidden="1" customHeight="1" outlineLevel="1">
      <c r="A891" s="8" t="s">
        <v>61</v>
      </c>
      <c r="B891" s="216">
        <v>880</v>
      </c>
      <c r="C891" s="226"/>
      <c r="D891" s="227"/>
      <c r="E891" s="224"/>
      <c r="F891" s="224"/>
      <c r="G891" s="222"/>
      <c r="H891" s="221">
        <v>0.1</v>
      </c>
      <c r="I891" s="222"/>
      <c r="J891" s="223">
        <v>0</v>
      </c>
      <c r="K891" s="224"/>
      <c r="L891" s="224"/>
      <c r="M891" s="215"/>
      <c r="AR891" s="205">
        <v>0</v>
      </c>
      <c r="AS891" s="205">
        <v>0</v>
      </c>
      <c r="AT891" s="205">
        <v>0</v>
      </c>
    </row>
    <row r="892" spans="1:46" ht="15.75" hidden="1" customHeight="1" outlineLevel="1">
      <c r="A892" s="8" t="s">
        <v>61</v>
      </c>
      <c r="B892" s="216">
        <v>881</v>
      </c>
      <c r="C892" s="226"/>
      <c r="D892" s="227"/>
      <c r="E892" s="224"/>
      <c r="F892" s="224"/>
      <c r="G892" s="222"/>
      <c r="H892" s="221">
        <v>0.1</v>
      </c>
      <c r="I892" s="222"/>
      <c r="J892" s="223">
        <v>0</v>
      </c>
      <c r="K892" s="224"/>
      <c r="L892" s="224"/>
      <c r="M892" s="215"/>
      <c r="AR892" s="205">
        <v>0</v>
      </c>
      <c r="AS892" s="205">
        <v>0</v>
      </c>
      <c r="AT892" s="205">
        <v>0</v>
      </c>
    </row>
    <row r="893" spans="1:46" ht="15.75" hidden="1" customHeight="1" outlineLevel="1">
      <c r="A893" s="8" t="s">
        <v>61</v>
      </c>
      <c r="B893" s="216">
        <v>882</v>
      </c>
      <c r="C893" s="226"/>
      <c r="D893" s="227"/>
      <c r="E893" s="224"/>
      <c r="F893" s="224"/>
      <c r="G893" s="222"/>
      <c r="H893" s="221">
        <v>0.1</v>
      </c>
      <c r="I893" s="222"/>
      <c r="J893" s="223">
        <v>0</v>
      </c>
      <c r="K893" s="224"/>
      <c r="L893" s="224"/>
      <c r="M893" s="215"/>
      <c r="AR893" s="205">
        <v>0</v>
      </c>
      <c r="AS893" s="205">
        <v>0</v>
      </c>
      <c r="AT893" s="205">
        <v>0</v>
      </c>
    </row>
    <row r="894" spans="1:46" ht="15.75" hidden="1" customHeight="1" outlineLevel="1">
      <c r="A894" s="8" t="s">
        <v>61</v>
      </c>
      <c r="B894" s="216">
        <v>883</v>
      </c>
      <c r="C894" s="226"/>
      <c r="D894" s="227"/>
      <c r="E894" s="224"/>
      <c r="F894" s="224"/>
      <c r="G894" s="222"/>
      <c r="H894" s="221">
        <v>0.1</v>
      </c>
      <c r="I894" s="222"/>
      <c r="J894" s="223">
        <v>0</v>
      </c>
      <c r="K894" s="224"/>
      <c r="L894" s="224"/>
      <c r="M894" s="215"/>
      <c r="AR894" s="205">
        <v>0</v>
      </c>
      <c r="AS894" s="205">
        <v>0</v>
      </c>
      <c r="AT894" s="205">
        <v>0</v>
      </c>
    </row>
    <row r="895" spans="1:46" ht="15.75" hidden="1" customHeight="1" outlineLevel="1">
      <c r="A895" s="8" t="s">
        <v>61</v>
      </c>
      <c r="B895" s="216">
        <v>884</v>
      </c>
      <c r="C895" s="226"/>
      <c r="D895" s="227"/>
      <c r="E895" s="224"/>
      <c r="F895" s="224"/>
      <c r="G895" s="222"/>
      <c r="H895" s="221">
        <v>0.1</v>
      </c>
      <c r="I895" s="222"/>
      <c r="J895" s="223">
        <v>0</v>
      </c>
      <c r="K895" s="224"/>
      <c r="L895" s="224"/>
      <c r="M895" s="215"/>
      <c r="AR895" s="205">
        <v>0</v>
      </c>
      <c r="AS895" s="205">
        <v>0</v>
      </c>
      <c r="AT895" s="205">
        <v>0</v>
      </c>
    </row>
    <row r="896" spans="1:46" ht="15.75" hidden="1" customHeight="1" outlineLevel="1">
      <c r="A896" s="8" t="s">
        <v>61</v>
      </c>
      <c r="B896" s="216">
        <v>885</v>
      </c>
      <c r="C896" s="226"/>
      <c r="D896" s="227"/>
      <c r="E896" s="224"/>
      <c r="F896" s="224"/>
      <c r="G896" s="222"/>
      <c r="H896" s="221">
        <v>0.1</v>
      </c>
      <c r="I896" s="222"/>
      <c r="J896" s="223">
        <v>0</v>
      </c>
      <c r="K896" s="224"/>
      <c r="L896" s="224"/>
      <c r="M896" s="215"/>
      <c r="AR896" s="205">
        <v>0</v>
      </c>
      <c r="AS896" s="205">
        <v>0</v>
      </c>
      <c r="AT896" s="205">
        <v>0</v>
      </c>
    </row>
    <row r="897" spans="1:46" ht="15.75" hidden="1" customHeight="1" outlineLevel="1">
      <c r="A897" s="8" t="s">
        <v>61</v>
      </c>
      <c r="B897" s="216">
        <v>886</v>
      </c>
      <c r="C897" s="226"/>
      <c r="D897" s="227"/>
      <c r="E897" s="224"/>
      <c r="F897" s="224"/>
      <c r="G897" s="222"/>
      <c r="H897" s="221">
        <v>0.1</v>
      </c>
      <c r="I897" s="222"/>
      <c r="J897" s="223">
        <v>0</v>
      </c>
      <c r="K897" s="224"/>
      <c r="L897" s="224"/>
      <c r="M897" s="215"/>
      <c r="AR897" s="205">
        <v>0</v>
      </c>
      <c r="AS897" s="205">
        <v>0</v>
      </c>
      <c r="AT897" s="205">
        <v>0</v>
      </c>
    </row>
    <row r="898" spans="1:46" ht="15.75" hidden="1" customHeight="1" outlineLevel="1">
      <c r="A898" s="8" t="s">
        <v>61</v>
      </c>
      <c r="B898" s="216">
        <v>887</v>
      </c>
      <c r="C898" s="226"/>
      <c r="D898" s="227"/>
      <c r="E898" s="224"/>
      <c r="F898" s="224"/>
      <c r="G898" s="222"/>
      <c r="H898" s="221">
        <v>0.1</v>
      </c>
      <c r="I898" s="222"/>
      <c r="J898" s="223">
        <v>0</v>
      </c>
      <c r="K898" s="224"/>
      <c r="L898" s="224"/>
      <c r="M898" s="215"/>
      <c r="AR898" s="205">
        <v>0</v>
      </c>
      <c r="AS898" s="205">
        <v>0</v>
      </c>
      <c r="AT898" s="205">
        <v>0</v>
      </c>
    </row>
    <row r="899" spans="1:46" ht="15.75" hidden="1" customHeight="1" outlineLevel="1">
      <c r="A899" s="8" t="s">
        <v>61</v>
      </c>
      <c r="B899" s="216">
        <v>888</v>
      </c>
      <c r="C899" s="226"/>
      <c r="D899" s="227"/>
      <c r="E899" s="224"/>
      <c r="F899" s="224"/>
      <c r="G899" s="222"/>
      <c r="H899" s="221">
        <v>0.1</v>
      </c>
      <c r="I899" s="222"/>
      <c r="J899" s="223">
        <v>0</v>
      </c>
      <c r="K899" s="224"/>
      <c r="L899" s="224"/>
      <c r="M899" s="215"/>
      <c r="AR899" s="205">
        <v>0</v>
      </c>
      <c r="AS899" s="205">
        <v>0</v>
      </c>
      <c r="AT899" s="205">
        <v>0</v>
      </c>
    </row>
    <row r="900" spans="1:46" ht="15.75" hidden="1" customHeight="1" outlineLevel="1">
      <c r="A900" s="8" t="s">
        <v>61</v>
      </c>
      <c r="B900" s="216">
        <v>889</v>
      </c>
      <c r="C900" s="226"/>
      <c r="D900" s="227"/>
      <c r="E900" s="224"/>
      <c r="F900" s="224"/>
      <c r="G900" s="222"/>
      <c r="H900" s="221">
        <v>0.1</v>
      </c>
      <c r="I900" s="222"/>
      <c r="J900" s="223">
        <v>0</v>
      </c>
      <c r="K900" s="224"/>
      <c r="L900" s="224"/>
      <c r="M900" s="215"/>
      <c r="AR900" s="205">
        <v>0</v>
      </c>
      <c r="AS900" s="205">
        <v>0</v>
      </c>
      <c r="AT900" s="205">
        <v>0</v>
      </c>
    </row>
    <row r="901" spans="1:46" ht="15.75" hidden="1" customHeight="1" outlineLevel="1">
      <c r="A901" s="8" t="s">
        <v>61</v>
      </c>
      <c r="B901" s="216">
        <v>890</v>
      </c>
      <c r="C901" s="226"/>
      <c r="D901" s="227"/>
      <c r="E901" s="224"/>
      <c r="F901" s="224"/>
      <c r="G901" s="222"/>
      <c r="H901" s="221">
        <v>0.1</v>
      </c>
      <c r="I901" s="222"/>
      <c r="J901" s="223">
        <v>0</v>
      </c>
      <c r="K901" s="224"/>
      <c r="L901" s="224"/>
      <c r="M901" s="215"/>
      <c r="AR901" s="205">
        <v>0</v>
      </c>
      <c r="AS901" s="205">
        <v>0</v>
      </c>
      <c r="AT901" s="205">
        <v>0</v>
      </c>
    </row>
    <row r="902" spans="1:46" ht="15.75" hidden="1" customHeight="1" outlineLevel="1">
      <c r="A902" s="8" t="s">
        <v>61</v>
      </c>
      <c r="B902" s="216">
        <v>891</v>
      </c>
      <c r="C902" s="226"/>
      <c r="D902" s="227"/>
      <c r="E902" s="224"/>
      <c r="F902" s="224"/>
      <c r="G902" s="222"/>
      <c r="H902" s="221">
        <v>0.1</v>
      </c>
      <c r="I902" s="222"/>
      <c r="J902" s="223">
        <v>0</v>
      </c>
      <c r="K902" s="224"/>
      <c r="L902" s="224"/>
      <c r="M902" s="215"/>
      <c r="AR902" s="205">
        <v>0</v>
      </c>
      <c r="AS902" s="205">
        <v>0</v>
      </c>
      <c r="AT902" s="205">
        <v>0</v>
      </c>
    </row>
    <row r="903" spans="1:46" ht="15.75" hidden="1" customHeight="1" outlineLevel="1">
      <c r="A903" s="8" t="s">
        <v>61</v>
      </c>
      <c r="B903" s="216">
        <v>892</v>
      </c>
      <c r="C903" s="226"/>
      <c r="D903" s="227"/>
      <c r="E903" s="224"/>
      <c r="F903" s="224"/>
      <c r="G903" s="222"/>
      <c r="H903" s="221">
        <v>0.1</v>
      </c>
      <c r="I903" s="222"/>
      <c r="J903" s="223">
        <v>0</v>
      </c>
      <c r="K903" s="224"/>
      <c r="L903" s="224"/>
      <c r="M903" s="215"/>
      <c r="AR903" s="205">
        <v>0</v>
      </c>
      <c r="AS903" s="205">
        <v>0</v>
      </c>
      <c r="AT903" s="205">
        <v>0</v>
      </c>
    </row>
    <row r="904" spans="1:46" ht="15.75" hidden="1" customHeight="1" outlineLevel="1">
      <c r="A904" s="8" t="s">
        <v>61</v>
      </c>
      <c r="B904" s="216">
        <v>893</v>
      </c>
      <c r="C904" s="226"/>
      <c r="D904" s="227"/>
      <c r="E904" s="224"/>
      <c r="F904" s="224"/>
      <c r="G904" s="222"/>
      <c r="H904" s="221">
        <v>0.1</v>
      </c>
      <c r="I904" s="222"/>
      <c r="J904" s="223">
        <v>0</v>
      </c>
      <c r="K904" s="224"/>
      <c r="L904" s="224"/>
      <c r="M904" s="215"/>
      <c r="AR904" s="205">
        <v>0</v>
      </c>
      <c r="AS904" s="205">
        <v>0</v>
      </c>
      <c r="AT904" s="205">
        <v>0</v>
      </c>
    </row>
    <row r="905" spans="1:46" ht="15.75" hidden="1" customHeight="1" outlineLevel="1">
      <c r="A905" s="8" t="s">
        <v>61</v>
      </c>
      <c r="B905" s="216">
        <v>894</v>
      </c>
      <c r="C905" s="226"/>
      <c r="D905" s="227"/>
      <c r="E905" s="224"/>
      <c r="F905" s="224"/>
      <c r="G905" s="222"/>
      <c r="H905" s="221">
        <v>0.1</v>
      </c>
      <c r="I905" s="222"/>
      <c r="J905" s="223">
        <v>0</v>
      </c>
      <c r="K905" s="224"/>
      <c r="L905" s="224"/>
      <c r="M905" s="215"/>
      <c r="AR905" s="205">
        <v>0</v>
      </c>
      <c r="AS905" s="205">
        <v>0</v>
      </c>
      <c r="AT905" s="205">
        <v>0</v>
      </c>
    </row>
    <row r="906" spans="1:46" ht="15.75" hidden="1" customHeight="1" outlineLevel="1">
      <c r="A906" s="8" t="s">
        <v>61</v>
      </c>
      <c r="B906" s="216">
        <v>895</v>
      </c>
      <c r="C906" s="226"/>
      <c r="D906" s="227"/>
      <c r="E906" s="224"/>
      <c r="F906" s="224"/>
      <c r="G906" s="222"/>
      <c r="H906" s="221">
        <v>0.1</v>
      </c>
      <c r="I906" s="222"/>
      <c r="J906" s="223">
        <v>0</v>
      </c>
      <c r="K906" s="224"/>
      <c r="L906" s="224"/>
      <c r="M906" s="215"/>
      <c r="AR906" s="205">
        <v>0</v>
      </c>
      <c r="AS906" s="205">
        <v>0</v>
      </c>
      <c r="AT906" s="205">
        <v>0</v>
      </c>
    </row>
    <row r="907" spans="1:46" ht="15.75" hidden="1" customHeight="1" outlineLevel="1">
      <c r="A907" s="8" t="s">
        <v>61</v>
      </c>
      <c r="B907" s="216">
        <v>896</v>
      </c>
      <c r="C907" s="226"/>
      <c r="D907" s="227"/>
      <c r="E907" s="224"/>
      <c r="F907" s="224"/>
      <c r="G907" s="222"/>
      <c r="H907" s="221">
        <v>0.1</v>
      </c>
      <c r="I907" s="222"/>
      <c r="J907" s="223">
        <v>0</v>
      </c>
      <c r="K907" s="224"/>
      <c r="L907" s="224"/>
      <c r="M907" s="215"/>
      <c r="AR907" s="205">
        <v>0</v>
      </c>
      <c r="AS907" s="205">
        <v>0</v>
      </c>
      <c r="AT907" s="205">
        <v>0</v>
      </c>
    </row>
    <row r="908" spans="1:46" ht="15.75" hidden="1" customHeight="1" outlineLevel="1">
      <c r="A908" s="8" t="s">
        <v>61</v>
      </c>
      <c r="B908" s="216">
        <v>897</v>
      </c>
      <c r="C908" s="226"/>
      <c r="D908" s="227"/>
      <c r="E908" s="224"/>
      <c r="F908" s="224"/>
      <c r="G908" s="222"/>
      <c r="H908" s="221">
        <v>0.1</v>
      </c>
      <c r="I908" s="222"/>
      <c r="J908" s="223">
        <v>0</v>
      </c>
      <c r="K908" s="224"/>
      <c r="L908" s="224"/>
      <c r="M908" s="215"/>
      <c r="AR908" s="205">
        <v>0</v>
      </c>
      <c r="AS908" s="205">
        <v>0</v>
      </c>
      <c r="AT908" s="205">
        <v>0</v>
      </c>
    </row>
    <row r="909" spans="1:46" ht="15.75" hidden="1" customHeight="1" outlineLevel="1">
      <c r="A909" s="8" t="s">
        <v>61</v>
      </c>
      <c r="B909" s="216">
        <v>898</v>
      </c>
      <c r="C909" s="226"/>
      <c r="D909" s="227"/>
      <c r="E909" s="224"/>
      <c r="F909" s="224"/>
      <c r="G909" s="222"/>
      <c r="H909" s="221">
        <v>0.1</v>
      </c>
      <c r="I909" s="222"/>
      <c r="J909" s="223">
        <v>0</v>
      </c>
      <c r="K909" s="224"/>
      <c r="L909" s="224"/>
      <c r="M909" s="215"/>
      <c r="AR909" s="205">
        <v>0</v>
      </c>
      <c r="AS909" s="205">
        <v>0</v>
      </c>
      <c r="AT909" s="205">
        <v>0</v>
      </c>
    </row>
    <row r="910" spans="1:46" ht="15.75" hidden="1" customHeight="1" outlineLevel="1">
      <c r="A910" s="8" t="s">
        <v>61</v>
      </c>
      <c r="B910" s="216">
        <v>899</v>
      </c>
      <c r="C910" s="226"/>
      <c r="D910" s="227"/>
      <c r="E910" s="224"/>
      <c r="F910" s="224"/>
      <c r="G910" s="222"/>
      <c r="H910" s="221">
        <v>0.1</v>
      </c>
      <c r="I910" s="222"/>
      <c r="J910" s="223">
        <v>0</v>
      </c>
      <c r="K910" s="224"/>
      <c r="L910" s="224"/>
      <c r="M910" s="215"/>
      <c r="AR910" s="205">
        <v>0</v>
      </c>
      <c r="AS910" s="205">
        <v>0</v>
      </c>
      <c r="AT910" s="205">
        <v>0</v>
      </c>
    </row>
    <row r="911" spans="1:46" ht="15.75" hidden="1" customHeight="1" outlineLevel="1">
      <c r="A911" s="8" t="s">
        <v>61</v>
      </c>
      <c r="B911" s="216">
        <v>900</v>
      </c>
      <c r="C911" s="226"/>
      <c r="D911" s="227"/>
      <c r="E911" s="224"/>
      <c r="F911" s="224"/>
      <c r="G911" s="222"/>
      <c r="H911" s="221">
        <v>0.1</v>
      </c>
      <c r="I911" s="222"/>
      <c r="J911" s="223">
        <v>0</v>
      </c>
      <c r="K911" s="224"/>
      <c r="L911" s="224"/>
      <c r="M911" s="215"/>
      <c r="AR911" s="205">
        <v>0</v>
      </c>
      <c r="AS911" s="205">
        <v>0</v>
      </c>
      <c r="AT911" s="205">
        <v>0</v>
      </c>
    </row>
    <row r="912" spans="1:46" ht="15.75" hidden="1" customHeight="1" outlineLevel="1">
      <c r="A912" s="8" t="s">
        <v>61</v>
      </c>
      <c r="B912" s="216">
        <v>901</v>
      </c>
      <c r="C912" s="226"/>
      <c r="D912" s="227"/>
      <c r="E912" s="224"/>
      <c r="F912" s="224"/>
      <c r="G912" s="222"/>
      <c r="H912" s="221">
        <v>0.1</v>
      </c>
      <c r="I912" s="222"/>
      <c r="J912" s="223">
        <v>0</v>
      </c>
      <c r="K912" s="224"/>
      <c r="L912" s="224"/>
      <c r="M912" s="215"/>
      <c r="AR912" s="205">
        <v>0</v>
      </c>
      <c r="AS912" s="205">
        <v>0</v>
      </c>
      <c r="AT912" s="205">
        <v>0</v>
      </c>
    </row>
    <row r="913" spans="1:46" ht="15.75" hidden="1" customHeight="1" outlineLevel="1">
      <c r="A913" s="8" t="s">
        <v>61</v>
      </c>
      <c r="B913" s="216">
        <v>902</v>
      </c>
      <c r="C913" s="226"/>
      <c r="D913" s="227"/>
      <c r="E913" s="224"/>
      <c r="F913" s="224"/>
      <c r="G913" s="222"/>
      <c r="H913" s="221">
        <v>0.1</v>
      </c>
      <c r="I913" s="222"/>
      <c r="J913" s="223">
        <v>0</v>
      </c>
      <c r="K913" s="224"/>
      <c r="L913" s="224"/>
      <c r="M913" s="215"/>
      <c r="AR913" s="205">
        <v>0</v>
      </c>
      <c r="AS913" s="205">
        <v>0</v>
      </c>
      <c r="AT913" s="205">
        <v>0</v>
      </c>
    </row>
    <row r="914" spans="1:46" ht="15.75" hidden="1" customHeight="1" outlineLevel="1">
      <c r="A914" s="8" t="s">
        <v>61</v>
      </c>
      <c r="B914" s="216">
        <v>903</v>
      </c>
      <c r="C914" s="226"/>
      <c r="D914" s="227"/>
      <c r="E914" s="224"/>
      <c r="F914" s="224"/>
      <c r="G914" s="222"/>
      <c r="H914" s="221">
        <v>0.1</v>
      </c>
      <c r="I914" s="222"/>
      <c r="J914" s="223">
        <v>0</v>
      </c>
      <c r="K914" s="224"/>
      <c r="L914" s="224"/>
      <c r="M914" s="215"/>
      <c r="AR914" s="205">
        <v>0</v>
      </c>
      <c r="AS914" s="205">
        <v>0</v>
      </c>
      <c r="AT914" s="205">
        <v>0</v>
      </c>
    </row>
    <row r="915" spans="1:46" ht="15.75" hidden="1" customHeight="1" outlineLevel="1">
      <c r="A915" s="8" t="s">
        <v>61</v>
      </c>
      <c r="B915" s="216">
        <v>904</v>
      </c>
      <c r="C915" s="226"/>
      <c r="D915" s="227"/>
      <c r="E915" s="224"/>
      <c r="F915" s="224"/>
      <c r="G915" s="222"/>
      <c r="H915" s="221">
        <v>0.1</v>
      </c>
      <c r="I915" s="222"/>
      <c r="J915" s="223">
        <v>0</v>
      </c>
      <c r="K915" s="224"/>
      <c r="L915" s="224"/>
      <c r="M915" s="215"/>
      <c r="AR915" s="205">
        <v>0</v>
      </c>
      <c r="AS915" s="205">
        <v>0</v>
      </c>
      <c r="AT915" s="205">
        <v>0</v>
      </c>
    </row>
    <row r="916" spans="1:46" ht="15.75" hidden="1" customHeight="1" outlineLevel="1">
      <c r="A916" s="8" t="s">
        <v>61</v>
      </c>
      <c r="B916" s="216">
        <v>905</v>
      </c>
      <c r="C916" s="226"/>
      <c r="D916" s="227"/>
      <c r="E916" s="224"/>
      <c r="F916" s="224"/>
      <c r="G916" s="222"/>
      <c r="H916" s="221">
        <v>0.1</v>
      </c>
      <c r="I916" s="222"/>
      <c r="J916" s="223">
        <v>0</v>
      </c>
      <c r="K916" s="224"/>
      <c r="L916" s="224"/>
      <c r="M916" s="215"/>
      <c r="AR916" s="205">
        <v>0</v>
      </c>
      <c r="AS916" s="205">
        <v>0</v>
      </c>
      <c r="AT916" s="205">
        <v>0</v>
      </c>
    </row>
    <row r="917" spans="1:46" ht="15.75" hidden="1" customHeight="1" outlineLevel="1">
      <c r="A917" s="8" t="s">
        <v>61</v>
      </c>
      <c r="B917" s="216">
        <v>906</v>
      </c>
      <c r="C917" s="226"/>
      <c r="D917" s="227"/>
      <c r="E917" s="224"/>
      <c r="F917" s="224"/>
      <c r="G917" s="222"/>
      <c r="H917" s="221">
        <v>0.1</v>
      </c>
      <c r="I917" s="222"/>
      <c r="J917" s="223">
        <v>0</v>
      </c>
      <c r="K917" s="224"/>
      <c r="L917" s="224"/>
      <c r="M917" s="215"/>
      <c r="AR917" s="205">
        <v>0</v>
      </c>
      <c r="AS917" s="205">
        <v>0</v>
      </c>
      <c r="AT917" s="205">
        <v>0</v>
      </c>
    </row>
    <row r="918" spans="1:46" ht="15.75" hidden="1" customHeight="1" outlineLevel="1">
      <c r="A918" s="8" t="s">
        <v>61</v>
      </c>
      <c r="B918" s="216">
        <v>907</v>
      </c>
      <c r="C918" s="226"/>
      <c r="D918" s="227"/>
      <c r="E918" s="224"/>
      <c r="F918" s="224"/>
      <c r="G918" s="222"/>
      <c r="H918" s="221">
        <v>0.1</v>
      </c>
      <c r="I918" s="222"/>
      <c r="J918" s="223">
        <v>0</v>
      </c>
      <c r="K918" s="224"/>
      <c r="L918" s="224"/>
      <c r="M918" s="215"/>
      <c r="AR918" s="205">
        <v>0</v>
      </c>
      <c r="AS918" s="205">
        <v>0</v>
      </c>
      <c r="AT918" s="205">
        <v>0</v>
      </c>
    </row>
    <row r="919" spans="1:46" ht="15.75" hidden="1" customHeight="1" outlineLevel="1">
      <c r="A919" s="8" t="s">
        <v>61</v>
      </c>
      <c r="B919" s="216">
        <v>908</v>
      </c>
      <c r="C919" s="226"/>
      <c r="D919" s="227"/>
      <c r="E919" s="224"/>
      <c r="F919" s="224"/>
      <c r="G919" s="222"/>
      <c r="H919" s="221">
        <v>0.1</v>
      </c>
      <c r="I919" s="222"/>
      <c r="J919" s="223">
        <v>0</v>
      </c>
      <c r="K919" s="224"/>
      <c r="L919" s="224"/>
      <c r="M919" s="215"/>
      <c r="AR919" s="205">
        <v>0</v>
      </c>
      <c r="AS919" s="205">
        <v>0</v>
      </c>
      <c r="AT919" s="205">
        <v>0</v>
      </c>
    </row>
    <row r="920" spans="1:46" ht="15.75" hidden="1" customHeight="1" outlineLevel="1">
      <c r="A920" s="8" t="s">
        <v>61</v>
      </c>
      <c r="B920" s="216">
        <v>909</v>
      </c>
      <c r="C920" s="226"/>
      <c r="D920" s="227"/>
      <c r="E920" s="224"/>
      <c r="F920" s="224"/>
      <c r="G920" s="222"/>
      <c r="H920" s="221">
        <v>0.1</v>
      </c>
      <c r="I920" s="222"/>
      <c r="J920" s="223">
        <v>0</v>
      </c>
      <c r="K920" s="224"/>
      <c r="L920" s="224"/>
      <c r="M920" s="215"/>
      <c r="AR920" s="205">
        <v>0</v>
      </c>
      <c r="AS920" s="205">
        <v>0</v>
      </c>
      <c r="AT920" s="205">
        <v>0</v>
      </c>
    </row>
    <row r="921" spans="1:46" ht="15.75" hidden="1" customHeight="1" outlineLevel="1">
      <c r="A921" s="8" t="s">
        <v>61</v>
      </c>
      <c r="B921" s="216">
        <v>910</v>
      </c>
      <c r="C921" s="226"/>
      <c r="D921" s="227"/>
      <c r="E921" s="224"/>
      <c r="F921" s="224"/>
      <c r="G921" s="222"/>
      <c r="H921" s="221">
        <v>0.1</v>
      </c>
      <c r="I921" s="222"/>
      <c r="J921" s="223">
        <v>0</v>
      </c>
      <c r="K921" s="224"/>
      <c r="L921" s="224"/>
      <c r="M921" s="215"/>
      <c r="AR921" s="205">
        <v>0</v>
      </c>
      <c r="AS921" s="205">
        <v>0</v>
      </c>
      <c r="AT921" s="205">
        <v>0</v>
      </c>
    </row>
    <row r="922" spans="1:46" ht="15.75" hidden="1" customHeight="1" outlineLevel="1">
      <c r="A922" s="8" t="s">
        <v>61</v>
      </c>
      <c r="B922" s="216">
        <v>911</v>
      </c>
      <c r="C922" s="226"/>
      <c r="D922" s="227"/>
      <c r="E922" s="224"/>
      <c r="F922" s="224"/>
      <c r="G922" s="222"/>
      <c r="H922" s="221">
        <v>0.1</v>
      </c>
      <c r="I922" s="222"/>
      <c r="J922" s="223">
        <v>0</v>
      </c>
      <c r="K922" s="224"/>
      <c r="L922" s="224"/>
      <c r="M922" s="215"/>
      <c r="AR922" s="205">
        <v>0</v>
      </c>
      <c r="AS922" s="205">
        <v>0</v>
      </c>
      <c r="AT922" s="205">
        <v>0</v>
      </c>
    </row>
    <row r="923" spans="1:46" ht="15.75" hidden="1" customHeight="1" outlineLevel="1">
      <c r="A923" s="8" t="s">
        <v>61</v>
      </c>
      <c r="B923" s="216">
        <v>912</v>
      </c>
      <c r="C923" s="226"/>
      <c r="D923" s="227"/>
      <c r="E923" s="224"/>
      <c r="F923" s="224"/>
      <c r="G923" s="222"/>
      <c r="H923" s="221">
        <v>0.1</v>
      </c>
      <c r="I923" s="222"/>
      <c r="J923" s="223">
        <v>0</v>
      </c>
      <c r="K923" s="224"/>
      <c r="L923" s="224"/>
      <c r="M923" s="215"/>
      <c r="AR923" s="205">
        <v>0</v>
      </c>
      <c r="AS923" s="205">
        <v>0</v>
      </c>
      <c r="AT923" s="205">
        <v>0</v>
      </c>
    </row>
    <row r="924" spans="1:46" ht="15.75" hidden="1" customHeight="1" outlineLevel="1">
      <c r="A924" s="8" t="s">
        <v>61</v>
      </c>
      <c r="B924" s="216">
        <v>913</v>
      </c>
      <c r="C924" s="226"/>
      <c r="D924" s="227"/>
      <c r="E924" s="224"/>
      <c r="F924" s="224"/>
      <c r="G924" s="222"/>
      <c r="H924" s="221">
        <v>0.1</v>
      </c>
      <c r="I924" s="222"/>
      <c r="J924" s="223">
        <v>0</v>
      </c>
      <c r="K924" s="224"/>
      <c r="L924" s="224"/>
      <c r="M924" s="215"/>
      <c r="AR924" s="205">
        <v>0</v>
      </c>
      <c r="AS924" s="205">
        <v>0</v>
      </c>
      <c r="AT924" s="205">
        <v>0</v>
      </c>
    </row>
    <row r="925" spans="1:46" ht="15.75" hidden="1" customHeight="1" outlineLevel="1">
      <c r="A925" s="8" t="s">
        <v>61</v>
      </c>
      <c r="B925" s="216">
        <v>914</v>
      </c>
      <c r="C925" s="226"/>
      <c r="D925" s="227"/>
      <c r="E925" s="224"/>
      <c r="F925" s="224"/>
      <c r="G925" s="222"/>
      <c r="H925" s="221">
        <v>0.1</v>
      </c>
      <c r="I925" s="222"/>
      <c r="J925" s="223">
        <v>0</v>
      </c>
      <c r="K925" s="224"/>
      <c r="L925" s="224"/>
      <c r="M925" s="215"/>
      <c r="AR925" s="205">
        <v>0</v>
      </c>
      <c r="AS925" s="205">
        <v>0</v>
      </c>
      <c r="AT925" s="205">
        <v>0</v>
      </c>
    </row>
    <row r="926" spans="1:46" ht="15.75" hidden="1" customHeight="1" outlineLevel="1">
      <c r="A926" s="8" t="s">
        <v>61</v>
      </c>
      <c r="B926" s="216">
        <v>915</v>
      </c>
      <c r="C926" s="226"/>
      <c r="D926" s="227"/>
      <c r="E926" s="224"/>
      <c r="F926" s="224"/>
      <c r="G926" s="222"/>
      <c r="H926" s="221">
        <v>0.1</v>
      </c>
      <c r="I926" s="222"/>
      <c r="J926" s="223">
        <v>0</v>
      </c>
      <c r="K926" s="224"/>
      <c r="L926" s="224"/>
      <c r="M926" s="215"/>
      <c r="AR926" s="205">
        <v>0</v>
      </c>
      <c r="AS926" s="205">
        <v>0</v>
      </c>
      <c r="AT926" s="205">
        <v>0</v>
      </c>
    </row>
    <row r="927" spans="1:46" ht="15.75" hidden="1" customHeight="1" outlineLevel="1">
      <c r="A927" s="8" t="s">
        <v>61</v>
      </c>
      <c r="B927" s="216">
        <v>916</v>
      </c>
      <c r="C927" s="226"/>
      <c r="D927" s="227"/>
      <c r="E927" s="224"/>
      <c r="F927" s="224"/>
      <c r="G927" s="222"/>
      <c r="H927" s="221">
        <v>0.1</v>
      </c>
      <c r="I927" s="222"/>
      <c r="J927" s="223">
        <v>0</v>
      </c>
      <c r="K927" s="224"/>
      <c r="L927" s="224"/>
      <c r="M927" s="215"/>
      <c r="AR927" s="205">
        <v>0</v>
      </c>
      <c r="AS927" s="205">
        <v>0</v>
      </c>
      <c r="AT927" s="205">
        <v>0</v>
      </c>
    </row>
    <row r="928" spans="1:46" ht="15.75" hidden="1" customHeight="1" outlineLevel="1">
      <c r="A928" s="8" t="s">
        <v>61</v>
      </c>
      <c r="B928" s="216">
        <v>917</v>
      </c>
      <c r="C928" s="226"/>
      <c r="D928" s="227"/>
      <c r="E928" s="224"/>
      <c r="F928" s="224"/>
      <c r="G928" s="222"/>
      <c r="H928" s="221">
        <v>0.1</v>
      </c>
      <c r="I928" s="222"/>
      <c r="J928" s="223">
        <v>0</v>
      </c>
      <c r="K928" s="224"/>
      <c r="L928" s="224"/>
      <c r="M928" s="215"/>
      <c r="AR928" s="205">
        <v>0</v>
      </c>
      <c r="AS928" s="205">
        <v>0</v>
      </c>
      <c r="AT928" s="205">
        <v>0</v>
      </c>
    </row>
    <row r="929" spans="1:46" ht="15.75" hidden="1" customHeight="1" outlineLevel="1">
      <c r="A929" s="8" t="s">
        <v>61</v>
      </c>
      <c r="B929" s="216">
        <v>918</v>
      </c>
      <c r="C929" s="226"/>
      <c r="D929" s="227"/>
      <c r="E929" s="224"/>
      <c r="F929" s="224"/>
      <c r="G929" s="222"/>
      <c r="H929" s="221">
        <v>0.1</v>
      </c>
      <c r="I929" s="222"/>
      <c r="J929" s="223">
        <v>0</v>
      </c>
      <c r="K929" s="224"/>
      <c r="L929" s="224"/>
      <c r="M929" s="215"/>
      <c r="AR929" s="205">
        <v>0</v>
      </c>
      <c r="AS929" s="205">
        <v>0</v>
      </c>
      <c r="AT929" s="205">
        <v>0</v>
      </c>
    </row>
    <row r="930" spans="1:46" ht="15.75" hidden="1" customHeight="1" outlineLevel="1">
      <c r="A930" s="8" t="s">
        <v>61</v>
      </c>
      <c r="B930" s="216">
        <v>919</v>
      </c>
      <c r="C930" s="226"/>
      <c r="D930" s="227"/>
      <c r="E930" s="224"/>
      <c r="F930" s="224"/>
      <c r="G930" s="222"/>
      <c r="H930" s="221">
        <v>0.1</v>
      </c>
      <c r="I930" s="222"/>
      <c r="J930" s="223">
        <v>0</v>
      </c>
      <c r="K930" s="224"/>
      <c r="L930" s="224"/>
      <c r="M930" s="215"/>
      <c r="AR930" s="205">
        <v>0</v>
      </c>
      <c r="AS930" s="205">
        <v>0</v>
      </c>
      <c r="AT930" s="205">
        <v>0</v>
      </c>
    </row>
    <row r="931" spans="1:46" ht="15.75" hidden="1" customHeight="1" outlineLevel="1">
      <c r="A931" s="8" t="s">
        <v>61</v>
      </c>
      <c r="B931" s="216">
        <v>920</v>
      </c>
      <c r="C931" s="226"/>
      <c r="D931" s="227"/>
      <c r="E931" s="224"/>
      <c r="F931" s="224"/>
      <c r="G931" s="222"/>
      <c r="H931" s="221">
        <v>0.1</v>
      </c>
      <c r="I931" s="222"/>
      <c r="J931" s="223">
        <v>0</v>
      </c>
      <c r="K931" s="224"/>
      <c r="L931" s="224"/>
      <c r="M931" s="215"/>
      <c r="AR931" s="205">
        <v>0</v>
      </c>
      <c r="AS931" s="205">
        <v>0</v>
      </c>
      <c r="AT931" s="205">
        <v>0</v>
      </c>
    </row>
    <row r="932" spans="1:46" ht="15.75" hidden="1" customHeight="1" outlineLevel="1">
      <c r="A932" s="8" t="s">
        <v>61</v>
      </c>
      <c r="B932" s="216">
        <v>921</v>
      </c>
      <c r="C932" s="226"/>
      <c r="D932" s="227"/>
      <c r="E932" s="224"/>
      <c r="F932" s="224"/>
      <c r="G932" s="222"/>
      <c r="H932" s="221">
        <v>0.1</v>
      </c>
      <c r="I932" s="222"/>
      <c r="J932" s="223">
        <v>0</v>
      </c>
      <c r="K932" s="224"/>
      <c r="L932" s="224"/>
      <c r="M932" s="215"/>
      <c r="AR932" s="205">
        <v>0</v>
      </c>
      <c r="AS932" s="205">
        <v>0</v>
      </c>
      <c r="AT932" s="205">
        <v>0</v>
      </c>
    </row>
    <row r="933" spans="1:46" ht="15.75" hidden="1" customHeight="1" outlineLevel="1">
      <c r="A933" s="8" t="s">
        <v>61</v>
      </c>
      <c r="B933" s="216">
        <v>922</v>
      </c>
      <c r="C933" s="226"/>
      <c r="D933" s="227"/>
      <c r="E933" s="224"/>
      <c r="F933" s="224"/>
      <c r="G933" s="222"/>
      <c r="H933" s="221">
        <v>0.1</v>
      </c>
      <c r="I933" s="222"/>
      <c r="J933" s="223">
        <v>0</v>
      </c>
      <c r="K933" s="224"/>
      <c r="L933" s="224"/>
      <c r="M933" s="215"/>
      <c r="AR933" s="205">
        <v>0</v>
      </c>
      <c r="AS933" s="205">
        <v>0</v>
      </c>
      <c r="AT933" s="205">
        <v>0</v>
      </c>
    </row>
    <row r="934" spans="1:46" ht="15.75" hidden="1" customHeight="1" outlineLevel="1">
      <c r="A934" s="8" t="s">
        <v>61</v>
      </c>
      <c r="B934" s="216">
        <v>923</v>
      </c>
      <c r="C934" s="226"/>
      <c r="D934" s="227"/>
      <c r="E934" s="224"/>
      <c r="F934" s="224"/>
      <c r="G934" s="222"/>
      <c r="H934" s="221">
        <v>0.1</v>
      </c>
      <c r="I934" s="222"/>
      <c r="J934" s="223">
        <v>0</v>
      </c>
      <c r="K934" s="224"/>
      <c r="L934" s="224"/>
      <c r="M934" s="215"/>
      <c r="AR934" s="205">
        <v>0</v>
      </c>
      <c r="AS934" s="205">
        <v>0</v>
      </c>
      <c r="AT934" s="205">
        <v>0</v>
      </c>
    </row>
    <row r="935" spans="1:46" ht="15.75" hidden="1" customHeight="1" outlineLevel="1">
      <c r="A935" s="8" t="s">
        <v>61</v>
      </c>
      <c r="B935" s="216">
        <v>924</v>
      </c>
      <c r="C935" s="226"/>
      <c r="D935" s="227"/>
      <c r="E935" s="224"/>
      <c r="F935" s="224"/>
      <c r="G935" s="222"/>
      <c r="H935" s="221">
        <v>0.1</v>
      </c>
      <c r="I935" s="222"/>
      <c r="J935" s="223">
        <v>0</v>
      </c>
      <c r="K935" s="224"/>
      <c r="L935" s="224"/>
      <c r="M935" s="215"/>
      <c r="AR935" s="205">
        <v>0</v>
      </c>
      <c r="AS935" s="205">
        <v>0</v>
      </c>
      <c r="AT935" s="205">
        <v>0</v>
      </c>
    </row>
    <row r="936" spans="1:46" ht="15.75" hidden="1" customHeight="1" outlineLevel="1">
      <c r="A936" s="8" t="s">
        <v>61</v>
      </c>
      <c r="B936" s="216">
        <v>925</v>
      </c>
      <c r="C936" s="226"/>
      <c r="D936" s="227"/>
      <c r="E936" s="224"/>
      <c r="F936" s="224"/>
      <c r="G936" s="222"/>
      <c r="H936" s="221">
        <v>0.1</v>
      </c>
      <c r="I936" s="222"/>
      <c r="J936" s="223">
        <v>0</v>
      </c>
      <c r="K936" s="224"/>
      <c r="L936" s="224"/>
      <c r="M936" s="215"/>
      <c r="AR936" s="205">
        <v>0</v>
      </c>
      <c r="AS936" s="205">
        <v>0</v>
      </c>
      <c r="AT936" s="205">
        <v>0</v>
      </c>
    </row>
    <row r="937" spans="1:46" ht="15.75" hidden="1" customHeight="1" outlineLevel="1">
      <c r="A937" s="8" t="s">
        <v>61</v>
      </c>
      <c r="B937" s="216">
        <v>926</v>
      </c>
      <c r="C937" s="226"/>
      <c r="D937" s="227"/>
      <c r="E937" s="224"/>
      <c r="F937" s="224"/>
      <c r="G937" s="222"/>
      <c r="H937" s="221">
        <v>0.1</v>
      </c>
      <c r="I937" s="222"/>
      <c r="J937" s="223">
        <v>0</v>
      </c>
      <c r="K937" s="224"/>
      <c r="L937" s="224"/>
      <c r="M937" s="215"/>
      <c r="AR937" s="205">
        <v>0</v>
      </c>
      <c r="AS937" s="205">
        <v>0</v>
      </c>
      <c r="AT937" s="205">
        <v>0</v>
      </c>
    </row>
    <row r="938" spans="1:46" ht="15.75" hidden="1" customHeight="1" outlineLevel="1">
      <c r="A938" s="8" t="s">
        <v>61</v>
      </c>
      <c r="B938" s="216">
        <v>927</v>
      </c>
      <c r="C938" s="226"/>
      <c r="D938" s="227"/>
      <c r="E938" s="224"/>
      <c r="F938" s="224"/>
      <c r="G938" s="222"/>
      <c r="H938" s="221">
        <v>0.1</v>
      </c>
      <c r="I938" s="222"/>
      <c r="J938" s="223">
        <v>0</v>
      </c>
      <c r="K938" s="224"/>
      <c r="L938" s="224"/>
      <c r="M938" s="215"/>
      <c r="AR938" s="205">
        <v>0</v>
      </c>
      <c r="AS938" s="205">
        <v>0</v>
      </c>
      <c r="AT938" s="205">
        <v>0</v>
      </c>
    </row>
    <row r="939" spans="1:46" ht="15.75" hidden="1" customHeight="1" outlineLevel="1">
      <c r="A939" s="8" t="s">
        <v>61</v>
      </c>
      <c r="B939" s="216">
        <v>928</v>
      </c>
      <c r="C939" s="226"/>
      <c r="D939" s="227"/>
      <c r="E939" s="224"/>
      <c r="F939" s="224"/>
      <c r="G939" s="222"/>
      <c r="H939" s="221">
        <v>0.1</v>
      </c>
      <c r="I939" s="222"/>
      <c r="J939" s="223">
        <v>0</v>
      </c>
      <c r="K939" s="224"/>
      <c r="L939" s="224"/>
      <c r="M939" s="215"/>
      <c r="AR939" s="205">
        <v>0</v>
      </c>
      <c r="AS939" s="205">
        <v>0</v>
      </c>
      <c r="AT939" s="205">
        <v>0</v>
      </c>
    </row>
    <row r="940" spans="1:46" ht="15.75" hidden="1" customHeight="1" outlineLevel="1">
      <c r="A940" s="8" t="s">
        <v>61</v>
      </c>
      <c r="B940" s="216">
        <v>929</v>
      </c>
      <c r="C940" s="226"/>
      <c r="D940" s="227"/>
      <c r="E940" s="224"/>
      <c r="F940" s="224"/>
      <c r="G940" s="222"/>
      <c r="H940" s="221">
        <v>0.1</v>
      </c>
      <c r="I940" s="222"/>
      <c r="J940" s="223">
        <v>0</v>
      </c>
      <c r="K940" s="224"/>
      <c r="L940" s="224"/>
      <c r="M940" s="215"/>
      <c r="AR940" s="205">
        <v>0</v>
      </c>
      <c r="AS940" s="205">
        <v>0</v>
      </c>
      <c r="AT940" s="205">
        <v>0</v>
      </c>
    </row>
    <row r="941" spans="1:46" ht="15.75" hidden="1" customHeight="1" outlineLevel="1">
      <c r="A941" s="8" t="s">
        <v>61</v>
      </c>
      <c r="B941" s="216">
        <v>930</v>
      </c>
      <c r="C941" s="226"/>
      <c r="D941" s="227"/>
      <c r="E941" s="224"/>
      <c r="F941" s="224"/>
      <c r="G941" s="222"/>
      <c r="H941" s="221">
        <v>0.1</v>
      </c>
      <c r="I941" s="222"/>
      <c r="J941" s="223">
        <v>0</v>
      </c>
      <c r="K941" s="224"/>
      <c r="L941" s="224"/>
      <c r="M941" s="215"/>
      <c r="AR941" s="205">
        <v>0</v>
      </c>
      <c r="AS941" s="205">
        <v>0</v>
      </c>
      <c r="AT941" s="205">
        <v>0</v>
      </c>
    </row>
    <row r="942" spans="1:46" ht="15.75" hidden="1" customHeight="1" outlineLevel="1">
      <c r="A942" s="8" t="s">
        <v>61</v>
      </c>
      <c r="B942" s="216">
        <v>931</v>
      </c>
      <c r="C942" s="226"/>
      <c r="D942" s="227"/>
      <c r="E942" s="224"/>
      <c r="F942" s="224"/>
      <c r="G942" s="222"/>
      <c r="H942" s="221">
        <v>0.1</v>
      </c>
      <c r="I942" s="222"/>
      <c r="J942" s="223">
        <v>0</v>
      </c>
      <c r="K942" s="224"/>
      <c r="L942" s="224"/>
      <c r="M942" s="215"/>
      <c r="AR942" s="205">
        <v>0</v>
      </c>
      <c r="AS942" s="205">
        <v>0</v>
      </c>
      <c r="AT942" s="205">
        <v>0</v>
      </c>
    </row>
    <row r="943" spans="1:46" ht="15.75" hidden="1" customHeight="1" outlineLevel="1">
      <c r="A943" s="8" t="s">
        <v>61</v>
      </c>
      <c r="B943" s="216">
        <v>932</v>
      </c>
      <c r="C943" s="226"/>
      <c r="D943" s="227"/>
      <c r="E943" s="224"/>
      <c r="F943" s="224"/>
      <c r="G943" s="222"/>
      <c r="H943" s="221">
        <v>0.1</v>
      </c>
      <c r="I943" s="222"/>
      <c r="J943" s="223">
        <v>0</v>
      </c>
      <c r="K943" s="224"/>
      <c r="L943" s="224"/>
      <c r="M943" s="215"/>
      <c r="AR943" s="205">
        <v>0</v>
      </c>
      <c r="AS943" s="205">
        <v>0</v>
      </c>
      <c r="AT943" s="205">
        <v>0</v>
      </c>
    </row>
    <row r="944" spans="1:46" ht="15.75" hidden="1" customHeight="1" outlineLevel="1">
      <c r="A944" s="8" t="s">
        <v>61</v>
      </c>
      <c r="B944" s="216">
        <v>933</v>
      </c>
      <c r="C944" s="226"/>
      <c r="D944" s="227"/>
      <c r="E944" s="224"/>
      <c r="F944" s="224"/>
      <c r="G944" s="222"/>
      <c r="H944" s="221">
        <v>0.1</v>
      </c>
      <c r="I944" s="222"/>
      <c r="J944" s="223">
        <v>0</v>
      </c>
      <c r="K944" s="224"/>
      <c r="L944" s="224"/>
      <c r="M944" s="215"/>
      <c r="AR944" s="205">
        <v>0</v>
      </c>
      <c r="AS944" s="205">
        <v>0</v>
      </c>
      <c r="AT944" s="205">
        <v>0</v>
      </c>
    </row>
    <row r="945" spans="1:46" ht="15.75" hidden="1" customHeight="1" outlineLevel="1">
      <c r="A945" s="8" t="s">
        <v>61</v>
      </c>
      <c r="B945" s="216">
        <v>934</v>
      </c>
      <c r="C945" s="226"/>
      <c r="D945" s="227"/>
      <c r="E945" s="224"/>
      <c r="F945" s="224"/>
      <c r="G945" s="222"/>
      <c r="H945" s="221">
        <v>0.1</v>
      </c>
      <c r="I945" s="222"/>
      <c r="J945" s="223">
        <v>0</v>
      </c>
      <c r="K945" s="224"/>
      <c r="L945" s="224"/>
      <c r="M945" s="215"/>
      <c r="AR945" s="205">
        <v>0</v>
      </c>
      <c r="AS945" s="205">
        <v>0</v>
      </c>
      <c r="AT945" s="205">
        <v>0</v>
      </c>
    </row>
    <row r="946" spans="1:46" ht="15.75" hidden="1" customHeight="1" outlineLevel="1">
      <c r="A946" s="8" t="s">
        <v>61</v>
      </c>
      <c r="B946" s="216">
        <v>935</v>
      </c>
      <c r="C946" s="226"/>
      <c r="D946" s="227"/>
      <c r="E946" s="224"/>
      <c r="F946" s="224"/>
      <c r="G946" s="222"/>
      <c r="H946" s="221">
        <v>0.1</v>
      </c>
      <c r="I946" s="222"/>
      <c r="J946" s="223">
        <v>0</v>
      </c>
      <c r="K946" s="224"/>
      <c r="L946" s="224"/>
      <c r="M946" s="215"/>
      <c r="AR946" s="205">
        <v>0</v>
      </c>
      <c r="AS946" s="205">
        <v>0</v>
      </c>
      <c r="AT946" s="205">
        <v>0</v>
      </c>
    </row>
    <row r="947" spans="1:46" ht="15.75" hidden="1" customHeight="1" outlineLevel="1">
      <c r="A947" s="8" t="s">
        <v>61</v>
      </c>
      <c r="B947" s="216">
        <v>936</v>
      </c>
      <c r="C947" s="226"/>
      <c r="D947" s="227"/>
      <c r="E947" s="224"/>
      <c r="F947" s="224"/>
      <c r="G947" s="222"/>
      <c r="H947" s="221">
        <v>0.1</v>
      </c>
      <c r="I947" s="222"/>
      <c r="J947" s="223">
        <v>0</v>
      </c>
      <c r="K947" s="224"/>
      <c r="L947" s="224"/>
      <c r="M947" s="215"/>
      <c r="AR947" s="205">
        <v>0</v>
      </c>
      <c r="AS947" s="205">
        <v>0</v>
      </c>
      <c r="AT947" s="205">
        <v>0</v>
      </c>
    </row>
    <row r="948" spans="1:46" ht="15.75" hidden="1" customHeight="1" outlineLevel="1">
      <c r="A948" s="8" t="s">
        <v>61</v>
      </c>
      <c r="B948" s="216">
        <v>937</v>
      </c>
      <c r="C948" s="226"/>
      <c r="D948" s="227"/>
      <c r="E948" s="224"/>
      <c r="F948" s="224"/>
      <c r="G948" s="222"/>
      <c r="H948" s="221">
        <v>0.1</v>
      </c>
      <c r="I948" s="222"/>
      <c r="J948" s="223">
        <v>0</v>
      </c>
      <c r="K948" s="224"/>
      <c r="L948" s="224"/>
      <c r="M948" s="215"/>
      <c r="AR948" s="205">
        <v>0</v>
      </c>
      <c r="AS948" s="205">
        <v>0</v>
      </c>
      <c r="AT948" s="205">
        <v>0</v>
      </c>
    </row>
    <row r="949" spans="1:46" ht="15.75" hidden="1" customHeight="1" outlineLevel="1">
      <c r="A949" s="8" t="s">
        <v>61</v>
      </c>
      <c r="B949" s="216">
        <v>938</v>
      </c>
      <c r="C949" s="226"/>
      <c r="D949" s="227"/>
      <c r="E949" s="224"/>
      <c r="F949" s="224"/>
      <c r="G949" s="222"/>
      <c r="H949" s="221">
        <v>0.1</v>
      </c>
      <c r="I949" s="222"/>
      <c r="J949" s="223">
        <v>0</v>
      </c>
      <c r="K949" s="224"/>
      <c r="L949" s="224"/>
      <c r="M949" s="215"/>
      <c r="AR949" s="205">
        <v>0</v>
      </c>
      <c r="AS949" s="205">
        <v>0</v>
      </c>
      <c r="AT949" s="205">
        <v>0</v>
      </c>
    </row>
    <row r="950" spans="1:46" ht="15.75" hidden="1" customHeight="1" outlineLevel="1">
      <c r="A950" s="8" t="s">
        <v>61</v>
      </c>
      <c r="B950" s="216">
        <v>939</v>
      </c>
      <c r="C950" s="226"/>
      <c r="D950" s="227"/>
      <c r="E950" s="224"/>
      <c r="F950" s="224"/>
      <c r="G950" s="222"/>
      <c r="H950" s="221">
        <v>0.1</v>
      </c>
      <c r="I950" s="222"/>
      <c r="J950" s="223">
        <v>0</v>
      </c>
      <c r="K950" s="224"/>
      <c r="L950" s="224"/>
      <c r="M950" s="215"/>
      <c r="AR950" s="205">
        <v>0</v>
      </c>
      <c r="AS950" s="205">
        <v>0</v>
      </c>
      <c r="AT950" s="205">
        <v>0</v>
      </c>
    </row>
    <row r="951" spans="1:46" ht="15.75" hidden="1" customHeight="1" outlineLevel="1">
      <c r="A951" s="8" t="s">
        <v>61</v>
      </c>
      <c r="B951" s="216">
        <v>940</v>
      </c>
      <c r="C951" s="226"/>
      <c r="D951" s="227"/>
      <c r="E951" s="224"/>
      <c r="F951" s="224"/>
      <c r="G951" s="222"/>
      <c r="H951" s="221">
        <v>0.1</v>
      </c>
      <c r="I951" s="222"/>
      <c r="J951" s="223">
        <v>0</v>
      </c>
      <c r="K951" s="224"/>
      <c r="L951" s="224"/>
      <c r="M951" s="215"/>
      <c r="AR951" s="205">
        <v>0</v>
      </c>
      <c r="AS951" s="205">
        <v>0</v>
      </c>
      <c r="AT951" s="205">
        <v>0</v>
      </c>
    </row>
    <row r="952" spans="1:46" ht="15.75" hidden="1" customHeight="1" outlineLevel="1">
      <c r="A952" s="8" t="s">
        <v>61</v>
      </c>
      <c r="B952" s="216">
        <v>941</v>
      </c>
      <c r="C952" s="226"/>
      <c r="D952" s="227"/>
      <c r="E952" s="224"/>
      <c r="F952" s="224"/>
      <c r="G952" s="222"/>
      <c r="H952" s="221">
        <v>0.1</v>
      </c>
      <c r="I952" s="222"/>
      <c r="J952" s="223">
        <v>0</v>
      </c>
      <c r="K952" s="224"/>
      <c r="L952" s="224"/>
      <c r="M952" s="215"/>
      <c r="AR952" s="205">
        <v>0</v>
      </c>
      <c r="AS952" s="205">
        <v>0</v>
      </c>
      <c r="AT952" s="205">
        <v>0</v>
      </c>
    </row>
    <row r="953" spans="1:46" ht="15.75" hidden="1" customHeight="1" outlineLevel="1">
      <c r="A953" s="8" t="s">
        <v>61</v>
      </c>
      <c r="B953" s="216">
        <v>942</v>
      </c>
      <c r="C953" s="226"/>
      <c r="D953" s="227"/>
      <c r="E953" s="224"/>
      <c r="F953" s="224"/>
      <c r="G953" s="222"/>
      <c r="H953" s="221">
        <v>0.1</v>
      </c>
      <c r="I953" s="222"/>
      <c r="J953" s="223">
        <v>0</v>
      </c>
      <c r="K953" s="224"/>
      <c r="L953" s="224"/>
      <c r="M953" s="215"/>
      <c r="AR953" s="205">
        <v>0</v>
      </c>
      <c r="AS953" s="205">
        <v>0</v>
      </c>
      <c r="AT953" s="205">
        <v>0</v>
      </c>
    </row>
    <row r="954" spans="1:46" ht="15.75" hidden="1" customHeight="1" outlineLevel="1">
      <c r="A954" s="8" t="s">
        <v>61</v>
      </c>
      <c r="B954" s="216">
        <v>943</v>
      </c>
      <c r="C954" s="226"/>
      <c r="D954" s="227"/>
      <c r="E954" s="224"/>
      <c r="F954" s="224"/>
      <c r="G954" s="222"/>
      <c r="H954" s="221">
        <v>0.1</v>
      </c>
      <c r="I954" s="222"/>
      <c r="J954" s="223">
        <v>0</v>
      </c>
      <c r="K954" s="224"/>
      <c r="L954" s="224"/>
      <c r="M954" s="215"/>
      <c r="AR954" s="205">
        <v>0</v>
      </c>
      <c r="AS954" s="205">
        <v>0</v>
      </c>
      <c r="AT954" s="205">
        <v>0</v>
      </c>
    </row>
    <row r="955" spans="1:46" ht="15.75" hidden="1" customHeight="1" outlineLevel="1">
      <c r="A955" s="8" t="s">
        <v>61</v>
      </c>
      <c r="B955" s="216">
        <v>944</v>
      </c>
      <c r="C955" s="226"/>
      <c r="D955" s="227"/>
      <c r="E955" s="224"/>
      <c r="F955" s="224"/>
      <c r="G955" s="222"/>
      <c r="H955" s="221">
        <v>0.1</v>
      </c>
      <c r="I955" s="222"/>
      <c r="J955" s="223">
        <v>0</v>
      </c>
      <c r="K955" s="224"/>
      <c r="L955" s="224"/>
      <c r="M955" s="215"/>
      <c r="AR955" s="205">
        <v>0</v>
      </c>
      <c r="AS955" s="205">
        <v>0</v>
      </c>
      <c r="AT955" s="205">
        <v>0</v>
      </c>
    </row>
    <row r="956" spans="1:46" ht="15.75" hidden="1" customHeight="1" outlineLevel="1">
      <c r="A956" s="8" t="s">
        <v>61</v>
      </c>
      <c r="B956" s="216">
        <v>945</v>
      </c>
      <c r="C956" s="226"/>
      <c r="D956" s="227"/>
      <c r="E956" s="224"/>
      <c r="F956" s="224"/>
      <c r="G956" s="222"/>
      <c r="H956" s="221">
        <v>0.1</v>
      </c>
      <c r="I956" s="222"/>
      <c r="J956" s="223">
        <v>0</v>
      </c>
      <c r="K956" s="224"/>
      <c r="L956" s="224"/>
      <c r="M956" s="215"/>
      <c r="AR956" s="205">
        <v>0</v>
      </c>
      <c r="AS956" s="205">
        <v>0</v>
      </c>
      <c r="AT956" s="205">
        <v>0</v>
      </c>
    </row>
    <row r="957" spans="1:46" ht="15.75" hidden="1" customHeight="1" outlineLevel="1">
      <c r="A957" s="8" t="s">
        <v>61</v>
      </c>
      <c r="B957" s="216">
        <v>946</v>
      </c>
      <c r="C957" s="226"/>
      <c r="D957" s="227"/>
      <c r="E957" s="224"/>
      <c r="F957" s="224"/>
      <c r="G957" s="222"/>
      <c r="H957" s="221">
        <v>0.1</v>
      </c>
      <c r="I957" s="222"/>
      <c r="J957" s="223">
        <v>0</v>
      </c>
      <c r="K957" s="224"/>
      <c r="L957" s="224"/>
      <c r="M957" s="215"/>
      <c r="AR957" s="205">
        <v>0</v>
      </c>
      <c r="AS957" s="205">
        <v>0</v>
      </c>
      <c r="AT957" s="205">
        <v>0</v>
      </c>
    </row>
    <row r="958" spans="1:46" ht="15.75" hidden="1" customHeight="1" outlineLevel="1">
      <c r="A958" s="8" t="s">
        <v>61</v>
      </c>
      <c r="B958" s="216">
        <v>947</v>
      </c>
      <c r="C958" s="226"/>
      <c r="D958" s="227"/>
      <c r="E958" s="224"/>
      <c r="F958" s="224"/>
      <c r="G958" s="222"/>
      <c r="H958" s="221">
        <v>0.1</v>
      </c>
      <c r="I958" s="222"/>
      <c r="J958" s="223">
        <v>0</v>
      </c>
      <c r="K958" s="224"/>
      <c r="L958" s="224"/>
      <c r="M958" s="215"/>
      <c r="AR958" s="205">
        <v>0</v>
      </c>
      <c r="AS958" s="205">
        <v>0</v>
      </c>
      <c r="AT958" s="205">
        <v>0</v>
      </c>
    </row>
    <row r="959" spans="1:46" ht="15.75" hidden="1" customHeight="1" outlineLevel="1">
      <c r="A959" s="8" t="s">
        <v>61</v>
      </c>
      <c r="B959" s="216">
        <v>948</v>
      </c>
      <c r="C959" s="226"/>
      <c r="D959" s="227"/>
      <c r="E959" s="224"/>
      <c r="F959" s="224"/>
      <c r="G959" s="222"/>
      <c r="H959" s="221">
        <v>0.1</v>
      </c>
      <c r="I959" s="222"/>
      <c r="J959" s="223">
        <v>0</v>
      </c>
      <c r="K959" s="224"/>
      <c r="L959" s="224"/>
      <c r="M959" s="215"/>
      <c r="AR959" s="205">
        <v>0</v>
      </c>
      <c r="AS959" s="205">
        <v>0</v>
      </c>
      <c r="AT959" s="205">
        <v>0</v>
      </c>
    </row>
    <row r="960" spans="1:46" ht="15.75" hidden="1" customHeight="1" outlineLevel="1">
      <c r="A960" s="8" t="s">
        <v>61</v>
      </c>
      <c r="B960" s="216">
        <v>949</v>
      </c>
      <c r="C960" s="226"/>
      <c r="D960" s="227"/>
      <c r="E960" s="224"/>
      <c r="F960" s="224"/>
      <c r="G960" s="222"/>
      <c r="H960" s="221">
        <v>0.1</v>
      </c>
      <c r="I960" s="222"/>
      <c r="J960" s="223">
        <v>0</v>
      </c>
      <c r="K960" s="224"/>
      <c r="L960" s="224"/>
      <c r="M960" s="215"/>
      <c r="AR960" s="205">
        <v>0</v>
      </c>
      <c r="AS960" s="205">
        <v>0</v>
      </c>
      <c r="AT960" s="205">
        <v>0</v>
      </c>
    </row>
    <row r="961" spans="1:46" ht="15.75" hidden="1" customHeight="1" outlineLevel="1">
      <c r="A961" s="8" t="s">
        <v>61</v>
      </c>
      <c r="B961" s="216">
        <v>950</v>
      </c>
      <c r="C961" s="226"/>
      <c r="D961" s="227"/>
      <c r="E961" s="224"/>
      <c r="F961" s="224"/>
      <c r="G961" s="222"/>
      <c r="H961" s="221">
        <v>0.1</v>
      </c>
      <c r="I961" s="222"/>
      <c r="J961" s="223">
        <v>0</v>
      </c>
      <c r="K961" s="224"/>
      <c r="L961" s="224"/>
      <c r="M961" s="215"/>
      <c r="AR961" s="205">
        <v>0</v>
      </c>
      <c r="AS961" s="205">
        <v>0</v>
      </c>
      <c r="AT961" s="205">
        <v>0</v>
      </c>
    </row>
    <row r="962" spans="1:46" ht="15.75" hidden="1" customHeight="1" outlineLevel="1">
      <c r="A962" s="8" t="s">
        <v>61</v>
      </c>
      <c r="B962" s="216">
        <v>951</v>
      </c>
      <c r="C962" s="226"/>
      <c r="D962" s="227"/>
      <c r="E962" s="224"/>
      <c r="F962" s="224"/>
      <c r="G962" s="222"/>
      <c r="H962" s="221">
        <v>0.1</v>
      </c>
      <c r="I962" s="222"/>
      <c r="J962" s="223">
        <v>0</v>
      </c>
      <c r="K962" s="224"/>
      <c r="L962" s="224"/>
      <c r="M962" s="215"/>
      <c r="AR962" s="205">
        <v>0</v>
      </c>
      <c r="AS962" s="205">
        <v>0</v>
      </c>
      <c r="AT962" s="205">
        <v>0</v>
      </c>
    </row>
    <row r="963" spans="1:46" ht="15.75" hidden="1" customHeight="1" outlineLevel="1">
      <c r="A963" s="8" t="s">
        <v>61</v>
      </c>
      <c r="B963" s="216">
        <v>952</v>
      </c>
      <c r="C963" s="226"/>
      <c r="D963" s="227"/>
      <c r="E963" s="224"/>
      <c r="F963" s="224"/>
      <c r="G963" s="222"/>
      <c r="H963" s="221">
        <v>0.1</v>
      </c>
      <c r="I963" s="222"/>
      <c r="J963" s="223">
        <v>0</v>
      </c>
      <c r="K963" s="224"/>
      <c r="L963" s="224"/>
      <c r="M963" s="215"/>
      <c r="AR963" s="205">
        <v>0</v>
      </c>
      <c r="AS963" s="205">
        <v>0</v>
      </c>
      <c r="AT963" s="205">
        <v>0</v>
      </c>
    </row>
    <row r="964" spans="1:46" ht="15.75" hidden="1" customHeight="1" outlineLevel="1">
      <c r="A964" s="8" t="s">
        <v>61</v>
      </c>
      <c r="B964" s="216">
        <v>953</v>
      </c>
      <c r="C964" s="226"/>
      <c r="D964" s="227"/>
      <c r="E964" s="224"/>
      <c r="F964" s="224"/>
      <c r="G964" s="222"/>
      <c r="H964" s="221">
        <v>0.1</v>
      </c>
      <c r="I964" s="222"/>
      <c r="J964" s="223">
        <v>0</v>
      </c>
      <c r="K964" s="224"/>
      <c r="L964" s="224"/>
      <c r="M964" s="215"/>
      <c r="AR964" s="205">
        <v>0</v>
      </c>
      <c r="AS964" s="205">
        <v>0</v>
      </c>
      <c r="AT964" s="205">
        <v>0</v>
      </c>
    </row>
    <row r="965" spans="1:46" ht="15.75" hidden="1" customHeight="1" outlineLevel="1">
      <c r="A965" s="8" t="s">
        <v>61</v>
      </c>
      <c r="B965" s="216">
        <v>954</v>
      </c>
      <c r="C965" s="226"/>
      <c r="D965" s="227"/>
      <c r="E965" s="224"/>
      <c r="F965" s="224"/>
      <c r="G965" s="222"/>
      <c r="H965" s="221">
        <v>0.1</v>
      </c>
      <c r="I965" s="222"/>
      <c r="J965" s="223">
        <v>0</v>
      </c>
      <c r="K965" s="224"/>
      <c r="L965" s="224"/>
      <c r="M965" s="215"/>
      <c r="AR965" s="205">
        <v>0</v>
      </c>
      <c r="AS965" s="205">
        <v>0</v>
      </c>
      <c r="AT965" s="205">
        <v>0</v>
      </c>
    </row>
    <row r="966" spans="1:46" ht="15.75" hidden="1" customHeight="1" outlineLevel="1">
      <c r="A966" s="8" t="s">
        <v>61</v>
      </c>
      <c r="B966" s="216">
        <v>955</v>
      </c>
      <c r="C966" s="226"/>
      <c r="D966" s="227"/>
      <c r="E966" s="224"/>
      <c r="F966" s="224"/>
      <c r="G966" s="222"/>
      <c r="H966" s="221">
        <v>0.1</v>
      </c>
      <c r="I966" s="222"/>
      <c r="J966" s="223">
        <v>0</v>
      </c>
      <c r="K966" s="224"/>
      <c r="L966" s="224"/>
      <c r="M966" s="215"/>
      <c r="AR966" s="205">
        <v>0</v>
      </c>
      <c r="AS966" s="205">
        <v>0</v>
      </c>
      <c r="AT966" s="205">
        <v>0</v>
      </c>
    </row>
    <row r="967" spans="1:46" ht="15.75" hidden="1" customHeight="1" outlineLevel="1">
      <c r="A967" s="8" t="s">
        <v>61</v>
      </c>
      <c r="B967" s="216">
        <v>956</v>
      </c>
      <c r="C967" s="226"/>
      <c r="D967" s="227"/>
      <c r="E967" s="224"/>
      <c r="F967" s="224"/>
      <c r="G967" s="222"/>
      <c r="H967" s="221">
        <v>0.1</v>
      </c>
      <c r="I967" s="222"/>
      <c r="J967" s="223">
        <v>0</v>
      </c>
      <c r="K967" s="224"/>
      <c r="L967" s="224"/>
      <c r="M967" s="215"/>
      <c r="AR967" s="205">
        <v>0</v>
      </c>
      <c r="AS967" s="205">
        <v>0</v>
      </c>
      <c r="AT967" s="205">
        <v>0</v>
      </c>
    </row>
    <row r="968" spans="1:46" ht="15.75" hidden="1" customHeight="1" outlineLevel="1">
      <c r="A968" s="8" t="s">
        <v>61</v>
      </c>
      <c r="B968" s="216">
        <v>957</v>
      </c>
      <c r="C968" s="226"/>
      <c r="D968" s="227"/>
      <c r="E968" s="224"/>
      <c r="F968" s="224"/>
      <c r="G968" s="222"/>
      <c r="H968" s="221">
        <v>0.1</v>
      </c>
      <c r="I968" s="222"/>
      <c r="J968" s="223">
        <v>0</v>
      </c>
      <c r="K968" s="224"/>
      <c r="L968" s="224"/>
      <c r="M968" s="215"/>
      <c r="AR968" s="205">
        <v>0</v>
      </c>
      <c r="AS968" s="205">
        <v>0</v>
      </c>
      <c r="AT968" s="205">
        <v>0</v>
      </c>
    </row>
    <row r="969" spans="1:46" ht="15.75" hidden="1" customHeight="1" outlineLevel="1">
      <c r="A969" s="8" t="s">
        <v>61</v>
      </c>
      <c r="B969" s="216">
        <v>958</v>
      </c>
      <c r="C969" s="226"/>
      <c r="D969" s="227"/>
      <c r="E969" s="224"/>
      <c r="F969" s="224"/>
      <c r="G969" s="222"/>
      <c r="H969" s="221">
        <v>0.1</v>
      </c>
      <c r="I969" s="222"/>
      <c r="J969" s="223">
        <v>0</v>
      </c>
      <c r="K969" s="224"/>
      <c r="L969" s="224"/>
      <c r="M969" s="215"/>
      <c r="AR969" s="205">
        <v>0</v>
      </c>
      <c r="AS969" s="205">
        <v>0</v>
      </c>
      <c r="AT969" s="205">
        <v>0</v>
      </c>
    </row>
    <row r="970" spans="1:46" ht="15.75" hidden="1" customHeight="1" outlineLevel="1">
      <c r="A970" s="8" t="s">
        <v>61</v>
      </c>
      <c r="B970" s="216">
        <v>959</v>
      </c>
      <c r="C970" s="226"/>
      <c r="D970" s="227"/>
      <c r="E970" s="224"/>
      <c r="F970" s="224"/>
      <c r="G970" s="222"/>
      <c r="H970" s="221">
        <v>0.1</v>
      </c>
      <c r="I970" s="222"/>
      <c r="J970" s="223">
        <v>0</v>
      </c>
      <c r="K970" s="224"/>
      <c r="L970" s="224"/>
      <c r="M970" s="215"/>
      <c r="AR970" s="205">
        <v>0</v>
      </c>
      <c r="AS970" s="205">
        <v>0</v>
      </c>
      <c r="AT970" s="205">
        <v>0</v>
      </c>
    </row>
    <row r="971" spans="1:46" ht="15.75" hidden="1" customHeight="1" outlineLevel="1">
      <c r="A971" s="8" t="s">
        <v>61</v>
      </c>
      <c r="B971" s="216">
        <v>960</v>
      </c>
      <c r="C971" s="226"/>
      <c r="D971" s="227"/>
      <c r="E971" s="224"/>
      <c r="F971" s="224"/>
      <c r="G971" s="222"/>
      <c r="H971" s="221">
        <v>0.1</v>
      </c>
      <c r="I971" s="222"/>
      <c r="J971" s="223">
        <v>0</v>
      </c>
      <c r="K971" s="224"/>
      <c r="L971" s="224"/>
      <c r="M971" s="215"/>
      <c r="AR971" s="205">
        <v>0</v>
      </c>
      <c r="AS971" s="205">
        <v>0</v>
      </c>
      <c r="AT971" s="205">
        <v>0</v>
      </c>
    </row>
    <row r="972" spans="1:46" ht="15.75" hidden="1" customHeight="1" outlineLevel="1">
      <c r="A972" s="8" t="s">
        <v>61</v>
      </c>
      <c r="B972" s="216">
        <v>961</v>
      </c>
      <c r="C972" s="226"/>
      <c r="D972" s="227"/>
      <c r="E972" s="224"/>
      <c r="F972" s="224"/>
      <c r="G972" s="222"/>
      <c r="H972" s="221">
        <v>0.1</v>
      </c>
      <c r="I972" s="222"/>
      <c r="J972" s="223">
        <v>0</v>
      </c>
      <c r="K972" s="224"/>
      <c r="L972" s="224"/>
      <c r="M972" s="215"/>
      <c r="AR972" s="205">
        <v>0</v>
      </c>
      <c r="AS972" s="205">
        <v>0</v>
      </c>
      <c r="AT972" s="205">
        <v>0</v>
      </c>
    </row>
    <row r="973" spans="1:46" ht="15.75" hidden="1" customHeight="1" outlineLevel="1">
      <c r="A973" s="8" t="s">
        <v>61</v>
      </c>
      <c r="B973" s="216">
        <v>962</v>
      </c>
      <c r="C973" s="226"/>
      <c r="D973" s="227"/>
      <c r="E973" s="224"/>
      <c r="F973" s="224"/>
      <c r="G973" s="222"/>
      <c r="H973" s="221">
        <v>0.1</v>
      </c>
      <c r="I973" s="222"/>
      <c r="J973" s="223">
        <v>0</v>
      </c>
      <c r="K973" s="224"/>
      <c r="L973" s="224"/>
      <c r="M973" s="215"/>
      <c r="AR973" s="205">
        <v>0</v>
      </c>
      <c r="AS973" s="205">
        <v>0</v>
      </c>
      <c r="AT973" s="205">
        <v>0</v>
      </c>
    </row>
    <row r="974" spans="1:46" ht="15.75" hidden="1" customHeight="1" outlineLevel="1">
      <c r="A974" s="8" t="s">
        <v>61</v>
      </c>
      <c r="B974" s="216">
        <v>963</v>
      </c>
      <c r="C974" s="226"/>
      <c r="D974" s="227"/>
      <c r="E974" s="224"/>
      <c r="F974" s="224"/>
      <c r="G974" s="222"/>
      <c r="H974" s="221">
        <v>0.1</v>
      </c>
      <c r="I974" s="222"/>
      <c r="J974" s="223">
        <v>0</v>
      </c>
      <c r="K974" s="224"/>
      <c r="L974" s="224"/>
      <c r="M974" s="215"/>
      <c r="AR974" s="205">
        <v>0</v>
      </c>
      <c r="AS974" s="205">
        <v>0</v>
      </c>
      <c r="AT974" s="205">
        <v>0</v>
      </c>
    </row>
    <row r="975" spans="1:46" ht="15.75" hidden="1" customHeight="1" outlineLevel="1">
      <c r="A975" s="8" t="s">
        <v>61</v>
      </c>
      <c r="B975" s="216">
        <v>964</v>
      </c>
      <c r="C975" s="226"/>
      <c r="D975" s="227"/>
      <c r="E975" s="224"/>
      <c r="F975" s="224"/>
      <c r="G975" s="222"/>
      <c r="H975" s="221">
        <v>0.1</v>
      </c>
      <c r="I975" s="222"/>
      <c r="J975" s="223">
        <v>0</v>
      </c>
      <c r="K975" s="224"/>
      <c r="L975" s="224"/>
      <c r="M975" s="215"/>
      <c r="AR975" s="205">
        <v>0</v>
      </c>
      <c r="AS975" s="205">
        <v>0</v>
      </c>
      <c r="AT975" s="205">
        <v>0</v>
      </c>
    </row>
    <row r="976" spans="1:46" ht="15.75" hidden="1" customHeight="1" outlineLevel="1">
      <c r="A976" s="8" t="s">
        <v>61</v>
      </c>
      <c r="B976" s="216">
        <v>965</v>
      </c>
      <c r="C976" s="226"/>
      <c r="D976" s="227"/>
      <c r="E976" s="224"/>
      <c r="F976" s="224"/>
      <c r="G976" s="222"/>
      <c r="H976" s="221">
        <v>0.1</v>
      </c>
      <c r="I976" s="222"/>
      <c r="J976" s="223">
        <v>0</v>
      </c>
      <c r="K976" s="224"/>
      <c r="L976" s="224"/>
      <c r="M976" s="215"/>
      <c r="AR976" s="205">
        <v>0</v>
      </c>
      <c r="AS976" s="205">
        <v>0</v>
      </c>
      <c r="AT976" s="205">
        <v>0</v>
      </c>
    </row>
    <row r="977" spans="1:46" ht="15.75" hidden="1" customHeight="1" outlineLevel="1">
      <c r="A977" s="8" t="s">
        <v>61</v>
      </c>
      <c r="B977" s="216">
        <v>966</v>
      </c>
      <c r="C977" s="226"/>
      <c r="D977" s="227"/>
      <c r="E977" s="224"/>
      <c r="F977" s="224"/>
      <c r="G977" s="222"/>
      <c r="H977" s="221">
        <v>0.1</v>
      </c>
      <c r="I977" s="222"/>
      <c r="J977" s="223">
        <v>0</v>
      </c>
      <c r="K977" s="224"/>
      <c r="L977" s="224"/>
      <c r="M977" s="215"/>
      <c r="AR977" s="205">
        <v>0</v>
      </c>
      <c r="AS977" s="205">
        <v>0</v>
      </c>
      <c r="AT977" s="205">
        <v>0</v>
      </c>
    </row>
    <row r="978" spans="1:46" ht="15.75" hidden="1" customHeight="1" outlineLevel="1">
      <c r="A978" s="8" t="s">
        <v>61</v>
      </c>
      <c r="B978" s="216">
        <v>967</v>
      </c>
      <c r="C978" s="226"/>
      <c r="D978" s="227"/>
      <c r="E978" s="224"/>
      <c r="F978" s="224"/>
      <c r="G978" s="222"/>
      <c r="H978" s="221">
        <v>0.1</v>
      </c>
      <c r="I978" s="222"/>
      <c r="J978" s="223">
        <v>0</v>
      </c>
      <c r="K978" s="224"/>
      <c r="L978" s="224"/>
      <c r="M978" s="215"/>
      <c r="AR978" s="205">
        <v>0</v>
      </c>
      <c r="AS978" s="205">
        <v>0</v>
      </c>
      <c r="AT978" s="205">
        <v>0</v>
      </c>
    </row>
    <row r="979" spans="1:46" ht="15.75" hidden="1" customHeight="1" outlineLevel="1">
      <c r="A979" s="8" t="s">
        <v>61</v>
      </c>
      <c r="B979" s="216">
        <v>968</v>
      </c>
      <c r="C979" s="226"/>
      <c r="D979" s="227"/>
      <c r="E979" s="224"/>
      <c r="F979" s="224"/>
      <c r="G979" s="222"/>
      <c r="H979" s="221">
        <v>0.1</v>
      </c>
      <c r="I979" s="222"/>
      <c r="J979" s="223">
        <v>0</v>
      </c>
      <c r="K979" s="224"/>
      <c r="L979" s="224"/>
      <c r="M979" s="215"/>
      <c r="AR979" s="205">
        <v>0</v>
      </c>
      <c r="AS979" s="205">
        <v>0</v>
      </c>
      <c r="AT979" s="205">
        <v>0</v>
      </c>
    </row>
    <row r="980" spans="1:46" ht="15.75" hidden="1" customHeight="1" outlineLevel="1">
      <c r="A980" s="8" t="s">
        <v>61</v>
      </c>
      <c r="B980" s="216">
        <v>969</v>
      </c>
      <c r="C980" s="226"/>
      <c r="D980" s="227"/>
      <c r="E980" s="224"/>
      <c r="F980" s="224"/>
      <c r="G980" s="222"/>
      <c r="H980" s="221">
        <v>0.1</v>
      </c>
      <c r="I980" s="222"/>
      <c r="J980" s="223">
        <v>0</v>
      </c>
      <c r="K980" s="224"/>
      <c r="L980" s="224"/>
      <c r="M980" s="215"/>
      <c r="AR980" s="205">
        <v>0</v>
      </c>
      <c r="AS980" s="205">
        <v>0</v>
      </c>
      <c r="AT980" s="205">
        <v>0</v>
      </c>
    </row>
    <row r="981" spans="1:46" ht="15.75" hidden="1" customHeight="1" outlineLevel="1">
      <c r="A981" s="8" t="s">
        <v>61</v>
      </c>
      <c r="B981" s="216">
        <v>970</v>
      </c>
      <c r="C981" s="226"/>
      <c r="D981" s="227"/>
      <c r="E981" s="224"/>
      <c r="F981" s="224"/>
      <c r="G981" s="222"/>
      <c r="H981" s="221">
        <v>0.1</v>
      </c>
      <c r="I981" s="222"/>
      <c r="J981" s="223">
        <v>0</v>
      </c>
      <c r="K981" s="224"/>
      <c r="L981" s="224"/>
      <c r="M981" s="215"/>
      <c r="AR981" s="205">
        <v>0</v>
      </c>
      <c r="AS981" s="205">
        <v>0</v>
      </c>
      <c r="AT981" s="205">
        <v>0</v>
      </c>
    </row>
    <row r="982" spans="1:46" ht="15.75" hidden="1" customHeight="1" outlineLevel="1">
      <c r="A982" s="8" t="s">
        <v>61</v>
      </c>
      <c r="B982" s="216">
        <v>971</v>
      </c>
      <c r="C982" s="226"/>
      <c r="D982" s="227"/>
      <c r="E982" s="224"/>
      <c r="F982" s="224"/>
      <c r="G982" s="222"/>
      <c r="H982" s="221">
        <v>0.1</v>
      </c>
      <c r="I982" s="222"/>
      <c r="J982" s="223">
        <v>0</v>
      </c>
      <c r="K982" s="224"/>
      <c r="L982" s="224"/>
      <c r="M982" s="215"/>
      <c r="AR982" s="205">
        <v>0</v>
      </c>
      <c r="AS982" s="205">
        <v>0</v>
      </c>
      <c r="AT982" s="205">
        <v>0</v>
      </c>
    </row>
    <row r="983" spans="1:46" ht="15.75" hidden="1" customHeight="1" outlineLevel="1">
      <c r="A983" s="8" t="s">
        <v>61</v>
      </c>
      <c r="B983" s="216">
        <v>972</v>
      </c>
      <c r="C983" s="226"/>
      <c r="D983" s="227"/>
      <c r="E983" s="224"/>
      <c r="F983" s="224"/>
      <c r="G983" s="222"/>
      <c r="H983" s="221">
        <v>0.1</v>
      </c>
      <c r="I983" s="222"/>
      <c r="J983" s="223">
        <v>0</v>
      </c>
      <c r="K983" s="224"/>
      <c r="L983" s="224"/>
      <c r="M983" s="215"/>
      <c r="AR983" s="205">
        <v>0</v>
      </c>
      <c r="AS983" s="205">
        <v>0</v>
      </c>
      <c r="AT983" s="205">
        <v>0</v>
      </c>
    </row>
    <row r="984" spans="1:46" ht="15.75" hidden="1" customHeight="1" outlineLevel="1">
      <c r="A984" s="8" t="s">
        <v>61</v>
      </c>
      <c r="B984" s="216">
        <v>973</v>
      </c>
      <c r="C984" s="226"/>
      <c r="D984" s="227"/>
      <c r="E984" s="224"/>
      <c r="F984" s="224"/>
      <c r="G984" s="222"/>
      <c r="H984" s="221">
        <v>0.1</v>
      </c>
      <c r="I984" s="222"/>
      <c r="J984" s="223">
        <v>0</v>
      </c>
      <c r="K984" s="224"/>
      <c r="L984" s="224"/>
      <c r="M984" s="215"/>
      <c r="AR984" s="205">
        <v>0</v>
      </c>
      <c r="AS984" s="205">
        <v>0</v>
      </c>
      <c r="AT984" s="205">
        <v>0</v>
      </c>
    </row>
    <row r="985" spans="1:46" ht="15.75" hidden="1" customHeight="1" outlineLevel="1">
      <c r="A985" s="8" t="s">
        <v>61</v>
      </c>
      <c r="B985" s="216">
        <v>974</v>
      </c>
      <c r="C985" s="226"/>
      <c r="D985" s="227"/>
      <c r="E985" s="224"/>
      <c r="F985" s="224"/>
      <c r="G985" s="222"/>
      <c r="H985" s="221">
        <v>0.1</v>
      </c>
      <c r="I985" s="222"/>
      <c r="J985" s="223">
        <v>0</v>
      </c>
      <c r="K985" s="224"/>
      <c r="L985" s="224"/>
      <c r="M985" s="215"/>
      <c r="AR985" s="205">
        <v>0</v>
      </c>
      <c r="AS985" s="205">
        <v>0</v>
      </c>
      <c r="AT985" s="205">
        <v>0</v>
      </c>
    </row>
    <row r="986" spans="1:46" ht="15.75" hidden="1" customHeight="1" outlineLevel="1">
      <c r="A986" s="8" t="s">
        <v>61</v>
      </c>
      <c r="B986" s="216">
        <v>975</v>
      </c>
      <c r="C986" s="226"/>
      <c r="D986" s="227"/>
      <c r="E986" s="224"/>
      <c r="F986" s="224"/>
      <c r="G986" s="222"/>
      <c r="H986" s="221">
        <v>0.1</v>
      </c>
      <c r="I986" s="222"/>
      <c r="J986" s="223">
        <v>0</v>
      </c>
      <c r="K986" s="224"/>
      <c r="L986" s="224"/>
      <c r="M986" s="215"/>
      <c r="AR986" s="205">
        <v>0</v>
      </c>
      <c r="AS986" s="205">
        <v>0</v>
      </c>
      <c r="AT986" s="205">
        <v>0</v>
      </c>
    </row>
    <row r="987" spans="1:46" ht="15.75" hidden="1" customHeight="1" outlineLevel="1">
      <c r="A987" s="8" t="s">
        <v>61</v>
      </c>
      <c r="B987" s="216">
        <v>976</v>
      </c>
      <c r="C987" s="226"/>
      <c r="D987" s="227"/>
      <c r="E987" s="224"/>
      <c r="F987" s="224"/>
      <c r="G987" s="222"/>
      <c r="H987" s="221">
        <v>0.1</v>
      </c>
      <c r="I987" s="222"/>
      <c r="J987" s="223">
        <v>0</v>
      </c>
      <c r="K987" s="224"/>
      <c r="L987" s="224"/>
      <c r="M987" s="215"/>
      <c r="AR987" s="205">
        <v>0</v>
      </c>
      <c r="AS987" s="205">
        <v>0</v>
      </c>
      <c r="AT987" s="205">
        <v>0</v>
      </c>
    </row>
    <row r="988" spans="1:46" ht="15.75" hidden="1" customHeight="1" outlineLevel="1">
      <c r="A988" s="8" t="s">
        <v>61</v>
      </c>
      <c r="B988" s="216">
        <v>977</v>
      </c>
      <c r="C988" s="226"/>
      <c r="D988" s="227"/>
      <c r="E988" s="224"/>
      <c r="F988" s="224"/>
      <c r="G988" s="222"/>
      <c r="H988" s="221">
        <v>0.1</v>
      </c>
      <c r="I988" s="222"/>
      <c r="J988" s="223">
        <v>0</v>
      </c>
      <c r="K988" s="224"/>
      <c r="L988" s="224"/>
      <c r="M988" s="215"/>
      <c r="AR988" s="205">
        <v>0</v>
      </c>
      <c r="AS988" s="205">
        <v>0</v>
      </c>
      <c r="AT988" s="205">
        <v>0</v>
      </c>
    </row>
    <row r="989" spans="1:46" ht="15.75" hidden="1" customHeight="1" outlineLevel="1">
      <c r="A989" s="8" t="s">
        <v>61</v>
      </c>
      <c r="B989" s="216">
        <v>978</v>
      </c>
      <c r="C989" s="226"/>
      <c r="D989" s="227"/>
      <c r="E989" s="224"/>
      <c r="F989" s="224"/>
      <c r="G989" s="222"/>
      <c r="H989" s="221">
        <v>0.1</v>
      </c>
      <c r="I989" s="222"/>
      <c r="J989" s="223">
        <v>0</v>
      </c>
      <c r="K989" s="224"/>
      <c r="L989" s="224"/>
      <c r="M989" s="215"/>
      <c r="AR989" s="205">
        <v>0</v>
      </c>
      <c r="AS989" s="205">
        <v>0</v>
      </c>
      <c r="AT989" s="205">
        <v>0</v>
      </c>
    </row>
    <row r="990" spans="1:46" ht="15.75" hidden="1" customHeight="1" outlineLevel="1">
      <c r="A990" s="8" t="s">
        <v>61</v>
      </c>
      <c r="B990" s="216">
        <v>979</v>
      </c>
      <c r="C990" s="226"/>
      <c r="D990" s="227"/>
      <c r="E990" s="224"/>
      <c r="F990" s="224"/>
      <c r="G990" s="222"/>
      <c r="H990" s="221">
        <v>0.1</v>
      </c>
      <c r="I990" s="222"/>
      <c r="J990" s="223">
        <v>0</v>
      </c>
      <c r="K990" s="224"/>
      <c r="L990" s="224"/>
      <c r="M990" s="215"/>
      <c r="AR990" s="205">
        <v>0</v>
      </c>
      <c r="AS990" s="205">
        <v>0</v>
      </c>
      <c r="AT990" s="205">
        <v>0</v>
      </c>
    </row>
    <row r="991" spans="1:46" ht="15.75" hidden="1" customHeight="1" outlineLevel="1">
      <c r="A991" s="8" t="s">
        <v>61</v>
      </c>
      <c r="B991" s="216">
        <v>980</v>
      </c>
      <c r="C991" s="226"/>
      <c r="D991" s="227"/>
      <c r="E991" s="224"/>
      <c r="F991" s="224"/>
      <c r="G991" s="222"/>
      <c r="H991" s="221">
        <v>0.1</v>
      </c>
      <c r="I991" s="222"/>
      <c r="J991" s="223">
        <v>0</v>
      </c>
      <c r="K991" s="224"/>
      <c r="L991" s="224"/>
      <c r="M991" s="215"/>
      <c r="AR991" s="205">
        <v>0</v>
      </c>
      <c r="AS991" s="205">
        <v>0</v>
      </c>
      <c r="AT991" s="205">
        <v>0</v>
      </c>
    </row>
    <row r="992" spans="1:46" ht="15.75" hidden="1" customHeight="1" outlineLevel="1">
      <c r="A992" s="8" t="s">
        <v>61</v>
      </c>
      <c r="B992" s="216">
        <v>981</v>
      </c>
      <c r="C992" s="226"/>
      <c r="D992" s="227"/>
      <c r="E992" s="224"/>
      <c r="F992" s="224"/>
      <c r="G992" s="222"/>
      <c r="H992" s="221">
        <v>0.1</v>
      </c>
      <c r="I992" s="222"/>
      <c r="J992" s="223">
        <v>0</v>
      </c>
      <c r="K992" s="224"/>
      <c r="L992" s="224"/>
      <c r="M992" s="215"/>
      <c r="AR992" s="205">
        <v>0</v>
      </c>
      <c r="AS992" s="205">
        <v>0</v>
      </c>
      <c r="AT992" s="205">
        <v>0</v>
      </c>
    </row>
    <row r="993" spans="1:46" ht="15.75" hidden="1" customHeight="1" outlineLevel="1">
      <c r="A993" s="8" t="s">
        <v>61</v>
      </c>
      <c r="B993" s="216">
        <v>982</v>
      </c>
      <c r="C993" s="226"/>
      <c r="D993" s="227"/>
      <c r="E993" s="224"/>
      <c r="F993" s="224"/>
      <c r="G993" s="222"/>
      <c r="H993" s="221">
        <v>0.1</v>
      </c>
      <c r="I993" s="222"/>
      <c r="J993" s="223">
        <v>0</v>
      </c>
      <c r="K993" s="224"/>
      <c r="L993" s="224"/>
      <c r="M993" s="215"/>
      <c r="AR993" s="205">
        <v>0</v>
      </c>
      <c r="AS993" s="205">
        <v>0</v>
      </c>
      <c r="AT993" s="205">
        <v>0</v>
      </c>
    </row>
    <row r="994" spans="1:46" ht="15.75" hidden="1" customHeight="1" outlineLevel="1">
      <c r="A994" s="8" t="s">
        <v>61</v>
      </c>
      <c r="B994" s="216">
        <v>983</v>
      </c>
      <c r="C994" s="226"/>
      <c r="D994" s="227"/>
      <c r="E994" s="224"/>
      <c r="F994" s="224"/>
      <c r="G994" s="222"/>
      <c r="H994" s="221">
        <v>0.1</v>
      </c>
      <c r="I994" s="222"/>
      <c r="J994" s="223">
        <v>0</v>
      </c>
      <c r="K994" s="224"/>
      <c r="L994" s="224"/>
      <c r="M994" s="215"/>
      <c r="AR994" s="205">
        <v>0</v>
      </c>
      <c r="AS994" s="205">
        <v>0</v>
      </c>
      <c r="AT994" s="205">
        <v>0</v>
      </c>
    </row>
    <row r="995" spans="1:46" ht="15.75" hidden="1" customHeight="1" outlineLevel="1">
      <c r="A995" s="8" t="s">
        <v>61</v>
      </c>
      <c r="B995" s="216">
        <v>984</v>
      </c>
      <c r="C995" s="226"/>
      <c r="D995" s="227"/>
      <c r="E995" s="224"/>
      <c r="F995" s="224"/>
      <c r="G995" s="222"/>
      <c r="H995" s="221">
        <v>0.1</v>
      </c>
      <c r="I995" s="222"/>
      <c r="J995" s="223">
        <v>0</v>
      </c>
      <c r="K995" s="224"/>
      <c r="L995" s="224"/>
      <c r="M995" s="215"/>
      <c r="AR995" s="205">
        <v>0</v>
      </c>
      <c r="AS995" s="205">
        <v>0</v>
      </c>
      <c r="AT995" s="205">
        <v>0</v>
      </c>
    </row>
    <row r="996" spans="1:46" ht="15.75" hidden="1" customHeight="1" outlineLevel="1">
      <c r="A996" s="8" t="s">
        <v>61</v>
      </c>
      <c r="B996" s="216">
        <v>985</v>
      </c>
      <c r="C996" s="226"/>
      <c r="D996" s="227"/>
      <c r="E996" s="224"/>
      <c r="F996" s="224"/>
      <c r="G996" s="222"/>
      <c r="H996" s="221">
        <v>0.1</v>
      </c>
      <c r="I996" s="222"/>
      <c r="J996" s="223">
        <v>0</v>
      </c>
      <c r="K996" s="224"/>
      <c r="L996" s="224"/>
      <c r="M996" s="215"/>
      <c r="AR996" s="205">
        <v>0</v>
      </c>
      <c r="AS996" s="205">
        <v>0</v>
      </c>
      <c r="AT996" s="205">
        <v>0</v>
      </c>
    </row>
    <row r="997" spans="1:46" ht="15.75" hidden="1" customHeight="1" outlineLevel="1">
      <c r="A997" s="8" t="s">
        <v>61</v>
      </c>
      <c r="B997" s="216">
        <v>986</v>
      </c>
      <c r="C997" s="226"/>
      <c r="D997" s="227"/>
      <c r="E997" s="224"/>
      <c r="F997" s="224"/>
      <c r="G997" s="222"/>
      <c r="H997" s="221">
        <v>0.1</v>
      </c>
      <c r="I997" s="222"/>
      <c r="J997" s="223">
        <v>0</v>
      </c>
      <c r="K997" s="224"/>
      <c r="L997" s="224"/>
      <c r="M997" s="215"/>
      <c r="AR997" s="205">
        <v>0</v>
      </c>
      <c r="AS997" s="205">
        <v>0</v>
      </c>
      <c r="AT997" s="205">
        <v>0</v>
      </c>
    </row>
    <row r="998" spans="1:46" ht="15.75" hidden="1" customHeight="1" outlineLevel="1">
      <c r="A998" s="8" t="s">
        <v>61</v>
      </c>
      <c r="B998" s="216">
        <v>987</v>
      </c>
      <c r="C998" s="226"/>
      <c r="D998" s="227"/>
      <c r="E998" s="224"/>
      <c r="F998" s="224"/>
      <c r="G998" s="222"/>
      <c r="H998" s="221">
        <v>0.1</v>
      </c>
      <c r="I998" s="222"/>
      <c r="J998" s="223">
        <v>0</v>
      </c>
      <c r="K998" s="224"/>
      <c r="L998" s="224"/>
      <c r="M998" s="215"/>
      <c r="AR998" s="205">
        <v>0</v>
      </c>
      <c r="AS998" s="205">
        <v>0</v>
      </c>
      <c r="AT998" s="205">
        <v>0</v>
      </c>
    </row>
    <row r="999" spans="1:46" ht="15.75" hidden="1" customHeight="1" outlineLevel="1">
      <c r="A999" s="8" t="s">
        <v>61</v>
      </c>
      <c r="B999" s="216">
        <v>988</v>
      </c>
      <c r="C999" s="226"/>
      <c r="D999" s="227"/>
      <c r="E999" s="224"/>
      <c r="F999" s="224"/>
      <c r="G999" s="222"/>
      <c r="H999" s="221">
        <v>0.1</v>
      </c>
      <c r="I999" s="222"/>
      <c r="J999" s="223">
        <v>0</v>
      </c>
      <c r="K999" s="224"/>
      <c r="L999" s="224"/>
      <c r="M999" s="215"/>
      <c r="AR999" s="205">
        <v>0</v>
      </c>
      <c r="AS999" s="205">
        <v>0</v>
      </c>
      <c r="AT999" s="205">
        <v>0</v>
      </c>
    </row>
    <row r="1000" spans="1:46" ht="15.75" hidden="1" customHeight="1" outlineLevel="1">
      <c r="A1000" s="8" t="s">
        <v>61</v>
      </c>
      <c r="B1000" s="216">
        <v>989</v>
      </c>
      <c r="C1000" s="226"/>
      <c r="D1000" s="227"/>
      <c r="E1000" s="224"/>
      <c r="F1000" s="224"/>
      <c r="G1000" s="222"/>
      <c r="H1000" s="221">
        <v>0.1</v>
      </c>
      <c r="I1000" s="222"/>
      <c r="J1000" s="223">
        <v>0</v>
      </c>
      <c r="K1000" s="224"/>
      <c r="L1000" s="224"/>
      <c r="M1000" s="215"/>
      <c r="AR1000" s="205">
        <v>0</v>
      </c>
      <c r="AS1000" s="205">
        <v>0</v>
      </c>
      <c r="AT1000" s="205">
        <v>0</v>
      </c>
    </row>
    <row r="1001" spans="1:46" ht="15.75" hidden="1" customHeight="1" outlineLevel="1">
      <c r="A1001" s="8" t="s">
        <v>61</v>
      </c>
      <c r="B1001" s="216">
        <v>990</v>
      </c>
      <c r="C1001" s="226"/>
      <c r="D1001" s="227"/>
      <c r="E1001" s="224"/>
      <c r="F1001" s="224"/>
      <c r="G1001" s="222"/>
      <c r="H1001" s="221">
        <v>0.1</v>
      </c>
      <c r="I1001" s="222"/>
      <c r="J1001" s="223">
        <v>0</v>
      </c>
      <c r="K1001" s="224"/>
      <c r="L1001" s="224"/>
      <c r="M1001" s="215"/>
      <c r="AR1001" s="205">
        <v>0</v>
      </c>
      <c r="AS1001" s="205">
        <v>0</v>
      </c>
      <c r="AT1001" s="205">
        <v>0</v>
      </c>
    </row>
    <row r="1002" spans="1:46" ht="15.75" hidden="1" customHeight="1" outlineLevel="1">
      <c r="A1002" s="8" t="s">
        <v>61</v>
      </c>
      <c r="B1002" s="216">
        <v>991</v>
      </c>
      <c r="C1002" s="226"/>
      <c r="D1002" s="227"/>
      <c r="E1002" s="224"/>
      <c r="F1002" s="224"/>
      <c r="G1002" s="222"/>
      <c r="H1002" s="221">
        <v>0.1</v>
      </c>
      <c r="I1002" s="222"/>
      <c r="J1002" s="223">
        <v>0</v>
      </c>
      <c r="K1002" s="224"/>
      <c r="L1002" s="224"/>
      <c r="M1002" s="215"/>
      <c r="AR1002" s="205">
        <v>0</v>
      </c>
      <c r="AS1002" s="205">
        <v>0</v>
      </c>
      <c r="AT1002" s="205">
        <v>0</v>
      </c>
    </row>
    <row r="1003" spans="1:46" ht="15.75" hidden="1" customHeight="1" outlineLevel="1">
      <c r="A1003" s="8" t="s">
        <v>61</v>
      </c>
      <c r="B1003" s="216">
        <v>992</v>
      </c>
      <c r="C1003" s="226"/>
      <c r="D1003" s="227"/>
      <c r="E1003" s="224"/>
      <c r="F1003" s="224"/>
      <c r="G1003" s="222"/>
      <c r="H1003" s="221">
        <v>0.1</v>
      </c>
      <c r="I1003" s="222"/>
      <c r="J1003" s="223">
        <v>0</v>
      </c>
      <c r="K1003" s="224"/>
      <c r="L1003" s="224"/>
      <c r="M1003" s="215"/>
      <c r="AR1003" s="205">
        <v>0</v>
      </c>
      <c r="AS1003" s="205">
        <v>0</v>
      </c>
      <c r="AT1003" s="205">
        <v>0</v>
      </c>
    </row>
    <row r="1004" spans="1:46" ht="15.75" hidden="1" customHeight="1" outlineLevel="1">
      <c r="A1004" s="8" t="s">
        <v>61</v>
      </c>
      <c r="B1004" s="216">
        <v>993</v>
      </c>
      <c r="C1004" s="226"/>
      <c r="D1004" s="227"/>
      <c r="E1004" s="224"/>
      <c r="F1004" s="224"/>
      <c r="G1004" s="222"/>
      <c r="H1004" s="221">
        <v>0.1</v>
      </c>
      <c r="I1004" s="222"/>
      <c r="J1004" s="223">
        <v>0</v>
      </c>
      <c r="K1004" s="224"/>
      <c r="L1004" s="224"/>
      <c r="M1004" s="215"/>
      <c r="AR1004" s="205">
        <v>0</v>
      </c>
      <c r="AS1004" s="205">
        <v>0</v>
      </c>
      <c r="AT1004" s="205">
        <v>0</v>
      </c>
    </row>
    <row r="1005" spans="1:46" ht="15.75" hidden="1" customHeight="1" outlineLevel="1">
      <c r="A1005" s="8" t="s">
        <v>61</v>
      </c>
      <c r="B1005" s="216">
        <v>994</v>
      </c>
      <c r="C1005" s="226"/>
      <c r="D1005" s="227"/>
      <c r="E1005" s="224"/>
      <c r="F1005" s="224"/>
      <c r="G1005" s="222"/>
      <c r="H1005" s="221">
        <v>0.1</v>
      </c>
      <c r="I1005" s="222"/>
      <c r="J1005" s="223">
        <v>0</v>
      </c>
      <c r="K1005" s="224"/>
      <c r="L1005" s="224"/>
      <c r="M1005" s="215"/>
      <c r="AR1005" s="205">
        <v>0</v>
      </c>
      <c r="AS1005" s="205">
        <v>0</v>
      </c>
      <c r="AT1005" s="205">
        <v>0</v>
      </c>
    </row>
    <row r="1006" spans="1:46" ht="15.75" hidden="1" customHeight="1" outlineLevel="1">
      <c r="A1006" s="8" t="s">
        <v>61</v>
      </c>
      <c r="B1006" s="216">
        <v>995</v>
      </c>
      <c r="C1006" s="226"/>
      <c r="D1006" s="227"/>
      <c r="E1006" s="224"/>
      <c r="F1006" s="224"/>
      <c r="G1006" s="222"/>
      <c r="H1006" s="221">
        <v>0.1</v>
      </c>
      <c r="I1006" s="222"/>
      <c r="J1006" s="223">
        <v>0</v>
      </c>
      <c r="K1006" s="224"/>
      <c r="L1006" s="224"/>
      <c r="M1006" s="215"/>
      <c r="AR1006" s="205">
        <v>0</v>
      </c>
      <c r="AS1006" s="205">
        <v>0</v>
      </c>
      <c r="AT1006" s="205">
        <v>0</v>
      </c>
    </row>
    <row r="1007" spans="1:46" ht="15.75" hidden="1" customHeight="1" outlineLevel="1">
      <c r="A1007" s="8" t="s">
        <v>61</v>
      </c>
      <c r="B1007" s="216">
        <v>996</v>
      </c>
      <c r="C1007" s="226"/>
      <c r="D1007" s="227"/>
      <c r="E1007" s="224"/>
      <c r="F1007" s="224"/>
      <c r="G1007" s="222"/>
      <c r="H1007" s="221">
        <v>0.1</v>
      </c>
      <c r="I1007" s="222"/>
      <c r="J1007" s="223">
        <v>0</v>
      </c>
      <c r="K1007" s="224"/>
      <c r="L1007" s="224"/>
      <c r="M1007" s="215"/>
      <c r="AR1007" s="205">
        <v>0</v>
      </c>
      <c r="AS1007" s="205">
        <v>0</v>
      </c>
      <c r="AT1007" s="205">
        <v>0</v>
      </c>
    </row>
    <row r="1008" spans="1:46" ht="15.75" hidden="1" customHeight="1" outlineLevel="1">
      <c r="A1008" s="8" t="s">
        <v>61</v>
      </c>
      <c r="B1008" s="216">
        <v>997</v>
      </c>
      <c r="C1008" s="226"/>
      <c r="D1008" s="227"/>
      <c r="E1008" s="224"/>
      <c r="F1008" s="224"/>
      <c r="G1008" s="222"/>
      <c r="H1008" s="221">
        <v>0.1</v>
      </c>
      <c r="I1008" s="222"/>
      <c r="J1008" s="223">
        <v>0</v>
      </c>
      <c r="K1008" s="224"/>
      <c r="L1008" s="224"/>
      <c r="M1008" s="215"/>
      <c r="AR1008" s="205">
        <v>0</v>
      </c>
      <c r="AS1008" s="205">
        <v>0</v>
      </c>
      <c r="AT1008" s="205">
        <v>0</v>
      </c>
    </row>
    <row r="1009" spans="1:46" ht="15.75" hidden="1" customHeight="1" outlineLevel="1">
      <c r="A1009" s="8" t="s">
        <v>61</v>
      </c>
      <c r="B1009" s="216">
        <v>998</v>
      </c>
      <c r="C1009" s="226"/>
      <c r="D1009" s="227"/>
      <c r="E1009" s="224"/>
      <c r="F1009" s="224"/>
      <c r="G1009" s="222"/>
      <c r="H1009" s="221">
        <v>0.1</v>
      </c>
      <c r="I1009" s="222"/>
      <c r="J1009" s="223">
        <v>0</v>
      </c>
      <c r="K1009" s="224"/>
      <c r="L1009" s="224"/>
      <c r="M1009" s="215"/>
      <c r="AR1009" s="205">
        <v>0</v>
      </c>
      <c r="AS1009" s="205">
        <v>0</v>
      </c>
      <c r="AT1009" s="205">
        <v>0</v>
      </c>
    </row>
    <row r="1010" spans="1:46" ht="15.75" hidden="1" customHeight="1" outlineLevel="1">
      <c r="A1010" s="8" t="s">
        <v>61</v>
      </c>
      <c r="B1010" s="216">
        <v>999</v>
      </c>
      <c r="C1010" s="226"/>
      <c r="D1010" s="227"/>
      <c r="E1010" s="224"/>
      <c r="F1010" s="224"/>
      <c r="G1010" s="222"/>
      <c r="H1010" s="221">
        <v>0.1</v>
      </c>
      <c r="I1010" s="222"/>
      <c r="J1010" s="223">
        <v>0</v>
      </c>
      <c r="K1010" s="224"/>
      <c r="L1010" s="224"/>
      <c r="M1010" s="215"/>
      <c r="AR1010" s="205">
        <v>0</v>
      </c>
      <c r="AS1010" s="205">
        <v>0</v>
      </c>
      <c r="AT1010" s="205">
        <v>0</v>
      </c>
    </row>
    <row r="1011" spans="1:46" ht="15.75" hidden="1" customHeight="1" outlineLevel="1">
      <c r="A1011" s="8" t="s">
        <v>61</v>
      </c>
      <c r="B1011" s="216">
        <v>1000</v>
      </c>
      <c r="C1011" s="226"/>
      <c r="D1011" s="227"/>
      <c r="E1011" s="224"/>
      <c r="F1011" s="224"/>
      <c r="G1011" s="222"/>
      <c r="H1011" s="221">
        <v>0.1</v>
      </c>
      <c r="I1011" s="222"/>
      <c r="J1011" s="223">
        <v>0</v>
      </c>
      <c r="K1011" s="224"/>
      <c r="L1011" s="224"/>
      <c r="M1011" s="215"/>
      <c r="AR1011" s="205">
        <v>0</v>
      </c>
      <c r="AS1011" s="205">
        <v>0</v>
      </c>
      <c r="AT1011" s="205">
        <v>0</v>
      </c>
    </row>
    <row r="1012" spans="1:46" ht="18.75" customHeight="1" collapsed="1" thickBot="1">
      <c r="A1012" s="9"/>
      <c r="B1012" s="228"/>
      <c r="C1012" s="228"/>
      <c r="D1012" s="228"/>
      <c r="E1012" s="228"/>
      <c r="F1012" s="228"/>
      <c r="G1012" s="228"/>
      <c r="H1012" s="228"/>
      <c r="I1012" s="228"/>
      <c r="J1012" s="229"/>
      <c r="K1012" s="228"/>
      <c r="L1012" s="228"/>
      <c r="M1012" s="230"/>
      <c r="AR1012" s="205">
        <v>0</v>
      </c>
      <c r="AS1012" s="205">
        <v>0</v>
      </c>
      <c r="AT1012" s="205">
        <v>0</v>
      </c>
    </row>
    <row r="1013" spans="1:46" ht="15.75" customHeight="1" thickBot="1">
      <c r="A1013" s="212"/>
      <c r="B1013" s="231"/>
      <c r="C1013" s="232"/>
      <c r="D1013" s="231"/>
      <c r="E1013" s="231"/>
      <c r="F1013" s="231"/>
      <c r="G1013" s="231"/>
      <c r="H1013" s="11"/>
      <c r="I1013" s="12" t="s">
        <v>123</v>
      </c>
      <c r="J1013" s="13">
        <f>SUM(J10:J61)</f>
        <v>72613618</v>
      </c>
      <c r="K1013" s="231"/>
      <c r="L1013" s="231"/>
      <c r="M1013" s="215"/>
    </row>
    <row r="1014" spans="1:46" ht="12" customHeight="1" thickBot="1">
      <c r="A1014" s="233"/>
      <c r="B1014" s="234"/>
      <c r="C1014" s="235"/>
      <c r="D1014" s="234"/>
      <c r="E1014" s="234"/>
      <c r="F1014" s="234"/>
      <c r="G1014" s="234"/>
      <c r="H1014" s="234"/>
      <c r="I1014" s="234"/>
      <c r="J1014" s="234"/>
      <c r="K1014" s="234"/>
      <c r="L1014" s="234"/>
      <c r="M1014" s="236"/>
    </row>
    <row r="1015" spans="1:46" ht="15.75" customHeight="1" thickBot="1">
      <c r="B1015" s="231"/>
      <c r="C1015" s="232"/>
      <c r="D1015" s="231"/>
      <c r="E1015" s="231"/>
      <c r="F1015" s="231"/>
      <c r="G1015" s="231"/>
      <c r="H1015" s="231"/>
      <c r="I1015" s="231"/>
      <c r="J1015" s="231"/>
      <c r="K1015" s="231"/>
      <c r="L1015" s="231"/>
    </row>
    <row r="1016" spans="1:46" ht="12" customHeight="1">
      <c r="A1016" s="1"/>
      <c r="B1016" s="208"/>
      <c r="C1016" s="209"/>
      <c r="D1016" s="208"/>
      <c r="E1016" s="208"/>
      <c r="F1016" s="208"/>
      <c r="G1016" s="208"/>
      <c r="H1016" s="208"/>
      <c r="I1016" s="208"/>
      <c r="J1016" s="208"/>
      <c r="K1016" s="208"/>
      <c r="L1016" s="208"/>
      <c r="M1016" s="211"/>
    </row>
    <row r="1017" spans="1:46" ht="18" customHeight="1" thickBot="1">
      <c r="A1017" s="212"/>
      <c r="B1017" s="3" t="s">
        <v>27</v>
      </c>
      <c r="C1017" s="4" t="s">
        <v>28</v>
      </c>
      <c r="D1017" s="110" t="s">
        <v>29</v>
      </c>
      <c r="E1017" s="3" t="s">
        <v>30</v>
      </c>
      <c r="F1017" s="3" t="s">
        <v>31</v>
      </c>
      <c r="G1017" s="3" t="s">
        <v>124</v>
      </c>
      <c r="H1017" s="110" t="s">
        <v>33</v>
      </c>
      <c r="I1017" s="188" t="s">
        <v>125</v>
      </c>
      <c r="J1017" s="110" t="s">
        <v>35</v>
      </c>
      <c r="K1017" s="190" t="s">
        <v>36</v>
      </c>
      <c r="L1017" s="4" t="s">
        <v>37</v>
      </c>
      <c r="M1017" s="213"/>
    </row>
    <row r="1018" spans="1:46" ht="15.75" customHeight="1">
      <c r="A1018" s="6" t="s">
        <v>126</v>
      </c>
      <c r="B1018" s="208"/>
      <c r="C1018" s="209"/>
      <c r="D1018" s="208"/>
      <c r="E1018" s="208"/>
      <c r="F1018" s="208"/>
      <c r="G1018" s="208"/>
      <c r="H1018" s="208"/>
      <c r="I1018" s="208"/>
      <c r="J1018" s="208"/>
      <c r="K1018" s="208"/>
      <c r="L1018" s="208"/>
      <c r="M1018" s="215"/>
      <c r="AR1018" s="205" t="s">
        <v>52</v>
      </c>
      <c r="AS1018" s="205" t="s">
        <v>57</v>
      </c>
    </row>
    <row r="1019" spans="1:46" ht="15.75" customHeight="1">
      <c r="A1019" s="14" t="s">
        <v>127</v>
      </c>
      <c r="B1019" s="216">
        <v>1</v>
      </c>
      <c r="C1019" s="226" t="s">
        <v>307</v>
      </c>
      <c r="D1019" s="228"/>
      <c r="E1019" s="262" t="s">
        <v>609</v>
      </c>
      <c r="F1019" s="263" t="s">
        <v>610</v>
      </c>
      <c r="G1019" s="264">
        <v>2000000</v>
      </c>
      <c r="H1019" s="238"/>
      <c r="I1019" s="239"/>
      <c r="J1019" s="239"/>
      <c r="K1019" s="240"/>
      <c r="L1019" s="262" t="s">
        <v>611</v>
      </c>
      <c r="M1019" s="215"/>
      <c r="AR1019" s="205">
        <v>0</v>
      </c>
      <c r="AS1019" s="205">
        <v>0</v>
      </c>
    </row>
    <row r="1020" spans="1:46" ht="15.75" customHeight="1">
      <c r="A1020" s="14" t="s">
        <v>127</v>
      </c>
      <c r="B1020" s="216">
        <v>2</v>
      </c>
      <c r="C1020" s="226" t="s">
        <v>307</v>
      </c>
      <c r="D1020" s="228"/>
      <c r="E1020" s="266" t="s">
        <v>612</v>
      </c>
      <c r="F1020" s="267" t="s">
        <v>613</v>
      </c>
      <c r="G1020" s="268">
        <v>1200000</v>
      </c>
      <c r="H1020" s="238"/>
      <c r="I1020" s="239"/>
      <c r="J1020" s="239"/>
      <c r="K1020" s="240"/>
      <c r="L1020" s="266"/>
      <c r="M1020" s="215"/>
      <c r="AR1020" s="205">
        <v>0</v>
      </c>
      <c r="AS1020" s="205">
        <v>0</v>
      </c>
    </row>
    <row r="1021" spans="1:46" ht="15.75" customHeight="1">
      <c r="A1021" s="14" t="s">
        <v>127</v>
      </c>
      <c r="B1021" s="216">
        <v>3</v>
      </c>
      <c r="C1021" s="226"/>
      <c r="D1021" s="228"/>
      <c r="E1021" s="266"/>
      <c r="F1021" s="267"/>
      <c r="G1021" s="268"/>
      <c r="H1021" s="238"/>
      <c r="I1021" s="239"/>
      <c r="J1021" s="239"/>
      <c r="K1021" s="240"/>
      <c r="L1021" s="271"/>
      <c r="M1021" s="215"/>
      <c r="AR1021" s="205">
        <v>0</v>
      </c>
      <c r="AS1021" s="205">
        <v>0</v>
      </c>
    </row>
    <row r="1022" spans="1:46" ht="15.75" customHeight="1">
      <c r="A1022" s="14" t="s">
        <v>127</v>
      </c>
      <c r="B1022" s="216">
        <v>4</v>
      </c>
      <c r="C1022" s="226"/>
      <c r="D1022" s="228"/>
      <c r="E1022" s="266"/>
      <c r="F1022" s="267"/>
      <c r="G1022" s="268"/>
      <c r="H1022" s="238"/>
      <c r="I1022" s="239"/>
      <c r="J1022" s="239"/>
      <c r="K1022" s="240"/>
      <c r="L1022" s="271"/>
      <c r="M1022" s="215"/>
      <c r="AR1022" s="205">
        <v>0</v>
      </c>
      <c r="AS1022" s="205">
        <v>0</v>
      </c>
    </row>
    <row r="1023" spans="1:46" ht="15.75" customHeight="1">
      <c r="A1023" s="14" t="s">
        <v>127</v>
      </c>
      <c r="B1023" s="216">
        <v>5</v>
      </c>
      <c r="C1023" s="226"/>
      <c r="D1023" s="228"/>
      <c r="E1023" s="266"/>
      <c r="F1023" s="267"/>
      <c r="G1023" s="268"/>
      <c r="H1023" s="238"/>
      <c r="I1023" s="239"/>
      <c r="J1023" s="239"/>
      <c r="K1023" s="240"/>
      <c r="L1023" s="271"/>
      <c r="M1023" s="215"/>
      <c r="AR1023" s="205">
        <v>0</v>
      </c>
      <c r="AS1023" s="205">
        <v>0</v>
      </c>
    </row>
    <row r="1024" spans="1:46" ht="15.75" customHeight="1">
      <c r="A1024" s="14" t="s">
        <v>127</v>
      </c>
      <c r="B1024" s="216">
        <v>6</v>
      </c>
      <c r="C1024" s="226"/>
      <c r="D1024" s="228"/>
      <c r="E1024" s="266"/>
      <c r="F1024" s="267"/>
      <c r="G1024" s="268"/>
      <c r="H1024" s="238"/>
      <c r="I1024" s="239"/>
      <c r="J1024" s="239"/>
      <c r="K1024" s="240"/>
      <c r="L1024" s="271"/>
      <c r="M1024" s="215"/>
      <c r="AR1024" s="205">
        <v>0</v>
      </c>
      <c r="AS1024" s="205">
        <v>0</v>
      </c>
    </row>
    <row r="1025" spans="1:45" ht="15.75" customHeight="1">
      <c r="A1025" s="14" t="s">
        <v>127</v>
      </c>
      <c r="B1025" s="216">
        <v>7</v>
      </c>
      <c r="C1025" s="226"/>
      <c r="D1025" s="228"/>
      <c r="E1025" s="266"/>
      <c r="F1025" s="267"/>
      <c r="G1025" s="268"/>
      <c r="H1025" s="238"/>
      <c r="I1025" s="239"/>
      <c r="J1025" s="239"/>
      <c r="K1025" s="240"/>
      <c r="L1025" s="271"/>
      <c r="M1025" s="215"/>
      <c r="AR1025" s="205">
        <v>0</v>
      </c>
      <c r="AS1025" s="205">
        <v>0</v>
      </c>
    </row>
    <row r="1026" spans="1:45" ht="15.75" customHeight="1">
      <c r="A1026" s="14" t="s">
        <v>127</v>
      </c>
      <c r="B1026" s="216">
        <v>8</v>
      </c>
      <c r="C1026" s="226"/>
      <c r="D1026" s="228"/>
      <c r="E1026" s="224"/>
      <c r="F1026" s="224"/>
      <c r="G1026" s="222"/>
      <c r="H1026" s="238"/>
      <c r="I1026" s="239"/>
      <c r="J1026" s="239"/>
      <c r="K1026" s="240"/>
      <c r="L1026" s="224"/>
      <c r="M1026" s="215"/>
      <c r="AR1026" s="205">
        <v>0</v>
      </c>
      <c r="AS1026" s="205">
        <v>0</v>
      </c>
    </row>
    <row r="1027" spans="1:45" ht="15.75" customHeight="1">
      <c r="A1027" s="14" t="s">
        <v>127</v>
      </c>
      <c r="B1027" s="216">
        <v>9</v>
      </c>
      <c r="C1027" s="226"/>
      <c r="D1027" s="228"/>
      <c r="E1027" s="224"/>
      <c r="F1027" s="224"/>
      <c r="G1027" s="222"/>
      <c r="H1027" s="238"/>
      <c r="I1027" s="239"/>
      <c r="J1027" s="239"/>
      <c r="K1027" s="240"/>
      <c r="L1027" s="224"/>
      <c r="M1027" s="215"/>
      <c r="AR1027" s="205">
        <v>0</v>
      </c>
      <c r="AS1027" s="205">
        <v>0</v>
      </c>
    </row>
    <row r="1028" spans="1:45" ht="15.75" customHeight="1">
      <c r="A1028" s="14" t="s">
        <v>127</v>
      </c>
      <c r="B1028" s="216">
        <v>10</v>
      </c>
      <c r="C1028" s="226"/>
      <c r="D1028" s="228"/>
      <c r="E1028" s="224"/>
      <c r="F1028" s="224"/>
      <c r="G1028" s="222"/>
      <c r="H1028" s="238"/>
      <c r="I1028" s="239"/>
      <c r="J1028" s="239"/>
      <c r="K1028" s="240"/>
      <c r="L1028" s="224"/>
      <c r="M1028" s="215"/>
      <c r="AR1028" s="205">
        <v>0</v>
      </c>
      <c r="AS1028" s="205">
        <v>0</v>
      </c>
    </row>
    <row r="1029" spans="1:45" ht="15.75" customHeight="1">
      <c r="A1029" s="14" t="s">
        <v>127</v>
      </c>
      <c r="B1029" s="216">
        <v>11</v>
      </c>
      <c r="C1029" s="226"/>
      <c r="D1029" s="228"/>
      <c r="E1029" s="224"/>
      <c r="F1029" s="224"/>
      <c r="G1029" s="222"/>
      <c r="H1029" s="238"/>
      <c r="I1029" s="239"/>
      <c r="J1029" s="239"/>
      <c r="K1029" s="240"/>
      <c r="L1029" s="224"/>
      <c r="M1029" s="215"/>
      <c r="AR1029" s="205">
        <v>0</v>
      </c>
      <c r="AS1029" s="205">
        <v>0</v>
      </c>
    </row>
    <row r="1030" spans="1:45" ht="15.75" customHeight="1">
      <c r="A1030" s="14" t="s">
        <v>127</v>
      </c>
      <c r="B1030" s="216">
        <v>12</v>
      </c>
      <c r="C1030" s="226"/>
      <c r="D1030" s="228"/>
      <c r="E1030" s="224"/>
      <c r="F1030" s="224"/>
      <c r="G1030" s="222"/>
      <c r="H1030" s="238"/>
      <c r="I1030" s="239"/>
      <c r="J1030" s="239"/>
      <c r="K1030" s="240"/>
      <c r="L1030" s="224"/>
      <c r="M1030" s="215"/>
      <c r="AR1030" s="205">
        <v>0</v>
      </c>
      <c r="AS1030" s="205">
        <v>0</v>
      </c>
    </row>
    <row r="1031" spans="1:45" ht="15.75" customHeight="1">
      <c r="A1031" s="14" t="s">
        <v>127</v>
      </c>
      <c r="B1031" s="216">
        <v>13</v>
      </c>
      <c r="C1031" s="226"/>
      <c r="D1031" s="228"/>
      <c r="E1031" s="224"/>
      <c r="F1031" s="224"/>
      <c r="G1031" s="222"/>
      <c r="H1031" s="238"/>
      <c r="I1031" s="239"/>
      <c r="J1031" s="239"/>
      <c r="K1031" s="240"/>
      <c r="L1031" s="224"/>
      <c r="M1031" s="215"/>
      <c r="AR1031" s="205">
        <v>0</v>
      </c>
      <c r="AS1031" s="205">
        <v>0</v>
      </c>
    </row>
    <row r="1032" spans="1:45" ht="15.75" customHeight="1">
      <c r="A1032" s="14" t="s">
        <v>127</v>
      </c>
      <c r="B1032" s="216">
        <v>14</v>
      </c>
      <c r="C1032" s="226"/>
      <c r="D1032" s="228"/>
      <c r="E1032" s="224"/>
      <c r="F1032" s="224"/>
      <c r="G1032" s="222"/>
      <c r="H1032" s="238"/>
      <c r="I1032" s="239"/>
      <c r="J1032" s="239"/>
      <c r="K1032" s="240"/>
      <c r="L1032" s="224"/>
      <c r="M1032" s="215"/>
      <c r="AR1032" s="205">
        <v>0</v>
      </c>
      <c r="AS1032" s="205">
        <v>0</v>
      </c>
    </row>
    <row r="1033" spans="1:45" ht="15.75" customHeight="1">
      <c r="A1033" s="14" t="s">
        <v>127</v>
      </c>
      <c r="B1033" s="216">
        <v>15</v>
      </c>
      <c r="C1033" s="226"/>
      <c r="D1033" s="228"/>
      <c r="E1033" s="224"/>
      <c r="F1033" s="224"/>
      <c r="G1033" s="222"/>
      <c r="H1033" s="238"/>
      <c r="I1033" s="239"/>
      <c r="J1033" s="239"/>
      <c r="K1033" s="240"/>
      <c r="L1033" s="224"/>
      <c r="M1033" s="215"/>
      <c r="AR1033" s="205">
        <v>0</v>
      </c>
      <c r="AS1033" s="205">
        <v>0</v>
      </c>
    </row>
    <row r="1034" spans="1:45" ht="15.75" customHeight="1">
      <c r="A1034" s="14" t="s">
        <v>127</v>
      </c>
      <c r="B1034" s="216">
        <v>16</v>
      </c>
      <c r="C1034" s="226"/>
      <c r="D1034" s="228"/>
      <c r="E1034" s="224"/>
      <c r="F1034" s="224"/>
      <c r="G1034" s="222"/>
      <c r="H1034" s="238"/>
      <c r="I1034" s="239"/>
      <c r="J1034" s="239"/>
      <c r="K1034" s="240"/>
      <c r="L1034" s="224"/>
      <c r="M1034" s="215"/>
      <c r="AR1034" s="205">
        <v>0</v>
      </c>
      <c r="AS1034" s="205">
        <v>0</v>
      </c>
    </row>
    <row r="1035" spans="1:45" ht="15.75" customHeight="1">
      <c r="A1035" s="14" t="s">
        <v>127</v>
      </c>
      <c r="B1035" s="216">
        <v>17</v>
      </c>
      <c r="C1035" s="226"/>
      <c r="D1035" s="228"/>
      <c r="E1035" s="224"/>
      <c r="F1035" s="224"/>
      <c r="G1035" s="222"/>
      <c r="H1035" s="238"/>
      <c r="I1035" s="239"/>
      <c r="J1035" s="239"/>
      <c r="K1035" s="240"/>
      <c r="L1035" s="224"/>
      <c r="M1035" s="215"/>
      <c r="AR1035" s="205">
        <v>0</v>
      </c>
      <c r="AS1035" s="205">
        <v>0</v>
      </c>
    </row>
    <row r="1036" spans="1:45" ht="15.75" customHeight="1">
      <c r="A1036" s="14" t="s">
        <v>127</v>
      </c>
      <c r="B1036" s="216">
        <v>18</v>
      </c>
      <c r="C1036" s="226"/>
      <c r="D1036" s="228"/>
      <c r="E1036" s="224"/>
      <c r="F1036" s="224"/>
      <c r="G1036" s="222"/>
      <c r="H1036" s="238"/>
      <c r="I1036" s="239"/>
      <c r="J1036" s="239"/>
      <c r="K1036" s="240"/>
      <c r="L1036" s="224"/>
      <c r="M1036" s="215"/>
      <c r="AR1036" s="205">
        <v>0</v>
      </c>
      <c r="AS1036" s="205">
        <v>0</v>
      </c>
    </row>
    <row r="1037" spans="1:45" ht="15.75" customHeight="1">
      <c r="A1037" s="14" t="s">
        <v>127</v>
      </c>
      <c r="B1037" s="216">
        <v>19</v>
      </c>
      <c r="C1037" s="226"/>
      <c r="D1037" s="228"/>
      <c r="E1037" s="224"/>
      <c r="F1037" s="224"/>
      <c r="G1037" s="222"/>
      <c r="H1037" s="238"/>
      <c r="I1037" s="239"/>
      <c r="J1037" s="239"/>
      <c r="K1037" s="240"/>
      <c r="L1037" s="224"/>
      <c r="M1037" s="215"/>
      <c r="AR1037" s="205">
        <v>0</v>
      </c>
      <c r="AS1037" s="205">
        <v>0</v>
      </c>
    </row>
    <row r="1038" spans="1:45" ht="15.75" customHeight="1">
      <c r="A1038" s="14" t="s">
        <v>127</v>
      </c>
      <c r="B1038" s="216">
        <v>20</v>
      </c>
      <c r="C1038" s="226"/>
      <c r="D1038" s="228"/>
      <c r="E1038" s="224"/>
      <c r="F1038" s="224"/>
      <c r="G1038" s="222"/>
      <c r="H1038" s="238"/>
      <c r="I1038" s="239"/>
      <c r="J1038" s="239"/>
      <c r="K1038" s="240"/>
      <c r="L1038" s="224"/>
      <c r="M1038" s="215"/>
      <c r="AR1038" s="205">
        <v>0</v>
      </c>
      <c r="AS1038" s="205">
        <v>0</v>
      </c>
    </row>
    <row r="1039" spans="1:45" ht="15.75" customHeight="1">
      <c r="A1039" s="14" t="s">
        <v>127</v>
      </c>
      <c r="B1039" s="216">
        <v>21</v>
      </c>
      <c r="C1039" s="226"/>
      <c r="D1039" s="228"/>
      <c r="E1039" s="224"/>
      <c r="F1039" s="224"/>
      <c r="G1039" s="222"/>
      <c r="H1039" s="238"/>
      <c r="I1039" s="239"/>
      <c r="J1039" s="239"/>
      <c r="K1039" s="240"/>
      <c r="L1039" s="224"/>
      <c r="M1039" s="215"/>
      <c r="AR1039" s="205">
        <v>0</v>
      </c>
      <c r="AS1039" s="205">
        <v>0</v>
      </c>
    </row>
    <row r="1040" spans="1:45" ht="15.75" customHeight="1">
      <c r="A1040" s="14" t="s">
        <v>127</v>
      </c>
      <c r="B1040" s="216">
        <v>22</v>
      </c>
      <c r="C1040" s="226"/>
      <c r="D1040" s="228"/>
      <c r="E1040" s="224"/>
      <c r="F1040" s="224"/>
      <c r="G1040" s="222"/>
      <c r="H1040" s="238"/>
      <c r="I1040" s="239"/>
      <c r="J1040" s="239"/>
      <c r="K1040" s="240"/>
      <c r="L1040" s="224"/>
      <c r="M1040" s="215"/>
      <c r="AR1040" s="205">
        <v>0</v>
      </c>
      <c r="AS1040" s="205">
        <v>0</v>
      </c>
    </row>
    <row r="1041" spans="1:45" ht="15.75" customHeight="1">
      <c r="A1041" s="14" t="s">
        <v>127</v>
      </c>
      <c r="B1041" s="216">
        <v>23</v>
      </c>
      <c r="C1041" s="226"/>
      <c r="D1041" s="228"/>
      <c r="E1041" s="224"/>
      <c r="F1041" s="224"/>
      <c r="G1041" s="222"/>
      <c r="H1041" s="238"/>
      <c r="I1041" s="239"/>
      <c r="J1041" s="239"/>
      <c r="K1041" s="240"/>
      <c r="L1041" s="224"/>
      <c r="M1041" s="215"/>
      <c r="AR1041" s="205">
        <v>0</v>
      </c>
      <c r="AS1041" s="205">
        <v>0</v>
      </c>
    </row>
    <row r="1042" spans="1:45" ht="15.75" customHeight="1">
      <c r="A1042" s="14" t="s">
        <v>127</v>
      </c>
      <c r="B1042" s="216">
        <v>24</v>
      </c>
      <c r="C1042" s="226"/>
      <c r="D1042" s="228"/>
      <c r="E1042" s="224"/>
      <c r="F1042" s="224"/>
      <c r="G1042" s="222"/>
      <c r="H1042" s="238"/>
      <c r="I1042" s="239"/>
      <c r="J1042" s="239"/>
      <c r="K1042" s="240"/>
      <c r="L1042" s="224"/>
      <c r="M1042" s="215"/>
      <c r="AR1042" s="205">
        <v>0</v>
      </c>
      <c r="AS1042" s="205">
        <v>0</v>
      </c>
    </row>
    <row r="1043" spans="1:45" ht="15.75" customHeight="1">
      <c r="A1043" s="14" t="s">
        <v>127</v>
      </c>
      <c r="B1043" s="216">
        <v>25</v>
      </c>
      <c r="C1043" s="226"/>
      <c r="D1043" s="228"/>
      <c r="E1043" s="224"/>
      <c r="F1043" s="224"/>
      <c r="G1043" s="222"/>
      <c r="H1043" s="238"/>
      <c r="I1043" s="239"/>
      <c r="J1043" s="239"/>
      <c r="K1043" s="240"/>
      <c r="L1043" s="224"/>
      <c r="M1043" s="215"/>
      <c r="AR1043" s="205">
        <v>0</v>
      </c>
      <c r="AS1043" s="205">
        <v>0</v>
      </c>
    </row>
    <row r="1044" spans="1:45" ht="15.75" customHeight="1">
      <c r="A1044" s="14" t="s">
        <v>127</v>
      </c>
      <c r="B1044" s="216">
        <v>26</v>
      </c>
      <c r="C1044" s="226"/>
      <c r="D1044" s="228"/>
      <c r="E1044" s="224"/>
      <c r="F1044" s="224"/>
      <c r="G1044" s="222"/>
      <c r="H1044" s="238"/>
      <c r="I1044" s="239"/>
      <c r="J1044" s="239"/>
      <c r="K1044" s="240"/>
      <c r="L1044" s="224"/>
      <c r="M1044" s="215"/>
      <c r="AR1044" s="205">
        <v>0</v>
      </c>
      <c r="AS1044" s="205">
        <v>0</v>
      </c>
    </row>
    <row r="1045" spans="1:45" ht="15.75" customHeight="1">
      <c r="A1045" s="14" t="s">
        <v>127</v>
      </c>
      <c r="B1045" s="216">
        <v>27</v>
      </c>
      <c r="C1045" s="226"/>
      <c r="D1045" s="228"/>
      <c r="E1045" s="224"/>
      <c r="F1045" s="224"/>
      <c r="G1045" s="222"/>
      <c r="H1045" s="238"/>
      <c r="I1045" s="239"/>
      <c r="J1045" s="239"/>
      <c r="K1045" s="240"/>
      <c r="L1045" s="224"/>
      <c r="M1045" s="215"/>
      <c r="AR1045" s="205">
        <v>0</v>
      </c>
      <c r="AS1045" s="205">
        <v>0</v>
      </c>
    </row>
    <row r="1046" spans="1:45" ht="15.75" customHeight="1">
      <c r="A1046" s="14" t="s">
        <v>127</v>
      </c>
      <c r="B1046" s="216">
        <v>28</v>
      </c>
      <c r="C1046" s="226"/>
      <c r="D1046" s="228"/>
      <c r="E1046" s="224"/>
      <c r="F1046" s="224"/>
      <c r="G1046" s="222"/>
      <c r="H1046" s="238"/>
      <c r="I1046" s="239"/>
      <c r="J1046" s="239"/>
      <c r="K1046" s="240"/>
      <c r="L1046" s="224"/>
      <c r="M1046" s="215"/>
      <c r="AR1046" s="205">
        <v>0</v>
      </c>
      <c r="AS1046" s="205">
        <v>0</v>
      </c>
    </row>
    <row r="1047" spans="1:45" ht="15.75" customHeight="1">
      <c r="A1047" s="14" t="s">
        <v>127</v>
      </c>
      <c r="B1047" s="216">
        <v>29</v>
      </c>
      <c r="C1047" s="226"/>
      <c r="D1047" s="228"/>
      <c r="E1047" s="224"/>
      <c r="F1047" s="224"/>
      <c r="G1047" s="222"/>
      <c r="H1047" s="238"/>
      <c r="I1047" s="239"/>
      <c r="J1047" s="239"/>
      <c r="K1047" s="240"/>
      <c r="L1047" s="224"/>
      <c r="M1047" s="215"/>
      <c r="AR1047" s="205">
        <v>0</v>
      </c>
      <c r="AS1047" s="205">
        <v>0</v>
      </c>
    </row>
    <row r="1048" spans="1:45" ht="15.75" customHeight="1">
      <c r="A1048" s="14" t="s">
        <v>127</v>
      </c>
      <c r="B1048" s="216">
        <v>30</v>
      </c>
      <c r="C1048" s="226"/>
      <c r="D1048" s="228"/>
      <c r="E1048" s="224"/>
      <c r="F1048" s="224"/>
      <c r="G1048" s="222"/>
      <c r="H1048" s="238"/>
      <c r="I1048" s="239"/>
      <c r="J1048" s="239"/>
      <c r="K1048" s="240"/>
      <c r="L1048" s="224"/>
      <c r="M1048" s="215"/>
      <c r="AR1048" s="205">
        <v>0</v>
      </c>
      <c r="AS1048" s="205">
        <v>0</v>
      </c>
    </row>
    <row r="1049" spans="1:45" ht="15.75" customHeight="1">
      <c r="A1049" s="14" t="s">
        <v>127</v>
      </c>
      <c r="B1049" s="216">
        <v>31</v>
      </c>
      <c r="C1049" s="226"/>
      <c r="D1049" s="228"/>
      <c r="E1049" s="224"/>
      <c r="F1049" s="224"/>
      <c r="G1049" s="222"/>
      <c r="H1049" s="238"/>
      <c r="I1049" s="239"/>
      <c r="J1049" s="239"/>
      <c r="K1049" s="240"/>
      <c r="L1049" s="224"/>
      <c r="M1049" s="215"/>
      <c r="AR1049" s="205">
        <v>0</v>
      </c>
      <c r="AS1049" s="205">
        <v>0</v>
      </c>
    </row>
    <row r="1050" spans="1:45" ht="15.75" customHeight="1">
      <c r="A1050" s="14" t="s">
        <v>127</v>
      </c>
      <c r="B1050" s="216">
        <v>32</v>
      </c>
      <c r="C1050" s="226"/>
      <c r="D1050" s="228"/>
      <c r="E1050" s="224"/>
      <c r="F1050" s="224"/>
      <c r="G1050" s="222"/>
      <c r="H1050" s="238"/>
      <c r="I1050" s="239"/>
      <c r="J1050" s="239"/>
      <c r="K1050" s="240"/>
      <c r="L1050" s="224"/>
      <c r="M1050" s="215"/>
      <c r="AR1050" s="205">
        <v>0</v>
      </c>
      <c r="AS1050" s="205">
        <v>0</v>
      </c>
    </row>
    <row r="1051" spans="1:45" ht="15.75" customHeight="1">
      <c r="A1051" s="14" t="s">
        <v>127</v>
      </c>
      <c r="B1051" s="216">
        <v>33</v>
      </c>
      <c r="C1051" s="226"/>
      <c r="D1051" s="228"/>
      <c r="E1051" s="224"/>
      <c r="F1051" s="224"/>
      <c r="G1051" s="222"/>
      <c r="H1051" s="238"/>
      <c r="I1051" s="239"/>
      <c r="J1051" s="239"/>
      <c r="K1051" s="240"/>
      <c r="L1051" s="224"/>
      <c r="M1051" s="215"/>
      <c r="AR1051" s="205">
        <v>0</v>
      </c>
      <c r="AS1051" s="205">
        <v>0</v>
      </c>
    </row>
    <row r="1052" spans="1:45" ht="15.75" customHeight="1">
      <c r="A1052" s="14" t="s">
        <v>127</v>
      </c>
      <c r="B1052" s="216">
        <v>34</v>
      </c>
      <c r="C1052" s="226"/>
      <c r="D1052" s="228"/>
      <c r="E1052" s="224"/>
      <c r="F1052" s="224"/>
      <c r="G1052" s="222"/>
      <c r="H1052" s="238"/>
      <c r="I1052" s="239"/>
      <c r="J1052" s="239"/>
      <c r="K1052" s="240"/>
      <c r="L1052" s="224"/>
      <c r="M1052" s="215"/>
      <c r="AR1052" s="205">
        <v>0</v>
      </c>
      <c r="AS1052" s="205">
        <v>0</v>
      </c>
    </row>
    <row r="1053" spans="1:45" ht="15.75" customHeight="1">
      <c r="A1053" s="14" t="s">
        <v>127</v>
      </c>
      <c r="B1053" s="216">
        <v>35</v>
      </c>
      <c r="C1053" s="226"/>
      <c r="D1053" s="228"/>
      <c r="E1053" s="224"/>
      <c r="F1053" s="224"/>
      <c r="G1053" s="222"/>
      <c r="H1053" s="238"/>
      <c r="I1053" s="239"/>
      <c r="J1053" s="239"/>
      <c r="K1053" s="240"/>
      <c r="L1053" s="224"/>
      <c r="M1053" s="215"/>
      <c r="AR1053" s="205">
        <v>0</v>
      </c>
      <c r="AS1053" s="205">
        <v>0</v>
      </c>
    </row>
    <row r="1054" spans="1:45" ht="15.75" customHeight="1">
      <c r="A1054" s="14" t="s">
        <v>127</v>
      </c>
      <c r="B1054" s="216">
        <v>36</v>
      </c>
      <c r="C1054" s="226"/>
      <c r="D1054" s="228"/>
      <c r="E1054" s="224"/>
      <c r="F1054" s="224"/>
      <c r="G1054" s="222"/>
      <c r="H1054" s="238"/>
      <c r="I1054" s="239"/>
      <c r="J1054" s="239"/>
      <c r="K1054" s="240"/>
      <c r="L1054" s="224"/>
      <c r="M1054" s="215"/>
      <c r="AR1054" s="205">
        <v>0</v>
      </c>
      <c r="AS1054" s="205">
        <v>0</v>
      </c>
    </row>
    <row r="1055" spans="1:45" ht="15.75" customHeight="1">
      <c r="A1055" s="14" t="s">
        <v>127</v>
      </c>
      <c r="B1055" s="216">
        <v>37</v>
      </c>
      <c r="C1055" s="226"/>
      <c r="D1055" s="228"/>
      <c r="E1055" s="224"/>
      <c r="F1055" s="224"/>
      <c r="G1055" s="222"/>
      <c r="H1055" s="238"/>
      <c r="I1055" s="239"/>
      <c r="J1055" s="239"/>
      <c r="K1055" s="240"/>
      <c r="L1055" s="224"/>
      <c r="M1055" s="215"/>
      <c r="AR1055" s="205">
        <v>0</v>
      </c>
      <c r="AS1055" s="205">
        <v>0</v>
      </c>
    </row>
    <row r="1056" spans="1:45" ht="15.75" customHeight="1">
      <c r="A1056" s="14" t="s">
        <v>127</v>
      </c>
      <c r="B1056" s="216">
        <v>38</v>
      </c>
      <c r="C1056" s="226"/>
      <c r="D1056" s="228"/>
      <c r="E1056" s="224"/>
      <c r="F1056" s="224"/>
      <c r="G1056" s="222"/>
      <c r="H1056" s="238"/>
      <c r="I1056" s="239"/>
      <c r="J1056" s="239"/>
      <c r="K1056" s="240"/>
      <c r="L1056" s="224"/>
      <c r="M1056" s="215"/>
      <c r="AR1056" s="205">
        <v>0</v>
      </c>
      <c r="AS1056" s="205">
        <v>0</v>
      </c>
    </row>
    <row r="1057" spans="1:45" ht="15.75" customHeight="1">
      <c r="A1057" s="14" t="s">
        <v>127</v>
      </c>
      <c r="B1057" s="216">
        <v>39</v>
      </c>
      <c r="C1057" s="226"/>
      <c r="D1057" s="228"/>
      <c r="E1057" s="224"/>
      <c r="F1057" s="224"/>
      <c r="G1057" s="222"/>
      <c r="H1057" s="238"/>
      <c r="I1057" s="239"/>
      <c r="J1057" s="239"/>
      <c r="K1057" s="240"/>
      <c r="L1057" s="224"/>
      <c r="M1057" s="215"/>
      <c r="AR1057" s="205">
        <v>0</v>
      </c>
      <c r="AS1057" s="205">
        <v>0</v>
      </c>
    </row>
    <row r="1058" spans="1:45" ht="15.75" customHeight="1">
      <c r="A1058" s="14" t="s">
        <v>127</v>
      </c>
      <c r="B1058" s="216">
        <v>40</v>
      </c>
      <c r="C1058" s="226"/>
      <c r="D1058" s="228"/>
      <c r="E1058" s="224"/>
      <c r="F1058" s="224"/>
      <c r="G1058" s="222"/>
      <c r="H1058" s="238"/>
      <c r="I1058" s="239"/>
      <c r="J1058" s="239"/>
      <c r="K1058" s="240"/>
      <c r="L1058" s="224"/>
      <c r="M1058" s="215"/>
      <c r="AR1058" s="205">
        <v>0</v>
      </c>
      <c r="AS1058" s="205">
        <v>0</v>
      </c>
    </row>
    <row r="1059" spans="1:45" ht="15.75" customHeight="1">
      <c r="A1059" s="14" t="s">
        <v>127</v>
      </c>
      <c r="B1059" s="216">
        <v>41</v>
      </c>
      <c r="C1059" s="226"/>
      <c r="D1059" s="228"/>
      <c r="E1059" s="224"/>
      <c r="F1059" s="224"/>
      <c r="G1059" s="222"/>
      <c r="H1059" s="238"/>
      <c r="I1059" s="239"/>
      <c r="J1059" s="239"/>
      <c r="K1059" s="240"/>
      <c r="L1059" s="224"/>
      <c r="M1059" s="215"/>
      <c r="AR1059" s="205">
        <v>0</v>
      </c>
      <c r="AS1059" s="205">
        <v>0</v>
      </c>
    </row>
    <row r="1060" spans="1:45" ht="15.75" customHeight="1">
      <c r="A1060" s="14" t="s">
        <v>127</v>
      </c>
      <c r="B1060" s="216">
        <v>42</v>
      </c>
      <c r="C1060" s="226"/>
      <c r="D1060" s="228"/>
      <c r="E1060" s="224"/>
      <c r="F1060" s="224"/>
      <c r="G1060" s="222"/>
      <c r="H1060" s="238"/>
      <c r="I1060" s="239"/>
      <c r="J1060" s="239"/>
      <c r="K1060" s="240"/>
      <c r="L1060" s="224"/>
      <c r="M1060" s="215"/>
      <c r="AR1060" s="205">
        <v>0</v>
      </c>
      <c r="AS1060" s="205">
        <v>0</v>
      </c>
    </row>
    <row r="1061" spans="1:45" ht="15.75" customHeight="1">
      <c r="A1061" s="14" t="s">
        <v>127</v>
      </c>
      <c r="B1061" s="216">
        <v>43</v>
      </c>
      <c r="C1061" s="226"/>
      <c r="D1061" s="228"/>
      <c r="E1061" s="224"/>
      <c r="F1061" s="224"/>
      <c r="G1061" s="222"/>
      <c r="H1061" s="238"/>
      <c r="I1061" s="239"/>
      <c r="J1061" s="239"/>
      <c r="K1061" s="240"/>
      <c r="L1061" s="224"/>
      <c r="M1061" s="215"/>
      <c r="AR1061" s="205">
        <v>0</v>
      </c>
      <c r="AS1061" s="205">
        <v>0</v>
      </c>
    </row>
    <row r="1062" spans="1:45" ht="15.75" customHeight="1">
      <c r="A1062" s="14" t="s">
        <v>127</v>
      </c>
      <c r="B1062" s="216">
        <v>44</v>
      </c>
      <c r="C1062" s="226"/>
      <c r="D1062" s="228"/>
      <c r="E1062" s="224"/>
      <c r="F1062" s="224"/>
      <c r="G1062" s="222"/>
      <c r="H1062" s="238"/>
      <c r="I1062" s="239"/>
      <c r="J1062" s="239"/>
      <c r="K1062" s="240"/>
      <c r="L1062" s="224"/>
      <c r="M1062" s="215"/>
      <c r="AR1062" s="205">
        <v>0</v>
      </c>
      <c r="AS1062" s="205">
        <v>0</v>
      </c>
    </row>
    <row r="1063" spans="1:45" ht="15.75" customHeight="1">
      <c r="A1063" s="14" t="s">
        <v>127</v>
      </c>
      <c r="B1063" s="216">
        <v>45</v>
      </c>
      <c r="C1063" s="226"/>
      <c r="D1063" s="228"/>
      <c r="E1063" s="224"/>
      <c r="F1063" s="224"/>
      <c r="G1063" s="222"/>
      <c r="H1063" s="238"/>
      <c r="I1063" s="239"/>
      <c r="J1063" s="239"/>
      <c r="K1063" s="240"/>
      <c r="L1063" s="224"/>
      <c r="M1063" s="215"/>
      <c r="AR1063" s="205">
        <v>0</v>
      </c>
      <c r="AS1063" s="205">
        <v>0</v>
      </c>
    </row>
    <row r="1064" spans="1:45" ht="15.75" customHeight="1">
      <c r="A1064" s="14" t="s">
        <v>127</v>
      </c>
      <c r="B1064" s="216">
        <v>46</v>
      </c>
      <c r="C1064" s="226"/>
      <c r="D1064" s="228"/>
      <c r="E1064" s="224"/>
      <c r="F1064" s="224"/>
      <c r="G1064" s="222"/>
      <c r="H1064" s="238"/>
      <c r="I1064" s="239"/>
      <c r="J1064" s="239"/>
      <c r="K1064" s="240"/>
      <c r="L1064" s="224"/>
      <c r="M1064" s="215"/>
      <c r="AR1064" s="205">
        <v>0</v>
      </c>
      <c r="AS1064" s="205">
        <v>0</v>
      </c>
    </row>
    <row r="1065" spans="1:45" ht="15.75" customHeight="1">
      <c r="A1065" s="14" t="s">
        <v>127</v>
      </c>
      <c r="B1065" s="216">
        <v>47</v>
      </c>
      <c r="C1065" s="226"/>
      <c r="D1065" s="228"/>
      <c r="E1065" s="224"/>
      <c r="F1065" s="224"/>
      <c r="G1065" s="222"/>
      <c r="H1065" s="238"/>
      <c r="I1065" s="239"/>
      <c r="J1065" s="239"/>
      <c r="K1065" s="240"/>
      <c r="L1065" s="224"/>
      <c r="M1065" s="215"/>
      <c r="AR1065" s="205">
        <v>0</v>
      </c>
      <c r="AS1065" s="205">
        <v>0</v>
      </c>
    </row>
    <row r="1066" spans="1:45" ht="15.75" customHeight="1">
      <c r="A1066" s="14" t="s">
        <v>127</v>
      </c>
      <c r="B1066" s="216">
        <v>48</v>
      </c>
      <c r="C1066" s="226"/>
      <c r="D1066" s="228"/>
      <c r="E1066" s="224"/>
      <c r="F1066" s="224"/>
      <c r="G1066" s="222"/>
      <c r="H1066" s="238"/>
      <c r="I1066" s="239"/>
      <c r="J1066" s="239"/>
      <c r="K1066" s="240"/>
      <c r="L1066" s="224"/>
      <c r="M1066" s="215"/>
      <c r="AR1066" s="205">
        <v>0</v>
      </c>
      <c r="AS1066" s="205">
        <v>0</v>
      </c>
    </row>
    <row r="1067" spans="1:45" ht="15.75" customHeight="1">
      <c r="A1067" s="14" t="s">
        <v>127</v>
      </c>
      <c r="B1067" s="216">
        <v>49</v>
      </c>
      <c r="C1067" s="226"/>
      <c r="D1067" s="228"/>
      <c r="E1067" s="224"/>
      <c r="F1067" s="224"/>
      <c r="G1067" s="222"/>
      <c r="H1067" s="238"/>
      <c r="I1067" s="239"/>
      <c r="J1067" s="239"/>
      <c r="K1067" s="240"/>
      <c r="L1067" s="224"/>
      <c r="M1067" s="215"/>
      <c r="AR1067" s="205">
        <v>0</v>
      </c>
      <c r="AS1067" s="205">
        <v>0</v>
      </c>
    </row>
    <row r="1068" spans="1:45" ht="15.75" customHeight="1">
      <c r="A1068" s="14" t="s">
        <v>127</v>
      </c>
      <c r="B1068" s="216">
        <v>50</v>
      </c>
      <c r="C1068" s="226"/>
      <c r="D1068" s="228"/>
      <c r="E1068" s="224"/>
      <c r="F1068" s="224"/>
      <c r="G1068" s="222"/>
      <c r="H1068" s="238"/>
      <c r="I1068" s="239"/>
      <c r="J1068" s="239"/>
      <c r="K1068" s="240"/>
      <c r="L1068" s="224"/>
      <c r="M1068" s="215"/>
      <c r="AR1068" s="205">
        <v>0</v>
      </c>
      <c r="AS1068" s="205">
        <v>0</v>
      </c>
    </row>
    <row r="1069" spans="1:45" ht="15.75" hidden="1" customHeight="1" outlineLevel="1">
      <c r="A1069" s="14" t="s">
        <v>127</v>
      </c>
      <c r="B1069" s="216">
        <v>51</v>
      </c>
      <c r="C1069" s="226"/>
      <c r="D1069" s="228"/>
      <c r="E1069" s="224"/>
      <c r="F1069" s="224"/>
      <c r="G1069" s="222"/>
      <c r="H1069" s="238"/>
      <c r="I1069" s="239"/>
      <c r="J1069" s="239"/>
      <c r="K1069" s="240"/>
      <c r="L1069" s="224"/>
      <c r="M1069" s="215"/>
      <c r="AR1069" s="205">
        <v>0</v>
      </c>
      <c r="AS1069" s="205">
        <v>0</v>
      </c>
    </row>
    <row r="1070" spans="1:45" ht="15.75" hidden="1" customHeight="1" outlineLevel="1">
      <c r="A1070" s="14" t="s">
        <v>127</v>
      </c>
      <c r="B1070" s="216">
        <v>52</v>
      </c>
      <c r="C1070" s="226"/>
      <c r="D1070" s="228"/>
      <c r="E1070" s="224"/>
      <c r="F1070" s="224"/>
      <c r="G1070" s="222"/>
      <c r="H1070" s="238"/>
      <c r="I1070" s="239"/>
      <c r="J1070" s="239"/>
      <c r="K1070" s="240"/>
      <c r="L1070" s="224"/>
      <c r="M1070" s="215"/>
      <c r="AR1070" s="205">
        <v>0</v>
      </c>
      <c r="AS1070" s="205">
        <v>0</v>
      </c>
    </row>
    <row r="1071" spans="1:45" ht="15.75" hidden="1" customHeight="1" outlineLevel="1">
      <c r="A1071" s="14" t="s">
        <v>127</v>
      </c>
      <c r="B1071" s="216">
        <v>53</v>
      </c>
      <c r="C1071" s="226"/>
      <c r="D1071" s="228"/>
      <c r="E1071" s="224"/>
      <c r="F1071" s="224"/>
      <c r="G1071" s="222"/>
      <c r="H1071" s="238"/>
      <c r="I1071" s="239"/>
      <c r="J1071" s="239"/>
      <c r="K1071" s="240"/>
      <c r="L1071" s="224"/>
      <c r="M1071" s="215"/>
      <c r="AR1071" s="205">
        <v>0</v>
      </c>
      <c r="AS1071" s="205">
        <v>0</v>
      </c>
    </row>
    <row r="1072" spans="1:45" ht="15.75" hidden="1" customHeight="1" outlineLevel="1">
      <c r="A1072" s="14" t="s">
        <v>127</v>
      </c>
      <c r="B1072" s="216">
        <v>54</v>
      </c>
      <c r="C1072" s="226"/>
      <c r="D1072" s="228"/>
      <c r="E1072" s="224"/>
      <c r="F1072" s="224"/>
      <c r="G1072" s="222"/>
      <c r="H1072" s="238"/>
      <c r="I1072" s="239"/>
      <c r="J1072" s="239"/>
      <c r="K1072" s="240"/>
      <c r="L1072" s="224"/>
      <c r="M1072" s="215"/>
      <c r="AR1072" s="205">
        <v>0</v>
      </c>
      <c r="AS1072" s="205">
        <v>0</v>
      </c>
    </row>
    <row r="1073" spans="1:45" ht="15.75" hidden="1" customHeight="1" outlineLevel="1">
      <c r="A1073" s="14" t="s">
        <v>127</v>
      </c>
      <c r="B1073" s="216">
        <v>55</v>
      </c>
      <c r="C1073" s="226"/>
      <c r="D1073" s="228"/>
      <c r="E1073" s="224"/>
      <c r="F1073" s="224"/>
      <c r="G1073" s="222"/>
      <c r="H1073" s="238"/>
      <c r="I1073" s="239"/>
      <c r="J1073" s="239"/>
      <c r="K1073" s="240"/>
      <c r="L1073" s="224"/>
      <c r="M1073" s="215"/>
      <c r="AR1073" s="205">
        <v>0</v>
      </c>
      <c r="AS1073" s="205">
        <v>0</v>
      </c>
    </row>
    <row r="1074" spans="1:45" ht="15.75" hidden="1" customHeight="1" outlineLevel="1">
      <c r="A1074" s="14" t="s">
        <v>127</v>
      </c>
      <c r="B1074" s="216">
        <v>56</v>
      </c>
      <c r="C1074" s="226"/>
      <c r="D1074" s="228"/>
      <c r="E1074" s="224"/>
      <c r="F1074" s="224"/>
      <c r="G1074" s="222"/>
      <c r="H1074" s="238"/>
      <c r="I1074" s="239"/>
      <c r="J1074" s="239"/>
      <c r="K1074" s="240"/>
      <c r="L1074" s="224"/>
      <c r="M1074" s="215"/>
      <c r="AR1074" s="205">
        <v>0</v>
      </c>
      <c r="AS1074" s="205">
        <v>0</v>
      </c>
    </row>
    <row r="1075" spans="1:45" ht="15.75" hidden="1" customHeight="1" outlineLevel="1">
      <c r="A1075" s="14" t="s">
        <v>127</v>
      </c>
      <c r="B1075" s="216">
        <v>57</v>
      </c>
      <c r="C1075" s="226"/>
      <c r="D1075" s="228"/>
      <c r="E1075" s="224"/>
      <c r="F1075" s="224"/>
      <c r="G1075" s="222"/>
      <c r="H1075" s="238"/>
      <c r="I1075" s="239"/>
      <c r="J1075" s="239"/>
      <c r="K1075" s="240"/>
      <c r="L1075" s="224"/>
      <c r="M1075" s="215"/>
      <c r="AR1075" s="205">
        <v>0</v>
      </c>
      <c r="AS1075" s="205">
        <v>0</v>
      </c>
    </row>
    <row r="1076" spans="1:45" ht="15.75" hidden="1" customHeight="1" outlineLevel="1">
      <c r="A1076" s="14" t="s">
        <v>127</v>
      </c>
      <c r="B1076" s="216">
        <v>58</v>
      </c>
      <c r="C1076" s="226"/>
      <c r="D1076" s="228"/>
      <c r="E1076" s="224"/>
      <c r="F1076" s="224"/>
      <c r="G1076" s="222"/>
      <c r="H1076" s="238"/>
      <c r="I1076" s="239"/>
      <c r="J1076" s="239"/>
      <c r="K1076" s="240"/>
      <c r="L1076" s="224"/>
      <c r="M1076" s="215"/>
      <c r="AR1076" s="205">
        <v>0</v>
      </c>
      <c r="AS1076" s="205">
        <v>0</v>
      </c>
    </row>
    <row r="1077" spans="1:45" ht="15.75" hidden="1" customHeight="1" outlineLevel="1">
      <c r="A1077" s="14" t="s">
        <v>127</v>
      </c>
      <c r="B1077" s="216">
        <v>59</v>
      </c>
      <c r="C1077" s="226"/>
      <c r="D1077" s="228"/>
      <c r="E1077" s="224"/>
      <c r="F1077" s="224"/>
      <c r="G1077" s="222"/>
      <c r="H1077" s="238"/>
      <c r="I1077" s="239"/>
      <c r="J1077" s="239"/>
      <c r="K1077" s="240"/>
      <c r="L1077" s="224"/>
      <c r="M1077" s="215"/>
      <c r="AR1077" s="205">
        <v>0</v>
      </c>
      <c r="AS1077" s="205">
        <v>0</v>
      </c>
    </row>
    <row r="1078" spans="1:45" ht="15.75" hidden="1" customHeight="1" outlineLevel="1">
      <c r="A1078" s="14" t="s">
        <v>127</v>
      </c>
      <c r="B1078" s="216">
        <v>60</v>
      </c>
      <c r="C1078" s="226"/>
      <c r="D1078" s="228"/>
      <c r="E1078" s="224"/>
      <c r="F1078" s="224"/>
      <c r="G1078" s="222"/>
      <c r="H1078" s="238"/>
      <c r="I1078" s="239"/>
      <c r="J1078" s="239"/>
      <c r="K1078" s="240"/>
      <c r="L1078" s="224"/>
      <c r="M1078" s="215"/>
      <c r="AR1078" s="205">
        <v>0</v>
      </c>
      <c r="AS1078" s="205">
        <v>0</v>
      </c>
    </row>
    <row r="1079" spans="1:45" ht="15.75" hidden="1" customHeight="1" outlineLevel="1">
      <c r="A1079" s="14" t="s">
        <v>127</v>
      </c>
      <c r="B1079" s="216">
        <v>61</v>
      </c>
      <c r="C1079" s="226"/>
      <c r="D1079" s="228"/>
      <c r="E1079" s="224"/>
      <c r="F1079" s="224"/>
      <c r="G1079" s="222"/>
      <c r="H1079" s="238"/>
      <c r="I1079" s="239"/>
      <c r="J1079" s="239"/>
      <c r="K1079" s="240"/>
      <c r="L1079" s="224"/>
      <c r="M1079" s="215"/>
      <c r="AR1079" s="205">
        <v>0</v>
      </c>
      <c r="AS1079" s="205">
        <v>0</v>
      </c>
    </row>
    <row r="1080" spans="1:45" ht="15.75" hidden="1" customHeight="1" outlineLevel="1">
      <c r="A1080" s="14" t="s">
        <v>127</v>
      </c>
      <c r="B1080" s="216">
        <v>62</v>
      </c>
      <c r="C1080" s="226"/>
      <c r="D1080" s="228"/>
      <c r="E1080" s="224"/>
      <c r="F1080" s="224"/>
      <c r="G1080" s="222"/>
      <c r="H1080" s="238"/>
      <c r="I1080" s="239"/>
      <c r="J1080" s="239"/>
      <c r="K1080" s="240"/>
      <c r="L1080" s="224"/>
      <c r="M1080" s="215"/>
      <c r="AR1080" s="205">
        <v>0</v>
      </c>
      <c r="AS1080" s="205">
        <v>0</v>
      </c>
    </row>
    <row r="1081" spans="1:45" ht="15.75" hidden="1" customHeight="1" outlineLevel="1">
      <c r="A1081" s="14" t="s">
        <v>127</v>
      </c>
      <c r="B1081" s="216">
        <v>63</v>
      </c>
      <c r="C1081" s="226"/>
      <c r="D1081" s="228"/>
      <c r="E1081" s="224"/>
      <c r="F1081" s="224"/>
      <c r="G1081" s="222"/>
      <c r="H1081" s="238"/>
      <c r="I1081" s="239"/>
      <c r="J1081" s="239"/>
      <c r="K1081" s="240"/>
      <c r="L1081" s="224"/>
      <c r="M1081" s="215"/>
      <c r="AR1081" s="205">
        <v>0</v>
      </c>
      <c r="AS1081" s="205">
        <v>0</v>
      </c>
    </row>
    <row r="1082" spans="1:45" ht="15.75" hidden="1" customHeight="1" outlineLevel="1">
      <c r="A1082" s="14" t="s">
        <v>127</v>
      </c>
      <c r="B1082" s="216">
        <v>64</v>
      </c>
      <c r="C1082" s="226"/>
      <c r="D1082" s="228"/>
      <c r="E1082" s="224"/>
      <c r="F1082" s="224"/>
      <c r="G1082" s="222"/>
      <c r="H1082" s="238"/>
      <c r="I1082" s="239"/>
      <c r="J1082" s="239"/>
      <c r="K1082" s="240"/>
      <c r="L1082" s="224"/>
      <c r="M1082" s="215"/>
      <c r="AR1082" s="205">
        <v>0</v>
      </c>
      <c r="AS1082" s="205">
        <v>0</v>
      </c>
    </row>
    <row r="1083" spans="1:45" ht="15.75" hidden="1" customHeight="1" outlineLevel="1">
      <c r="A1083" s="14" t="s">
        <v>127</v>
      </c>
      <c r="B1083" s="216">
        <v>65</v>
      </c>
      <c r="C1083" s="226"/>
      <c r="D1083" s="228"/>
      <c r="E1083" s="224"/>
      <c r="F1083" s="224"/>
      <c r="G1083" s="222"/>
      <c r="H1083" s="238"/>
      <c r="I1083" s="239"/>
      <c r="J1083" s="239"/>
      <c r="K1083" s="240"/>
      <c r="L1083" s="224"/>
      <c r="M1083" s="215"/>
      <c r="AR1083" s="205">
        <v>0</v>
      </c>
      <c r="AS1083" s="205">
        <v>0</v>
      </c>
    </row>
    <row r="1084" spans="1:45" ht="15.75" hidden="1" customHeight="1" outlineLevel="1">
      <c r="A1084" s="14" t="s">
        <v>127</v>
      </c>
      <c r="B1084" s="216">
        <v>66</v>
      </c>
      <c r="C1084" s="226"/>
      <c r="D1084" s="228"/>
      <c r="E1084" s="224"/>
      <c r="F1084" s="224"/>
      <c r="G1084" s="222"/>
      <c r="H1084" s="238"/>
      <c r="I1084" s="239"/>
      <c r="J1084" s="239"/>
      <c r="K1084" s="240"/>
      <c r="L1084" s="224"/>
      <c r="M1084" s="215"/>
      <c r="AR1084" s="205">
        <v>0</v>
      </c>
      <c r="AS1084" s="205">
        <v>0</v>
      </c>
    </row>
    <row r="1085" spans="1:45" ht="15.75" hidden="1" customHeight="1" outlineLevel="1">
      <c r="A1085" s="14" t="s">
        <v>127</v>
      </c>
      <c r="B1085" s="216">
        <v>67</v>
      </c>
      <c r="C1085" s="226"/>
      <c r="D1085" s="228"/>
      <c r="E1085" s="224"/>
      <c r="F1085" s="224"/>
      <c r="G1085" s="222"/>
      <c r="H1085" s="238"/>
      <c r="I1085" s="239"/>
      <c r="J1085" s="239"/>
      <c r="K1085" s="240"/>
      <c r="L1085" s="224"/>
      <c r="M1085" s="215"/>
      <c r="AR1085" s="205">
        <v>0</v>
      </c>
      <c r="AS1085" s="205">
        <v>0</v>
      </c>
    </row>
    <row r="1086" spans="1:45" ht="15.75" hidden="1" customHeight="1" outlineLevel="1">
      <c r="A1086" s="14" t="s">
        <v>127</v>
      </c>
      <c r="B1086" s="216">
        <v>68</v>
      </c>
      <c r="C1086" s="226"/>
      <c r="D1086" s="228"/>
      <c r="E1086" s="224"/>
      <c r="F1086" s="224"/>
      <c r="G1086" s="222"/>
      <c r="H1086" s="238"/>
      <c r="I1086" s="239"/>
      <c r="J1086" s="239"/>
      <c r="K1086" s="240"/>
      <c r="L1086" s="224"/>
      <c r="M1086" s="215"/>
      <c r="AR1086" s="205">
        <v>0</v>
      </c>
      <c r="AS1086" s="205">
        <v>0</v>
      </c>
    </row>
    <row r="1087" spans="1:45" ht="15.75" hidden="1" customHeight="1" outlineLevel="1">
      <c r="A1087" s="14" t="s">
        <v>127</v>
      </c>
      <c r="B1087" s="216">
        <v>69</v>
      </c>
      <c r="C1087" s="226"/>
      <c r="D1087" s="228"/>
      <c r="E1087" s="224"/>
      <c r="F1087" s="224"/>
      <c r="G1087" s="222"/>
      <c r="H1087" s="238"/>
      <c r="I1087" s="239"/>
      <c r="J1087" s="239"/>
      <c r="K1087" s="240"/>
      <c r="L1087" s="224"/>
      <c r="M1087" s="215"/>
      <c r="AR1087" s="205">
        <v>0</v>
      </c>
      <c r="AS1087" s="205">
        <v>0</v>
      </c>
    </row>
    <row r="1088" spans="1:45" ht="15.75" hidden="1" customHeight="1" outlineLevel="1">
      <c r="A1088" s="14" t="s">
        <v>127</v>
      </c>
      <c r="B1088" s="216">
        <v>70</v>
      </c>
      <c r="C1088" s="226"/>
      <c r="D1088" s="228"/>
      <c r="E1088" s="224"/>
      <c r="F1088" s="224"/>
      <c r="G1088" s="222"/>
      <c r="H1088" s="238"/>
      <c r="I1088" s="239"/>
      <c r="J1088" s="239"/>
      <c r="K1088" s="240"/>
      <c r="L1088" s="224"/>
      <c r="M1088" s="215"/>
      <c r="AR1088" s="205">
        <v>0</v>
      </c>
      <c r="AS1088" s="205">
        <v>0</v>
      </c>
    </row>
    <row r="1089" spans="1:45" ht="15.75" hidden="1" customHeight="1" outlineLevel="1">
      <c r="A1089" s="14" t="s">
        <v>127</v>
      </c>
      <c r="B1089" s="216">
        <v>71</v>
      </c>
      <c r="C1089" s="226"/>
      <c r="D1089" s="228"/>
      <c r="E1089" s="224"/>
      <c r="F1089" s="224"/>
      <c r="G1089" s="222"/>
      <c r="H1089" s="238"/>
      <c r="I1089" s="239"/>
      <c r="J1089" s="239"/>
      <c r="K1089" s="240"/>
      <c r="L1089" s="224"/>
      <c r="M1089" s="215"/>
      <c r="AR1089" s="205">
        <v>0</v>
      </c>
      <c r="AS1089" s="205">
        <v>0</v>
      </c>
    </row>
    <row r="1090" spans="1:45" ht="15.75" hidden="1" customHeight="1" outlineLevel="1">
      <c r="A1090" s="14" t="s">
        <v>127</v>
      </c>
      <c r="B1090" s="216">
        <v>72</v>
      </c>
      <c r="C1090" s="226"/>
      <c r="D1090" s="228"/>
      <c r="E1090" s="224"/>
      <c r="F1090" s="224"/>
      <c r="G1090" s="222"/>
      <c r="H1090" s="238"/>
      <c r="I1090" s="239"/>
      <c r="J1090" s="239"/>
      <c r="K1090" s="240"/>
      <c r="L1090" s="224"/>
      <c r="M1090" s="215"/>
      <c r="AR1090" s="205">
        <v>0</v>
      </c>
      <c r="AS1090" s="205">
        <v>0</v>
      </c>
    </row>
    <row r="1091" spans="1:45" ht="15.75" hidden="1" customHeight="1" outlineLevel="1">
      <c r="A1091" s="14" t="s">
        <v>127</v>
      </c>
      <c r="B1091" s="216">
        <v>73</v>
      </c>
      <c r="C1091" s="226"/>
      <c r="D1091" s="228"/>
      <c r="E1091" s="224"/>
      <c r="F1091" s="224"/>
      <c r="G1091" s="222"/>
      <c r="H1091" s="238"/>
      <c r="I1091" s="239"/>
      <c r="J1091" s="239"/>
      <c r="K1091" s="240"/>
      <c r="L1091" s="224"/>
      <c r="M1091" s="215"/>
      <c r="AR1091" s="205">
        <v>0</v>
      </c>
      <c r="AS1091" s="205">
        <v>0</v>
      </c>
    </row>
    <row r="1092" spans="1:45" ht="15.75" hidden="1" customHeight="1" outlineLevel="1">
      <c r="A1092" s="14" t="s">
        <v>127</v>
      </c>
      <c r="B1092" s="216">
        <v>74</v>
      </c>
      <c r="C1092" s="226"/>
      <c r="D1092" s="228"/>
      <c r="E1092" s="224"/>
      <c r="F1092" s="224"/>
      <c r="G1092" s="222"/>
      <c r="H1092" s="238"/>
      <c r="I1092" s="239"/>
      <c r="J1092" s="239"/>
      <c r="K1092" s="240"/>
      <c r="L1092" s="224"/>
      <c r="M1092" s="215"/>
      <c r="AR1092" s="205">
        <v>0</v>
      </c>
      <c r="AS1092" s="205">
        <v>0</v>
      </c>
    </row>
    <row r="1093" spans="1:45" ht="15.75" hidden="1" customHeight="1" outlineLevel="1">
      <c r="A1093" s="14" t="s">
        <v>127</v>
      </c>
      <c r="B1093" s="216">
        <v>75</v>
      </c>
      <c r="C1093" s="226"/>
      <c r="D1093" s="228"/>
      <c r="E1093" s="224"/>
      <c r="F1093" s="224"/>
      <c r="G1093" s="222"/>
      <c r="H1093" s="238"/>
      <c r="I1093" s="239"/>
      <c r="J1093" s="239"/>
      <c r="K1093" s="240"/>
      <c r="L1093" s="224"/>
      <c r="M1093" s="215"/>
      <c r="AR1093" s="205">
        <v>0</v>
      </c>
      <c r="AS1093" s="205">
        <v>0</v>
      </c>
    </row>
    <row r="1094" spans="1:45" ht="15.75" hidden="1" customHeight="1" outlineLevel="1">
      <c r="A1094" s="14" t="s">
        <v>127</v>
      </c>
      <c r="B1094" s="216">
        <v>76</v>
      </c>
      <c r="C1094" s="226"/>
      <c r="D1094" s="228"/>
      <c r="E1094" s="224"/>
      <c r="F1094" s="224"/>
      <c r="G1094" s="222"/>
      <c r="H1094" s="238"/>
      <c r="I1094" s="239"/>
      <c r="J1094" s="239"/>
      <c r="K1094" s="240"/>
      <c r="L1094" s="224"/>
      <c r="M1094" s="215"/>
      <c r="AR1094" s="205">
        <v>0</v>
      </c>
      <c r="AS1094" s="205">
        <v>0</v>
      </c>
    </row>
    <row r="1095" spans="1:45" ht="15.75" hidden="1" customHeight="1" outlineLevel="1">
      <c r="A1095" s="14" t="s">
        <v>127</v>
      </c>
      <c r="B1095" s="216">
        <v>77</v>
      </c>
      <c r="C1095" s="226"/>
      <c r="D1095" s="228"/>
      <c r="E1095" s="224"/>
      <c r="F1095" s="224"/>
      <c r="G1095" s="222"/>
      <c r="H1095" s="238"/>
      <c r="I1095" s="239"/>
      <c r="J1095" s="239"/>
      <c r="K1095" s="240"/>
      <c r="L1095" s="224"/>
      <c r="M1095" s="215"/>
      <c r="AR1095" s="205">
        <v>0</v>
      </c>
      <c r="AS1095" s="205">
        <v>0</v>
      </c>
    </row>
    <row r="1096" spans="1:45" ht="15.75" hidden="1" customHeight="1" outlineLevel="1">
      <c r="A1096" s="14" t="s">
        <v>127</v>
      </c>
      <c r="B1096" s="216">
        <v>78</v>
      </c>
      <c r="C1096" s="226"/>
      <c r="D1096" s="228"/>
      <c r="E1096" s="224"/>
      <c r="F1096" s="224"/>
      <c r="G1096" s="222"/>
      <c r="H1096" s="238"/>
      <c r="I1096" s="239"/>
      <c r="J1096" s="239"/>
      <c r="K1096" s="240"/>
      <c r="L1096" s="224"/>
      <c r="M1096" s="215"/>
      <c r="AR1096" s="205">
        <v>0</v>
      </c>
      <c r="AS1096" s="205">
        <v>0</v>
      </c>
    </row>
    <row r="1097" spans="1:45" ht="15.75" hidden="1" customHeight="1" outlineLevel="1">
      <c r="A1097" s="14" t="s">
        <v>127</v>
      </c>
      <c r="B1097" s="216">
        <v>79</v>
      </c>
      <c r="C1097" s="226"/>
      <c r="D1097" s="228"/>
      <c r="E1097" s="224"/>
      <c r="F1097" s="224"/>
      <c r="G1097" s="222"/>
      <c r="H1097" s="238"/>
      <c r="I1097" s="239"/>
      <c r="J1097" s="239"/>
      <c r="K1097" s="240"/>
      <c r="L1097" s="224"/>
      <c r="M1097" s="215"/>
      <c r="AR1097" s="205">
        <v>0</v>
      </c>
      <c r="AS1097" s="205">
        <v>0</v>
      </c>
    </row>
    <row r="1098" spans="1:45" ht="15.75" hidden="1" customHeight="1" outlineLevel="1">
      <c r="A1098" s="14" t="s">
        <v>127</v>
      </c>
      <c r="B1098" s="216">
        <v>80</v>
      </c>
      <c r="C1098" s="226"/>
      <c r="D1098" s="228"/>
      <c r="E1098" s="224"/>
      <c r="F1098" s="224"/>
      <c r="G1098" s="222"/>
      <c r="H1098" s="238"/>
      <c r="I1098" s="239"/>
      <c r="J1098" s="239"/>
      <c r="K1098" s="240"/>
      <c r="L1098" s="224"/>
      <c r="M1098" s="215"/>
      <c r="AR1098" s="205">
        <v>0</v>
      </c>
      <c r="AS1098" s="205">
        <v>0</v>
      </c>
    </row>
    <row r="1099" spans="1:45" ht="15.75" hidden="1" customHeight="1" outlineLevel="1">
      <c r="A1099" s="14" t="s">
        <v>127</v>
      </c>
      <c r="B1099" s="216">
        <v>81</v>
      </c>
      <c r="C1099" s="226"/>
      <c r="D1099" s="228"/>
      <c r="E1099" s="224"/>
      <c r="F1099" s="224"/>
      <c r="G1099" s="222"/>
      <c r="H1099" s="238"/>
      <c r="I1099" s="239"/>
      <c r="J1099" s="239"/>
      <c r="K1099" s="240"/>
      <c r="L1099" s="224"/>
      <c r="M1099" s="215"/>
      <c r="AR1099" s="205">
        <v>0</v>
      </c>
      <c r="AS1099" s="205">
        <v>0</v>
      </c>
    </row>
    <row r="1100" spans="1:45" ht="15.75" hidden="1" customHeight="1" outlineLevel="1">
      <c r="A1100" s="14" t="s">
        <v>127</v>
      </c>
      <c r="B1100" s="216">
        <v>82</v>
      </c>
      <c r="C1100" s="226"/>
      <c r="D1100" s="228"/>
      <c r="E1100" s="224"/>
      <c r="F1100" s="224"/>
      <c r="G1100" s="222"/>
      <c r="H1100" s="238"/>
      <c r="I1100" s="239"/>
      <c r="J1100" s="239"/>
      <c r="K1100" s="240"/>
      <c r="L1100" s="224"/>
      <c r="M1100" s="215"/>
      <c r="AR1100" s="205">
        <v>0</v>
      </c>
      <c r="AS1100" s="205">
        <v>0</v>
      </c>
    </row>
    <row r="1101" spans="1:45" ht="15.75" hidden="1" customHeight="1" outlineLevel="1">
      <c r="A1101" s="14" t="s">
        <v>127</v>
      </c>
      <c r="B1101" s="216">
        <v>83</v>
      </c>
      <c r="C1101" s="226"/>
      <c r="D1101" s="228"/>
      <c r="E1101" s="224"/>
      <c r="F1101" s="224"/>
      <c r="G1101" s="222"/>
      <c r="H1101" s="238"/>
      <c r="I1101" s="239"/>
      <c r="J1101" s="239"/>
      <c r="K1101" s="240"/>
      <c r="L1101" s="224"/>
      <c r="M1101" s="215"/>
      <c r="AR1101" s="205">
        <v>0</v>
      </c>
      <c r="AS1101" s="205">
        <v>0</v>
      </c>
    </row>
    <row r="1102" spans="1:45" ht="15.75" hidden="1" customHeight="1" outlineLevel="1">
      <c r="A1102" s="14" t="s">
        <v>127</v>
      </c>
      <c r="B1102" s="216">
        <v>84</v>
      </c>
      <c r="C1102" s="226"/>
      <c r="D1102" s="228"/>
      <c r="E1102" s="224"/>
      <c r="F1102" s="224"/>
      <c r="G1102" s="222"/>
      <c r="H1102" s="238"/>
      <c r="I1102" s="239"/>
      <c r="J1102" s="239"/>
      <c r="K1102" s="240"/>
      <c r="L1102" s="224"/>
      <c r="M1102" s="215"/>
      <c r="AR1102" s="205">
        <v>0</v>
      </c>
      <c r="AS1102" s="205">
        <v>0</v>
      </c>
    </row>
    <row r="1103" spans="1:45" ht="15.75" hidden="1" customHeight="1" outlineLevel="1">
      <c r="A1103" s="14" t="s">
        <v>127</v>
      </c>
      <c r="B1103" s="216">
        <v>85</v>
      </c>
      <c r="C1103" s="226"/>
      <c r="D1103" s="228"/>
      <c r="E1103" s="224"/>
      <c r="F1103" s="224"/>
      <c r="G1103" s="222"/>
      <c r="H1103" s="238"/>
      <c r="I1103" s="239"/>
      <c r="J1103" s="239"/>
      <c r="K1103" s="240"/>
      <c r="L1103" s="224"/>
      <c r="M1103" s="215"/>
      <c r="AR1103" s="205">
        <v>0</v>
      </c>
      <c r="AS1103" s="205">
        <v>0</v>
      </c>
    </row>
    <row r="1104" spans="1:45" ht="15.75" hidden="1" customHeight="1" outlineLevel="1">
      <c r="A1104" s="14" t="s">
        <v>127</v>
      </c>
      <c r="B1104" s="216">
        <v>86</v>
      </c>
      <c r="C1104" s="226"/>
      <c r="D1104" s="228"/>
      <c r="E1104" s="224"/>
      <c r="F1104" s="224"/>
      <c r="G1104" s="222"/>
      <c r="H1104" s="238"/>
      <c r="I1104" s="239"/>
      <c r="J1104" s="239"/>
      <c r="K1104" s="240"/>
      <c r="L1104" s="224"/>
      <c r="M1104" s="215"/>
      <c r="AR1104" s="205">
        <v>0</v>
      </c>
      <c r="AS1104" s="205">
        <v>0</v>
      </c>
    </row>
    <row r="1105" spans="1:45" ht="15.75" hidden="1" customHeight="1" outlineLevel="1">
      <c r="A1105" s="14" t="s">
        <v>127</v>
      </c>
      <c r="B1105" s="216">
        <v>87</v>
      </c>
      <c r="C1105" s="226"/>
      <c r="D1105" s="228"/>
      <c r="E1105" s="224"/>
      <c r="F1105" s="224"/>
      <c r="G1105" s="222"/>
      <c r="H1105" s="238"/>
      <c r="I1105" s="239"/>
      <c r="J1105" s="239"/>
      <c r="K1105" s="240"/>
      <c r="L1105" s="224"/>
      <c r="M1105" s="215"/>
      <c r="AR1105" s="205">
        <v>0</v>
      </c>
      <c r="AS1105" s="205">
        <v>0</v>
      </c>
    </row>
    <row r="1106" spans="1:45" ht="15.75" hidden="1" customHeight="1" outlineLevel="1">
      <c r="A1106" s="14" t="s">
        <v>127</v>
      </c>
      <c r="B1106" s="216">
        <v>88</v>
      </c>
      <c r="C1106" s="226"/>
      <c r="D1106" s="228"/>
      <c r="E1106" s="224"/>
      <c r="F1106" s="224"/>
      <c r="G1106" s="222"/>
      <c r="H1106" s="238"/>
      <c r="I1106" s="239"/>
      <c r="J1106" s="239"/>
      <c r="K1106" s="240"/>
      <c r="L1106" s="224"/>
      <c r="M1106" s="215"/>
      <c r="AR1106" s="205">
        <v>0</v>
      </c>
      <c r="AS1106" s="205">
        <v>0</v>
      </c>
    </row>
    <row r="1107" spans="1:45" ht="15.75" hidden="1" customHeight="1" outlineLevel="1">
      <c r="A1107" s="14" t="s">
        <v>127</v>
      </c>
      <c r="B1107" s="216">
        <v>89</v>
      </c>
      <c r="C1107" s="226"/>
      <c r="D1107" s="228"/>
      <c r="E1107" s="224"/>
      <c r="F1107" s="224"/>
      <c r="G1107" s="222"/>
      <c r="H1107" s="238"/>
      <c r="I1107" s="239"/>
      <c r="J1107" s="239"/>
      <c r="K1107" s="240"/>
      <c r="L1107" s="224"/>
      <c r="M1107" s="215"/>
      <c r="AR1107" s="205">
        <v>0</v>
      </c>
      <c r="AS1107" s="205">
        <v>0</v>
      </c>
    </row>
    <row r="1108" spans="1:45" ht="15.75" hidden="1" customHeight="1" outlineLevel="1">
      <c r="A1108" s="14" t="s">
        <v>127</v>
      </c>
      <c r="B1108" s="216">
        <v>90</v>
      </c>
      <c r="C1108" s="226"/>
      <c r="D1108" s="228"/>
      <c r="E1108" s="224"/>
      <c r="F1108" s="224"/>
      <c r="G1108" s="222"/>
      <c r="H1108" s="238"/>
      <c r="I1108" s="239"/>
      <c r="J1108" s="239"/>
      <c r="K1108" s="240"/>
      <c r="L1108" s="224"/>
      <c r="M1108" s="215"/>
      <c r="AR1108" s="205">
        <v>0</v>
      </c>
      <c r="AS1108" s="205">
        <v>0</v>
      </c>
    </row>
    <row r="1109" spans="1:45" ht="15.75" hidden="1" customHeight="1" outlineLevel="1">
      <c r="A1109" s="14" t="s">
        <v>127</v>
      </c>
      <c r="B1109" s="216">
        <v>91</v>
      </c>
      <c r="C1109" s="226"/>
      <c r="D1109" s="228"/>
      <c r="E1109" s="224"/>
      <c r="F1109" s="224"/>
      <c r="G1109" s="222"/>
      <c r="H1109" s="238"/>
      <c r="I1109" s="239"/>
      <c r="J1109" s="239"/>
      <c r="K1109" s="240"/>
      <c r="L1109" s="224"/>
      <c r="M1109" s="215"/>
      <c r="AR1109" s="205">
        <v>0</v>
      </c>
      <c r="AS1109" s="205">
        <v>0</v>
      </c>
    </row>
    <row r="1110" spans="1:45" ht="15.75" hidden="1" customHeight="1" outlineLevel="1">
      <c r="A1110" s="14" t="s">
        <v>127</v>
      </c>
      <c r="B1110" s="216">
        <v>92</v>
      </c>
      <c r="C1110" s="226"/>
      <c r="D1110" s="228"/>
      <c r="E1110" s="224"/>
      <c r="F1110" s="224"/>
      <c r="G1110" s="222"/>
      <c r="H1110" s="238"/>
      <c r="I1110" s="239"/>
      <c r="J1110" s="239"/>
      <c r="K1110" s="240"/>
      <c r="L1110" s="224"/>
      <c r="M1110" s="215"/>
      <c r="AR1110" s="205">
        <v>0</v>
      </c>
      <c r="AS1110" s="205">
        <v>0</v>
      </c>
    </row>
    <row r="1111" spans="1:45" ht="15.75" hidden="1" customHeight="1" outlineLevel="1">
      <c r="A1111" s="14" t="s">
        <v>127</v>
      </c>
      <c r="B1111" s="216">
        <v>93</v>
      </c>
      <c r="C1111" s="226"/>
      <c r="D1111" s="228"/>
      <c r="E1111" s="224"/>
      <c r="F1111" s="224"/>
      <c r="G1111" s="222"/>
      <c r="H1111" s="238"/>
      <c r="I1111" s="239"/>
      <c r="J1111" s="239"/>
      <c r="K1111" s="240"/>
      <c r="L1111" s="224"/>
      <c r="M1111" s="215"/>
      <c r="AR1111" s="205">
        <v>0</v>
      </c>
      <c r="AS1111" s="205">
        <v>0</v>
      </c>
    </row>
    <row r="1112" spans="1:45" ht="15.75" hidden="1" customHeight="1" outlineLevel="1">
      <c r="A1112" s="14" t="s">
        <v>127</v>
      </c>
      <c r="B1112" s="216">
        <v>94</v>
      </c>
      <c r="C1112" s="226"/>
      <c r="D1112" s="228"/>
      <c r="E1112" s="224"/>
      <c r="F1112" s="224"/>
      <c r="G1112" s="222"/>
      <c r="H1112" s="238"/>
      <c r="I1112" s="239"/>
      <c r="J1112" s="239"/>
      <c r="K1112" s="240"/>
      <c r="L1112" s="224"/>
      <c r="M1112" s="215"/>
      <c r="AR1112" s="205">
        <v>0</v>
      </c>
      <c r="AS1112" s="205">
        <v>0</v>
      </c>
    </row>
    <row r="1113" spans="1:45" ht="15.75" hidden="1" customHeight="1" outlineLevel="1">
      <c r="A1113" s="14" t="s">
        <v>127</v>
      </c>
      <c r="B1113" s="216">
        <v>95</v>
      </c>
      <c r="C1113" s="226"/>
      <c r="D1113" s="228"/>
      <c r="E1113" s="224"/>
      <c r="F1113" s="224"/>
      <c r="G1113" s="222"/>
      <c r="H1113" s="238"/>
      <c r="I1113" s="239"/>
      <c r="J1113" s="239"/>
      <c r="K1113" s="240"/>
      <c r="L1113" s="224"/>
      <c r="M1113" s="215"/>
      <c r="AR1113" s="205">
        <v>0</v>
      </c>
      <c r="AS1113" s="205">
        <v>0</v>
      </c>
    </row>
    <row r="1114" spans="1:45" ht="15.75" hidden="1" customHeight="1" outlineLevel="1">
      <c r="A1114" s="14" t="s">
        <v>127</v>
      </c>
      <c r="B1114" s="216">
        <v>96</v>
      </c>
      <c r="C1114" s="226"/>
      <c r="D1114" s="228"/>
      <c r="E1114" s="224"/>
      <c r="F1114" s="224"/>
      <c r="G1114" s="222"/>
      <c r="H1114" s="238"/>
      <c r="I1114" s="239"/>
      <c r="J1114" s="239"/>
      <c r="K1114" s="240"/>
      <c r="L1114" s="224"/>
      <c r="M1114" s="215"/>
      <c r="AR1114" s="205">
        <v>0</v>
      </c>
      <c r="AS1114" s="205">
        <v>0</v>
      </c>
    </row>
    <row r="1115" spans="1:45" ht="15.75" hidden="1" customHeight="1" outlineLevel="1">
      <c r="A1115" s="14" t="s">
        <v>127</v>
      </c>
      <c r="B1115" s="216">
        <v>97</v>
      </c>
      <c r="C1115" s="226"/>
      <c r="D1115" s="228"/>
      <c r="E1115" s="224"/>
      <c r="F1115" s="224"/>
      <c r="G1115" s="222"/>
      <c r="H1115" s="238"/>
      <c r="I1115" s="239"/>
      <c r="J1115" s="239"/>
      <c r="K1115" s="240"/>
      <c r="L1115" s="224"/>
      <c r="M1115" s="215"/>
      <c r="AR1115" s="205">
        <v>0</v>
      </c>
      <c r="AS1115" s="205">
        <v>0</v>
      </c>
    </row>
    <row r="1116" spans="1:45" ht="15.75" hidden="1" customHeight="1" outlineLevel="1">
      <c r="A1116" s="14" t="s">
        <v>127</v>
      </c>
      <c r="B1116" s="216">
        <v>98</v>
      </c>
      <c r="C1116" s="226"/>
      <c r="D1116" s="228"/>
      <c r="E1116" s="224"/>
      <c r="F1116" s="224"/>
      <c r="G1116" s="222"/>
      <c r="H1116" s="238"/>
      <c r="I1116" s="239"/>
      <c r="J1116" s="239"/>
      <c r="K1116" s="240"/>
      <c r="L1116" s="224"/>
      <c r="M1116" s="215"/>
      <c r="AR1116" s="205">
        <v>0</v>
      </c>
      <c r="AS1116" s="205">
        <v>0</v>
      </c>
    </row>
    <row r="1117" spans="1:45" ht="15.75" hidden="1" customHeight="1" outlineLevel="1">
      <c r="A1117" s="14" t="s">
        <v>127</v>
      </c>
      <c r="B1117" s="216">
        <v>99</v>
      </c>
      <c r="C1117" s="226"/>
      <c r="D1117" s="228"/>
      <c r="E1117" s="224"/>
      <c r="F1117" s="224"/>
      <c r="G1117" s="222"/>
      <c r="H1117" s="238"/>
      <c r="I1117" s="239"/>
      <c r="J1117" s="239"/>
      <c r="K1117" s="240"/>
      <c r="L1117" s="224"/>
      <c r="M1117" s="215"/>
      <c r="AR1117" s="205">
        <v>0</v>
      </c>
      <c r="AS1117" s="205">
        <v>0</v>
      </c>
    </row>
    <row r="1118" spans="1:45" ht="15.75" hidden="1" customHeight="1" outlineLevel="1">
      <c r="A1118" s="14" t="s">
        <v>127</v>
      </c>
      <c r="B1118" s="216">
        <v>100</v>
      </c>
      <c r="C1118" s="226"/>
      <c r="D1118" s="228"/>
      <c r="E1118" s="224"/>
      <c r="F1118" s="224"/>
      <c r="G1118" s="222"/>
      <c r="H1118" s="238"/>
      <c r="I1118" s="239"/>
      <c r="J1118" s="239"/>
      <c r="K1118" s="240"/>
      <c r="L1118" s="224"/>
      <c r="M1118" s="215"/>
      <c r="AR1118" s="205">
        <v>0</v>
      </c>
      <c r="AS1118" s="205">
        <v>0</v>
      </c>
    </row>
    <row r="1119" spans="1:45" ht="18.75" customHeight="1" collapsed="1">
      <c r="A1119" s="9"/>
      <c r="B1119" s="10" t="s">
        <v>128</v>
      </c>
      <c r="C1119" s="242"/>
      <c r="D1119" s="228"/>
      <c r="E1119" s="228"/>
      <c r="F1119" s="228"/>
      <c r="G1119" s="243"/>
      <c r="H1119" s="243"/>
      <c r="I1119" s="243"/>
      <c r="J1119" s="243"/>
      <c r="K1119" s="229"/>
      <c r="L1119" s="228"/>
      <c r="M1119" s="230"/>
      <c r="AR1119" s="205">
        <v>0</v>
      </c>
      <c r="AS1119" s="205">
        <v>0</v>
      </c>
    </row>
    <row r="1120" spans="1:45" ht="15.75" hidden="1" customHeight="1" outlineLevel="1">
      <c r="A1120" s="14" t="s">
        <v>127</v>
      </c>
      <c r="B1120" s="216">
        <v>101</v>
      </c>
      <c r="C1120" s="226"/>
      <c r="D1120" s="228"/>
      <c r="E1120" s="224"/>
      <c r="F1120" s="224"/>
      <c r="G1120" s="222"/>
      <c r="H1120" s="238"/>
      <c r="I1120" s="239"/>
      <c r="J1120" s="239"/>
      <c r="K1120" s="240"/>
      <c r="L1120" s="224"/>
      <c r="M1120" s="215"/>
      <c r="AR1120" s="205">
        <v>0</v>
      </c>
      <c r="AS1120" s="205">
        <v>0</v>
      </c>
    </row>
    <row r="1121" spans="1:45" ht="15.75" hidden="1" customHeight="1" outlineLevel="1">
      <c r="A1121" s="14" t="s">
        <v>127</v>
      </c>
      <c r="B1121" s="216">
        <v>102</v>
      </c>
      <c r="C1121" s="226"/>
      <c r="D1121" s="228"/>
      <c r="E1121" s="224"/>
      <c r="F1121" s="224"/>
      <c r="G1121" s="222"/>
      <c r="H1121" s="238"/>
      <c r="I1121" s="239"/>
      <c r="J1121" s="239"/>
      <c r="K1121" s="240"/>
      <c r="L1121" s="224"/>
      <c r="M1121" s="215"/>
      <c r="AR1121" s="205">
        <v>0</v>
      </c>
      <c r="AS1121" s="205">
        <v>0</v>
      </c>
    </row>
    <row r="1122" spans="1:45" ht="15.75" hidden="1" customHeight="1" outlineLevel="1">
      <c r="A1122" s="14" t="s">
        <v>127</v>
      </c>
      <c r="B1122" s="216">
        <v>103</v>
      </c>
      <c r="C1122" s="226"/>
      <c r="D1122" s="228"/>
      <c r="E1122" s="224"/>
      <c r="F1122" s="224"/>
      <c r="G1122" s="222"/>
      <c r="H1122" s="238"/>
      <c r="I1122" s="239"/>
      <c r="J1122" s="239"/>
      <c r="K1122" s="240"/>
      <c r="L1122" s="224"/>
      <c r="M1122" s="215"/>
      <c r="AR1122" s="205">
        <v>0</v>
      </c>
      <c r="AS1122" s="205">
        <v>0</v>
      </c>
    </row>
    <row r="1123" spans="1:45" ht="15.75" hidden="1" customHeight="1" outlineLevel="1">
      <c r="A1123" s="14" t="s">
        <v>127</v>
      </c>
      <c r="B1123" s="216">
        <v>104</v>
      </c>
      <c r="C1123" s="226"/>
      <c r="D1123" s="228"/>
      <c r="E1123" s="224"/>
      <c r="F1123" s="224"/>
      <c r="G1123" s="222"/>
      <c r="H1123" s="238"/>
      <c r="I1123" s="239"/>
      <c r="J1123" s="239"/>
      <c r="K1123" s="240"/>
      <c r="L1123" s="224"/>
      <c r="M1123" s="215"/>
      <c r="AR1123" s="205">
        <v>0</v>
      </c>
      <c r="AS1123" s="205">
        <v>0</v>
      </c>
    </row>
    <row r="1124" spans="1:45" ht="15.75" hidden="1" customHeight="1" outlineLevel="1">
      <c r="A1124" s="14" t="s">
        <v>127</v>
      </c>
      <c r="B1124" s="216">
        <v>105</v>
      </c>
      <c r="C1124" s="226"/>
      <c r="D1124" s="228"/>
      <c r="E1124" s="224"/>
      <c r="F1124" s="224"/>
      <c r="G1124" s="222"/>
      <c r="H1124" s="238"/>
      <c r="I1124" s="239"/>
      <c r="J1124" s="239"/>
      <c r="K1124" s="240"/>
      <c r="L1124" s="224"/>
      <c r="M1124" s="215"/>
      <c r="AR1124" s="205">
        <v>0</v>
      </c>
      <c r="AS1124" s="205">
        <v>0</v>
      </c>
    </row>
    <row r="1125" spans="1:45" ht="15.75" hidden="1" customHeight="1" outlineLevel="1">
      <c r="A1125" s="14" t="s">
        <v>127</v>
      </c>
      <c r="B1125" s="216">
        <v>106</v>
      </c>
      <c r="C1125" s="226"/>
      <c r="D1125" s="228"/>
      <c r="E1125" s="224"/>
      <c r="F1125" s="224"/>
      <c r="G1125" s="222"/>
      <c r="H1125" s="238"/>
      <c r="I1125" s="239"/>
      <c r="J1125" s="239"/>
      <c r="K1125" s="240"/>
      <c r="L1125" s="224"/>
      <c r="M1125" s="215"/>
      <c r="AR1125" s="205">
        <v>0</v>
      </c>
      <c r="AS1125" s="205">
        <v>0</v>
      </c>
    </row>
    <row r="1126" spans="1:45" ht="15.75" hidden="1" customHeight="1" outlineLevel="1">
      <c r="A1126" s="14" t="s">
        <v>127</v>
      </c>
      <c r="B1126" s="216">
        <v>107</v>
      </c>
      <c r="C1126" s="226"/>
      <c r="D1126" s="228"/>
      <c r="E1126" s="224"/>
      <c r="F1126" s="224"/>
      <c r="G1126" s="222"/>
      <c r="H1126" s="238"/>
      <c r="I1126" s="239"/>
      <c r="J1126" s="239"/>
      <c r="K1126" s="240"/>
      <c r="L1126" s="224"/>
      <c r="M1126" s="215"/>
      <c r="AR1126" s="205">
        <v>0</v>
      </c>
      <c r="AS1126" s="205">
        <v>0</v>
      </c>
    </row>
    <row r="1127" spans="1:45" ht="15.75" hidden="1" customHeight="1" outlineLevel="1">
      <c r="A1127" s="14" t="s">
        <v>127</v>
      </c>
      <c r="B1127" s="216">
        <v>108</v>
      </c>
      <c r="C1127" s="226"/>
      <c r="D1127" s="228"/>
      <c r="E1127" s="224"/>
      <c r="F1127" s="224"/>
      <c r="G1127" s="222"/>
      <c r="H1127" s="238"/>
      <c r="I1127" s="239"/>
      <c r="J1127" s="239"/>
      <c r="K1127" s="240"/>
      <c r="L1127" s="224"/>
      <c r="M1127" s="215"/>
      <c r="AR1127" s="205">
        <v>0</v>
      </c>
      <c r="AS1127" s="205">
        <v>0</v>
      </c>
    </row>
    <row r="1128" spans="1:45" ht="15.75" hidden="1" customHeight="1" outlineLevel="1">
      <c r="A1128" s="14" t="s">
        <v>127</v>
      </c>
      <c r="B1128" s="216">
        <v>109</v>
      </c>
      <c r="C1128" s="226"/>
      <c r="D1128" s="228"/>
      <c r="E1128" s="224"/>
      <c r="F1128" s="224"/>
      <c r="G1128" s="222"/>
      <c r="H1128" s="238"/>
      <c r="I1128" s="239"/>
      <c r="J1128" s="239"/>
      <c r="K1128" s="240"/>
      <c r="L1128" s="224"/>
      <c r="M1128" s="215"/>
      <c r="AR1128" s="205">
        <v>0</v>
      </c>
      <c r="AS1128" s="205">
        <v>0</v>
      </c>
    </row>
    <row r="1129" spans="1:45" ht="15.75" hidden="1" customHeight="1" outlineLevel="1">
      <c r="A1129" s="14" t="s">
        <v>127</v>
      </c>
      <c r="B1129" s="216">
        <v>110</v>
      </c>
      <c r="C1129" s="226"/>
      <c r="D1129" s="228"/>
      <c r="E1129" s="224"/>
      <c r="F1129" s="224"/>
      <c r="G1129" s="222"/>
      <c r="H1129" s="238"/>
      <c r="I1129" s="239"/>
      <c r="J1129" s="239"/>
      <c r="K1129" s="240"/>
      <c r="L1129" s="224"/>
      <c r="M1129" s="215"/>
      <c r="AR1129" s="205">
        <v>0</v>
      </c>
      <c r="AS1129" s="205">
        <v>0</v>
      </c>
    </row>
    <row r="1130" spans="1:45" ht="15.75" hidden="1" customHeight="1" outlineLevel="1">
      <c r="A1130" s="14" t="s">
        <v>127</v>
      </c>
      <c r="B1130" s="216">
        <v>111</v>
      </c>
      <c r="C1130" s="226"/>
      <c r="D1130" s="228"/>
      <c r="E1130" s="224"/>
      <c r="F1130" s="224"/>
      <c r="G1130" s="222"/>
      <c r="H1130" s="238"/>
      <c r="I1130" s="239"/>
      <c r="J1130" s="239"/>
      <c r="K1130" s="240"/>
      <c r="L1130" s="224"/>
      <c r="M1130" s="215"/>
      <c r="AR1130" s="205">
        <v>0</v>
      </c>
      <c r="AS1130" s="205">
        <v>0</v>
      </c>
    </row>
    <row r="1131" spans="1:45" ht="15.75" hidden="1" customHeight="1" outlineLevel="1">
      <c r="A1131" s="14" t="s">
        <v>127</v>
      </c>
      <c r="B1131" s="216">
        <v>112</v>
      </c>
      <c r="C1131" s="226"/>
      <c r="D1131" s="228"/>
      <c r="E1131" s="224"/>
      <c r="F1131" s="224"/>
      <c r="G1131" s="222"/>
      <c r="H1131" s="238"/>
      <c r="I1131" s="239"/>
      <c r="J1131" s="239"/>
      <c r="K1131" s="240"/>
      <c r="L1131" s="224"/>
      <c r="M1131" s="215"/>
      <c r="AR1131" s="205">
        <v>0</v>
      </c>
      <c r="AS1131" s="205">
        <v>0</v>
      </c>
    </row>
    <row r="1132" spans="1:45" ht="15.75" hidden="1" customHeight="1" outlineLevel="1">
      <c r="A1132" s="14" t="s">
        <v>127</v>
      </c>
      <c r="B1132" s="216">
        <v>113</v>
      </c>
      <c r="C1132" s="226"/>
      <c r="D1132" s="228"/>
      <c r="E1132" s="224"/>
      <c r="F1132" s="224"/>
      <c r="G1132" s="222"/>
      <c r="H1132" s="238"/>
      <c r="I1132" s="239"/>
      <c r="J1132" s="239"/>
      <c r="K1132" s="240"/>
      <c r="L1132" s="224"/>
      <c r="M1132" s="215"/>
      <c r="AR1132" s="205">
        <v>0</v>
      </c>
      <c r="AS1132" s="205">
        <v>0</v>
      </c>
    </row>
    <row r="1133" spans="1:45" ht="15.75" hidden="1" customHeight="1" outlineLevel="1">
      <c r="A1133" s="14" t="s">
        <v>127</v>
      </c>
      <c r="B1133" s="216">
        <v>114</v>
      </c>
      <c r="C1133" s="226"/>
      <c r="D1133" s="228"/>
      <c r="E1133" s="224"/>
      <c r="F1133" s="224"/>
      <c r="G1133" s="222"/>
      <c r="H1133" s="238"/>
      <c r="I1133" s="239"/>
      <c r="J1133" s="239"/>
      <c r="K1133" s="240"/>
      <c r="L1133" s="224"/>
      <c r="M1133" s="215"/>
      <c r="AR1133" s="205">
        <v>0</v>
      </c>
      <c r="AS1133" s="205">
        <v>0</v>
      </c>
    </row>
    <row r="1134" spans="1:45" ht="15.75" hidden="1" customHeight="1" outlineLevel="1">
      <c r="A1134" s="14" t="s">
        <v>127</v>
      </c>
      <c r="B1134" s="216">
        <v>115</v>
      </c>
      <c r="C1134" s="226"/>
      <c r="D1134" s="228"/>
      <c r="E1134" s="224"/>
      <c r="F1134" s="224"/>
      <c r="G1134" s="222"/>
      <c r="H1134" s="238"/>
      <c r="I1134" s="239"/>
      <c r="J1134" s="239"/>
      <c r="K1134" s="240"/>
      <c r="L1134" s="224"/>
      <c r="M1134" s="215"/>
      <c r="AR1134" s="205">
        <v>0</v>
      </c>
      <c r="AS1134" s="205">
        <v>0</v>
      </c>
    </row>
    <row r="1135" spans="1:45" ht="15.75" hidden="1" customHeight="1" outlineLevel="1">
      <c r="A1135" s="14" t="s">
        <v>127</v>
      </c>
      <c r="B1135" s="216">
        <v>116</v>
      </c>
      <c r="C1135" s="226"/>
      <c r="D1135" s="228"/>
      <c r="E1135" s="224"/>
      <c r="F1135" s="224"/>
      <c r="G1135" s="222"/>
      <c r="H1135" s="238"/>
      <c r="I1135" s="239"/>
      <c r="J1135" s="239"/>
      <c r="K1135" s="240"/>
      <c r="L1135" s="224"/>
      <c r="M1135" s="215"/>
      <c r="AR1135" s="205">
        <v>0</v>
      </c>
      <c r="AS1135" s="205">
        <v>0</v>
      </c>
    </row>
    <row r="1136" spans="1:45" ht="15.75" hidden="1" customHeight="1" outlineLevel="1">
      <c r="A1136" s="14" t="s">
        <v>127</v>
      </c>
      <c r="B1136" s="216">
        <v>117</v>
      </c>
      <c r="C1136" s="226"/>
      <c r="D1136" s="228"/>
      <c r="E1136" s="224"/>
      <c r="F1136" s="224"/>
      <c r="G1136" s="222"/>
      <c r="H1136" s="238"/>
      <c r="I1136" s="239"/>
      <c r="J1136" s="239"/>
      <c r="K1136" s="240"/>
      <c r="L1136" s="224"/>
      <c r="M1136" s="215"/>
      <c r="AR1136" s="205">
        <v>0</v>
      </c>
      <c r="AS1136" s="205">
        <v>0</v>
      </c>
    </row>
    <row r="1137" spans="1:45" ht="15.75" hidden="1" customHeight="1" outlineLevel="1">
      <c r="A1137" s="14" t="s">
        <v>127</v>
      </c>
      <c r="B1137" s="216">
        <v>118</v>
      </c>
      <c r="C1137" s="226"/>
      <c r="D1137" s="228"/>
      <c r="E1137" s="224"/>
      <c r="F1137" s="224"/>
      <c r="G1137" s="222"/>
      <c r="H1137" s="238"/>
      <c r="I1137" s="239"/>
      <c r="J1137" s="239"/>
      <c r="K1137" s="240"/>
      <c r="L1137" s="224"/>
      <c r="M1137" s="215"/>
      <c r="AR1137" s="205">
        <v>0</v>
      </c>
      <c r="AS1137" s="205">
        <v>0</v>
      </c>
    </row>
    <row r="1138" spans="1:45" ht="15.75" hidden="1" customHeight="1" outlineLevel="1">
      <c r="A1138" s="14" t="s">
        <v>127</v>
      </c>
      <c r="B1138" s="216">
        <v>119</v>
      </c>
      <c r="C1138" s="226"/>
      <c r="D1138" s="228"/>
      <c r="E1138" s="224"/>
      <c r="F1138" s="224"/>
      <c r="G1138" s="222"/>
      <c r="H1138" s="238"/>
      <c r="I1138" s="239"/>
      <c r="J1138" s="239"/>
      <c r="K1138" s="240"/>
      <c r="L1138" s="224"/>
      <c r="M1138" s="215"/>
      <c r="AR1138" s="205">
        <v>0</v>
      </c>
      <c r="AS1138" s="205">
        <v>0</v>
      </c>
    </row>
    <row r="1139" spans="1:45" ht="15.75" hidden="1" customHeight="1" outlineLevel="1">
      <c r="A1139" s="14" t="s">
        <v>127</v>
      </c>
      <c r="B1139" s="216">
        <v>120</v>
      </c>
      <c r="C1139" s="226"/>
      <c r="D1139" s="228"/>
      <c r="E1139" s="224"/>
      <c r="F1139" s="224"/>
      <c r="G1139" s="222"/>
      <c r="H1139" s="238"/>
      <c r="I1139" s="239"/>
      <c r="J1139" s="239"/>
      <c r="K1139" s="240"/>
      <c r="L1139" s="224"/>
      <c r="M1139" s="215"/>
      <c r="AR1139" s="205">
        <v>0</v>
      </c>
      <c r="AS1139" s="205">
        <v>0</v>
      </c>
    </row>
    <row r="1140" spans="1:45" ht="15.75" hidden="1" customHeight="1" outlineLevel="1">
      <c r="A1140" s="14" t="s">
        <v>127</v>
      </c>
      <c r="B1140" s="216">
        <v>121</v>
      </c>
      <c r="C1140" s="226"/>
      <c r="D1140" s="228"/>
      <c r="E1140" s="224"/>
      <c r="F1140" s="224"/>
      <c r="G1140" s="222"/>
      <c r="H1140" s="238"/>
      <c r="I1140" s="239"/>
      <c r="J1140" s="239"/>
      <c r="K1140" s="240"/>
      <c r="L1140" s="224"/>
      <c r="M1140" s="215"/>
      <c r="AR1140" s="205">
        <v>0</v>
      </c>
      <c r="AS1140" s="205">
        <v>0</v>
      </c>
    </row>
    <row r="1141" spans="1:45" ht="15.75" hidden="1" customHeight="1" outlineLevel="1">
      <c r="A1141" s="14" t="s">
        <v>127</v>
      </c>
      <c r="B1141" s="216">
        <v>122</v>
      </c>
      <c r="C1141" s="226"/>
      <c r="D1141" s="228"/>
      <c r="E1141" s="224"/>
      <c r="F1141" s="224"/>
      <c r="G1141" s="222"/>
      <c r="H1141" s="238"/>
      <c r="I1141" s="239"/>
      <c r="J1141" s="239"/>
      <c r="K1141" s="240"/>
      <c r="L1141" s="224"/>
      <c r="M1141" s="215"/>
      <c r="AR1141" s="205">
        <v>0</v>
      </c>
      <c r="AS1141" s="205">
        <v>0</v>
      </c>
    </row>
    <row r="1142" spans="1:45" ht="15.75" hidden="1" customHeight="1" outlineLevel="1">
      <c r="A1142" s="14" t="s">
        <v>127</v>
      </c>
      <c r="B1142" s="216">
        <v>123</v>
      </c>
      <c r="C1142" s="226"/>
      <c r="D1142" s="228"/>
      <c r="E1142" s="224"/>
      <c r="F1142" s="224"/>
      <c r="G1142" s="222"/>
      <c r="H1142" s="238"/>
      <c r="I1142" s="239"/>
      <c r="J1142" s="239"/>
      <c r="K1142" s="240"/>
      <c r="L1142" s="224"/>
      <c r="M1142" s="215"/>
      <c r="AR1142" s="205">
        <v>0</v>
      </c>
      <c r="AS1142" s="205">
        <v>0</v>
      </c>
    </row>
    <row r="1143" spans="1:45" ht="15.75" hidden="1" customHeight="1" outlineLevel="1">
      <c r="A1143" s="14" t="s">
        <v>127</v>
      </c>
      <c r="B1143" s="216">
        <v>124</v>
      </c>
      <c r="C1143" s="226"/>
      <c r="D1143" s="228"/>
      <c r="E1143" s="224"/>
      <c r="F1143" s="224"/>
      <c r="G1143" s="222"/>
      <c r="H1143" s="238"/>
      <c r="I1143" s="239"/>
      <c r="J1143" s="239"/>
      <c r="K1143" s="240"/>
      <c r="L1143" s="224"/>
      <c r="M1143" s="215"/>
      <c r="AR1143" s="205">
        <v>0</v>
      </c>
      <c r="AS1143" s="205">
        <v>0</v>
      </c>
    </row>
    <row r="1144" spans="1:45" ht="15.75" hidden="1" customHeight="1" outlineLevel="1">
      <c r="A1144" s="14" t="s">
        <v>127</v>
      </c>
      <c r="B1144" s="216">
        <v>125</v>
      </c>
      <c r="C1144" s="226"/>
      <c r="D1144" s="228"/>
      <c r="E1144" s="224"/>
      <c r="F1144" s="224"/>
      <c r="G1144" s="222"/>
      <c r="H1144" s="238"/>
      <c r="I1144" s="239"/>
      <c r="J1144" s="239"/>
      <c r="K1144" s="240"/>
      <c r="L1144" s="224"/>
      <c r="M1144" s="215"/>
      <c r="AR1144" s="205">
        <v>0</v>
      </c>
      <c r="AS1144" s="205">
        <v>0</v>
      </c>
    </row>
    <row r="1145" spans="1:45" ht="15.75" hidden="1" customHeight="1" outlineLevel="1">
      <c r="A1145" s="14" t="s">
        <v>127</v>
      </c>
      <c r="B1145" s="216">
        <v>126</v>
      </c>
      <c r="C1145" s="226"/>
      <c r="D1145" s="228"/>
      <c r="E1145" s="224"/>
      <c r="F1145" s="224"/>
      <c r="G1145" s="222"/>
      <c r="H1145" s="238"/>
      <c r="I1145" s="239"/>
      <c r="J1145" s="239"/>
      <c r="K1145" s="240"/>
      <c r="L1145" s="224"/>
      <c r="M1145" s="215"/>
      <c r="AR1145" s="205">
        <v>0</v>
      </c>
      <c r="AS1145" s="205">
        <v>0</v>
      </c>
    </row>
    <row r="1146" spans="1:45" ht="15.75" hidden="1" customHeight="1" outlineLevel="1">
      <c r="A1146" s="14" t="s">
        <v>127</v>
      </c>
      <c r="B1146" s="216">
        <v>127</v>
      </c>
      <c r="C1146" s="226"/>
      <c r="D1146" s="228"/>
      <c r="E1146" s="224"/>
      <c r="F1146" s="224"/>
      <c r="G1146" s="222"/>
      <c r="H1146" s="238"/>
      <c r="I1146" s="239"/>
      <c r="J1146" s="239"/>
      <c r="K1146" s="240"/>
      <c r="L1146" s="224"/>
      <c r="M1146" s="215"/>
      <c r="AR1146" s="205">
        <v>0</v>
      </c>
      <c r="AS1146" s="205">
        <v>0</v>
      </c>
    </row>
    <row r="1147" spans="1:45" ht="15.75" hidden="1" customHeight="1" outlineLevel="1">
      <c r="A1147" s="14" t="s">
        <v>127</v>
      </c>
      <c r="B1147" s="216">
        <v>128</v>
      </c>
      <c r="C1147" s="226"/>
      <c r="D1147" s="228"/>
      <c r="E1147" s="224"/>
      <c r="F1147" s="224"/>
      <c r="G1147" s="222"/>
      <c r="H1147" s="238"/>
      <c r="I1147" s="239"/>
      <c r="J1147" s="239"/>
      <c r="K1147" s="240"/>
      <c r="L1147" s="224"/>
      <c r="M1147" s="215"/>
      <c r="AR1147" s="205">
        <v>0</v>
      </c>
      <c r="AS1147" s="205">
        <v>0</v>
      </c>
    </row>
    <row r="1148" spans="1:45" ht="15.75" hidden="1" customHeight="1" outlineLevel="1">
      <c r="A1148" s="14" t="s">
        <v>127</v>
      </c>
      <c r="B1148" s="216">
        <v>129</v>
      </c>
      <c r="C1148" s="226"/>
      <c r="D1148" s="228"/>
      <c r="E1148" s="224"/>
      <c r="F1148" s="224"/>
      <c r="G1148" s="222"/>
      <c r="H1148" s="238"/>
      <c r="I1148" s="239"/>
      <c r="J1148" s="239"/>
      <c r="K1148" s="240"/>
      <c r="L1148" s="224"/>
      <c r="M1148" s="215"/>
      <c r="AR1148" s="205">
        <v>0</v>
      </c>
      <c r="AS1148" s="205">
        <v>0</v>
      </c>
    </row>
    <row r="1149" spans="1:45" ht="15.75" hidden="1" customHeight="1" outlineLevel="1">
      <c r="A1149" s="14" t="s">
        <v>127</v>
      </c>
      <c r="B1149" s="216">
        <v>130</v>
      </c>
      <c r="C1149" s="226"/>
      <c r="D1149" s="228"/>
      <c r="E1149" s="224"/>
      <c r="F1149" s="224"/>
      <c r="G1149" s="222"/>
      <c r="H1149" s="238"/>
      <c r="I1149" s="239"/>
      <c r="J1149" s="239"/>
      <c r="K1149" s="240"/>
      <c r="L1149" s="224"/>
      <c r="M1149" s="215"/>
      <c r="AR1149" s="205">
        <v>0</v>
      </c>
      <c r="AS1149" s="205">
        <v>0</v>
      </c>
    </row>
    <row r="1150" spans="1:45" ht="15.75" hidden="1" customHeight="1" outlineLevel="1">
      <c r="A1150" s="14" t="s">
        <v>127</v>
      </c>
      <c r="B1150" s="216">
        <v>131</v>
      </c>
      <c r="C1150" s="226"/>
      <c r="D1150" s="228"/>
      <c r="E1150" s="224"/>
      <c r="F1150" s="224"/>
      <c r="G1150" s="222"/>
      <c r="H1150" s="238"/>
      <c r="I1150" s="239"/>
      <c r="J1150" s="239"/>
      <c r="K1150" s="240"/>
      <c r="L1150" s="224"/>
      <c r="M1150" s="215"/>
      <c r="AR1150" s="205">
        <v>0</v>
      </c>
      <c r="AS1150" s="205">
        <v>0</v>
      </c>
    </row>
    <row r="1151" spans="1:45" ht="15.75" hidden="1" customHeight="1" outlineLevel="1">
      <c r="A1151" s="14" t="s">
        <v>127</v>
      </c>
      <c r="B1151" s="216">
        <v>132</v>
      </c>
      <c r="C1151" s="226"/>
      <c r="D1151" s="228"/>
      <c r="E1151" s="224"/>
      <c r="F1151" s="224"/>
      <c r="G1151" s="222"/>
      <c r="H1151" s="238"/>
      <c r="I1151" s="239"/>
      <c r="J1151" s="239"/>
      <c r="K1151" s="240"/>
      <c r="L1151" s="224"/>
      <c r="M1151" s="215"/>
      <c r="AR1151" s="205">
        <v>0</v>
      </c>
      <c r="AS1151" s="205">
        <v>0</v>
      </c>
    </row>
    <row r="1152" spans="1:45" ht="15.75" hidden="1" customHeight="1" outlineLevel="1">
      <c r="A1152" s="14" t="s">
        <v>127</v>
      </c>
      <c r="B1152" s="216">
        <v>133</v>
      </c>
      <c r="C1152" s="226"/>
      <c r="D1152" s="228"/>
      <c r="E1152" s="224"/>
      <c r="F1152" s="224"/>
      <c r="G1152" s="222"/>
      <c r="H1152" s="238"/>
      <c r="I1152" s="239"/>
      <c r="J1152" s="239"/>
      <c r="K1152" s="240"/>
      <c r="L1152" s="224"/>
      <c r="M1152" s="215"/>
      <c r="AR1152" s="205">
        <v>0</v>
      </c>
      <c r="AS1152" s="205">
        <v>0</v>
      </c>
    </row>
    <row r="1153" spans="1:45" ht="15.75" hidden="1" customHeight="1" outlineLevel="1">
      <c r="A1153" s="14" t="s">
        <v>127</v>
      </c>
      <c r="B1153" s="216">
        <v>134</v>
      </c>
      <c r="C1153" s="226"/>
      <c r="D1153" s="228"/>
      <c r="E1153" s="224"/>
      <c r="F1153" s="224"/>
      <c r="G1153" s="222"/>
      <c r="H1153" s="238"/>
      <c r="I1153" s="239"/>
      <c r="J1153" s="239"/>
      <c r="K1153" s="240"/>
      <c r="L1153" s="224"/>
      <c r="M1153" s="215"/>
      <c r="AR1153" s="205">
        <v>0</v>
      </c>
      <c r="AS1153" s="205">
        <v>0</v>
      </c>
    </row>
    <row r="1154" spans="1:45" ht="15.75" hidden="1" customHeight="1" outlineLevel="1">
      <c r="A1154" s="14" t="s">
        <v>127</v>
      </c>
      <c r="B1154" s="216">
        <v>135</v>
      </c>
      <c r="C1154" s="226"/>
      <c r="D1154" s="228"/>
      <c r="E1154" s="224"/>
      <c r="F1154" s="224"/>
      <c r="G1154" s="222"/>
      <c r="H1154" s="238"/>
      <c r="I1154" s="239"/>
      <c r="J1154" s="239"/>
      <c r="K1154" s="240"/>
      <c r="L1154" s="224"/>
      <c r="M1154" s="215"/>
      <c r="AR1154" s="205">
        <v>0</v>
      </c>
      <c r="AS1154" s="205">
        <v>0</v>
      </c>
    </row>
    <row r="1155" spans="1:45" ht="15.75" hidden="1" customHeight="1" outlineLevel="1">
      <c r="A1155" s="14" t="s">
        <v>127</v>
      </c>
      <c r="B1155" s="216">
        <v>136</v>
      </c>
      <c r="C1155" s="226"/>
      <c r="D1155" s="228"/>
      <c r="E1155" s="224"/>
      <c r="F1155" s="224"/>
      <c r="G1155" s="222"/>
      <c r="H1155" s="238"/>
      <c r="I1155" s="239"/>
      <c r="J1155" s="239"/>
      <c r="K1155" s="240"/>
      <c r="L1155" s="224"/>
      <c r="M1155" s="215"/>
      <c r="AR1155" s="205">
        <v>0</v>
      </c>
      <c r="AS1155" s="205">
        <v>0</v>
      </c>
    </row>
    <row r="1156" spans="1:45" ht="15.75" hidden="1" customHeight="1" outlineLevel="1">
      <c r="A1156" s="14" t="s">
        <v>127</v>
      </c>
      <c r="B1156" s="216">
        <v>137</v>
      </c>
      <c r="C1156" s="226"/>
      <c r="D1156" s="228"/>
      <c r="E1156" s="224"/>
      <c r="F1156" s="224"/>
      <c r="G1156" s="222"/>
      <c r="H1156" s="238"/>
      <c r="I1156" s="239"/>
      <c r="J1156" s="239"/>
      <c r="K1156" s="240"/>
      <c r="L1156" s="224"/>
      <c r="M1156" s="215"/>
      <c r="AR1156" s="205">
        <v>0</v>
      </c>
      <c r="AS1156" s="205">
        <v>0</v>
      </c>
    </row>
    <row r="1157" spans="1:45" ht="15.75" hidden="1" customHeight="1" outlineLevel="1">
      <c r="A1157" s="14" t="s">
        <v>127</v>
      </c>
      <c r="B1157" s="216">
        <v>138</v>
      </c>
      <c r="C1157" s="226"/>
      <c r="D1157" s="228"/>
      <c r="E1157" s="224"/>
      <c r="F1157" s="224"/>
      <c r="G1157" s="222"/>
      <c r="H1157" s="238"/>
      <c r="I1157" s="239"/>
      <c r="J1157" s="239"/>
      <c r="K1157" s="240"/>
      <c r="L1157" s="224"/>
      <c r="M1157" s="215"/>
      <c r="AR1157" s="205">
        <v>0</v>
      </c>
      <c r="AS1157" s="205">
        <v>0</v>
      </c>
    </row>
    <row r="1158" spans="1:45" ht="15.75" hidden="1" customHeight="1" outlineLevel="1">
      <c r="A1158" s="14" t="s">
        <v>127</v>
      </c>
      <c r="B1158" s="216">
        <v>139</v>
      </c>
      <c r="C1158" s="226"/>
      <c r="D1158" s="228"/>
      <c r="E1158" s="224"/>
      <c r="F1158" s="224"/>
      <c r="G1158" s="222"/>
      <c r="H1158" s="238"/>
      <c r="I1158" s="239"/>
      <c r="J1158" s="239"/>
      <c r="K1158" s="240"/>
      <c r="L1158" s="224"/>
      <c r="M1158" s="215"/>
      <c r="AR1158" s="205">
        <v>0</v>
      </c>
      <c r="AS1158" s="205">
        <v>0</v>
      </c>
    </row>
    <row r="1159" spans="1:45" ht="15.75" hidden="1" customHeight="1" outlineLevel="1">
      <c r="A1159" s="14" t="s">
        <v>127</v>
      </c>
      <c r="B1159" s="216">
        <v>140</v>
      </c>
      <c r="C1159" s="226"/>
      <c r="D1159" s="228"/>
      <c r="E1159" s="224"/>
      <c r="F1159" s="224"/>
      <c r="G1159" s="222"/>
      <c r="H1159" s="238"/>
      <c r="I1159" s="239"/>
      <c r="J1159" s="239"/>
      <c r="K1159" s="240"/>
      <c r="L1159" s="224"/>
      <c r="M1159" s="215"/>
      <c r="AR1159" s="205">
        <v>0</v>
      </c>
      <c r="AS1159" s="205">
        <v>0</v>
      </c>
    </row>
    <row r="1160" spans="1:45" ht="15.75" hidden="1" customHeight="1" outlineLevel="1">
      <c r="A1160" s="14" t="s">
        <v>127</v>
      </c>
      <c r="B1160" s="216">
        <v>141</v>
      </c>
      <c r="C1160" s="226"/>
      <c r="D1160" s="228"/>
      <c r="E1160" s="224"/>
      <c r="F1160" s="224"/>
      <c r="G1160" s="222"/>
      <c r="H1160" s="238"/>
      <c r="I1160" s="239"/>
      <c r="J1160" s="239"/>
      <c r="K1160" s="240"/>
      <c r="L1160" s="224"/>
      <c r="M1160" s="215"/>
      <c r="AR1160" s="205">
        <v>0</v>
      </c>
      <c r="AS1160" s="205">
        <v>0</v>
      </c>
    </row>
    <row r="1161" spans="1:45" ht="15.75" hidden="1" customHeight="1" outlineLevel="1">
      <c r="A1161" s="14" t="s">
        <v>127</v>
      </c>
      <c r="B1161" s="216">
        <v>142</v>
      </c>
      <c r="C1161" s="226"/>
      <c r="D1161" s="228"/>
      <c r="E1161" s="224"/>
      <c r="F1161" s="224"/>
      <c r="G1161" s="222"/>
      <c r="H1161" s="238"/>
      <c r="I1161" s="239"/>
      <c r="J1161" s="239"/>
      <c r="K1161" s="240"/>
      <c r="L1161" s="224"/>
      <c r="M1161" s="215"/>
      <c r="AR1161" s="205">
        <v>0</v>
      </c>
      <c r="AS1161" s="205">
        <v>0</v>
      </c>
    </row>
    <row r="1162" spans="1:45" ht="15.75" hidden="1" customHeight="1" outlineLevel="1">
      <c r="A1162" s="14" t="s">
        <v>127</v>
      </c>
      <c r="B1162" s="216">
        <v>143</v>
      </c>
      <c r="C1162" s="226"/>
      <c r="D1162" s="228"/>
      <c r="E1162" s="224"/>
      <c r="F1162" s="224"/>
      <c r="G1162" s="222"/>
      <c r="H1162" s="238"/>
      <c r="I1162" s="239"/>
      <c r="J1162" s="239"/>
      <c r="K1162" s="240"/>
      <c r="L1162" s="224"/>
      <c r="M1162" s="215"/>
      <c r="AR1162" s="205">
        <v>0</v>
      </c>
      <c r="AS1162" s="205">
        <v>0</v>
      </c>
    </row>
    <row r="1163" spans="1:45" ht="15.75" hidden="1" customHeight="1" outlineLevel="1">
      <c r="A1163" s="14" t="s">
        <v>127</v>
      </c>
      <c r="B1163" s="216">
        <v>144</v>
      </c>
      <c r="C1163" s="226"/>
      <c r="D1163" s="228"/>
      <c r="E1163" s="224"/>
      <c r="F1163" s="224"/>
      <c r="G1163" s="222"/>
      <c r="H1163" s="238"/>
      <c r="I1163" s="239"/>
      <c r="J1163" s="239"/>
      <c r="K1163" s="240"/>
      <c r="L1163" s="224"/>
      <c r="M1163" s="215"/>
      <c r="AR1163" s="205">
        <v>0</v>
      </c>
      <c r="AS1163" s="205">
        <v>0</v>
      </c>
    </row>
    <row r="1164" spans="1:45" ht="15.75" hidden="1" customHeight="1" outlineLevel="1">
      <c r="A1164" s="14" t="s">
        <v>127</v>
      </c>
      <c r="B1164" s="216">
        <v>145</v>
      </c>
      <c r="C1164" s="226"/>
      <c r="D1164" s="228"/>
      <c r="E1164" s="224"/>
      <c r="F1164" s="224"/>
      <c r="G1164" s="222"/>
      <c r="H1164" s="238"/>
      <c r="I1164" s="239"/>
      <c r="J1164" s="239"/>
      <c r="K1164" s="240"/>
      <c r="L1164" s="224"/>
      <c r="M1164" s="215"/>
      <c r="AR1164" s="205">
        <v>0</v>
      </c>
      <c r="AS1164" s="205">
        <v>0</v>
      </c>
    </row>
    <row r="1165" spans="1:45" ht="15.75" hidden="1" customHeight="1" outlineLevel="1">
      <c r="A1165" s="14" t="s">
        <v>127</v>
      </c>
      <c r="B1165" s="216">
        <v>146</v>
      </c>
      <c r="C1165" s="226"/>
      <c r="D1165" s="228"/>
      <c r="E1165" s="224"/>
      <c r="F1165" s="224"/>
      <c r="G1165" s="222"/>
      <c r="H1165" s="238"/>
      <c r="I1165" s="239"/>
      <c r="J1165" s="239"/>
      <c r="K1165" s="240"/>
      <c r="L1165" s="224"/>
      <c r="M1165" s="215"/>
      <c r="AR1165" s="205">
        <v>0</v>
      </c>
      <c r="AS1165" s="205">
        <v>0</v>
      </c>
    </row>
    <row r="1166" spans="1:45" ht="15.75" hidden="1" customHeight="1" outlineLevel="1">
      <c r="A1166" s="14" t="s">
        <v>127</v>
      </c>
      <c r="B1166" s="216">
        <v>147</v>
      </c>
      <c r="C1166" s="226"/>
      <c r="D1166" s="228"/>
      <c r="E1166" s="224"/>
      <c r="F1166" s="224"/>
      <c r="G1166" s="222"/>
      <c r="H1166" s="238"/>
      <c r="I1166" s="239"/>
      <c r="J1166" s="239"/>
      <c r="K1166" s="240"/>
      <c r="L1166" s="224"/>
      <c r="M1166" s="215"/>
      <c r="AR1166" s="205">
        <v>0</v>
      </c>
      <c r="AS1166" s="205">
        <v>0</v>
      </c>
    </row>
    <row r="1167" spans="1:45" ht="15.75" hidden="1" customHeight="1" outlineLevel="1">
      <c r="A1167" s="14" t="s">
        <v>127</v>
      </c>
      <c r="B1167" s="216">
        <v>148</v>
      </c>
      <c r="C1167" s="226"/>
      <c r="D1167" s="228"/>
      <c r="E1167" s="224"/>
      <c r="F1167" s="224"/>
      <c r="G1167" s="222"/>
      <c r="H1167" s="238"/>
      <c r="I1167" s="239"/>
      <c r="J1167" s="239"/>
      <c r="K1167" s="240"/>
      <c r="L1167" s="224"/>
      <c r="M1167" s="215"/>
      <c r="AR1167" s="205">
        <v>0</v>
      </c>
      <c r="AS1167" s="205">
        <v>0</v>
      </c>
    </row>
    <row r="1168" spans="1:45" ht="15.75" hidden="1" customHeight="1" outlineLevel="1">
      <c r="A1168" s="14" t="s">
        <v>127</v>
      </c>
      <c r="B1168" s="216">
        <v>149</v>
      </c>
      <c r="C1168" s="226"/>
      <c r="D1168" s="228"/>
      <c r="E1168" s="224"/>
      <c r="F1168" s="224"/>
      <c r="G1168" s="222"/>
      <c r="H1168" s="238"/>
      <c r="I1168" s="239"/>
      <c r="J1168" s="239"/>
      <c r="K1168" s="240"/>
      <c r="L1168" s="224"/>
      <c r="M1168" s="215"/>
      <c r="AR1168" s="205">
        <v>0</v>
      </c>
      <c r="AS1168" s="205">
        <v>0</v>
      </c>
    </row>
    <row r="1169" spans="1:45" ht="15.75" hidden="1" customHeight="1" outlineLevel="1">
      <c r="A1169" s="14" t="s">
        <v>127</v>
      </c>
      <c r="B1169" s="216">
        <v>150</v>
      </c>
      <c r="C1169" s="226"/>
      <c r="D1169" s="228"/>
      <c r="E1169" s="224"/>
      <c r="F1169" s="224"/>
      <c r="G1169" s="222"/>
      <c r="H1169" s="238"/>
      <c r="I1169" s="239"/>
      <c r="J1169" s="239"/>
      <c r="K1169" s="240"/>
      <c r="L1169" s="224"/>
      <c r="M1169" s="215"/>
      <c r="AR1169" s="205">
        <v>0</v>
      </c>
      <c r="AS1169" s="205">
        <v>0</v>
      </c>
    </row>
    <row r="1170" spans="1:45" ht="15.75" hidden="1" customHeight="1" outlineLevel="1">
      <c r="A1170" s="14" t="s">
        <v>127</v>
      </c>
      <c r="B1170" s="216">
        <v>151</v>
      </c>
      <c r="C1170" s="226"/>
      <c r="D1170" s="228"/>
      <c r="E1170" s="224"/>
      <c r="F1170" s="224"/>
      <c r="G1170" s="222"/>
      <c r="H1170" s="238"/>
      <c r="I1170" s="239"/>
      <c r="J1170" s="239"/>
      <c r="K1170" s="240"/>
      <c r="L1170" s="224"/>
      <c r="M1170" s="215"/>
      <c r="AR1170" s="205">
        <v>0</v>
      </c>
      <c r="AS1170" s="205">
        <v>0</v>
      </c>
    </row>
    <row r="1171" spans="1:45" ht="15.75" hidden="1" customHeight="1" outlineLevel="1">
      <c r="A1171" s="14" t="s">
        <v>127</v>
      </c>
      <c r="B1171" s="216">
        <v>152</v>
      </c>
      <c r="C1171" s="226"/>
      <c r="D1171" s="228"/>
      <c r="E1171" s="224"/>
      <c r="F1171" s="224"/>
      <c r="G1171" s="222"/>
      <c r="H1171" s="238"/>
      <c r="I1171" s="239"/>
      <c r="J1171" s="239"/>
      <c r="K1171" s="240"/>
      <c r="L1171" s="224"/>
      <c r="M1171" s="215"/>
      <c r="AR1171" s="205">
        <v>0</v>
      </c>
      <c r="AS1171" s="205">
        <v>0</v>
      </c>
    </row>
    <row r="1172" spans="1:45" ht="15.75" hidden="1" customHeight="1" outlineLevel="1">
      <c r="A1172" s="14" t="s">
        <v>127</v>
      </c>
      <c r="B1172" s="216">
        <v>153</v>
      </c>
      <c r="C1172" s="226"/>
      <c r="D1172" s="228"/>
      <c r="E1172" s="224"/>
      <c r="F1172" s="224"/>
      <c r="G1172" s="222"/>
      <c r="H1172" s="238"/>
      <c r="I1172" s="239"/>
      <c r="J1172" s="239"/>
      <c r="K1172" s="240"/>
      <c r="L1172" s="224"/>
      <c r="M1172" s="215"/>
      <c r="AR1172" s="205">
        <v>0</v>
      </c>
      <c r="AS1172" s="205">
        <v>0</v>
      </c>
    </row>
    <row r="1173" spans="1:45" ht="15.75" hidden="1" customHeight="1" outlineLevel="1">
      <c r="A1173" s="14" t="s">
        <v>127</v>
      </c>
      <c r="B1173" s="216">
        <v>154</v>
      </c>
      <c r="C1173" s="226"/>
      <c r="D1173" s="228"/>
      <c r="E1173" s="224"/>
      <c r="F1173" s="224"/>
      <c r="G1173" s="222"/>
      <c r="H1173" s="238"/>
      <c r="I1173" s="239"/>
      <c r="J1173" s="239"/>
      <c r="K1173" s="240"/>
      <c r="L1173" s="224"/>
      <c r="M1173" s="215"/>
      <c r="AR1173" s="205">
        <v>0</v>
      </c>
      <c r="AS1173" s="205">
        <v>0</v>
      </c>
    </row>
    <row r="1174" spans="1:45" ht="15.75" hidden="1" customHeight="1" outlineLevel="1">
      <c r="A1174" s="14" t="s">
        <v>127</v>
      </c>
      <c r="B1174" s="216">
        <v>155</v>
      </c>
      <c r="C1174" s="226"/>
      <c r="D1174" s="228"/>
      <c r="E1174" s="224"/>
      <c r="F1174" s="224"/>
      <c r="G1174" s="222"/>
      <c r="H1174" s="238"/>
      <c r="I1174" s="239"/>
      <c r="J1174" s="239"/>
      <c r="K1174" s="240"/>
      <c r="L1174" s="224"/>
      <c r="M1174" s="215"/>
      <c r="AR1174" s="205">
        <v>0</v>
      </c>
      <c r="AS1174" s="205">
        <v>0</v>
      </c>
    </row>
    <row r="1175" spans="1:45" ht="15.75" hidden="1" customHeight="1" outlineLevel="1">
      <c r="A1175" s="14" t="s">
        <v>127</v>
      </c>
      <c r="B1175" s="216">
        <v>156</v>
      </c>
      <c r="C1175" s="226"/>
      <c r="D1175" s="228"/>
      <c r="E1175" s="224"/>
      <c r="F1175" s="224"/>
      <c r="G1175" s="222"/>
      <c r="H1175" s="238"/>
      <c r="I1175" s="239"/>
      <c r="J1175" s="239"/>
      <c r="K1175" s="240"/>
      <c r="L1175" s="224"/>
      <c r="M1175" s="215"/>
      <c r="AR1175" s="205">
        <v>0</v>
      </c>
      <c r="AS1175" s="205">
        <v>0</v>
      </c>
    </row>
    <row r="1176" spans="1:45" ht="15.75" hidden="1" customHeight="1" outlineLevel="1">
      <c r="A1176" s="14" t="s">
        <v>127</v>
      </c>
      <c r="B1176" s="216">
        <v>157</v>
      </c>
      <c r="C1176" s="226"/>
      <c r="D1176" s="228"/>
      <c r="E1176" s="224"/>
      <c r="F1176" s="224"/>
      <c r="G1176" s="222"/>
      <c r="H1176" s="238"/>
      <c r="I1176" s="239"/>
      <c r="J1176" s="239"/>
      <c r="K1176" s="240"/>
      <c r="L1176" s="224"/>
      <c r="M1176" s="215"/>
      <c r="AR1176" s="205">
        <v>0</v>
      </c>
      <c r="AS1176" s="205">
        <v>0</v>
      </c>
    </row>
    <row r="1177" spans="1:45" ht="15.75" hidden="1" customHeight="1" outlineLevel="1">
      <c r="A1177" s="14" t="s">
        <v>127</v>
      </c>
      <c r="B1177" s="216">
        <v>158</v>
      </c>
      <c r="C1177" s="226"/>
      <c r="D1177" s="228"/>
      <c r="E1177" s="224"/>
      <c r="F1177" s="224"/>
      <c r="G1177" s="222"/>
      <c r="H1177" s="238"/>
      <c r="I1177" s="239"/>
      <c r="J1177" s="239"/>
      <c r="K1177" s="240"/>
      <c r="L1177" s="224"/>
      <c r="M1177" s="215"/>
      <c r="AR1177" s="205">
        <v>0</v>
      </c>
      <c r="AS1177" s="205">
        <v>0</v>
      </c>
    </row>
    <row r="1178" spans="1:45" ht="15.75" hidden="1" customHeight="1" outlineLevel="1">
      <c r="A1178" s="14" t="s">
        <v>127</v>
      </c>
      <c r="B1178" s="216">
        <v>159</v>
      </c>
      <c r="C1178" s="226"/>
      <c r="D1178" s="228"/>
      <c r="E1178" s="224"/>
      <c r="F1178" s="224"/>
      <c r="G1178" s="222"/>
      <c r="H1178" s="238"/>
      <c r="I1178" s="239"/>
      <c r="J1178" s="239"/>
      <c r="K1178" s="240"/>
      <c r="L1178" s="224"/>
      <c r="M1178" s="215"/>
      <c r="AR1178" s="205">
        <v>0</v>
      </c>
      <c r="AS1178" s="205">
        <v>0</v>
      </c>
    </row>
    <row r="1179" spans="1:45" ht="15.75" hidden="1" customHeight="1" outlineLevel="1">
      <c r="A1179" s="14" t="s">
        <v>127</v>
      </c>
      <c r="B1179" s="216">
        <v>160</v>
      </c>
      <c r="C1179" s="226"/>
      <c r="D1179" s="228"/>
      <c r="E1179" s="224"/>
      <c r="F1179" s="224"/>
      <c r="G1179" s="222"/>
      <c r="H1179" s="238"/>
      <c r="I1179" s="239"/>
      <c r="J1179" s="239"/>
      <c r="K1179" s="240"/>
      <c r="L1179" s="224"/>
      <c r="M1179" s="215"/>
      <c r="AR1179" s="205">
        <v>0</v>
      </c>
      <c r="AS1179" s="205">
        <v>0</v>
      </c>
    </row>
    <row r="1180" spans="1:45" ht="15.75" hidden="1" customHeight="1" outlineLevel="1">
      <c r="A1180" s="14" t="s">
        <v>127</v>
      </c>
      <c r="B1180" s="216">
        <v>161</v>
      </c>
      <c r="C1180" s="226"/>
      <c r="D1180" s="228"/>
      <c r="E1180" s="224"/>
      <c r="F1180" s="224"/>
      <c r="G1180" s="222"/>
      <c r="H1180" s="238"/>
      <c r="I1180" s="239"/>
      <c r="J1180" s="239"/>
      <c r="K1180" s="240"/>
      <c r="L1180" s="224"/>
      <c r="M1180" s="215"/>
      <c r="AR1180" s="205">
        <v>0</v>
      </c>
      <c r="AS1180" s="205">
        <v>0</v>
      </c>
    </row>
    <row r="1181" spans="1:45" ht="15.75" hidden="1" customHeight="1" outlineLevel="1">
      <c r="A1181" s="14" t="s">
        <v>127</v>
      </c>
      <c r="B1181" s="216">
        <v>162</v>
      </c>
      <c r="C1181" s="226"/>
      <c r="D1181" s="228"/>
      <c r="E1181" s="224"/>
      <c r="F1181" s="224"/>
      <c r="G1181" s="222"/>
      <c r="H1181" s="238"/>
      <c r="I1181" s="239"/>
      <c r="J1181" s="239"/>
      <c r="K1181" s="240"/>
      <c r="L1181" s="224"/>
      <c r="M1181" s="215"/>
      <c r="AR1181" s="205">
        <v>0</v>
      </c>
      <c r="AS1181" s="205">
        <v>0</v>
      </c>
    </row>
    <row r="1182" spans="1:45" ht="15.75" hidden="1" customHeight="1" outlineLevel="1">
      <c r="A1182" s="14" t="s">
        <v>127</v>
      </c>
      <c r="B1182" s="216">
        <v>163</v>
      </c>
      <c r="C1182" s="226"/>
      <c r="D1182" s="228"/>
      <c r="E1182" s="224"/>
      <c r="F1182" s="224"/>
      <c r="G1182" s="222"/>
      <c r="H1182" s="238"/>
      <c r="I1182" s="239"/>
      <c r="J1182" s="239"/>
      <c r="K1182" s="240"/>
      <c r="L1182" s="224"/>
      <c r="M1182" s="215"/>
      <c r="AR1182" s="205">
        <v>0</v>
      </c>
      <c r="AS1182" s="205">
        <v>0</v>
      </c>
    </row>
    <row r="1183" spans="1:45" ht="15.75" hidden="1" customHeight="1" outlineLevel="1">
      <c r="A1183" s="14" t="s">
        <v>127</v>
      </c>
      <c r="B1183" s="216">
        <v>164</v>
      </c>
      <c r="C1183" s="226"/>
      <c r="D1183" s="228"/>
      <c r="E1183" s="224"/>
      <c r="F1183" s="224"/>
      <c r="G1183" s="222"/>
      <c r="H1183" s="238"/>
      <c r="I1183" s="239"/>
      <c r="J1183" s="239"/>
      <c r="K1183" s="240"/>
      <c r="L1183" s="224"/>
      <c r="M1183" s="215"/>
      <c r="AR1183" s="205">
        <v>0</v>
      </c>
      <c r="AS1183" s="205">
        <v>0</v>
      </c>
    </row>
    <row r="1184" spans="1:45" ht="15.75" hidden="1" customHeight="1" outlineLevel="1">
      <c r="A1184" s="14" t="s">
        <v>127</v>
      </c>
      <c r="B1184" s="216">
        <v>165</v>
      </c>
      <c r="C1184" s="226"/>
      <c r="D1184" s="228"/>
      <c r="E1184" s="224"/>
      <c r="F1184" s="224"/>
      <c r="G1184" s="222"/>
      <c r="H1184" s="238"/>
      <c r="I1184" s="239"/>
      <c r="J1184" s="239"/>
      <c r="K1184" s="240"/>
      <c r="L1184" s="224"/>
      <c r="M1184" s="215"/>
      <c r="AR1184" s="205">
        <v>0</v>
      </c>
      <c r="AS1184" s="205">
        <v>0</v>
      </c>
    </row>
    <row r="1185" spans="1:45" ht="15.75" hidden="1" customHeight="1" outlineLevel="1">
      <c r="A1185" s="14" t="s">
        <v>127</v>
      </c>
      <c r="B1185" s="216">
        <v>166</v>
      </c>
      <c r="C1185" s="226"/>
      <c r="D1185" s="228"/>
      <c r="E1185" s="224"/>
      <c r="F1185" s="224"/>
      <c r="G1185" s="222"/>
      <c r="H1185" s="238"/>
      <c r="I1185" s="239"/>
      <c r="J1185" s="239"/>
      <c r="K1185" s="240"/>
      <c r="L1185" s="224"/>
      <c r="M1185" s="215"/>
      <c r="AR1185" s="205">
        <v>0</v>
      </c>
      <c r="AS1185" s="205">
        <v>0</v>
      </c>
    </row>
    <row r="1186" spans="1:45" ht="15.75" hidden="1" customHeight="1" outlineLevel="1">
      <c r="A1186" s="14" t="s">
        <v>127</v>
      </c>
      <c r="B1186" s="216">
        <v>167</v>
      </c>
      <c r="C1186" s="226"/>
      <c r="D1186" s="228"/>
      <c r="E1186" s="224"/>
      <c r="F1186" s="224"/>
      <c r="G1186" s="222"/>
      <c r="H1186" s="238"/>
      <c r="I1186" s="239"/>
      <c r="J1186" s="239"/>
      <c r="K1186" s="240"/>
      <c r="L1186" s="224"/>
      <c r="M1186" s="215"/>
      <c r="AR1186" s="205">
        <v>0</v>
      </c>
      <c r="AS1186" s="205">
        <v>0</v>
      </c>
    </row>
    <row r="1187" spans="1:45" ht="15.75" hidden="1" customHeight="1" outlineLevel="1">
      <c r="A1187" s="14" t="s">
        <v>127</v>
      </c>
      <c r="B1187" s="216">
        <v>168</v>
      </c>
      <c r="C1187" s="226"/>
      <c r="D1187" s="228"/>
      <c r="E1187" s="224"/>
      <c r="F1187" s="224"/>
      <c r="G1187" s="222"/>
      <c r="H1187" s="238"/>
      <c r="I1187" s="239"/>
      <c r="J1187" s="239"/>
      <c r="K1187" s="240"/>
      <c r="L1187" s="224"/>
      <c r="M1187" s="215"/>
      <c r="AR1187" s="205">
        <v>0</v>
      </c>
      <c r="AS1187" s="205">
        <v>0</v>
      </c>
    </row>
    <row r="1188" spans="1:45" ht="15.75" hidden="1" customHeight="1" outlineLevel="1">
      <c r="A1188" s="14" t="s">
        <v>127</v>
      </c>
      <c r="B1188" s="216">
        <v>169</v>
      </c>
      <c r="C1188" s="226"/>
      <c r="D1188" s="228"/>
      <c r="E1188" s="224"/>
      <c r="F1188" s="224"/>
      <c r="G1188" s="222"/>
      <c r="H1188" s="238"/>
      <c r="I1188" s="239"/>
      <c r="J1188" s="239"/>
      <c r="K1188" s="240"/>
      <c r="L1188" s="224"/>
      <c r="M1188" s="215"/>
      <c r="AR1188" s="205">
        <v>0</v>
      </c>
      <c r="AS1188" s="205">
        <v>0</v>
      </c>
    </row>
    <row r="1189" spans="1:45" ht="15.75" hidden="1" customHeight="1" outlineLevel="1">
      <c r="A1189" s="14" t="s">
        <v>127</v>
      </c>
      <c r="B1189" s="216">
        <v>170</v>
      </c>
      <c r="C1189" s="226"/>
      <c r="D1189" s="228"/>
      <c r="E1189" s="224"/>
      <c r="F1189" s="224"/>
      <c r="G1189" s="222"/>
      <c r="H1189" s="238"/>
      <c r="I1189" s="239"/>
      <c r="J1189" s="239"/>
      <c r="K1189" s="240"/>
      <c r="L1189" s="224"/>
      <c r="M1189" s="215"/>
      <c r="AR1189" s="205">
        <v>0</v>
      </c>
      <c r="AS1189" s="205">
        <v>0</v>
      </c>
    </row>
    <row r="1190" spans="1:45" ht="15.75" hidden="1" customHeight="1" outlineLevel="1">
      <c r="A1190" s="14" t="s">
        <v>127</v>
      </c>
      <c r="B1190" s="216">
        <v>171</v>
      </c>
      <c r="C1190" s="226"/>
      <c r="D1190" s="228"/>
      <c r="E1190" s="224"/>
      <c r="F1190" s="224"/>
      <c r="G1190" s="222"/>
      <c r="H1190" s="238"/>
      <c r="I1190" s="239"/>
      <c r="J1190" s="239"/>
      <c r="K1190" s="240"/>
      <c r="L1190" s="224"/>
      <c r="M1190" s="215"/>
      <c r="AR1190" s="205">
        <v>0</v>
      </c>
      <c r="AS1190" s="205">
        <v>0</v>
      </c>
    </row>
    <row r="1191" spans="1:45" ht="15.75" hidden="1" customHeight="1" outlineLevel="1">
      <c r="A1191" s="14" t="s">
        <v>127</v>
      </c>
      <c r="B1191" s="216">
        <v>172</v>
      </c>
      <c r="C1191" s="226"/>
      <c r="D1191" s="228"/>
      <c r="E1191" s="224"/>
      <c r="F1191" s="224"/>
      <c r="G1191" s="222"/>
      <c r="H1191" s="238"/>
      <c r="I1191" s="239"/>
      <c r="J1191" s="239"/>
      <c r="K1191" s="240"/>
      <c r="L1191" s="224"/>
      <c r="M1191" s="215"/>
      <c r="AR1191" s="205">
        <v>0</v>
      </c>
      <c r="AS1191" s="205">
        <v>0</v>
      </c>
    </row>
    <row r="1192" spans="1:45" ht="15.75" hidden="1" customHeight="1" outlineLevel="1">
      <c r="A1192" s="14" t="s">
        <v>127</v>
      </c>
      <c r="B1192" s="216">
        <v>173</v>
      </c>
      <c r="C1192" s="226"/>
      <c r="D1192" s="228"/>
      <c r="E1192" s="224"/>
      <c r="F1192" s="224"/>
      <c r="G1192" s="222"/>
      <c r="H1192" s="238"/>
      <c r="I1192" s="239"/>
      <c r="J1192" s="239"/>
      <c r="K1192" s="240"/>
      <c r="L1192" s="224"/>
      <c r="M1192" s="215"/>
      <c r="AR1192" s="205">
        <v>0</v>
      </c>
      <c r="AS1192" s="205">
        <v>0</v>
      </c>
    </row>
    <row r="1193" spans="1:45" ht="15.75" hidden="1" customHeight="1" outlineLevel="1">
      <c r="A1193" s="14" t="s">
        <v>127</v>
      </c>
      <c r="B1193" s="216">
        <v>174</v>
      </c>
      <c r="C1193" s="226"/>
      <c r="D1193" s="228"/>
      <c r="E1193" s="224"/>
      <c r="F1193" s="224"/>
      <c r="G1193" s="222"/>
      <c r="H1193" s="238"/>
      <c r="I1193" s="239"/>
      <c r="J1193" s="239"/>
      <c r="K1193" s="240"/>
      <c r="L1193" s="224"/>
      <c r="M1193" s="215"/>
      <c r="AR1193" s="205">
        <v>0</v>
      </c>
      <c r="AS1193" s="205">
        <v>0</v>
      </c>
    </row>
    <row r="1194" spans="1:45" ht="15.75" hidden="1" customHeight="1" outlineLevel="1">
      <c r="A1194" s="14" t="s">
        <v>127</v>
      </c>
      <c r="B1194" s="216">
        <v>175</v>
      </c>
      <c r="C1194" s="226"/>
      <c r="D1194" s="228"/>
      <c r="E1194" s="224"/>
      <c r="F1194" s="224"/>
      <c r="G1194" s="222"/>
      <c r="H1194" s="238"/>
      <c r="I1194" s="239"/>
      <c r="J1194" s="239"/>
      <c r="K1194" s="240"/>
      <c r="L1194" s="224"/>
      <c r="M1194" s="215"/>
      <c r="AR1194" s="205">
        <v>0</v>
      </c>
      <c r="AS1194" s="205">
        <v>0</v>
      </c>
    </row>
    <row r="1195" spans="1:45" ht="15.75" hidden="1" customHeight="1" outlineLevel="1">
      <c r="A1195" s="14" t="s">
        <v>127</v>
      </c>
      <c r="B1195" s="216">
        <v>176</v>
      </c>
      <c r="C1195" s="226"/>
      <c r="D1195" s="228"/>
      <c r="E1195" s="224"/>
      <c r="F1195" s="224"/>
      <c r="G1195" s="222"/>
      <c r="H1195" s="238"/>
      <c r="I1195" s="239"/>
      <c r="J1195" s="239"/>
      <c r="K1195" s="240"/>
      <c r="L1195" s="224"/>
      <c r="M1195" s="215"/>
      <c r="AR1195" s="205">
        <v>0</v>
      </c>
      <c r="AS1195" s="205">
        <v>0</v>
      </c>
    </row>
    <row r="1196" spans="1:45" ht="15.75" hidden="1" customHeight="1" outlineLevel="1">
      <c r="A1196" s="14" t="s">
        <v>127</v>
      </c>
      <c r="B1196" s="216">
        <v>177</v>
      </c>
      <c r="C1196" s="226"/>
      <c r="D1196" s="228"/>
      <c r="E1196" s="224"/>
      <c r="F1196" s="224"/>
      <c r="G1196" s="222"/>
      <c r="H1196" s="238"/>
      <c r="I1196" s="239"/>
      <c r="J1196" s="239"/>
      <c r="K1196" s="240"/>
      <c r="L1196" s="224"/>
      <c r="M1196" s="215"/>
      <c r="AR1196" s="205">
        <v>0</v>
      </c>
      <c r="AS1196" s="205">
        <v>0</v>
      </c>
    </row>
    <row r="1197" spans="1:45" ht="15.75" hidden="1" customHeight="1" outlineLevel="1">
      <c r="A1197" s="14" t="s">
        <v>127</v>
      </c>
      <c r="B1197" s="216">
        <v>178</v>
      </c>
      <c r="C1197" s="226"/>
      <c r="D1197" s="228"/>
      <c r="E1197" s="224"/>
      <c r="F1197" s="224"/>
      <c r="G1197" s="222"/>
      <c r="H1197" s="238"/>
      <c r="I1197" s="239"/>
      <c r="J1197" s="239"/>
      <c r="K1197" s="240"/>
      <c r="L1197" s="224"/>
      <c r="M1197" s="215"/>
      <c r="AR1197" s="205">
        <v>0</v>
      </c>
      <c r="AS1197" s="205">
        <v>0</v>
      </c>
    </row>
    <row r="1198" spans="1:45" ht="15.75" hidden="1" customHeight="1" outlineLevel="1">
      <c r="A1198" s="14" t="s">
        <v>127</v>
      </c>
      <c r="B1198" s="216">
        <v>179</v>
      </c>
      <c r="C1198" s="226"/>
      <c r="D1198" s="228"/>
      <c r="E1198" s="224"/>
      <c r="F1198" s="224"/>
      <c r="G1198" s="222"/>
      <c r="H1198" s="238"/>
      <c r="I1198" s="239"/>
      <c r="J1198" s="239"/>
      <c r="K1198" s="240"/>
      <c r="L1198" s="224"/>
      <c r="M1198" s="215"/>
      <c r="AR1198" s="205">
        <v>0</v>
      </c>
      <c r="AS1198" s="205">
        <v>0</v>
      </c>
    </row>
    <row r="1199" spans="1:45" ht="15.75" hidden="1" customHeight="1" outlineLevel="1">
      <c r="A1199" s="14" t="s">
        <v>127</v>
      </c>
      <c r="B1199" s="216">
        <v>180</v>
      </c>
      <c r="C1199" s="226"/>
      <c r="D1199" s="228"/>
      <c r="E1199" s="224"/>
      <c r="F1199" s="224"/>
      <c r="G1199" s="222"/>
      <c r="H1199" s="238"/>
      <c r="I1199" s="239"/>
      <c r="J1199" s="239"/>
      <c r="K1199" s="240"/>
      <c r="L1199" s="224"/>
      <c r="M1199" s="215"/>
      <c r="AR1199" s="205">
        <v>0</v>
      </c>
      <c r="AS1199" s="205">
        <v>0</v>
      </c>
    </row>
    <row r="1200" spans="1:45" ht="15.75" hidden="1" customHeight="1" outlineLevel="1">
      <c r="A1200" s="14" t="s">
        <v>127</v>
      </c>
      <c r="B1200" s="216">
        <v>181</v>
      </c>
      <c r="C1200" s="226"/>
      <c r="D1200" s="228"/>
      <c r="E1200" s="224"/>
      <c r="F1200" s="224"/>
      <c r="G1200" s="222"/>
      <c r="H1200" s="238"/>
      <c r="I1200" s="239"/>
      <c r="J1200" s="239"/>
      <c r="K1200" s="240"/>
      <c r="L1200" s="224"/>
      <c r="M1200" s="215"/>
      <c r="AR1200" s="205">
        <v>0</v>
      </c>
      <c r="AS1200" s="205">
        <v>0</v>
      </c>
    </row>
    <row r="1201" spans="1:45" ht="15.75" hidden="1" customHeight="1" outlineLevel="1">
      <c r="A1201" s="14" t="s">
        <v>127</v>
      </c>
      <c r="B1201" s="216">
        <v>182</v>
      </c>
      <c r="C1201" s="226"/>
      <c r="D1201" s="228"/>
      <c r="E1201" s="224"/>
      <c r="F1201" s="224"/>
      <c r="G1201" s="222"/>
      <c r="H1201" s="238"/>
      <c r="I1201" s="239"/>
      <c r="J1201" s="239"/>
      <c r="K1201" s="240"/>
      <c r="L1201" s="224"/>
      <c r="M1201" s="215"/>
      <c r="AR1201" s="205">
        <v>0</v>
      </c>
      <c r="AS1201" s="205">
        <v>0</v>
      </c>
    </row>
    <row r="1202" spans="1:45" ht="15.75" hidden="1" customHeight="1" outlineLevel="1">
      <c r="A1202" s="14" t="s">
        <v>127</v>
      </c>
      <c r="B1202" s="216">
        <v>183</v>
      </c>
      <c r="C1202" s="226"/>
      <c r="D1202" s="228"/>
      <c r="E1202" s="224"/>
      <c r="F1202" s="224"/>
      <c r="G1202" s="222"/>
      <c r="H1202" s="238"/>
      <c r="I1202" s="239"/>
      <c r="J1202" s="239"/>
      <c r="K1202" s="240"/>
      <c r="L1202" s="224"/>
      <c r="M1202" s="215"/>
      <c r="AR1202" s="205">
        <v>0</v>
      </c>
      <c r="AS1202" s="205">
        <v>0</v>
      </c>
    </row>
    <row r="1203" spans="1:45" ht="15.75" hidden="1" customHeight="1" outlineLevel="1">
      <c r="A1203" s="14" t="s">
        <v>127</v>
      </c>
      <c r="B1203" s="216">
        <v>184</v>
      </c>
      <c r="C1203" s="226"/>
      <c r="D1203" s="228"/>
      <c r="E1203" s="224"/>
      <c r="F1203" s="224"/>
      <c r="G1203" s="222"/>
      <c r="H1203" s="238"/>
      <c r="I1203" s="239"/>
      <c r="J1203" s="239"/>
      <c r="K1203" s="240"/>
      <c r="L1203" s="224"/>
      <c r="M1203" s="215"/>
      <c r="AR1203" s="205">
        <v>0</v>
      </c>
      <c r="AS1203" s="205">
        <v>0</v>
      </c>
    </row>
    <row r="1204" spans="1:45" ht="15.75" hidden="1" customHeight="1" outlineLevel="1">
      <c r="A1204" s="14" t="s">
        <v>127</v>
      </c>
      <c r="B1204" s="216">
        <v>185</v>
      </c>
      <c r="C1204" s="226"/>
      <c r="D1204" s="228"/>
      <c r="E1204" s="224"/>
      <c r="F1204" s="224"/>
      <c r="G1204" s="222"/>
      <c r="H1204" s="238"/>
      <c r="I1204" s="239"/>
      <c r="J1204" s="239"/>
      <c r="K1204" s="240"/>
      <c r="L1204" s="224"/>
      <c r="M1204" s="215"/>
      <c r="AR1204" s="205">
        <v>0</v>
      </c>
      <c r="AS1204" s="205">
        <v>0</v>
      </c>
    </row>
    <row r="1205" spans="1:45" ht="15.75" hidden="1" customHeight="1" outlineLevel="1">
      <c r="A1205" s="14" t="s">
        <v>127</v>
      </c>
      <c r="B1205" s="216">
        <v>186</v>
      </c>
      <c r="C1205" s="226"/>
      <c r="D1205" s="228"/>
      <c r="E1205" s="224"/>
      <c r="F1205" s="224"/>
      <c r="G1205" s="222"/>
      <c r="H1205" s="238"/>
      <c r="I1205" s="239"/>
      <c r="J1205" s="239"/>
      <c r="K1205" s="240"/>
      <c r="L1205" s="224"/>
      <c r="M1205" s="215"/>
      <c r="AR1205" s="205">
        <v>0</v>
      </c>
      <c r="AS1205" s="205">
        <v>0</v>
      </c>
    </row>
    <row r="1206" spans="1:45" ht="15.75" hidden="1" customHeight="1" outlineLevel="1">
      <c r="A1206" s="14" t="s">
        <v>127</v>
      </c>
      <c r="B1206" s="216">
        <v>187</v>
      </c>
      <c r="C1206" s="226"/>
      <c r="D1206" s="228"/>
      <c r="E1206" s="224"/>
      <c r="F1206" s="224"/>
      <c r="G1206" s="222"/>
      <c r="H1206" s="238"/>
      <c r="I1206" s="239"/>
      <c r="J1206" s="239"/>
      <c r="K1206" s="240"/>
      <c r="L1206" s="224"/>
      <c r="M1206" s="215"/>
      <c r="AR1206" s="205">
        <v>0</v>
      </c>
      <c r="AS1206" s="205">
        <v>0</v>
      </c>
    </row>
    <row r="1207" spans="1:45" ht="15.75" hidden="1" customHeight="1" outlineLevel="1">
      <c r="A1207" s="14" t="s">
        <v>127</v>
      </c>
      <c r="B1207" s="216">
        <v>188</v>
      </c>
      <c r="C1207" s="226"/>
      <c r="D1207" s="228"/>
      <c r="E1207" s="224"/>
      <c r="F1207" s="224"/>
      <c r="G1207" s="222"/>
      <c r="H1207" s="238"/>
      <c r="I1207" s="239"/>
      <c r="J1207" s="239"/>
      <c r="K1207" s="240"/>
      <c r="L1207" s="224"/>
      <c r="M1207" s="215"/>
      <c r="AR1207" s="205">
        <v>0</v>
      </c>
      <c r="AS1207" s="205">
        <v>0</v>
      </c>
    </row>
    <row r="1208" spans="1:45" ht="15.75" hidden="1" customHeight="1" outlineLevel="1">
      <c r="A1208" s="14" t="s">
        <v>127</v>
      </c>
      <c r="B1208" s="216">
        <v>189</v>
      </c>
      <c r="C1208" s="226"/>
      <c r="D1208" s="228"/>
      <c r="E1208" s="224"/>
      <c r="F1208" s="224"/>
      <c r="G1208" s="222"/>
      <c r="H1208" s="238"/>
      <c r="I1208" s="239"/>
      <c r="J1208" s="239"/>
      <c r="K1208" s="240"/>
      <c r="L1208" s="224"/>
      <c r="M1208" s="215"/>
      <c r="AR1208" s="205">
        <v>0</v>
      </c>
      <c r="AS1208" s="205">
        <v>0</v>
      </c>
    </row>
    <row r="1209" spans="1:45" ht="15.75" hidden="1" customHeight="1" outlineLevel="1">
      <c r="A1209" s="14" t="s">
        <v>127</v>
      </c>
      <c r="B1209" s="216">
        <v>190</v>
      </c>
      <c r="C1209" s="226"/>
      <c r="D1209" s="228"/>
      <c r="E1209" s="224"/>
      <c r="F1209" s="224"/>
      <c r="G1209" s="222"/>
      <c r="H1209" s="238"/>
      <c r="I1209" s="239"/>
      <c r="J1209" s="239"/>
      <c r="K1209" s="240"/>
      <c r="L1209" s="224"/>
      <c r="M1209" s="215"/>
      <c r="AR1209" s="205">
        <v>0</v>
      </c>
      <c r="AS1209" s="205">
        <v>0</v>
      </c>
    </row>
    <row r="1210" spans="1:45" ht="15.75" hidden="1" customHeight="1" outlineLevel="1">
      <c r="A1210" s="14" t="s">
        <v>127</v>
      </c>
      <c r="B1210" s="216">
        <v>191</v>
      </c>
      <c r="C1210" s="226"/>
      <c r="D1210" s="228"/>
      <c r="E1210" s="224"/>
      <c r="F1210" s="224"/>
      <c r="G1210" s="222"/>
      <c r="H1210" s="238"/>
      <c r="I1210" s="239"/>
      <c r="J1210" s="239"/>
      <c r="K1210" s="240"/>
      <c r="L1210" s="224"/>
      <c r="M1210" s="215"/>
      <c r="AR1210" s="205">
        <v>0</v>
      </c>
      <c r="AS1210" s="205">
        <v>0</v>
      </c>
    </row>
    <row r="1211" spans="1:45" ht="15.75" hidden="1" customHeight="1" outlineLevel="1">
      <c r="A1211" s="14" t="s">
        <v>127</v>
      </c>
      <c r="B1211" s="216">
        <v>192</v>
      </c>
      <c r="C1211" s="226"/>
      <c r="D1211" s="228"/>
      <c r="E1211" s="224"/>
      <c r="F1211" s="224"/>
      <c r="G1211" s="222"/>
      <c r="H1211" s="238"/>
      <c r="I1211" s="239"/>
      <c r="J1211" s="239"/>
      <c r="K1211" s="240"/>
      <c r="L1211" s="224"/>
      <c r="M1211" s="215"/>
      <c r="AR1211" s="205">
        <v>0</v>
      </c>
      <c r="AS1211" s="205">
        <v>0</v>
      </c>
    </row>
    <row r="1212" spans="1:45" ht="15.75" hidden="1" customHeight="1" outlineLevel="1">
      <c r="A1212" s="14" t="s">
        <v>127</v>
      </c>
      <c r="B1212" s="216">
        <v>193</v>
      </c>
      <c r="C1212" s="226"/>
      <c r="D1212" s="228"/>
      <c r="E1212" s="224"/>
      <c r="F1212" s="224"/>
      <c r="G1212" s="222"/>
      <c r="H1212" s="238"/>
      <c r="I1212" s="239"/>
      <c r="J1212" s="239"/>
      <c r="K1212" s="240"/>
      <c r="L1212" s="224"/>
      <c r="M1212" s="215"/>
      <c r="AR1212" s="205">
        <v>0</v>
      </c>
      <c r="AS1212" s="205">
        <v>0</v>
      </c>
    </row>
    <row r="1213" spans="1:45" ht="15.75" hidden="1" customHeight="1" outlineLevel="1">
      <c r="A1213" s="14" t="s">
        <v>127</v>
      </c>
      <c r="B1213" s="216">
        <v>194</v>
      </c>
      <c r="C1213" s="226"/>
      <c r="D1213" s="228"/>
      <c r="E1213" s="224"/>
      <c r="F1213" s="224"/>
      <c r="G1213" s="222"/>
      <c r="H1213" s="238"/>
      <c r="I1213" s="239"/>
      <c r="J1213" s="239"/>
      <c r="K1213" s="240"/>
      <c r="L1213" s="224"/>
      <c r="M1213" s="215"/>
      <c r="AR1213" s="205">
        <v>0</v>
      </c>
      <c r="AS1213" s="205">
        <v>0</v>
      </c>
    </row>
    <row r="1214" spans="1:45" ht="15.75" hidden="1" customHeight="1" outlineLevel="1">
      <c r="A1214" s="14" t="s">
        <v>127</v>
      </c>
      <c r="B1214" s="216">
        <v>195</v>
      </c>
      <c r="C1214" s="226"/>
      <c r="D1214" s="228"/>
      <c r="E1214" s="224"/>
      <c r="F1214" s="224"/>
      <c r="G1214" s="222"/>
      <c r="H1214" s="238"/>
      <c r="I1214" s="239"/>
      <c r="J1214" s="239"/>
      <c r="K1214" s="240"/>
      <c r="L1214" s="224"/>
      <c r="M1214" s="215"/>
      <c r="AR1214" s="205">
        <v>0</v>
      </c>
      <c r="AS1214" s="205">
        <v>0</v>
      </c>
    </row>
    <row r="1215" spans="1:45" ht="15.75" hidden="1" customHeight="1" outlineLevel="1">
      <c r="A1215" s="14" t="s">
        <v>127</v>
      </c>
      <c r="B1215" s="216">
        <v>196</v>
      </c>
      <c r="C1215" s="226"/>
      <c r="D1215" s="228"/>
      <c r="E1215" s="224"/>
      <c r="F1215" s="224"/>
      <c r="G1215" s="222"/>
      <c r="H1215" s="238"/>
      <c r="I1215" s="239"/>
      <c r="J1215" s="239"/>
      <c r="K1215" s="240"/>
      <c r="L1215" s="224"/>
      <c r="M1215" s="215"/>
      <c r="AR1215" s="205">
        <v>0</v>
      </c>
      <c r="AS1215" s="205">
        <v>0</v>
      </c>
    </row>
    <row r="1216" spans="1:45" ht="15.75" hidden="1" customHeight="1" outlineLevel="1">
      <c r="A1216" s="14" t="s">
        <v>127</v>
      </c>
      <c r="B1216" s="216">
        <v>197</v>
      </c>
      <c r="C1216" s="226"/>
      <c r="D1216" s="228"/>
      <c r="E1216" s="224"/>
      <c r="F1216" s="224"/>
      <c r="G1216" s="222"/>
      <c r="H1216" s="238"/>
      <c r="I1216" s="239"/>
      <c r="J1216" s="239"/>
      <c r="K1216" s="240"/>
      <c r="L1216" s="224"/>
      <c r="M1216" s="215"/>
      <c r="AR1216" s="205">
        <v>0</v>
      </c>
      <c r="AS1216" s="205">
        <v>0</v>
      </c>
    </row>
    <row r="1217" spans="1:45" ht="15.75" hidden="1" customHeight="1" outlineLevel="1">
      <c r="A1217" s="14" t="s">
        <v>127</v>
      </c>
      <c r="B1217" s="216">
        <v>198</v>
      </c>
      <c r="C1217" s="226"/>
      <c r="D1217" s="228"/>
      <c r="E1217" s="224"/>
      <c r="F1217" s="224"/>
      <c r="G1217" s="222"/>
      <c r="H1217" s="238"/>
      <c r="I1217" s="239"/>
      <c r="J1217" s="239"/>
      <c r="K1217" s="240"/>
      <c r="L1217" s="224"/>
      <c r="M1217" s="215"/>
      <c r="AR1217" s="205">
        <v>0</v>
      </c>
      <c r="AS1217" s="205">
        <v>0</v>
      </c>
    </row>
    <row r="1218" spans="1:45" ht="15.75" hidden="1" customHeight="1" outlineLevel="1">
      <c r="A1218" s="14" t="s">
        <v>127</v>
      </c>
      <c r="B1218" s="216">
        <v>199</v>
      </c>
      <c r="C1218" s="226"/>
      <c r="D1218" s="228"/>
      <c r="E1218" s="224"/>
      <c r="F1218" s="224"/>
      <c r="G1218" s="222"/>
      <c r="H1218" s="238"/>
      <c r="I1218" s="239"/>
      <c r="J1218" s="239"/>
      <c r="K1218" s="240"/>
      <c r="L1218" s="224"/>
      <c r="M1218" s="215"/>
      <c r="AR1218" s="205">
        <v>0</v>
      </c>
      <c r="AS1218" s="205">
        <v>0</v>
      </c>
    </row>
    <row r="1219" spans="1:45" ht="15.75" hidden="1" customHeight="1" outlineLevel="1">
      <c r="A1219" s="14" t="s">
        <v>127</v>
      </c>
      <c r="B1219" s="216">
        <v>200</v>
      </c>
      <c r="C1219" s="226"/>
      <c r="D1219" s="228"/>
      <c r="E1219" s="224"/>
      <c r="F1219" s="224"/>
      <c r="G1219" s="222"/>
      <c r="H1219" s="238"/>
      <c r="I1219" s="239"/>
      <c r="J1219" s="239"/>
      <c r="K1219" s="240"/>
      <c r="L1219" s="224"/>
      <c r="M1219" s="215"/>
      <c r="AR1219" s="205">
        <v>0</v>
      </c>
      <c r="AS1219" s="205">
        <v>0</v>
      </c>
    </row>
    <row r="1220" spans="1:45" ht="18.75" customHeight="1" collapsed="1" thickBot="1">
      <c r="A1220" s="9"/>
      <c r="B1220" s="10" t="s">
        <v>129</v>
      </c>
      <c r="C1220" s="242"/>
      <c r="D1220" s="228"/>
      <c r="E1220" s="228"/>
      <c r="F1220" s="228"/>
      <c r="G1220" s="243"/>
      <c r="H1220" s="228"/>
      <c r="I1220" s="228"/>
      <c r="J1220" s="228"/>
      <c r="K1220" s="229"/>
      <c r="L1220" s="228"/>
      <c r="M1220" s="230"/>
      <c r="AR1220" s="205">
        <v>0</v>
      </c>
      <c r="AS1220" s="205">
        <v>0</v>
      </c>
    </row>
    <row r="1221" spans="1:45" ht="15.75" customHeight="1" thickBot="1">
      <c r="A1221" s="212"/>
      <c r="B1221" s="231"/>
      <c r="C1221" s="232"/>
      <c r="D1221" s="231"/>
      <c r="E1221" s="231"/>
      <c r="F1221" s="15" t="s">
        <v>130</v>
      </c>
      <c r="G1221" s="13">
        <v>3200000</v>
      </c>
      <c r="H1221" s="11"/>
      <c r="I1221" s="11"/>
      <c r="J1221" s="11"/>
      <c r="K1221" s="231"/>
      <c r="L1221" s="231"/>
      <c r="M1221" s="215"/>
    </row>
    <row r="1222" spans="1:45" ht="12" customHeight="1" thickBot="1">
      <c r="A1222" s="233"/>
      <c r="B1222" s="234"/>
      <c r="C1222" s="235"/>
      <c r="D1222" s="234"/>
      <c r="E1222" s="234"/>
      <c r="F1222" s="234"/>
      <c r="G1222" s="234"/>
      <c r="H1222" s="234"/>
      <c r="I1222" s="234"/>
      <c r="J1222" s="234"/>
      <c r="K1222" s="234"/>
      <c r="L1222" s="234"/>
      <c r="M1222" s="236"/>
    </row>
    <row r="1223" spans="1:45" ht="15.75" customHeight="1" thickBot="1">
      <c r="B1223" s="231"/>
      <c r="C1223" s="232"/>
      <c r="D1223" s="231"/>
      <c r="E1223" s="231"/>
      <c r="F1223" s="231"/>
      <c r="G1223" s="231"/>
      <c r="H1223" s="231"/>
      <c r="I1223" s="231"/>
      <c r="J1223" s="231"/>
      <c r="K1223" s="231"/>
      <c r="L1223" s="231"/>
    </row>
    <row r="1224" spans="1:45" ht="12" customHeight="1">
      <c r="A1224" s="1"/>
      <c r="B1224" s="208"/>
      <c r="C1224" s="209"/>
      <c r="D1224" s="208"/>
      <c r="E1224" s="208"/>
      <c r="F1224" s="208"/>
      <c r="G1224" s="208"/>
      <c r="H1224" s="208"/>
      <c r="I1224" s="208"/>
      <c r="J1224" s="208"/>
      <c r="K1224" s="208"/>
      <c r="L1224" s="208"/>
      <c r="M1224" s="211"/>
    </row>
    <row r="1225" spans="1:45" ht="17.399999999999999" customHeight="1" thickBot="1">
      <c r="A1225" s="212"/>
      <c r="B1225" s="3" t="s">
        <v>27</v>
      </c>
      <c r="C1225" s="4" t="s">
        <v>28</v>
      </c>
      <c r="D1225" s="110" t="s">
        <v>29</v>
      </c>
      <c r="E1225" s="3" t="s">
        <v>30</v>
      </c>
      <c r="F1225" s="3" t="s">
        <v>31</v>
      </c>
      <c r="G1225" s="3" t="s">
        <v>131</v>
      </c>
      <c r="H1225" s="110" t="s">
        <v>33</v>
      </c>
      <c r="I1225" s="188" t="s">
        <v>125</v>
      </c>
      <c r="J1225" s="189" t="s">
        <v>35</v>
      </c>
      <c r="K1225" s="190" t="s">
        <v>36</v>
      </c>
      <c r="L1225" s="3" t="s">
        <v>37</v>
      </c>
      <c r="M1225" s="213"/>
    </row>
    <row r="1226" spans="1:45" ht="15.75" customHeight="1">
      <c r="A1226" s="6" t="s">
        <v>132</v>
      </c>
      <c r="B1226" s="208"/>
      <c r="C1226" s="209"/>
      <c r="D1226" s="208"/>
      <c r="E1226" s="208"/>
      <c r="F1226" s="208"/>
      <c r="G1226" s="208"/>
      <c r="H1226" s="208"/>
      <c r="I1226" s="208"/>
      <c r="J1226" s="208"/>
      <c r="K1226" s="208"/>
      <c r="L1226" s="208"/>
      <c r="M1226" s="215"/>
    </row>
    <row r="1227" spans="1:45" ht="15.75" customHeight="1">
      <c r="A1227" s="16" t="s">
        <v>133</v>
      </c>
      <c r="B1227" s="216">
        <v>1</v>
      </c>
      <c r="C1227" s="226" t="s">
        <v>552</v>
      </c>
      <c r="D1227" s="228"/>
      <c r="E1227" s="224" t="s">
        <v>614</v>
      </c>
      <c r="F1227" s="224"/>
      <c r="G1227" s="222">
        <v>60000000</v>
      </c>
      <c r="H1227" s="238"/>
      <c r="I1227" s="239"/>
      <c r="J1227" s="239"/>
      <c r="K1227" s="240"/>
      <c r="L1227" s="224" t="s">
        <v>615</v>
      </c>
      <c r="M1227" s="215"/>
      <c r="AR1227" s="205">
        <v>0</v>
      </c>
      <c r="AS1227" s="205">
        <v>0</v>
      </c>
    </row>
    <row r="1228" spans="1:45" ht="15.75" customHeight="1">
      <c r="A1228" s="16" t="s">
        <v>133</v>
      </c>
      <c r="B1228" s="216">
        <v>2</v>
      </c>
      <c r="C1228" s="226" t="s">
        <v>552</v>
      </c>
      <c r="D1228" s="228"/>
      <c r="E1228" s="224" t="s">
        <v>616</v>
      </c>
      <c r="F1228" s="224"/>
      <c r="G1228" s="222">
        <v>10000000</v>
      </c>
      <c r="H1228" s="238"/>
      <c r="I1228" s="239"/>
      <c r="J1228" s="239"/>
      <c r="K1228" s="240"/>
      <c r="L1228" s="224" t="s">
        <v>617</v>
      </c>
      <c r="M1228" s="215"/>
      <c r="AR1228" s="205">
        <v>0</v>
      </c>
      <c r="AS1228" s="205">
        <v>0</v>
      </c>
    </row>
    <row r="1229" spans="1:45" ht="15.75" customHeight="1">
      <c r="A1229" s="16" t="s">
        <v>133</v>
      </c>
      <c r="B1229" s="216">
        <v>3</v>
      </c>
      <c r="C1229" s="226" t="s">
        <v>552</v>
      </c>
      <c r="D1229" s="228"/>
      <c r="E1229" s="224" t="s">
        <v>618</v>
      </c>
      <c r="F1229" s="224"/>
      <c r="G1229" s="222">
        <v>3000000</v>
      </c>
      <c r="H1229" s="238"/>
      <c r="I1229" s="239"/>
      <c r="J1229" s="239"/>
      <c r="K1229" s="240"/>
      <c r="L1229" s="224"/>
      <c r="M1229" s="215"/>
      <c r="AR1229" s="205">
        <v>0</v>
      </c>
      <c r="AS1229" s="205">
        <v>0</v>
      </c>
    </row>
    <row r="1230" spans="1:45" ht="15.75" customHeight="1">
      <c r="A1230" s="16" t="s">
        <v>133</v>
      </c>
      <c r="B1230" s="216">
        <v>4</v>
      </c>
      <c r="C1230" s="226" t="s">
        <v>552</v>
      </c>
      <c r="D1230" s="228"/>
      <c r="E1230" s="224" t="s">
        <v>619</v>
      </c>
      <c r="F1230" s="224"/>
      <c r="G1230" s="222">
        <v>2000000</v>
      </c>
      <c r="H1230" s="238"/>
      <c r="I1230" s="239"/>
      <c r="J1230" s="239"/>
      <c r="K1230" s="240"/>
      <c r="L1230" s="224"/>
      <c r="M1230" s="215"/>
      <c r="AR1230" s="205">
        <v>0</v>
      </c>
      <c r="AS1230" s="205">
        <v>0</v>
      </c>
    </row>
    <row r="1231" spans="1:45" ht="15.75" customHeight="1">
      <c r="A1231" s="16" t="s">
        <v>133</v>
      </c>
      <c r="B1231" s="216">
        <v>5</v>
      </c>
      <c r="C1231" s="226"/>
      <c r="D1231" s="228"/>
      <c r="E1231" s="224"/>
      <c r="F1231" s="224"/>
      <c r="G1231" s="222"/>
      <c r="H1231" s="238"/>
      <c r="I1231" s="239"/>
      <c r="J1231" s="239"/>
      <c r="K1231" s="240"/>
      <c r="L1231" s="224"/>
      <c r="M1231" s="215"/>
      <c r="AR1231" s="205">
        <v>0</v>
      </c>
      <c r="AS1231" s="205">
        <v>0</v>
      </c>
    </row>
    <row r="1232" spans="1:45" ht="15.75" customHeight="1">
      <c r="A1232" s="16" t="s">
        <v>133</v>
      </c>
      <c r="B1232" s="216">
        <v>6</v>
      </c>
      <c r="C1232" s="226"/>
      <c r="D1232" s="228"/>
      <c r="E1232" s="224"/>
      <c r="F1232" s="224"/>
      <c r="G1232" s="222"/>
      <c r="H1232" s="238"/>
      <c r="I1232" s="239"/>
      <c r="J1232" s="239"/>
      <c r="K1232" s="240"/>
      <c r="L1232" s="224"/>
      <c r="M1232" s="215"/>
      <c r="AR1232" s="205">
        <v>0</v>
      </c>
      <c r="AS1232" s="205">
        <v>0</v>
      </c>
    </row>
    <row r="1233" spans="1:45" ht="15.75" customHeight="1">
      <c r="A1233" s="16" t="s">
        <v>133</v>
      </c>
      <c r="B1233" s="216">
        <v>7</v>
      </c>
      <c r="C1233" s="226"/>
      <c r="D1233" s="228"/>
      <c r="E1233" s="224"/>
      <c r="F1233" s="224"/>
      <c r="G1233" s="222"/>
      <c r="H1233" s="238"/>
      <c r="I1233" s="239"/>
      <c r="J1233" s="239"/>
      <c r="K1233" s="240"/>
      <c r="L1233" s="224"/>
      <c r="M1233" s="215"/>
      <c r="AR1233" s="205">
        <v>0</v>
      </c>
      <c r="AS1233" s="205">
        <v>0</v>
      </c>
    </row>
    <row r="1234" spans="1:45" ht="15.75" customHeight="1">
      <c r="A1234" s="16" t="s">
        <v>133</v>
      </c>
      <c r="B1234" s="216">
        <v>8</v>
      </c>
      <c r="C1234" s="226"/>
      <c r="D1234" s="228"/>
      <c r="E1234" s="224"/>
      <c r="F1234" s="224"/>
      <c r="G1234" s="222"/>
      <c r="H1234" s="238"/>
      <c r="I1234" s="239"/>
      <c r="J1234" s="239"/>
      <c r="K1234" s="240"/>
      <c r="L1234" s="224"/>
      <c r="M1234" s="215"/>
      <c r="AR1234" s="205">
        <v>0</v>
      </c>
      <c r="AS1234" s="205">
        <v>0</v>
      </c>
    </row>
    <row r="1235" spans="1:45" ht="15.75" customHeight="1">
      <c r="A1235" s="16" t="s">
        <v>133</v>
      </c>
      <c r="B1235" s="216">
        <v>9</v>
      </c>
      <c r="C1235" s="226"/>
      <c r="D1235" s="228"/>
      <c r="E1235" s="224"/>
      <c r="F1235" s="224"/>
      <c r="G1235" s="222"/>
      <c r="H1235" s="238"/>
      <c r="I1235" s="239"/>
      <c r="J1235" s="239"/>
      <c r="K1235" s="240"/>
      <c r="L1235" s="224"/>
      <c r="M1235" s="215"/>
      <c r="AR1235" s="205">
        <v>0</v>
      </c>
      <c r="AS1235" s="205">
        <v>0</v>
      </c>
    </row>
    <row r="1236" spans="1:45" ht="15.75" customHeight="1">
      <c r="A1236" s="16" t="s">
        <v>133</v>
      </c>
      <c r="B1236" s="216">
        <v>10</v>
      </c>
      <c r="C1236" s="226"/>
      <c r="D1236" s="228"/>
      <c r="E1236" s="224"/>
      <c r="F1236" s="224"/>
      <c r="G1236" s="222"/>
      <c r="H1236" s="238"/>
      <c r="I1236" s="239"/>
      <c r="J1236" s="239"/>
      <c r="K1236" s="240"/>
      <c r="L1236" s="224"/>
      <c r="M1236" s="215"/>
      <c r="AR1236" s="205">
        <v>0</v>
      </c>
      <c r="AS1236" s="205">
        <v>0</v>
      </c>
    </row>
    <row r="1237" spans="1:45" ht="15.75" customHeight="1">
      <c r="A1237" s="16" t="s">
        <v>133</v>
      </c>
      <c r="B1237" s="216">
        <v>11</v>
      </c>
      <c r="C1237" s="226"/>
      <c r="D1237" s="228"/>
      <c r="E1237" s="224"/>
      <c r="F1237" s="224"/>
      <c r="G1237" s="222"/>
      <c r="H1237" s="238"/>
      <c r="I1237" s="239"/>
      <c r="J1237" s="239"/>
      <c r="K1237" s="240"/>
      <c r="L1237" s="224"/>
      <c r="M1237" s="215"/>
      <c r="AR1237" s="205">
        <v>0</v>
      </c>
      <c r="AS1237" s="205">
        <v>0</v>
      </c>
    </row>
    <row r="1238" spans="1:45" ht="15.75" customHeight="1">
      <c r="A1238" s="16" t="s">
        <v>133</v>
      </c>
      <c r="B1238" s="216">
        <v>12</v>
      </c>
      <c r="C1238" s="226"/>
      <c r="D1238" s="228"/>
      <c r="E1238" s="224"/>
      <c r="F1238" s="224"/>
      <c r="G1238" s="222"/>
      <c r="H1238" s="238"/>
      <c r="I1238" s="239"/>
      <c r="J1238" s="239"/>
      <c r="K1238" s="240"/>
      <c r="L1238" s="224"/>
      <c r="M1238" s="215"/>
      <c r="AR1238" s="205">
        <v>0</v>
      </c>
      <c r="AS1238" s="205">
        <v>0</v>
      </c>
    </row>
    <row r="1239" spans="1:45" ht="15.75" customHeight="1">
      <c r="A1239" s="16" t="s">
        <v>133</v>
      </c>
      <c r="B1239" s="216">
        <v>13</v>
      </c>
      <c r="C1239" s="226"/>
      <c r="D1239" s="228"/>
      <c r="E1239" s="224"/>
      <c r="F1239" s="224"/>
      <c r="G1239" s="222"/>
      <c r="H1239" s="238"/>
      <c r="I1239" s="239"/>
      <c r="J1239" s="239"/>
      <c r="K1239" s="240"/>
      <c r="L1239" s="224"/>
      <c r="M1239" s="215"/>
      <c r="AR1239" s="205">
        <v>0</v>
      </c>
      <c r="AS1239" s="205">
        <v>0</v>
      </c>
    </row>
    <row r="1240" spans="1:45" ht="15.75" customHeight="1">
      <c r="A1240" s="16" t="s">
        <v>133</v>
      </c>
      <c r="B1240" s="216">
        <v>14</v>
      </c>
      <c r="C1240" s="226"/>
      <c r="D1240" s="228"/>
      <c r="E1240" s="224"/>
      <c r="F1240" s="224"/>
      <c r="G1240" s="222"/>
      <c r="H1240" s="238"/>
      <c r="I1240" s="239"/>
      <c r="J1240" s="239"/>
      <c r="K1240" s="240"/>
      <c r="L1240" s="224"/>
      <c r="M1240" s="215"/>
      <c r="AR1240" s="205">
        <v>0</v>
      </c>
      <c r="AS1240" s="205">
        <v>0</v>
      </c>
    </row>
    <row r="1241" spans="1:45" ht="15.75" customHeight="1">
      <c r="A1241" s="16" t="s">
        <v>133</v>
      </c>
      <c r="B1241" s="216">
        <v>15</v>
      </c>
      <c r="C1241" s="226"/>
      <c r="D1241" s="228"/>
      <c r="E1241" s="224"/>
      <c r="F1241" s="224"/>
      <c r="G1241" s="222"/>
      <c r="H1241" s="238"/>
      <c r="I1241" s="239"/>
      <c r="J1241" s="239"/>
      <c r="K1241" s="240"/>
      <c r="L1241" s="224"/>
      <c r="M1241" s="215"/>
      <c r="AR1241" s="205">
        <v>0</v>
      </c>
      <c r="AS1241" s="205">
        <v>0</v>
      </c>
    </row>
    <row r="1242" spans="1:45" ht="15.75" customHeight="1">
      <c r="A1242" s="16" t="s">
        <v>133</v>
      </c>
      <c r="B1242" s="216">
        <v>16</v>
      </c>
      <c r="C1242" s="226"/>
      <c r="D1242" s="228"/>
      <c r="E1242" s="224"/>
      <c r="F1242" s="224"/>
      <c r="G1242" s="222"/>
      <c r="H1242" s="238"/>
      <c r="I1242" s="239"/>
      <c r="J1242" s="239"/>
      <c r="K1242" s="240"/>
      <c r="L1242" s="224"/>
      <c r="M1242" s="215"/>
      <c r="AR1242" s="205">
        <v>0</v>
      </c>
      <c r="AS1242" s="205">
        <v>0</v>
      </c>
    </row>
    <row r="1243" spans="1:45" ht="15.75" customHeight="1">
      <c r="A1243" s="16" t="s">
        <v>133</v>
      </c>
      <c r="B1243" s="216">
        <v>17</v>
      </c>
      <c r="C1243" s="226"/>
      <c r="D1243" s="228"/>
      <c r="E1243" s="224"/>
      <c r="F1243" s="224"/>
      <c r="G1243" s="222"/>
      <c r="H1243" s="238"/>
      <c r="I1243" s="239"/>
      <c r="J1243" s="239"/>
      <c r="K1243" s="240"/>
      <c r="L1243" s="224"/>
      <c r="M1243" s="215"/>
      <c r="AR1243" s="205">
        <v>0</v>
      </c>
      <c r="AS1243" s="205">
        <v>0</v>
      </c>
    </row>
    <row r="1244" spans="1:45" ht="15.75" customHeight="1">
      <c r="A1244" s="16" t="s">
        <v>133</v>
      </c>
      <c r="B1244" s="216">
        <v>18</v>
      </c>
      <c r="C1244" s="226"/>
      <c r="D1244" s="228"/>
      <c r="E1244" s="224"/>
      <c r="F1244" s="224"/>
      <c r="G1244" s="222"/>
      <c r="H1244" s="238"/>
      <c r="I1244" s="239"/>
      <c r="J1244" s="239"/>
      <c r="K1244" s="240"/>
      <c r="L1244" s="224"/>
      <c r="M1244" s="215"/>
      <c r="AR1244" s="205">
        <v>0</v>
      </c>
      <c r="AS1244" s="205">
        <v>0</v>
      </c>
    </row>
    <row r="1245" spans="1:45" ht="15.75" customHeight="1">
      <c r="A1245" s="16" t="s">
        <v>133</v>
      </c>
      <c r="B1245" s="216">
        <v>19</v>
      </c>
      <c r="C1245" s="226"/>
      <c r="D1245" s="228"/>
      <c r="E1245" s="224"/>
      <c r="F1245" s="224"/>
      <c r="G1245" s="222"/>
      <c r="H1245" s="238"/>
      <c r="I1245" s="239"/>
      <c r="J1245" s="239"/>
      <c r="K1245" s="240"/>
      <c r="L1245" s="224"/>
      <c r="M1245" s="215"/>
      <c r="AR1245" s="205">
        <v>0</v>
      </c>
      <c r="AS1245" s="205">
        <v>0</v>
      </c>
    </row>
    <row r="1246" spans="1:45" ht="15.75" customHeight="1">
      <c r="A1246" s="16" t="s">
        <v>133</v>
      </c>
      <c r="B1246" s="216">
        <v>20</v>
      </c>
      <c r="C1246" s="226"/>
      <c r="D1246" s="228"/>
      <c r="E1246" s="224"/>
      <c r="F1246" s="224"/>
      <c r="G1246" s="222"/>
      <c r="H1246" s="238"/>
      <c r="I1246" s="239"/>
      <c r="J1246" s="239"/>
      <c r="K1246" s="240"/>
      <c r="L1246" s="224"/>
      <c r="M1246" s="215"/>
      <c r="AR1246" s="205">
        <v>0</v>
      </c>
      <c r="AS1246" s="205">
        <v>0</v>
      </c>
    </row>
    <row r="1247" spans="1:45" ht="15.75" customHeight="1">
      <c r="A1247" s="16" t="s">
        <v>133</v>
      </c>
      <c r="B1247" s="216">
        <v>21</v>
      </c>
      <c r="C1247" s="226"/>
      <c r="D1247" s="228"/>
      <c r="E1247" s="224"/>
      <c r="F1247" s="224"/>
      <c r="G1247" s="222"/>
      <c r="H1247" s="238"/>
      <c r="I1247" s="239"/>
      <c r="J1247" s="239"/>
      <c r="K1247" s="240"/>
      <c r="L1247" s="224"/>
      <c r="M1247" s="215"/>
      <c r="AR1247" s="205">
        <v>0</v>
      </c>
      <c r="AS1247" s="205">
        <v>0</v>
      </c>
    </row>
    <row r="1248" spans="1:45" ht="15.75" customHeight="1">
      <c r="A1248" s="16" t="s">
        <v>133</v>
      </c>
      <c r="B1248" s="216">
        <v>22</v>
      </c>
      <c r="C1248" s="226"/>
      <c r="D1248" s="228"/>
      <c r="E1248" s="224"/>
      <c r="F1248" s="224"/>
      <c r="G1248" s="222"/>
      <c r="H1248" s="238"/>
      <c r="I1248" s="239"/>
      <c r="J1248" s="239"/>
      <c r="K1248" s="240"/>
      <c r="L1248" s="224"/>
      <c r="M1248" s="215"/>
      <c r="AR1248" s="205">
        <v>0</v>
      </c>
      <c r="AS1248" s="205">
        <v>0</v>
      </c>
    </row>
    <row r="1249" spans="1:45" ht="15.75" customHeight="1">
      <c r="A1249" s="16" t="s">
        <v>133</v>
      </c>
      <c r="B1249" s="216">
        <v>23</v>
      </c>
      <c r="C1249" s="226"/>
      <c r="D1249" s="228"/>
      <c r="E1249" s="224"/>
      <c r="F1249" s="224"/>
      <c r="G1249" s="222"/>
      <c r="H1249" s="238"/>
      <c r="I1249" s="239"/>
      <c r="J1249" s="239"/>
      <c r="K1249" s="240"/>
      <c r="L1249" s="224"/>
      <c r="M1249" s="215"/>
      <c r="AR1249" s="205">
        <v>0</v>
      </c>
      <c r="AS1249" s="205">
        <v>0</v>
      </c>
    </row>
    <row r="1250" spans="1:45" ht="15.75" customHeight="1">
      <c r="A1250" s="16" t="s">
        <v>133</v>
      </c>
      <c r="B1250" s="216">
        <v>24</v>
      </c>
      <c r="C1250" s="226"/>
      <c r="D1250" s="228"/>
      <c r="E1250" s="224"/>
      <c r="F1250" s="224"/>
      <c r="G1250" s="222"/>
      <c r="H1250" s="238"/>
      <c r="I1250" s="239"/>
      <c r="J1250" s="239"/>
      <c r="K1250" s="240"/>
      <c r="L1250" s="224"/>
      <c r="M1250" s="215"/>
      <c r="AR1250" s="205">
        <v>0</v>
      </c>
      <c r="AS1250" s="205">
        <v>0</v>
      </c>
    </row>
    <row r="1251" spans="1:45" ht="15.75" customHeight="1">
      <c r="A1251" s="16" t="s">
        <v>133</v>
      </c>
      <c r="B1251" s="216">
        <v>25</v>
      </c>
      <c r="C1251" s="226"/>
      <c r="D1251" s="228"/>
      <c r="E1251" s="224"/>
      <c r="F1251" s="224"/>
      <c r="G1251" s="222"/>
      <c r="H1251" s="238"/>
      <c r="I1251" s="239"/>
      <c r="J1251" s="239"/>
      <c r="K1251" s="240"/>
      <c r="L1251" s="224"/>
      <c r="M1251" s="215"/>
      <c r="AR1251" s="205">
        <v>0</v>
      </c>
      <c r="AS1251" s="205">
        <v>0</v>
      </c>
    </row>
    <row r="1252" spans="1:45" ht="15.75" hidden="1" customHeight="1" outlineLevel="1">
      <c r="A1252" s="16" t="s">
        <v>133</v>
      </c>
      <c r="B1252" s="216">
        <v>26</v>
      </c>
      <c r="C1252" s="226"/>
      <c r="D1252" s="228"/>
      <c r="E1252" s="224"/>
      <c r="F1252" s="224"/>
      <c r="G1252" s="222"/>
      <c r="H1252" s="238"/>
      <c r="I1252" s="239"/>
      <c r="J1252" s="239"/>
      <c r="K1252" s="240"/>
      <c r="L1252" s="224"/>
      <c r="M1252" s="215"/>
      <c r="AR1252" s="205">
        <v>0</v>
      </c>
      <c r="AS1252" s="205">
        <v>0</v>
      </c>
    </row>
    <row r="1253" spans="1:45" ht="15.75" hidden="1" customHeight="1" outlineLevel="1">
      <c r="A1253" s="16" t="s">
        <v>133</v>
      </c>
      <c r="B1253" s="216">
        <v>27</v>
      </c>
      <c r="C1253" s="226"/>
      <c r="D1253" s="228"/>
      <c r="E1253" s="224"/>
      <c r="F1253" s="224"/>
      <c r="G1253" s="222"/>
      <c r="H1253" s="238"/>
      <c r="I1253" s="239"/>
      <c r="J1253" s="239"/>
      <c r="K1253" s="240"/>
      <c r="L1253" s="224"/>
      <c r="M1253" s="215"/>
      <c r="AR1253" s="205">
        <v>0</v>
      </c>
      <c r="AS1253" s="205">
        <v>0</v>
      </c>
    </row>
    <row r="1254" spans="1:45" ht="15.75" hidden="1" customHeight="1" outlineLevel="1">
      <c r="A1254" s="16" t="s">
        <v>133</v>
      </c>
      <c r="B1254" s="216">
        <v>28</v>
      </c>
      <c r="C1254" s="226"/>
      <c r="D1254" s="228"/>
      <c r="E1254" s="224"/>
      <c r="F1254" s="224"/>
      <c r="G1254" s="222"/>
      <c r="H1254" s="238"/>
      <c r="I1254" s="239"/>
      <c r="J1254" s="239"/>
      <c r="K1254" s="240"/>
      <c r="L1254" s="224"/>
      <c r="M1254" s="215"/>
      <c r="AR1254" s="205">
        <v>0</v>
      </c>
      <c r="AS1254" s="205">
        <v>0</v>
      </c>
    </row>
    <row r="1255" spans="1:45" ht="15.75" hidden="1" customHeight="1" outlineLevel="1">
      <c r="A1255" s="16" t="s">
        <v>133</v>
      </c>
      <c r="B1255" s="216">
        <v>29</v>
      </c>
      <c r="C1255" s="226"/>
      <c r="D1255" s="228"/>
      <c r="E1255" s="224"/>
      <c r="F1255" s="224"/>
      <c r="G1255" s="222"/>
      <c r="H1255" s="238"/>
      <c r="I1255" s="239"/>
      <c r="J1255" s="239"/>
      <c r="K1255" s="240"/>
      <c r="L1255" s="224"/>
      <c r="M1255" s="215"/>
      <c r="AR1255" s="205">
        <v>0</v>
      </c>
      <c r="AS1255" s="205">
        <v>0</v>
      </c>
    </row>
    <row r="1256" spans="1:45" ht="15.75" hidden="1" customHeight="1" outlineLevel="1">
      <c r="A1256" s="16" t="s">
        <v>133</v>
      </c>
      <c r="B1256" s="216">
        <v>30</v>
      </c>
      <c r="C1256" s="226"/>
      <c r="D1256" s="228"/>
      <c r="E1256" s="224"/>
      <c r="F1256" s="224"/>
      <c r="G1256" s="222"/>
      <c r="H1256" s="238"/>
      <c r="I1256" s="239"/>
      <c r="J1256" s="239"/>
      <c r="K1256" s="240"/>
      <c r="L1256" s="224"/>
      <c r="M1256" s="215"/>
      <c r="AR1256" s="205">
        <v>0</v>
      </c>
      <c r="AS1256" s="205">
        <v>0</v>
      </c>
    </row>
    <row r="1257" spans="1:45" ht="15.75" hidden="1" customHeight="1" outlineLevel="1">
      <c r="A1257" s="16" t="s">
        <v>133</v>
      </c>
      <c r="B1257" s="216">
        <v>31</v>
      </c>
      <c r="C1257" s="226"/>
      <c r="D1257" s="228"/>
      <c r="E1257" s="224"/>
      <c r="F1257" s="224"/>
      <c r="G1257" s="222"/>
      <c r="H1257" s="238"/>
      <c r="I1257" s="239"/>
      <c r="J1257" s="239"/>
      <c r="K1257" s="240"/>
      <c r="L1257" s="224"/>
      <c r="M1257" s="215"/>
      <c r="AR1257" s="205">
        <v>0</v>
      </c>
      <c r="AS1257" s="205">
        <v>0</v>
      </c>
    </row>
    <row r="1258" spans="1:45" ht="15.75" hidden="1" customHeight="1" outlineLevel="1">
      <c r="A1258" s="16" t="s">
        <v>133</v>
      </c>
      <c r="B1258" s="216">
        <v>32</v>
      </c>
      <c r="C1258" s="226"/>
      <c r="D1258" s="228"/>
      <c r="E1258" s="224"/>
      <c r="F1258" s="224"/>
      <c r="G1258" s="222"/>
      <c r="H1258" s="238"/>
      <c r="I1258" s="239"/>
      <c r="J1258" s="239"/>
      <c r="K1258" s="240"/>
      <c r="L1258" s="224"/>
      <c r="M1258" s="215"/>
      <c r="AR1258" s="205">
        <v>0</v>
      </c>
      <c r="AS1258" s="205">
        <v>0</v>
      </c>
    </row>
    <row r="1259" spans="1:45" ht="15.75" hidden="1" customHeight="1" outlineLevel="1">
      <c r="A1259" s="16" t="s">
        <v>133</v>
      </c>
      <c r="B1259" s="216">
        <v>33</v>
      </c>
      <c r="C1259" s="226"/>
      <c r="D1259" s="228"/>
      <c r="E1259" s="224"/>
      <c r="F1259" s="224"/>
      <c r="G1259" s="222"/>
      <c r="H1259" s="238"/>
      <c r="I1259" s="239"/>
      <c r="J1259" s="239"/>
      <c r="K1259" s="240"/>
      <c r="L1259" s="224"/>
      <c r="M1259" s="215"/>
      <c r="AR1259" s="205">
        <v>0</v>
      </c>
      <c r="AS1259" s="205">
        <v>0</v>
      </c>
    </row>
    <row r="1260" spans="1:45" ht="15.75" hidden="1" customHeight="1" outlineLevel="1">
      <c r="A1260" s="16" t="s">
        <v>133</v>
      </c>
      <c r="B1260" s="216">
        <v>34</v>
      </c>
      <c r="C1260" s="226"/>
      <c r="D1260" s="228"/>
      <c r="E1260" s="224"/>
      <c r="F1260" s="224"/>
      <c r="G1260" s="222"/>
      <c r="H1260" s="238"/>
      <c r="I1260" s="239"/>
      <c r="J1260" s="239"/>
      <c r="K1260" s="240"/>
      <c r="L1260" s="224"/>
      <c r="M1260" s="215"/>
      <c r="AR1260" s="205">
        <v>0</v>
      </c>
      <c r="AS1260" s="205">
        <v>0</v>
      </c>
    </row>
    <row r="1261" spans="1:45" ht="15.75" hidden="1" customHeight="1" outlineLevel="1">
      <c r="A1261" s="16" t="s">
        <v>133</v>
      </c>
      <c r="B1261" s="216">
        <v>35</v>
      </c>
      <c r="C1261" s="226"/>
      <c r="D1261" s="228"/>
      <c r="E1261" s="224"/>
      <c r="F1261" s="224"/>
      <c r="G1261" s="222"/>
      <c r="H1261" s="238"/>
      <c r="I1261" s="239"/>
      <c r="J1261" s="239"/>
      <c r="K1261" s="240"/>
      <c r="L1261" s="224"/>
      <c r="M1261" s="215"/>
      <c r="AR1261" s="205">
        <v>0</v>
      </c>
      <c r="AS1261" s="205">
        <v>0</v>
      </c>
    </row>
    <row r="1262" spans="1:45" ht="15.75" hidden="1" customHeight="1" outlineLevel="1">
      <c r="A1262" s="16" t="s">
        <v>133</v>
      </c>
      <c r="B1262" s="216">
        <v>36</v>
      </c>
      <c r="C1262" s="226"/>
      <c r="D1262" s="228"/>
      <c r="E1262" s="224"/>
      <c r="F1262" s="224"/>
      <c r="G1262" s="222"/>
      <c r="H1262" s="238"/>
      <c r="I1262" s="239"/>
      <c r="J1262" s="239"/>
      <c r="K1262" s="240"/>
      <c r="L1262" s="224"/>
      <c r="M1262" s="215"/>
      <c r="AR1262" s="205">
        <v>0</v>
      </c>
      <c r="AS1262" s="205">
        <v>0</v>
      </c>
    </row>
    <row r="1263" spans="1:45" ht="15.75" hidden="1" customHeight="1" outlineLevel="1">
      <c r="A1263" s="16" t="s">
        <v>133</v>
      </c>
      <c r="B1263" s="216">
        <v>37</v>
      </c>
      <c r="C1263" s="226"/>
      <c r="D1263" s="228"/>
      <c r="E1263" s="224"/>
      <c r="F1263" s="224"/>
      <c r="G1263" s="222"/>
      <c r="H1263" s="238"/>
      <c r="I1263" s="239"/>
      <c r="J1263" s="239"/>
      <c r="K1263" s="240"/>
      <c r="L1263" s="224"/>
      <c r="M1263" s="215"/>
      <c r="AR1263" s="205">
        <v>0</v>
      </c>
      <c r="AS1263" s="205">
        <v>0</v>
      </c>
    </row>
    <row r="1264" spans="1:45" ht="15.75" hidden="1" customHeight="1" outlineLevel="1">
      <c r="A1264" s="16" t="s">
        <v>133</v>
      </c>
      <c r="B1264" s="216">
        <v>38</v>
      </c>
      <c r="C1264" s="226"/>
      <c r="D1264" s="228"/>
      <c r="E1264" s="224"/>
      <c r="F1264" s="224"/>
      <c r="G1264" s="222"/>
      <c r="H1264" s="238"/>
      <c r="I1264" s="239"/>
      <c r="J1264" s="239"/>
      <c r="K1264" s="240"/>
      <c r="L1264" s="224"/>
      <c r="M1264" s="215"/>
      <c r="AR1264" s="205">
        <v>0</v>
      </c>
      <c r="AS1264" s="205">
        <v>0</v>
      </c>
    </row>
    <row r="1265" spans="1:45" ht="15.75" hidden="1" customHeight="1" outlineLevel="1">
      <c r="A1265" s="16" t="s">
        <v>133</v>
      </c>
      <c r="B1265" s="216">
        <v>39</v>
      </c>
      <c r="C1265" s="226"/>
      <c r="D1265" s="228"/>
      <c r="E1265" s="224"/>
      <c r="F1265" s="224"/>
      <c r="G1265" s="222"/>
      <c r="H1265" s="238"/>
      <c r="I1265" s="239"/>
      <c r="J1265" s="239"/>
      <c r="K1265" s="240"/>
      <c r="L1265" s="224"/>
      <c r="M1265" s="215"/>
      <c r="AR1265" s="205">
        <v>0</v>
      </c>
      <c r="AS1265" s="205">
        <v>0</v>
      </c>
    </row>
    <row r="1266" spans="1:45" ht="15.75" hidden="1" customHeight="1" outlineLevel="1">
      <c r="A1266" s="16" t="s">
        <v>133</v>
      </c>
      <c r="B1266" s="216">
        <v>40</v>
      </c>
      <c r="C1266" s="226"/>
      <c r="D1266" s="228"/>
      <c r="E1266" s="224"/>
      <c r="F1266" s="224"/>
      <c r="G1266" s="222"/>
      <c r="H1266" s="238"/>
      <c r="I1266" s="239"/>
      <c r="J1266" s="239"/>
      <c r="K1266" s="240"/>
      <c r="L1266" s="224"/>
      <c r="M1266" s="215"/>
      <c r="AR1266" s="205">
        <v>0</v>
      </c>
      <c r="AS1266" s="205">
        <v>0</v>
      </c>
    </row>
    <row r="1267" spans="1:45" ht="15.75" hidden="1" customHeight="1" outlineLevel="1">
      <c r="A1267" s="16" t="s">
        <v>133</v>
      </c>
      <c r="B1267" s="216">
        <v>41</v>
      </c>
      <c r="C1267" s="226"/>
      <c r="D1267" s="228"/>
      <c r="E1267" s="224"/>
      <c r="F1267" s="224"/>
      <c r="G1267" s="222"/>
      <c r="H1267" s="238"/>
      <c r="I1267" s="239"/>
      <c r="J1267" s="239"/>
      <c r="K1267" s="240"/>
      <c r="L1267" s="224"/>
      <c r="M1267" s="215"/>
      <c r="AR1267" s="205">
        <v>0</v>
      </c>
      <c r="AS1267" s="205">
        <v>0</v>
      </c>
    </row>
    <row r="1268" spans="1:45" ht="15.75" hidden="1" customHeight="1" outlineLevel="1">
      <c r="A1268" s="16" t="s">
        <v>133</v>
      </c>
      <c r="B1268" s="216">
        <v>42</v>
      </c>
      <c r="C1268" s="226"/>
      <c r="D1268" s="228"/>
      <c r="E1268" s="224"/>
      <c r="F1268" s="224"/>
      <c r="G1268" s="222"/>
      <c r="H1268" s="238"/>
      <c r="I1268" s="239"/>
      <c r="J1268" s="239"/>
      <c r="K1268" s="240"/>
      <c r="L1268" s="224"/>
      <c r="M1268" s="215"/>
      <c r="AR1268" s="205">
        <v>0</v>
      </c>
      <c r="AS1268" s="205">
        <v>0</v>
      </c>
    </row>
    <row r="1269" spans="1:45" ht="15.75" hidden="1" customHeight="1" outlineLevel="1">
      <c r="A1269" s="16" t="s">
        <v>133</v>
      </c>
      <c r="B1269" s="216">
        <v>43</v>
      </c>
      <c r="C1269" s="226"/>
      <c r="D1269" s="228"/>
      <c r="E1269" s="224"/>
      <c r="F1269" s="224"/>
      <c r="G1269" s="222"/>
      <c r="H1269" s="238"/>
      <c r="I1269" s="239"/>
      <c r="J1269" s="239"/>
      <c r="K1269" s="240"/>
      <c r="L1269" s="224"/>
      <c r="M1269" s="215"/>
      <c r="AR1269" s="205">
        <v>0</v>
      </c>
      <c r="AS1269" s="205">
        <v>0</v>
      </c>
    </row>
    <row r="1270" spans="1:45" ht="15.75" hidden="1" customHeight="1" outlineLevel="1">
      <c r="A1270" s="16" t="s">
        <v>133</v>
      </c>
      <c r="B1270" s="216">
        <v>44</v>
      </c>
      <c r="C1270" s="226"/>
      <c r="D1270" s="228"/>
      <c r="E1270" s="224"/>
      <c r="F1270" s="224"/>
      <c r="G1270" s="222"/>
      <c r="H1270" s="238"/>
      <c r="I1270" s="239"/>
      <c r="J1270" s="239"/>
      <c r="K1270" s="240"/>
      <c r="L1270" s="224"/>
      <c r="M1270" s="215"/>
      <c r="AR1270" s="205">
        <v>0</v>
      </c>
      <c r="AS1270" s="205">
        <v>0</v>
      </c>
    </row>
    <row r="1271" spans="1:45" ht="15.75" hidden="1" customHeight="1" outlineLevel="1">
      <c r="A1271" s="16" t="s">
        <v>133</v>
      </c>
      <c r="B1271" s="216">
        <v>45</v>
      </c>
      <c r="C1271" s="226"/>
      <c r="D1271" s="228"/>
      <c r="E1271" s="224"/>
      <c r="F1271" s="224"/>
      <c r="G1271" s="222"/>
      <c r="H1271" s="238"/>
      <c r="I1271" s="239"/>
      <c r="J1271" s="239"/>
      <c r="K1271" s="240"/>
      <c r="L1271" s="224"/>
      <c r="M1271" s="215"/>
      <c r="AR1271" s="205">
        <v>0</v>
      </c>
      <c r="AS1271" s="205">
        <v>0</v>
      </c>
    </row>
    <row r="1272" spans="1:45" ht="15.75" hidden="1" customHeight="1" outlineLevel="1">
      <c r="A1272" s="16" t="s">
        <v>133</v>
      </c>
      <c r="B1272" s="216">
        <v>46</v>
      </c>
      <c r="C1272" s="226"/>
      <c r="D1272" s="228"/>
      <c r="E1272" s="224"/>
      <c r="F1272" s="224"/>
      <c r="G1272" s="222"/>
      <c r="H1272" s="238"/>
      <c r="I1272" s="239"/>
      <c r="J1272" s="239"/>
      <c r="K1272" s="240"/>
      <c r="L1272" s="224"/>
      <c r="M1272" s="215"/>
      <c r="AR1272" s="205">
        <v>0</v>
      </c>
      <c r="AS1272" s="205">
        <v>0</v>
      </c>
    </row>
    <row r="1273" spans="1:45" ht="15.75" hidden="1" customHeight="1" outlineLevel="1">
      <c r="A1273" s="16" t="s">
        <v>133</v>
      </c>
      <c r="B1273" s="216">
        <v>47</v>
      </c>
      <c r="C1273" s="226"/>
      <c r="D1273" s="228"/>
      <c r="E1273" s="224"/>
      <c r="F1273" s="224"/>
      <c r="G1273" s="222"/>
      <c r="H1273" s="238"/>
      <c r="I1273" s="239"/>
      <c r="J1273" s="239"/>
      <c r="K1273" s="240"/>
      <c r="L1273" s="224"/>
      <c r="M1273" s="215"/>
      <c r="AR1273" s="205">
        <v>0</v>
      </c>
      <c r="AS1273" s="205">
        <v>0</v>
      </c>
    </row>
    <row r="1274" spans="1:45" ht="15.75" hidden="1" customHeight="1" outlineLevel="1">
      <c r="A1274" s="16" t="s">
        <v>133</v>
      </c>
      <c r="B1274" s="216">
        <v>48</v>
      </c>
      <c r="C1274" s="226"/>
      <c r="D1274" s="228"/>
      <c r="E1274" s="224"/>
      <c r="F1274" s="224"/>
      <c r="G1274" s="222"/>
      <c r="H1274" s="238"/>
      <c r="I1274" s="239"/>
      <c r="J1274" s="239"/>
      <c r="K1274" s="240"/>
      <c r="L1274" s="224"/>
      <c r="M1274" s="215"/>
      <c r="AR1274" s="205">
        <v>0</v>
      </c>
      <c r="AS1274" s="205">
        <v>0</v>
      </c>
    </row>
    <row r="1275" spans="1:45" ht="15.75" hidden="1" customHeight="1" outlineLevel="1">
      <c r="A1275" s="16" t="s">
        <v>133</v>
      </c>
      <c r="B1275" s="216">
        <v>49</v>
      </c>
      <c r="C1275" s="226"/>
      <c r="D1275" s="228"/>
      <c r="E1275" s="224"/>
      <c r="F1275" s="224"/>
      <c r="G1275" s="222"/>
      <c r="H1275" s="238"/>
      <c r="I1275" s="239"/>
      <c r="J1275" s="239"/>
      <c r="K1275" s="240"/>
      <c r="L1275" s="224"/>
      <c r="M1275" s="215"/>
      <c r="AR1275" s="205">
        <v>0</v>
      </c>
      <c r="AS1275" s="205">
        <v>0</v>
      </c>
    </row>
    <row r="1276" spans="1:45" ht="15.75" hidden="1" customHeight="1" outlineLevel="1">
      <c r="A1276" s="16" t="s">
        <v>133</v>
      </c>
      <c r="B1276" s="216">
        <v>50</v>
      </c>
      <c r="C1276" s="226"/>
      <c r="D1276" s="228"/>
      <c r="E1276" s="224"/>
      <c r="F1276" s="224"/>
      <c r="G1276" s="222"/>
      <c r="H1276" s="238"/>
      <c r="I1276" s="239"/>
      <c r="J1276" s="239"/>
      <c r="K1276" s="240"/>
      <c r="L1276" s="224"/>
      <c r="M1276" s="215"/>
      <c r="AR1276" s="205">
        <v>0</v>
      </c>
      <c r="AS1276" s="205">
        <v>0</v>
      </c>
    </row>
    <row r="1277" spans="1:45" ht="18.75" customHeight="1" collapsed="1">
      <c r="A1277" s="9"/>
      <c r="B1277" s="10" t="s">
        <v>134</v>
      </c>
      <c r="C1277" s="242"/>
      <c r="D1277" s="228"/>
      <c r="E1277" s="228"/>
      <c r="F1277" s="228"/>
      <c r="G1277" s="243"/>
      <c r="H1277" s="243"/>
      <c r="I1277" s="243"/>
      <c r="J1277" s="243"/>
      <c r="K1277" s="229"/>
      <c r="L1277" s="228"/>
      <c r="M1277" s="230"/>
      <c r="AR1277" s="205">
        <v>0</v>
      </c>
      <c r="AS1277" s="205">
        <v>0</v>
      </c>
    </row>
    <row r="1278" spans="1:45" ht="15.75" hidden="1" customHeight="1" outlineLevel="1">
      <c r="A1278" s="16" t="s">
        <v>133</v>
      </c>
      <c r="B1278" s="216">
        <v>51</v>
      </c>
      <c r="C1278" s="226"/>
      <c r="D1278" s="228"/>
      <c r="E1278" s="224"/>
      <c r="F1278" s="224"/>
      <c r="G1278" s="222"/>
      <c r="H1278" s="238"/>
      <c r="I1278" s="239"/>
      <c r="J1278" s="239"/>
      <c r="K1278" s="240"/>
      <c r="L1278" s="224"/>
      <c r="M1278" s="215"/>
      <c r="AR1278" s="205">
        <v>0</v>
      </c>
      <c r="AS1278" s="205">
        <v>0</v>
      </c>
    </row>
    <row r="1279" spans="1:45" ht="15.75" hidden="1" customHeight="1" outlineLevel="1">
      <c r="A1279" s="16" t="s">
        <v>133</v>
      </c>
      <c r="B1279" s="216">
        <v>52</v>
      </c>
      <c r="C1279" s="226"/>
      <c r="D1279" s="228"/>
      <c r="E1279" s="224"/>
      <c r="F1279" s="224"/>
      <c r="G1279" s="222"/>
      <c r="H1279" s="238"/>
      <c r="I1279" s="239"/>
      <c r="J1279" s="239"/>
      <c r="K1279" s="240"/>
      <c r="L1279" s="224"/>
      <c r="M1279" s="215"/>
      <c r="AR1279" s="205">
        <v>0</v>
      </c>
      <c r="AS1279" s="205">
        <v>0</v>
      </c>
    </row>
    <row r="1280" spans="1:45" ht="15.75" hidden="1" customHeight="1" outlineLevel="1">
      <c r="A1280" s="16" t="s">
        <v>133</v>
      </c>
      <c r="B1280" s="216">
        <v>53</v>
      </c>
      <c r="C1280" s="226"/>
      <c r="D1280" s="228"/>
      <c r="E1280" s="224"/>
      <c r="F1280" s="224"/>
      <c r="G1280" s="222"/>
      <c r="H1280" s="238"/>
      <c r="I1280" s="239"/>
      <c r="J1280" s="239"/>
      <c r="K1280" s="240"/>
      <c r="L1280" s="224"/>
      <c r="M1280" s="215"/>
      <c r="AR1280" s="205">
        <v>0</v>
      </c>
      <c r="AS1280" s="205">
        <v>0</v>
      </c>
    </row>
    <row r="1281" spans="1:45" ht="15.75" hidden="1" customHeight="1" outlineLevel="1">
      <c r="A1281" s="16" t="s">
        <v>133</v>
      </c>
      <c r="B1281" s="216">
        <v>54</v>
      </c>
      <c r="C1281" s="226"/>
      <c r="D1281" s="228"/>
      <c r="E1281" s="224"/>
      <c r="F1281" s="224"/>
      <c r="G1281" s="222"/>
      <c r="H1281" s="238"/>
      <c r="I1281" s="239"/>
      <c r="J1281" s="239"/>
      <c r="K1281" s="240"/>
      <c r="L1281" s="224"/>
      <c r="M1281" s="215"/>
      <c r="AR1281" s="205">
        <v>0</v>
      </c>
      <c r="AS1281" s="205">
        <v>0</v>
      </c>
    </row>
    <row r="1282" spans="1:45" ht="15.75" hidden="1" customHeight="1" outlineLevel="1">
      <c r="A1282" s="16" t="s">
        <v>133</v>
      </c>
      <c r="B1282" s="216">
        <v>55</v>
      </c>
      <c r="C1282" s="226"/>
      <c r="D1282" s="228"/>
      <c r="E1282" s="224"/>
      <c r="F1282" s="224"/>
      <c r="G1282" s="222"/>
      <c r="H1282" s="238"/>
      <c r="I1282" s="239"/>
      <c r="J1282" s="239"/>
      <c r="K1282" s="240"/>
      <c r="L1282" s="224"/>
      <c r="M1282" s="215"/>
      <c r="AR1282" s="205">
        <v>0</v>
      </c>
      <c r="AS1282" s="205">
        <v>0</v>
      </c>
    </row>
    <row r="1283" spans="1:45" ht="15.75" hidden="1" customHeight="1" outlineLevel="1">
      <c r="A1283" s="16" t="s">
        <v>133</v>
      </c>
      <c r="B1283" s="216">
        <v>56</v>
      </c>
      <c r="C1283" s="226"/>
      <c r="D1283" s="228"/>
      <c r="E1283" s="224"/>
      <c r="F1283" s="224"/>
      <c r="G1283" s="222"/>
      <c r="H1283" s="238"/>
      <c r="I1283" s="239"/>
      <c r="J1283" s="239"/>
      <c r="K1283" s="240"/>
      <c r="L1283" s="224"/>
      <c r="M1283" s="215"/>
      <c r="AR1283" s="205">
        <v>0</v>
      </c>
      <c r="AS1283" s="205">
        <v>0</v>
      </c>
    </row>
    <row r="1284" spans="1:45" ht="15.75" hidden="1" customHeight="1" outlineLevel="1">
      <c r="A1284" s="16" t="s">
        <v>133</v>
      </c>
      <c r="B1284" s="216">
        <v>57</v>
      </c>
      <c r="C1284" s="226"/>
      <c r="D1284" s="228"/>
      <c r="E1284" s="224"/>
      <c r="F1284" s="224"/>
      <c r="G1284" s="222"/>
      <c r="H1284" s="238"/>
      <c r="I1284" s="239"/>
      <c r="J1284" s="239"/>
      <c r="K1284" s="240"/>
      <c r="L1284" s="224"/>
      <c r="M1284" s="215"/>
      <c r="AR1284" s="205">
        <v>0</v>
      </c>
      <c r="AS1284" s="205">
        <v>0</v>
      </c>
    </row>
    <row r="1285" spans="1:45" ht="15.75" hidden="1" customHeight="1" outlineLevel="1">
      <c r="A1285" s="16" t="s">
        <v>133</v>
      </c>
      <c r="B1285" s="216">
        <v>58</v>
      </c>
      <c r="C1285" s="226"/>
      <c r="D1285" s="228"/>
      <c r="E1285" s="224"/>
      <c r="F1285" s="224"/>
      <c r="G1285" s="222"/>
      <c r="H1285" s="238"/>
      <c r="I1285" s="239"/>
      <c r="J1285" s="239"/>
      <c r="K1285" s="240"/>
      <c r="L1285" s="224"/>
      <c r="M1285" s="215"/>
      <c r="AR1285" s="205">
        <v>0</v>
      </c>
      <c r="AS1285" s="205">
        <v>0</v>
      </c>
    </row>
    <row r="1286" spans="1:45" ht="15.75" hidden="1" customHeight="1" outlineLevel="1">
      <c r="A1286" s="16" t="s">
        <v>133</v>
      </c>
      <c r="B1286" s="216">
        <v>59</v>
      </c>
      <c r="C1286" s="226"/>
      <c r="D1286" s="228"/>
      <c r="E1286" s="224"/>
      <c r="F1286" s="224"/>
      <c r="G1286" s="222"/>
      <c r="H1286" s="238"/>
      <c r="I1286" s="239"/>
      <c r="J1286" s="239"/>
      <c r="K1286" s="240"/>
      <c r="L1286" s="224"/>
      <c r="M1286" s="215"/>
      <c r="AR1286" s="205">
        <v>0</v>
      </c>
      <c r="AS1286" s="205">
        <v>0</v>
      </c>
    </row>
    <row r="1287" spans="1:45" ht="15.75" hidden="1" customHeight="1" outlineLevel="1">
      <c r="A1287" s="16" t="s">
        <v>133</v>
      </c>
      <c r="B1287" s="216">
        <v>60</v>
      </c>
      <c r="C1287" s="226"/>
      <c r="D1287" s="228"/>
      <c r="E1287" s="224"/>
      <c r="F1287" s="224"/>
      <c r="G1287" s="222"/>
      <c r="H1287" s="238"/>
      <c r="I1287" s="239"/>
      <c r="J1287" s="239"/>
      <c r="K1287" s="240"/>
      <c r="L1287" s="224"/>
      <c r="M1287" s="215"/>
      <c r="AR1287" s="205">
        <v>0</v>
      </c>
      <c r="AS1287" s="205">
        <v>0</v>
      </c>
    </row>
    <row r="1288" spans="1:45" ht="15.75" hidden="1" customHeight="1" outlineLevel="1">
      <c r="A1288" s="16" t="s">
        <v>133</v>
      </c>
      <c r="B1288" s="216">
        <v>61</v>
      </c>
      <c r="C1288" s="226"/>
      <c r="D1288" s="228"/>
      <c r="E1288" s="224"/>
      <c r="F1288" s="224"/>
      <c r="G1288" s="222"/>
      <c r="H1288" s="238"/>
      <c r="I1288" s="239"/>
      <c r="J1288" s="239"/>
      <c r="K1288" s="240"/>
      <c r="L1288" s="224"/>
      <c r="M1288" s="215"/>
      <c r="AR1288" s="205">
        <v>0</v>
      </c>
      <c r="AS1288" s="205">
        <v>0</v>
      </c>
    </row>
    <row r="1289" spans="1:45" ht="15.75" hidden="1" customHeight="1" outlineLevel="1">
      <c r="A1289" s="16" t="s">
        <v>133</v>
      </c>
      <c r="B1289" s="216">
        <v>62</v>
      </c>
      <c r="C1289" s="226"/>
      <c r="D1289" s="228"/>
      <c r="E1289" s="224"/>
      <c r="F1289" s="224"/>
      <c r="G1289" s="222"/>
      <c r="H1289" s="238"/>
      <c r="I1289" s="239"/>
      <c r="J1289" s="239"/>
      <c r="K1289" s="240"/>
      <c r="L1289" s="224"/>
      <c r="M1289" s="215"/>
      <c r="AR1289" s="205">
        <v>0</v>
      </c>
      <c r="AS1289" s="205">
        <v>0</v>
      </c>
    </row>
    <row r="1290" spans="1:45" ht="15.75" hidden="1" customHeight="1" outlineLevel="1">
      <c r="A1290" s="16" t="s">
        <v>133</v>
      </c>
      <c r="B1290" s="216">
        <v>63</v>
      </c>
      <c r="C1290" s="226"/>
      <c r="D1290" s="228"/>
      <c r="E1290" s="224"/>
      <c r="F1290" s="224"/>
      <c r="G1290" s="222"/>
      <c r="H1290" s="238"/>
      <c r="I1290" s="239"/>
      <c r="J1290" s="239"/>
      <c r="K1290" s="240"/>
      <c r="L1290" s="224"/>
      <c r="M1290" s="215"/>
      <c r="AR1290" s="205">
        <v>0</v>
      </c>
      <c r="AS1290" s="205">
        <v>0</v>
      </c>
    </row>
    <row r="1291" spans="1:45" ht="15.75" hidden="1" customHeight="1" outlineLevel="1">
      <c r="A1291" s="16" t="s">
        <v>133</v>
      </c>
      <c r="B1291" s="216">
        <v>64</v>
      </c>
      <c r="C1291" s="226"/>
      <c r="D1291" s="228"/>
      <c r="E1291" s="224"/>
      <c r="F1291" s="224"/>
      <c r="G1291" s="222"/>
      <c r="H1291" s="238"/>
      <c r="I1291" s="239"/>
      <c r="J1291" s="239"/>
      <c r="K1291" s="240"/>
      <c r="L1291" s="224"/>
      <c r="M1291" s="215"/>
      <c r="AR1291" s="205">
        <v>0</v>
      </c>
      <c r="AS1291" s="205">
        <v>0</v>
      </c>
    </row>
    <row r="1292" spans="1:45" ht="15.75" hidden="1" customHeight="1" outlineLevel="1">
      <c r="A1292" s="16" t="s">
        <v>133</v>
      </c>
      <c r="B1292" s="216">
        <v>65</v>
      </c>
      <c r="C1292" s="226"/>
      <c r="D1292" s="228"/>
      <c r="E1292" s="224"/>
      <c r="F1292" s="224"/>
      <c r="G1292" s="222"/>
      <c r="H1292" s="238"/>
      <c r="I1292" s="239"/>
      <c r="J1292" s="239"/>
      <c r="K1292" s="240"/>
      <c r="L1292" s="224"/>
      <c r="M1292" s="215"/>
      <c r="AR1292" s="205">
        <v>0</v>
      </c>
      <c r="AS1292" s="205">
        <v>0</v>
      </c>
    </row>
    <row r="1293" spans="1:45" ht="15.75" hidden="1" customHeight="1" outlineLevel="1">
      <c r="A1293" s="16" t="s">
        <v>133</v>
      </c>
      <c r="B1293" s="216">
        <v>66</v>
      </c>
      <c r="C1293" s="226"/>
      <c r="D1293" s="228"/>
      <c r="E1293" s="224"/>
      <c r="F1293" s="224"/>
      <c r="G1293" s="222"/>
      <c r="H1293" s="238"/>
      <c r="I1293" s="239"/>
      <c r="J1293" s="239"/>
      <c r="K1293" s="240"/>
      <c r="L1293" s="224"/>
      <c r="M1293" s="215"/>
      <c r="AR1293" s="205">
        <v>0</v>
      </c>
      <c r="AS1293" s="205">
        <v>0</v>
      </c>
    </row>
    <row r="1294" spans="1:45" ht="15.75" hidden="1" customHeight="1" outlineLevel="1">
      <c r="A1294" s="16" t="s">
        <v>133</v>
      </c>
      <c r="B1294" s="216">
        <v>67</v>
      </c>
      <c r="C1294" s="226"/>
      <c r="D1294" s="228"/>
      <c r="E1294" s="224"/>
      <c r="F1294" s="224"/>
      <c r="G1294" s="222"/>
      <c r="H1294" s="238"/>
      <c r="I1294" s="239"/>
      <c r="J1294" s="239"/>
      <c r="K1294" s="240"/>
      <c r="L1294" s="224"/>
      <c r="M1294" s="215"/>
      <c r="AR1294" s="205">
        <v>0</v>
      </c>
      <c r="AS1294" s="205">
        <v>0</v>
      </c>
    </row>
    <row r="1295" spans="1:45" ht="15.75" hidden="1" customHeight="1" outlineLevel="1">
      <c r="A1295" s="16" t="s">
        <v>133</v>
      </c>
      <c r="B1295" s="216">
        <v>68</v>
      </c>
      <c r="C1295" s="226"/>
      <c r="D1295" s="228"/>
      <c r="E1295" s="224"/>
      <c r="F1295" s="224"/>
      <c r="G1295" s="222"/>
      <c r="H1295" s="238"/>
      <c r="I1295" s="239"/>
      <c r="J1295" s="239"/>
      <c r="K1295" s="240"/>
      <c r="L1295" s="224"/>
      <c r="M1295" s="215"/>
      <c r="AR1295" s="205">
        <v>0</v>
      </c>
      <c r="AS1295" s="205">
        <v>0</v>
      </c>
    </row>
    <row r="1296" spans="1:45" ht="15.75" hidden="1" customHeight="1" outlineLevel="1">
      <c r="A1296" s="16" t="s">
        <v>133</v>
      </c>
      <c r="B1296" s="216">
        <v>69</v>
      </c>
      <c r="C1296" s="226"/>
      <c r="D1296" s="228"/>
      <c r="E1296" s="224"/>
      <c r="F1296" s="224"/>
      <c r="G1296" s="222"/>
      <c r="H1296" s="238"/>
      <c r="I1296" s="239"/>
      <c r="J1296" s="239"/>
      <c r="K1296" s="240"/>
      <c r="L1296" s="224"/>
      <c r="M1296" s="215"/>
      <c r="AR1296" s="205">
        <v>0</v>
      </c>
      <c r="AS1296" s="205">
        <v>0</v>
      </c>
    </row>
    <row r="1297" spans="1:45" ht="15.75" hidden="1" customHeight="1" outlineLevel="1">
      <c r="A1297" s="16" t="s">
        <v>133</v>
      </c>
      <c r="B1297" s="216">
        <v>70</v>
      </c>
      <c r="C1297" s="226"/>
      <c r="D1297" s="228"/>
      <c r="E1297" s="224"/>
      <c r="F1297" s="224"/>
      <c r="G1297" s="222"/>
      <c r="H1297" s="238"/>
      <c r="I1297" s="239"/>
      <c r="J1297" s="239"/>
      <c r="K1297" s="240"/>
      <c r="L1297" s="224"/>
      <c r="M1297" s="215"/>
      <c r="AR1297" s="205">
        <v>0</v>
      </c>
      <c r="AS1297" s="205">
        <v>0</v>
      </c>
    </row>
    <row r="1298" spans="1:45" ht="15.75" hidden="1" customHeight="1" outlineLevel="1">
      <c r="A1298" s="16" t="s">
        <v>133</v>
      </c>
      <c r="B1298" s="216">
        <v>71</v>
      </c>
      <c r="C1298" s="226"/>
      <c r="D1298" s="228"/>
      <c r="E1298" s="224"/>
      <c r="F1298" s="224"/>
      <c r="G1298" s="222"/>
      <c r="H1298" s="238"/>
      <c r="I1298" s="239"/>
      <c r="J1298" s="239"/>
      <c r="K1298" s="240"/>
      <c r="L1298" s="224"/>
      <c r="M1298" s="215"/>
      <c r="AR1298" s="205">
        <v>0</v>
      </c>
      <c r="AS1298" s="205">
        <v>0</v>
      </c>
    </row>
    <row r="1299" spans="1:45" ht="15.75" hidden="1" customHeight="1" outlineLevel="1">
      <c r="A1299" s="16" t="s">
        <v>133</v>
      </c>
      <c r="B1299" s="216">
        <v>72</v>
      </c>
      <c r="C1299" s="226"/>
      <c r="D1299" s="228"/>
      <c r="E1299" s="224"/>
      <c r="F1299" s="224"/>
      <c r="G1299" s="222"/>
      <c r="H1299" s="238"/>
      <c r="I1299" s="239"/>
      <c r="J1299" s="239"/>
      <c r="K1299" s="240"/>
      <c r="L1299" s="224"/>
      <c r="M1299" s="215"/>
      <c r="AR1299" s="205">
        <v>0</v>
      </c>
      <c r="AS1299" s="205">
        <v>0</v>
      </c>
    </row>
    <row r="1300" spans="1:45" ht="15.75" hidden="1" customHeight="1" outlineLevel="1">
      <c r="A1300" s="16" t="s">
        <v>133</v>
      </c>
      <c r="B1300" s="216">
        <v>73</v>
      </c>
      <c r="C1300" s="226"/>
      <c r="D1300" s="228"/>
      <c r="E1300" s="224"/>
      <c r="F1300" s="224"/>
      <c r="G1300" s="222"/>
      <c r="H1300" s="238"/>
      <c r="I1300" s="239"/>
      <c r="J1300" s="239"/>
      <c r="K1300" s="240"/>
      <c r="L1300" s="224"/>
      <c r="M1300" s="215"/>
      <c r="AR1300" s="205">
        <v>0</v>
      </c>
      <c r="AS1300" s="205">
        <v>0</v>
      </c>
    </row>
    <row r="1301" spans="1:45" ht="15.75" hidden="1" customHeight="1" outlineLevel="1">
      <c r="A1301" s="16" t="s">
        <v>133</v>
      </c>
      <c r="B1301" s="216">
        <v>74</v>
      </c>
      <c r="C1301" s="226"/>
      <c r="D1301" s="228"/>
      <c r="E1301" s="224"/>
      <c r="F1301" s="224"/>
      <c r="G1301" s="222"/>
      <c r="H1301" s="238"/>
      <c r="I1301" s="239"/>
      <c r="J1301" s="239"/>
      <c r="K1301" s="240"/>
      <c r="L1301" s="224"/>
      <c r="M1301" s="215"/>
      <c r="AR1301" s="205">
        <v>0</v>
      </c>
      <c r="AS1301" s="205">
        <v>0</v>
      </c>
    </row>
    <row r="1302" spans="1:45" ht="15.75" hidden="1" customHeight="1" outlineLevel="1">
      <c r="A1302" s="16" t="s">
        <v>133</v>
      </c>
      <c r="B1302" s="216">
        <v>75</v>
      </c>
      <c r="C1302" s="226"/>
      <c r="D1302" s="228"/>
      <c r="E1302" s="224"/>
      <c r="F1302" s="224"/>
      <c r="G1302" s="222"/>
      <c r="H1302" s="238"/>
      <c r="I1302" s="239"/>
      <c r="J1302" s="239"/>
      <c r="K1302" s="240"/>
      <c r="L1302" s="224"/>
      <c r="M1302" s="215"/>
      <c r="AR1302" s="205">
        <v>0</v>
      </c>
      <c r="AS1302" s="205">
        <v>0</v>
      </c>
    </row>
    <row r="1303" spans="1:45" ht="15.75" hidden="1" customHeight="1" outlineLevel="1">
      <c r="A1303" s="16" t="s">
        <v>133</v>
      </c>
      <c r="B1303" s="216">
        <v>76</v>
      </c>
      <c r="C1303" s="226"/>
      <c r="D1303" s="228"/>
      <c r="E1303" s="224"/>
      <c r="F1303" s="224"/>
      <c r="G1303" s="222"/>
      <c r="H1303" s="238"/>
      <c r="I1303" s="239"/>
      <c r="J1303" s="239"/>
      <c r="K1303" s="240"/>
      <c r="L1303" s="224"/>
      <c r="M1303" s="215"/>
      <c r="AR1303" s="205">
        <v>0</v>
      </c>
      <c r="AS1303" s="205">
        <v>0</v>
      </c>
    </row>
    <row r="1304" spans="1:45" ht="15.75" hidden="1" customHeight="1" outlineLevel="1">
      <c r="A1304" s="16" t="s">
        <v>133</v>
      </c>
      <c r="B1304" s="216">
        <v>77</v>
      </c>
      <c r="C1304" s="226"/>
      <c r="D1304" s="228"/>
      <c r="E1304" s="224"/>
      <c r="F1304" s="224"/>
      <c r="G1304" s="222"/>
      <c r="H1304" s="238"/>
      <c r="I1304" s="239"/>
      <c r="J1304" s="239"/>
      <c r="K1304" s="240"/>
      <c r="L1304" s="224"/>
      <c r="M1304" s="215"/>
      <c r="AR1304" s="205">
        <v>0</v>
      </c>
      <c r="AS1304" s="205">
        <v>0</v>
      </c>
    </row>
    <row r="1305" spans="1:45" ht="15.75" hidden="1" customHeight="1" outlineLevel="1">
      <c r="A1305" s="16" t="s">
        <v>133</v>
      </c>
      <c r="B1305" s="216">
        <v>78</v>
      </c>
      <c r="C1305" s="226"/>
      <c r="D1305" s="228"/>
      <c r="E1305" s="224"/>
      <c r="F1305" s="224"/>
      <c r="G1305" s="222"/>
      <c r="H1305" s="238"/>
      <c r="I1305" s="239"/>
      <c r="J1305" s="239"/>
      <c r="K1305" s="240"/>
      <c r="L1305" s="224"/>
      <c r="M1305" s="215"/>
      <c r="AR1305" s="205">
        <v>0</v>
      </c>
      <c r="AS1305" s="205">
        <v>0</v>
      </c>
    </row>
    <row r="1306" spans="1:45" ht="15.75" hidden="1" customHeight="1" outlineLevel="1">
      <c r="A1306" s="16" t="s">
        <v>133</v>
      </c>
      <c r="B1306" s="216">
        <v>79</v>
      </c>
      <c r="C1306" s="226"/>
      <c r="D1306" s="228"/>
      <c r="E1306" s="224"/>
      <c r="F1306" s="224"/>
      <c r="G1306" s="222"/>
      <c r="H1306" s="238"/>
      <c r="I1306" s="239"/>
      <c r="J1306" s="239"/>
      <c r="K1306" s="240"/>
      <c r="L1306" s="224"/>
      <c r="M1306" s="215"/>
      <c r="AR1306" s="205">
        <v>0</v>
      </c>
      <c r="AS1306" s="205">
        <v>0</v>
      </c>
    </row>
    <row r="1307" spans="1:45" ht="15.75" hidden="1" customHeight="1" outlineLevel="1">
      <c r="A1307" s="16" t="s">
        <v>133</v>
      </c>
      <c r="B1307" s="216">
        <v>80</v>
      </c>
      <c r="C1307" s="226"/>
      <c r="D1307" s="228"/>
      <c r="E1307" s="224"/>
      <c r="F1307" s="224"/>
      <c r="G1307" s="222"/>
      <c r="H1307" s="238"/>
      <c r="I1307" s="239"/>
      <c r="J1307" s="239"/>
      <c r="K1307" s="240"/>
      <c r="L1307" s="224"/>
      <c r="M1307" s="215"/>
      <c r="AR1307" s="205">
        <v>0</v>
      </c>
      <c r="AS1307" s="205">
        <v>0</v>
      </c>
    </row>
    <row r="1308" spans="1:45" ht="15.75" hidden="1" customHeight="1" outlineLevel="1">
      <c r="A1308" s="16" t="s">
        <v>133</v>
      </c>
      <c r="B1308" s="216">
        <v>81</v>
      </c>
      <c r="C1308" s="226"/>
      <c r="D1308" s="228"/>
      <c r="E1308" s="224"/>
      <c r="F1308" s="224"/>
      <c r="G1308" s="222"/>
      <c r="H1308" s="238"/>
      <c r="I1308" s="239"/>
      <c r="J1308" s="239"/>
      <c r="K1308" s="240"/>
      <c r="L1308" s="224"/>
      <c r="M1308" s="215"/>
      <c r="AR1308" s="205">
        <v>0</v>
      </c>
      <c r="AS1308" s="205">
        <v>0</v>
      </c>
    </row>
    <row r="1309" spans="1:45" ht="15.75" hidden="1" customHeight="1" outlineLevel="1">
      <c r="A1309" s="16" t="s">
        <v>133</v>
      </c>
      <c r="B1309" s="216">
        <v>82</v>
      </c>
      <c r="C1309" s="226"/>
      <c r="D1309" s="228"/>
      <c r="E1309" s="224"/>
      <c r="F1309" s="224"/>
      <c r="G1309" s="222"/>
      <c r="H1309" s="238"/>
      <c r="I1309" s="239"/>
      <c r="J1309" s="239"/>
      <c r="K1309" s="240"/>
      <c r="L1309" s="224"/>
      <c r="M1309" s="215"/>
      <c r="AR1309" s="205">
        <v>0</v>
      </c>
      <c r="AS1309" s="205">
        <v>0</v>
      </c>
    </row>
    <row r="1310" spans="1:45" ht="15.75" hidden="1" customHeight="1" outlineLevel="1">
      <c r="A1310" s="16" t="s">
        <v>133</v>
      </c>
      <c r="B1310" s="216">
        <v>83</v>
      </c>
      <c r="C1310" s="226"/>
      <c r="D1310" s="228"/>
      <c r="E1310" s="224"/>
      <c r="F1310" s="224"/>
      <c r="G1310" s="222"/>
      <c r="H1310" s="238"/>
      <c r="I1310" s="239"/>
      <c r="J1310" s="239"/>
      <c r="K1310" s="240"/>
      <c r="L1310" s="224"/>
      <c r="M1310" s="215"/>
      <c r="AR1310" s="205">
        <v>0</v>
      </c>
      <c r="AS1310" s="205">
        <v>0</v>
      </c>
    </row>
    <row r="1311" spans="1:45" ht="15.75" hidden="1" customHeight="1" outlineLevel="1">
      <c r="A1311" s="16" t="s">
        <v>133</v>
      </c>
      <c r="B1311" s="216">
        <v>84</v>
      </c>
      <c r="C1311" s="226"/>
      <c r="D1311" s="228"/>
      <c r="E1311" s="224"/>
      <c r="F1311" s="224"/>
      <c r="G1311" s="222"/>
      <c r="H1311" s="238"/>
      <c r="I1311" s="239"/>
      <c r="J1311" s="239"/>
      <c r="K1311" s="240"/>
      <c r="L1311" s="224"/>
      <c r="M1311" s="215"/>
      <c r="AR1311" s="205">
        <v>0</v>
      </c>
      <c r="AS1311" s="205">
        <v>0</v>
      </c>
    </row>
    <row r="1312" spans="1:45" ht="15.75" hidden="1" customHeight="1" outlineLevel="1">
      <c r="A1312" s="16" t="s">
        <v>133</v>
      </c>
      <c r="B1312" s="216">
        <v>85</v>
      </c>
      <c r="C1312" s="226"/>
      <c r="D1312" s="228"/>
      <c r="E1312" s="224"/>
      <c r="F1312" s="224"/>
      <c r="G1312" s="222"/>
      <c r="H1312" s="238"/>
      <c r="I1312" s="239"/>
      <c r="J1312" s="239"/>
      <c r="K1312" s="240"/>
      <c r="L1312" s="224"/>
      <c r="M1312" s="215"/>
      <c r="AR1312" s="205">
        <v>0</v>
      </c>
      <c r="AS1312" s="205">
        <v>0</v>
      </c>
    </row>
    <row r="1313" spans="1:45" ht="15.75" hidden="1" customHeight="1" outlineLevel="1">
      <c r="A1313" s="16" t="s">
        <v>133</v>
      </c>
      <c r="B1313" s="216">
        <v>86</v>
      </c>
      <c r="C1313" s="226"/>
      <c r="D1313" s="228"/>
      <c r="E1313" s="224"/>
      <c r="F1313" s="224"/>
      <c r="G1313" s="222"/>
      <c r="H1313" s="238"/>
      <c r="I1313" s="239"/>
      <c r="J1313" s="239"/>
      <c r="K1313" s="240"/>
      <c r="L1313" s="224"/>
      <c r="M1313" s="215"/>
      <c r="AR1313" s="205">
        <v>0</v>
      </c>
      <c r="AS1313" s="205">
        <v>0</v>
      </c>
    </row>
    <row r="1314" spans="1:45" ht="15.75" hidden="1" customHeight="1" outlineLevel="1">
      <c r="A1314" s="16" t="s">
        <v>133</v>
      </c>
      <c r="B1314" s="216">
        <v>87</v>
      </c>
      <c r="C1314" s="226"/>
      <c r="D1314" s="228"/>
      <c r="E1314" s="224"/>
      <c r="F1314" s="224"/>
      <c r="G1314" s="222"/>
      <c r="H1314" s="238"/>
      <c r="I1314" s="239"/>
      <c r="J1314" s="239"/>
      <c r="K1314" s="240"/>
      <c r="L1314" s="224"/>
      <c r="M1314" s="215"/>
      <c r="AR1314" s="205">
        <v>0</v>
      </c>
      <c r="AS1314" s="205">
        <v>0</v>
      </c>
    </row>
    <row r="1315" spans="1:45" ht="15.75" hidden="1" customHeight="1" outlineLevel="1">
      <c r="A1315" s="16" t="s">
        <v>133</v>
      </c>
      <c r="B1315" s="216">
        <v>88</v>
      </c>
      <c r="C1315" s="226"/>
      <c r="D1315" s="228"/>
      <c r="E1315" s="224"/>
      <c r="F1315" s="224"/>
      <c r="G1315" s="222"/>
      <c r="H1315" s="238"/>
      <c r="I1315" s="239"/>
      <c r="J1315" s="239"/>
      <c r="K1315" s="240"/>
      <c r="L1315" s="224"/>
      <c r="M1315" s="215"/>
      <c r="AR1315" s="205">
        <v>0</v>
      </c>
      <c r="AS1315" s="205">
        <v>0</v>
      </c>
    </row>
    <row r="1316" spans="1:45" ht="15.75" hidden="1" customHeight="1" outlineLevel="1">
      <c r="A1316" s="16" t="s">
        <v>133</v>
      </c>
      <c r="B1316" s="216">
        <v>89</v>
      </c>
      <c r="C1316" s="226"/>
      <c r="D1316" s="228"/>
      <c r="E1316" s="224"/>
      <c r="F1316" s="224"/>
      <c r="G1316" s="222"/>
      <c r="H1316" s="238"/>
      <c r="I1316" s="239"/>
      <c r="J1316" s="239"/>
      <c r="K1316" s="240"/>
      <c r="L1316" s="224"/>
      <c r="M1316" s="215"/>
      <c r="AR1316" s="205">
        <v>0</v>
      </c>
      <c r="AS1316" s="205">
        <v>0</v>
      </c>
    </row>
    <row r="1317" spans="1:45" ht="15.75" hidden="1" customHeight="1" outlineLevel="1">
      <c r="A1317" s="16" t="s">
        <v>133</v>
      </c>
      <c r="B1317" s="216">
        <v>90</v>
      </c>
      <c r="C1317" s="226"/>
      <c r="D1317" s="228"/>
      <c r="E1317" s="224"/>
      <c r="F1317" s="224"/>
      <c r="G1317" s="222"/>
      <c r="H1317" s="238"/>
      <c r="I1317" s="239"/>
      <c r="J1317" s="239"/>
      <c r="K1317" s="240"/>
      <c r="L1317" s="224"/>
      <c r="M1317" s="215"/>
      <c r="AR1317" s="205">
        <v>0</v>
      </c>
      <c r="AS1317" s="205">
        <v>0</v>
      </c>
    </row>
    <row r="1318" spans="1:45" ht="15.75" hidden="1" customHeight="1" outlineLevel="1">
      <c r="A1318" s="16" t="s">
        <v>133</v>
      </c>
      <c r="B1318" s="216">
        <v>91</v>
      </c>
      <c r="C1318" s="226"/>
      <c r="D1318" s="228"/>
      <c r="E1318" s="224"/>
      <c r="F1318" s="224"/>
      <c r="G1318" s="222"/>
      <c r="H1318" s="238"/>
      <c r="I1318" s="239"/>
      <c r="J1318" s="239"/>
      <c r="K1318" s="240"/>
      <c r="L1318" s="224"/>
      <c r="M1318" s="215"/>
      <c r="AR1318" s="205">
        <v>0</v>
      </c>
      <c r="AS1318" s="205">
        <v>0</v>
      </c>
    </row>
    <row r="1319" spans="1:45" ht="15.75" hidden="1" customHeight="1" outlineLevel="1">
      <c r="A1319" s="16" t="s">
        <v>133</v>
      </c>
      <c r="B1319" s="216">
        <v>92</v>
      </c>
      <c r="C1319" s="226"/>
      <c r="D1319" s="228"/>
      <c r="E1319" s="224"/>
      <c r="F1319" s="224"/>
      <c r="G1319" s="222"/>
      <c r="H1319" s="238"/>
      <c r="I1319" s="239"/>
      <c r="J1319" s="239"/>
      <c r="K1319" s="240"/>
      <c r="L1319" s="224"/>
      <c r="M1319" s="215"/>
      <c r="AR1319" s="205">
        <v>0</v>
      </c>
      <c r="AS1319" s="205">
        <v>0</v>
      </c>
    </row>
    <row r="1320" spans="1:45" ht="15.75" hidden="1" customHeight="1" outlineLevel="1">
      <c r="A1320" s="16" t="s">
        <v>133</v>
      </c>
      <c r="B1320" s="216">
        <v>93</v>
      </c>
      <c r="C1320" s="226"/>
      <c r="D1320" s="228"/>
      <c r="E1320" s="224"/>
      <c r="F1320" s="224"/>
      <c r="G1320" s="222"/>
      <c r="H1320" s="238"/>
      <c r="I1320" s="239"/>
      <c r="J1320" s="239"/>
      <c r="K1320" s="240"/>
      <c r="L1320" s="224"/>
      <c r="M1320" s="215"/>
      <c r="AR1320" s="205">
        <v>0</v>
      </c>
      <c r="AS1320" s="205">
        <v>0</v>
      </c>
    </row>
    <row r="1321" spans="1:45" ht="15.75" hidden="1" customHeight="1" outlineLevel="1">
      <c r="A1321" s="16" t="s">
        <v>133</v>
      </c>
      <c r="B1321" s="216">
        <v>94</v>
      </c>
      <c r="C1321" s="226"/>
      <c r="D1321" s="228"/>
      <c r="E1321" s="224"/>
      <c r="F1321" s="224"/>
      <c r="G1321" s="222"/>
      <c r="H1321" s="238"/>
      <c r="I1321" s="239"/>
      <c r="J1321" s="239"/>
      <c r="K1321" s="240"/>
      <c r="L1321" s="224"/>
      <c r="M1321" s="215"/>
      <c r="AR1321" s="205">
        <v>0</v>
      </c>
      <c r="AS1321" s="205">
        <v>0</v>
      </c>
    </row>
    <row r="1322" spans="1:45" ht="15.75" hidden="1" customHeight="1" outlineLevel="1">
      <c r="A1322" s="16" t="s">
        <v>133</v>
      </c>
      <c r="B1322" s="216">
        <v>95</v>
      </c>
      <c r="C1322" s="226"/>
      <c r="D1322" s="228"/>
      <c r="E1322" s="224"/>
      <c r="F1322" s="224"/>
      <c r="G1322" s="222"/>
      <c r="H1322" s="238"/>
      <c r="I1322" s="239"/>
      <c r="J1322" s="239"/>
      <c r="K1322" s="240"/>
      <c r="L1322" s="224"/>
      <c r="M1322" s="215"/>
      <c r="AR1322" s="205">
        <v>0</v>
      </c>
      <c r="AS1322" s="205">
        <v>0</v>
      </c>
    </row>
    <row r="1323" spans="1:45" ht="15.75" hidden="1" customHeight="1" outlineLevel="1">
      <c r="A1323" s="16" t="s">
        <v>133</v>
      </c>
      <c r="B1323" s="216">
        <v>96</v>
      </c>
      <c r="C1323" s="226"/>
      <c r="D1323" s="228"/>
      <c r="E1323" s="224"/>
      <c r="F1323" s="224"/>
      <c r="G1323" s="222"/>
      <c r="H1323" s="238"/>
      <c r="I1323" s="239"/>
      <c r="J1323" s="239"/>
      <c r="K1323" s="240"/>
      <c r="L1323" s="224"/>
      <c r="M1323" s="215"/>
      <c r="AR1323" s="205">
        <v>0</v>
      </c>
      <c r="AS1323" s="205">
        <v>0</v>
      </c>
    </row>
    <row r="1324" spans="1:45" ht="15.75" hidden="1" customHeight="1" outlineLevel="1">
      <c r="A1324" s="16" t="s">
        <v>133</v>
      </c>
      <c r="B1324" s="216">
        <v>97</v>
      </c>
      <c r="C1324" s="226"/>
      <c r="D1324" s="228"/>
      <c r="E1324" s="224"/>
      <c r="F1324" s="224"/>
      <c r="G1324" s="222"/>
      <c r="H1324" s="238"/>
      <c r="I1324" s="239"/>
      <c r="J1324" s="239"/>
      <c r="K1324" s="240"/>
      <c r="L1324" s="224"/>
      <c r="M1324" s="215"/>
      <c r="AR1324" s="205">
        <v>0</v>
      </c>
      <c r="AS1324" s="205">
        <v>0</v>
      </c>
    </row>
    <row r="1325" spans="1:45" ht="15.75" hidden="1" customHeight="1" outlineLevel="1">
      <c r="A1325" s="16" t="s">
        <v>133</v>
      </c>
      <c r="B1325" s="216">
        <v>98</v>
      </c>
      <c r="C1325" s="226"/>
      <c r="D1325" s="228"/>
      <c r="E1325" s="224"/>
      <c r="F1325" s="224"/>
      <c r="G1325" s="222"/>
      <c r="H1325" s="238"/>
      <c r="I1325" s="239"/>
      <c r="J1325" s="239"/>
      <c r="K1325" s="240"/>
      <c r="L1325" s="224"/>
      <c r="M1325" s="215"/>
      <c r="AR1325" s="205">
        <v>0</v>
      </c>
      <c r="AS1325" s="205">
        <v>0</v>
      </c>
    </row>
    <row r="1326" spans="1:45" ht="15.75" hidden="1" customHeight="1" outlineLevel="1">
      <c r="A1326" s="16" t="s">
        <v>133</v>
      </c>
      <c r="B1326" s="216">
        <v>99</v>
      </c>
      <c r="C1326" s="226"/>
      <c r="D1326" s="228"/>
      <c r="E1326" s="224"/>
      <c r="F1326" s="224"/>
      <c r="G1326" s="222"/>
      <c r="H1326" s="238"/>
      <c r="I1326" s="239"/>
      <c r="J1326" s="239"/>
      <c r="K1326" s="240"/>
      <c r="L1326" s="224"/>
      <c r="M1326" s="215"/>
      <c r="AR1326" s="205">
        <v>0</v>
      </c>
      <c r="AS1326" s="205">
        <v>0</v>
      </c>
    </row>
    <row r="1327" spans="1:45" ht="15.75" hidden="1" customHeight="1" outlineLevel="1">
      <c r="A1327" s="16" t="s">
        <v>133</v>
      </c>
      <c r="B1327" s="216">
        <v>100</v>
      </c>
      <c r="C1327" s="226"/>
      <c r="D1327" s="228"/>
      <c r="E1327" s="224"/>
      <c r="F1327" s="224"/>
      <c r="G1327" s="222"/>
      <c r="H1327" s="238"/>
      <c r="I1327" s="239"/>
      <c r="J1327" s="239"/>
      <c r="K1327" s="240"/>
      <c r="L1327" s="224"/>
      <c r="M1327" s="215"/>
      <c r="AR1327" s="205">
        <v>0</v>
      </c>
      <c r="AS1327" s="205">
        <v>0</v>
      </c>
    </row>
    <row r="1328" spans="1:45" ht="18.75" customHeight="1" collapsed="1" thickBot="1">
      <c r="A1328" s="9"/>
      <c r="B1328" s="10" t="s">
        <v>128</v>
      </c>
      <c r="C1328" s="242"/>
      <c r="D1328" s="228"/>
      <c r="E1328" s="228"/>
      <c r="F1328" s="228"/>
      <c r="G1328" s="243"/>
      <c r="H1328" s="228"/>
      <c r="I1328" s="228"/>
      <c r="J1328" s="228"/>
      <c r="K1328" s="259"/>
      <c r="L1328" s="260"/>
      <c r="M1328" s="230"/>
      <c r="AR1328" s="205">
        <v>0</v>
      </c>
      <c r="AS1328" s="205">
        <v>0</v>
      </c>
    </row>
    <row r="1329" spans="1:42" s="151" customFormat="1" ht="15.75" customHeight="1" thickBot="1">
      <c r="A1329" s="212"/>
      <c r="B1329" s="231"/>
      <c r="C1329" s="232"/>
      <c r="D1329" s="231"/>
      <c r="E1329" s="231"/>
      <c r="F1329" s="17" t="s">
        <v>135</v>
      </c>
      <c r="G1329" s="13">
        <v>75000000</v>
      </c>
      <c r="H1329" s="11"/>
      <c r="I1329" s="11"/>
      <c r="J1329" s="11"/>
      <c r="K1329" s="205"/>
      <c r="L1329" s="205"/>
      <c r="M1329" s="215"/>
      <c r="AF1329"/>
      <c r="AG1329"/>
      <c r="AH1329"/>
      <c r="AI1329"/>
      <c r="AJ1329"/>
      <c r="AK1329"/>
      <c r="AL1329"/>
      <c r="AM1329"/>
      <c r="AN1329"/>
      <c r="AO1329"/>
      <c r="AP1329"/>
    </row>
    <row r="1330" spans="1:42" s="151" customFormat="1" ht="12" customHeight="1" thickBot="1">
      <c r="A1330" s="233"/>
      <c r="B1330" s="234"/>
      <c r="C1330" s="235"/>
      <c r="D1330" s="234"/>
      <c r="E1330" s="234"/>
      <c r="F1330" s="234"/>
      <c r="G1330" s="234"/>
      <c r="H1330" s="234"/>
      <c r="I1330" s="234"/>
      <c r="J1330" s="234"/>
      <c r="K1330" s="261"/>
      <c r="L1330" s="261"/>
      <c r="M1330" s="236"/>
      <c r="AF1330"/>
      <c r="AG1330"/>
      <c r="AH1330"/>
      <c r="AI1330"/>
      <c r="AJ1330"/>
      <c r="AK1330"/>
      <c r="AL1330"/>
      <c r="AM1330"/>
      <c r="AN1330"/>
      <c r="AO1330"/>
      <c r="AP1330"/>
    </row>
    <row r="1331" spans="1:42" s="151" customFormat="1" ht="15.75" customHeight="1">
      <c r="A1331" s="205"/>
      <c r="B1331" s="231"/>
      <c r="C1331" s="232"/>
      <c r="D1331" s="231"/>
      <c r="E1331" s="231"/>
      <c r="F1331" s="231"/>
      <c r="G1331" s="231"/>
      <c r="H1331" s="231"/>
      <c r="I1331" s="231"/>
      <c r="J1331" s="231"/>
      <c r="K1331" s="205"/>
      <c r="L1331" s="205"/>
      <c r="M1331" s="205"/>
      <c r="AF1331"/>
      <c r="AG1331"/>
      <c r="AH1331"/>
      <c r="AI1331"/>
      <c r="AJ1331"/>
      <c r="AK1331"/>
      <c r="AL1331"/>
      <c r="AM1331"/>
      <c r="AN1331"/>
      <c r="AO1331"/>
      <c r="AP1331"/>
    </row>
    <row r="1332" spans="1:42" s="151" customFormat="1" ht="15.75" customHeight="1">
      <c r="A1332" s="205"/>
      <c r="B1332" s="231"/>
      <c r="C1332" s="232"/>
      <c r="D1332" s="231"/>
      <c r="E1332" s="231"/>
      <c r="F1332" s="231"/>
      <c r="G1332" s="231"/>
      <c r="H1332" s="231"/>
      <c r="I1332" s="231"/>
      <c r="J1332" s="231"/>
      <c r="K1332" s="205"/>
      <c r="L1332" s="205"/>
      <c r="M1332" s="205"/>
      <c r="AF1332"/>
      <c r="AG1332"/>
      <c r="AH1332"/>
      <c r="AI1332"/>
      <c r="AJ1332"/>
      <c r="AK1332"/>
      <c r="AL1332"/>
      <c r="AM1332"/>
      <c r="AN1332"/>
      <c r="AO1332"/>
      <c r="AP1332"/>
    </row>
    <row r="1333" spans="1:42" s="151" customFormat="1" ht="15.75" customHeight="1">
      <c r="A1333" s="205"/>
      <c r="B1333" s="231"/>
      <c r="C1333" s="232"/>
      <c r="D1333" s="231"/>
      <c r="E1333" s="231"/>
      <c r="F1333" s="231"/>
      <c r="G1333" s="231"/>
      <c r="H1333" s="231"/>
      <c r="I1333" s="231"/>
      <c r="J1333" s="231"/>
      <c r="K1333" s="205"/>
      <c r="L1333" s="205"/>
      <c r="M1333" s="205"/>
      <c r="AF1333"/>
      <c r="AG1333"/>
      <c r="AH1333"/>
      <c r="AI1333"/>
      <c r="AJ1333"/>
      <c r="AK1333"/>
      <c r="AL1333"/>
      <c r="AM1333"/>
      <c r="AN1333"/>
      <c r="AO1333"/>
      <c r="AP1333"/>
    </row>
    <row r="1334" spans="1:42" s="151" customFormat="1" ht="15.75" customHeight="1">
      <c r="A1334" s="205"/>
      <c r="B1334" s="231"/>
      <c r="C1334" s="232"/>
      <c r="D1334" s="231"/>
      <c r="E1334" s="231"/>
      <c r="F1334" s="231"/>
      <c r="G1334" s="231"/>
      <c r="H1334" s="231"/>
      <c r="I1334" s="231"/>
      <c r="J1334" s="231"/>
      <c r="K1334" s="205"/>
      <c r="L1334" s="205"/>
      <c r="M1334" s="205"/>
      <c r="AF1334"/>
      <c r="AG1334"/>
      <c r="AH1334"/>
      <c r="AI1334"/>
      <c r="AJ1334"/>
      <c r="AK1334"/>
      <c r="AL1334"/>
      <c r="AM1334"/>
      <c r="AN1334"/>
      <c r="AO1334"/>
      <c r="AP1334"/>
    </row>
    <row r="1335" spans="1:42" s="151" customFormat="1" ht="15.75" customHeight="1">
      <c r="A1335" s="205"/>
      <c r="B1335" s="231"/>
      <c r="C1335" s="232"/>
      <c r="D1335" s="231"/>
      <c r="E1335" s="231"/>
      <c r="F1335" s="231"/>
      <c r="G1335" s="231"/>
      <c r="H1335" s="231"/>
      <c r="I1335" s="231"/>
      <c r="J1335" s="231"/>
      <c r="K1335" s="205"/>
      <c r="L1335" s="205"/>
      <c r="M1335" s="205"/>
      <c r="AF1335"/>
      <c r="AG1335"/>
      <c r="AH1335"/>
      <c r="AI1335"/>
      <c r="AJ1335"/>
      <c r="AK1335"/>
      <c r="AL1335"/>
      <c r="AM1335"/>
      <c r="AN1335"/>
      <c r="AO1335"/>
      <c r="AP1335"/>
    </row>
    <row r="1336" spans="1:42" s="151" customFormat="1" ht="15.75" customHeight="1">
      <c r="A1336" s="205"/>
      <c r="B1336" s="231"/>
      <c r="C1336" s="232"/>
      <c r="D1336" s="231"/>
      <c r="E1336" s="231"/>
      <c r="F1336" s="231"/>
      <c r="G1336" s="231"/>
      <c r="H1336" s="231"/>
      <c r="I1336" s="231"/>
      <c r="J1336" s="231"/>
      <c r="K1336" s="205"/>
      <c r="L1336" s="205"/>
      <c r="M1336" s="205"/>
      <c r="AF1336"/>
      <c r="AG1336"/>
      <c r="AH1336"/>
      <c r="AI1336"/>
      <c r="AJ1336"/>
      <c r="AK1336"/>
      <c r="AL1336"/>
      <c r="AM1336"/>
      <c r="AN1336"/>
      <c r="AO1336"/>
      <c r="AP1336"/>
    </row>
    <row r="1337" spans="1:42" s="151" customFormat="1" ht="15.75" customHeight="1">
      <c r="A1337" s="205"/>
      <c r="B1337" s="231"/>
      <c r="C1337" s="232"/>
      <c r="D1337" s="231"/>
      <c r="E1337" s="231"/>
      <c r="F1337" s="231"/>
      <c r="G1337" s="231"/>
      <c r="H1337" s="231"/>
      <c r="I1337" s="231"/>
      <c r="J1337" s="231"/>
      <c r="K1337" s="205"/>
      <c r="L1337" s="205"/>
      <c r="M1337" s="205"/>
      <c r="AF1337"/>
      <c r="AG1337"/>
      <c r="AH1337"/>
      <c r="AI1337"/>
      <c r="AJ1337"/>
      <c r="AK1337"/>
      <c r="AL1337"/>
      <c r="AM1337"/>
      <c r="AN1337"/>
      <c r="AO1337"/>
      <c r="AP1337"/>
    </row>
    <row r="1338" spans="1:42" s="151" customFormat="1" ht="15.75" customHeight="1">
      <c r="A1338" s="205"/>
      <c r="B1338" s="231"/>
      <c r="C1338" s="232"/>
      <c r="D1338" s="231"/>
      <c r="E1338" s="231"/>
      <c r="F1338" s="231"/>
      <c r="G1338" s="231"/>
      <c r="H1338" s="231"/>
      <c r="I1338" s="231"/>
      <c r="J1338" s="231"/>
      <c r="K1338" s="205"/>
      <c r="L1338" s="205"/>
      <c r="M1338" s="205"/>
      <c r="AF1338"/>
      <c r="AG1338"/>
      <c r="AH1338"/>
      <c r="AI1338"/>
      <c r="AJ1338"/>
      <c r="AK1338"/>
      <c r="AL1338"/>
      <c r="AM1338"/>
      <c r="AN1338"/>
      <c r="AO1338"/>
      <c r="AP1338"/>
    </row>
    <row r="1339" spans="1:42" s="151" customFormat="1" ht="15.75" customHeight="1">
      <c r="A1339" s="205"/>
      <c r="B1339" s="231"/>
      <c r="C1339" s="232"/>
      <c r="D1339" s="231"/>
      <c r="E1339" s="231"/>
      <c r="F1339" s="231"/>
      <c r="G1339" s="231"/>
      <c r="H1339" s="231"/>
      <c r="I1339" s="231"/>
      <c r="J1339" s="231"/>
      <c r="K1339" s="205"/>
      <c r="L1339" s="205"/>
      <c r="M1339" s="205"/>
      <c r="AF1339"/>
      <c r="AG1339"/>
      <c r="AH1339"/>
      <c r="AI1339"/>
      <c r="AJ1339"/>
      <c r="AK1339"/>
      <c r="AL1339"/>
      <c r="AM1339"/>
      <c r="AN1339"/>
      <c r="AO1339"/>
      <c r="AP1339"/>
    </row>
    <row r="1340" spans="1:42" s="151" customFormat="1" ht="15.75" customHeight="1">
      <c r="A1340" s="205"/>
      <c r="B1340" s="231"/>
      <c r="C1340" s="232"/>
      <c r="D1340" s="231"/>
      <c r="E1340" s="231"/>
      <c r="F1340" s="231"/>
      <c r="G1340" s="231"/>
      <c r="H1340" s="231"/>
      <c r="I1340" s="231"/>
      <c r="J1340" s="231"/>
      <c r="K1340" s="205"/>
      <c r="L1340" s="205"/>
      <c r="M1340" s="205"/>
      <c r="AF1340"/>
      <c r="AG1340"/>
      <c r="AH1340"/>
      <c r="AI1340"/>
      <c r="AJ1340"/>
      <c r="AK1340"/>
      <c r="AL1340"/>
      <c r="AM1340"/>
      <c r="AN1340"/>
      <c r="AO1340"/>
      <c r="AP1340"/>
    </row>
    <row r="1341" spans="1:42" s="151" customFormat="1" ht="15.75" customHeight="1">
      <c r="A1341" s="205"/>
      <c r="B1341" s="231"/>
      <c r="C1341" s="232"/>
      <c r="D1341" s="231"/>
      <c r="E1341" s="231"/>
      <c r="F1341" s="231"/>
      <c r="G1341" s="231"/>
      <c r="H1341" s="231"/>
      <c r="I1341" s="231"/>
      <c r="J1341" s="231"/>
      <c r="K1341" s="205"/>
      <c r="L1341" s="205"/>
      <c r="M1341" s="205"/>
      <c r="AF1341"/>
      <c r="AG1341"/>
      <c r="AH1341"/>
      <c r="AI1341"/>
      <c r="AJ1341"/>
      <c r="AK1341"/>
      <c r="AL1341"/>
      <c r="AM1341"/>
      <c r="AN1341"/>
      <c r="AO1341"/>
      <c r="AP1341"/>
    </row>
    <row r="1342" spans="1:42" s="151" customFormat="1" ht="15.75" customHeight="1">
      <c r="A1342" s="205"/>
      <c r="B1342" s="231"/>
      <c r="C1342" s="232"/>
      <c r="D1342" s="231"/>
      <c r="E1342" s="231"/>
      <c r="F1342" s="231"/>
      <c r="G1342" s="231"/>
      <c r="H1342" s="231"/>
      <c r="I1342" s="231"/>
      <c r="J1342" s="231"/>
      <c r="K1342" s="205"/>
      <c r="L1342" s="205"/>
      <c r="M1342" s="205"/>
      <c r="AF1342"/>
      <c r="AG1342"/>
      <c r="AH1342"/>
      <c r="AI1342"/>
      <c r="AJ1342"/>
      <c r="AK1342"/>
      <c r="AL1342"/>
      <c r="AM1342"/>
      <c r="AN1342"/>
      <c r="AO1342"/>
      <c r="AP1342"/>
    </row>
    <row r="1343" spans="1:42" s="151" customFormat="1" ht="15.75" customHeight="1">
      <c r="A1343" s="205"/>
      <c r="B1343" s="231"/>
      <c r="C1343" s="232"/>
      <c r="D1343" s="231"/>
      <c r="E1343" s="231"/>
      <c r="F1343" s="231"/>
      <c r="G1343" s="231"/>
      <c r="H1343" s="231"/>
      <c r="I1343" s="231"/>
      <c r="J1343" s="231"/>
      <c r="K1343" s="205"/>
      <c r="L1343" s="205"/>
      <c r="M1343" s="205"/>
      <c r="AF1343"/>
      <c r="AG1343"/>
      <c r="AH1343"/>
      <c r="AI1343"/>
      <c r="AJ1343"/>
      <c r="AK1343"/>
      <c r="AL1343"/>
      <c r="AM1343"/>
      <c r="AN1343"/>
      <c r="AO1343"/>
      <c r="AP1343"/>
    </row>
    <row r="1344" spans="1:42" s="151" customFormat="1" ht="15.75" customHeight="1">
      <c r="A1344" s="205"/>
      <c r="B1344" s="231"/>
      <c r="C1344" s="232"/>
      <c r="D1344" s="231"/>
      <c r="E1344" s="231"/>
      <c r="F1344" s="231"/>
      <c r="G1344" s="231"/>
      <c r="H1344" s="231"/>
      <c r="I1344" s="231"/>
      <c r="J1344" s="231"/>
      <c r="K1344" s="205"/>
      <c r="L1344" s="205"/>
      <c r="M1344" s="205"/>
      <c r="AF1344"/>
      <c r="AG1344"/>
      <c r="AH1344"/>
      <c r="AI1344"/>
      <c r="AJ1344"/>
      <c r="AK1344"/>
      <c r="AL1344"/>
      <c r="AM1344"/>
      <c r="AN1344"/>
      <c r="AO1344"/>
      <c r="AP1344"/>
    </row>
    <row r="1345" spans="2:10" ht="15.75" customHeight="1">
      <c r="B1345" s="231"/>
      <c r="C1345" s="232"/>
      <c r="D1345" s="231"/>
      <c r="E1345" s="231"/>
      <c r="F1345" s="231"/>
      <c r="G1345" s="231"/>
      <c r="H1345" s="231"/>
      <c r="I1345" s="231"/>
      <c r="J1345" s="231"/>
    </row>
    <row r="1346" spans="2:10" ht="15.75" customHeight="1">
      <c r="B1346" s="231"/>
      <c r="C1346" s="232"/>
      <c r="D1346" s="231"/>
      <c r="E1346" s="231"/>
      <c r="F1346" s="231"/>
      <c r="G1346" s="231"/>
      <c r="H1346" s="231"/>
      <c r="I1346" s="231"/>
      <c r="J1346" s="231"/>
    </row>
    <row r="1347" spans="2:10" ht="15.75" customHeight="1">
      <c r="B1347" s="231"/>
      <c r="C1347" s="232"/>
      <c r="D1347" s="231"/>
      <c r="E1347" s="231"/>
      <c r="F1347" s="231"/>
      <c r="G1347" s="231"/>
      <c r="H1347" s="231"/>
      <c r="I1347" s="231"/>
      <c r="J1347" s="231"/>
    </row>
    <row r="1348" spans="2:10" ht="15.75" customHeight="1">
      <c r="B1348" s="231"/>
      <c r="C1348" s="232"/>
      <c r="D1348" s="231"/>
      <c r="E1348" s="231"/>
      <c r="F1348" s="231"/>
      <c r="G1348" s="231"/>
      <c r="H1348" s="231"/>
      <c r="I1348" s="231"/>
      <c r="J1348" s="231"/>
    </row>
    <row r="1349" spans="2:10" ht="15.75" customHeight="1">
      <c r="B1349" s="231"/>
      <c r="C1349" s="232"/>
      <c r="D1349" s="231"/>
      <c r="E1349" s="231"/>
      <c r="F1349" s="231"/>
      <c r="G1349" s="231"/>
      <c r="H1349" s="231"/>
      <c r="I1349" s="231"/>
      <c r="J1349" s="231"/>
    </row>
    <row r="1350" spans="2:10" ht="15.75" customHeight="1">
      <c r="B1350" s="231"/>
      <c r="C1350" s="232"/>
      <c r="D1350" s="231"/>
      <c r="E1350" s="231"/>
      <c r="F1350" s="231"/>
      <c r="G1350" s="231"/>
      <c r="H1350" s="231"/>
      <c r="I1350" s="231"/>
      <c r="J1350" s="231"/>
    </row>
    <row r="1351" spans="2:10" ht="15.75" customHeight="1">
      <c r="B1351" s="231"/>
      <c r="C1351" s="232"/>
      <c r="D1351" s="231"/>
      <c r="E1351" s="231"/>
      <c r="F1351" s="231"/>
      <c r="G1351" s="231"/>
      <c r="H1351" s="231"/>
      <c r="I1351" s="231"/>
      <c r="J1351" s="231"/>
    </row>
    <row r="1352" spans="2:10" ht="15.75" customHeight="1">
      <c r="B1352" s="231"/>
      <c r="C1352" s="232"/>
      <c r="D1352" s="231"/>
      <c r="E1352" s="231"/>
      <c r="F1352" s="231"/>
      <c r="G1352" s="231"/>
      <c r="H1352" s="231"/>
      <c r="I1352" s="231"/>
      <c r="J1352" s="231"/>
    </row>
    <row r="1353" spans="2:10" ht="15.75" customHeight="1">
      <c r="B1353" s="231"/>
      <c r="C1353" s="232"/>
      <c r="D1353" s="231"/>
      <c r="E1353" s="231"/>
      <c r="F1353" s="231"/>
      <c r="G1353" s="231"/>
      <c r="H1353" s="231"/>
      <c r="I1353" s="231"/>
      <c r="J1353" s="231"/>
    </row>
    <row r="1354" spans="2:10" ht="15.75" customHeight="1">
      <c r="B1354" s="231"/>
      <c r="C1354" s="232"/>
      <c r="D1354" s="231"/>
      <c r="E1354" s="231"/>
      <c r="F1354" s="231"/>
      <c r="G1354" s="231"/>
      <c r="H1354" s="231"/>
      <c r="I1354" s="231"/>
      <c r="J1354" s="231"/>
    </row>
    <row r="1355" spans="2:10" ht="15.75" customHeight="1">
      <c r="B1355" s="231"/>
      <c r="C1355" s="232"/>
      <c r="D1355" s="231"/>
      <c r="E1355" s="231"/>
      <c r="F1355" s="231"/>
      <c r="G1355" s="231"/>
      <c r="H1355" s="231"/>
      <c r="I1355" s="231"/>
      <c r="J1355" s="231"/>
    </row>
    <row r="1356" spans="2:10" ht="15.75" customHeight="1">
      <c r="B1356" s="231"/>
      <c r="C1356" s="232"/>
      <c r="D1356" s="231"/>
      <c r="E1356" s="231"/>
      <c r="F1356" s="231"/>
      <c r="G1356" s="231"/>
      <c r="H1356" s="231"/>
      <c r="I1356" s="231"/>
      <c r="J1356" s="231"/>
    </row>
    <row r="1357" spans="2:10" ht="15.75" customHeight="1">
      <c r="B1357" s="231"/>
      <c r="C1357" s="232"/>
      <c r="D1357" s="231"/>
      <c r="E1357" s="231"/>
      <c r="F1357" s="231"/>
      <c r="G1357" s="231"/>
      <c r="H1357" s="231"/>
      <c r="I1357" s="231"/>
      <c r="J1357" s="231"/>
    </row>
    <row r="1358" spans="2:10" ht="15.75" customHeight="1">
      <c r="B1358" s="231"/>
      <c r="C1358" s="232"/>
      <c r="D1358" s="231"/>
      <c r="E1358" s="231"/>
      <c r="F1358" s="231"/>
      <c r="G1358" s="231"/>
      <c r="H1358" s="231"/>
      <c r="I1358" s="231"/>
      <c r="J1358" s="231"/>
    </row>
    <row r="1359" spans="2:10" ht="15.75" customHeight="1">
      <c r="B1359" s="231"/>
      <c r="C1359" s="232"/>
      <c r="D1359" s="231"/>
      <c r="E1359" s="231"/>
      <c r="F1359" s="231"/>
      <c r="G1359" s="231"/>
      <c r="H1359" s="231"/>
      <c r="I1359" s="231"/>
      <c r="J1359" s="231"/>
    </row>
    <row r="1360" spans="2:10" ht="15.75" customHeight="1">
      <c r="B1360" s="231"/>
      <c r="C1360" s="232"/>
      <c r="D1360" s="231"/>
      <c r="E1360" s="231"/>
      <c r="F1360" s="231"/>
      <c r="G1360" s="231"/>
      <c r="H1360" s="231"/>
      <c r="I1360" s="231"/>
      <c r="J1360" s="231"/>
    </row>
    <row r="1361" spans="2:10" ht="15.75" customHeight="1">
      <c r="B1361" s="231"/>
      <c r="C1361" s="232"/>
      <c r="D1361" s="231"/>
      <c r="E1361" s="231"/>
      <c r="F1361" s="231"/>
      <c r="G1361" s="231"/>
      <c r="H1361" s="231"/>
      <c r="I1361" s="231"/>
      <c r="J1361" s="231"/>
    </row>
    <row r="1362" spans="2:10" ht="15.75" customHeight="1">
      <c r="B1362" s="231"/>
      <c r="C1362" s="232"/>
      <c r="D1362" s="231"/>
      <c r="E1362" s="231"/>
      <c r="F1362" s="231"/>
      <c r="G1362" s="231"/>
      <c r="H1362" s="231"/>
      <c r="I1362" s="231"/>
      <c r="J1362" s="231"/>
    </row>
    <row r="1363" spans="2:10" ht="15.75" customHeight="1">
      <c r="B1363" s="231"/>
      <c r="C1363" s="232"/>
      <c r="D1363" s="231"/>
      <c r="E1363" s="231"/>
      <c r="F1363" s="231"/>
      <c r="G1363" s="231"/>
      <c r="H1363" s="231"/>
      <c r="I1363" s="231"/>
      <c r="J1363" s="231"/>
    </row>
    <row r="1364" spans="2:10" ht="15.75" customHeight="1">
      <c r="B1364" s="231"/>
      <c r="C1364" s="232"/>
      <c r="D1364" s="231"/>
      <c r="E1364" s="231"/>
      <c r="F1364" s="231"/>
      <c r="G1364" s="231"/>
      <c r="H1364" s="231"/>
      <c r="I1364" s="231"/>
      <c r="J1364" s="231"/>
    </row>
    <row r="1365" spans="2:10" ht="15.75" customHeight="1">
      <c r="B1365" s="231"/>
      <c r="C1365" s="232"/>
      <c r="D1365" s="231"/>
      <c r="E1365" s="231"/>
      <c r="F1365" s="231"/>
      <c r="G1365" s="231"/>
      <c r="H1365" s="231"/>
      <c r="I1365" s="231"/>
      <c r="J1365" s="231"/>
    </row>
    <row r="1366" spans="2:10" ht="15.75" customHeight="1">
      <c r="B1366" s="231"/>
      <c r="C1366" s="232"/>
      <c r="D1366" s="231"/>
      <c r="E1366" s="231"/>
      <c r="F1366" s="231"/>
      <c r="G1366" s="231"/>
      <c r="H1366" s="231"/>
      <c r="I1366" s="231"/>
      <c r="J1366" s="231"/>
    </row>
    <row r="1367" spans="2:10" ht="15.75" customHeight="1">
      <c r="B1367" s="231"/>
      <c r="C1367" s="232"/>
      <c r="D1367" s="231"/>
      <c r="E1367" s="231"/>
      <c r="F1367" s="231"/>
      <c r="G1367" s="231"/>
      <c r="H1367" s="231"/>
      <c r="I1367" s="231"/>
      <c r="J1367" s="231"/>
    </row>
    <row r="1368" spans="2:10" ht="15.75" customHeight="1">
      <c r="B1368" s="231"/>
      <c r="C1368" s="232"/>
      <c r="D1368" s="231"/>
      <c r="E1368" s="231"/>
      <c r="F1368" s="231"/>
      <c r="G1368" s="231"/>
      <c r="H1368" s="231"/>
      <c r="I1368" s="231"/>
      <c r="J1368" s="231"/>
    </row>
    <row r="1369" spans="2:10" ht="15.75" customHeight="1">
      <c r="B1369" s="231"/>
      <c r="C1369" s="232"/>
      <c r="D1369" s="231"/>
      <c r="E1369" s="231"/>
      <c r="F1369" s="231"/>
      <c r="G1369" s="231"/>
      <c r="H1369" s="231"/>
      <c r="I1369" s="231"/>
      <c r="J1369" s="231"/>
    </row>
    <row r="1370" spans="2:10" ht="15.75" customHeight="1">
      <c r="B1370" s="231"/>
      <c r="C1370" s="232"/>
      <c r="D1370" s="231"/>
      <c r="E1370" s="231"/>
      <c r="F1370" s="231"/>
      <c r="G1370" s="231"/>
      <c r="H1370" s="231"/>
      <c r="I1370" s="231"/>
      <c r="J1370" s="231"/>
    </row>
  </sheetData>
  <sheetProtection algorithmName="SHA-512" hashValue="8TVOoKyqxa0JcNKikmgIpmFJsTOia6Dv8LMw9tF1usPQjVPqzQ8PBVarxkzoycAqZm13kGQawdBYqGdYZaKJJg==" saltValue="RNeVur7dZg3QQUURt/SFcw==" spinCount="100000" sheet="1" objects="1" scenarios="1"/>
  <dataConsolidate/>
  <mergeCells count="11">
    <mergeCell ref="B4:D4"/>
    <mergeCell ref="G4:H4"/>
    <mergeCell ref="J4:K4"/>
    <mergeCell ref="B2:C2"/>
    <mergeCell ref="B3:C3"/>
    <mergeCell ref="D2:F2"/>
    <mergeCell ref="G2:H2"/>
    <mergeCell ref="I2:K2"/>
    <mergeCell ref="D3:E3"/>
    <mergeCell ref="G3:H3"/>
    <mergeCell ref="J3:K3"/>
  </mergeCells>
  <phoneticPr fontId="1"/>
  <conditionalFormatting sqref="C10:C1011">
    <cfRule type="expression" dxfId="25" priority="7">
      <formula>AR10=1</formula>
    </cfRule>
  </conditionalFormatting>
  <conditionalFormatting sqref="G40:G1011">
    <cfRule type="expression" dxfId="24" priority="8">
      <formula>AT40=1</formula>
    </cfRule>
  </conditionalFormatting>
  <conditionalFormatting sqref="H16:H109">
    <cfRule type="expression" dxfId="23" priority="9">
      <formula>AU16=1</formula>
    </cfRule>
  </conditionalFormatting>
  <conditionalFormatting sqref="H110:H209">
    <cfRule type="expression" dxfId="22" priority="10">
      <formula>AU110=1</formula>
    </cfRule>
  </conditionalFormatting>
  <conditionalFormatting sqref="H211:H510">
    <cfRule type="expression" dxfId="21" priority="11">
      <formula>AU211=1</formula>
    </cfRule>
  </conditionalFormatting>
  <conditionalFormatting sqref="H512:H1011">
    <cfRule type="expression" dxfId="20" priority="12">
      <formula>AU512=1</formula>
    </cfRule>
  </conditionalFormatting>
  <conditionalFormatting sqref="G1026:G1219">
    <cfRule type="expression" dxfId="19" priority="13">
      <formula>AS1026=1</formula>
    </cfRule>
  </conditionalFormatting>
  <conditionalFormatting sqref="G1227:G1327">
    <cfRule type="expression" dxfId="18" priority="14">
      <formula>AS1227=1</formula>
    </cfRule>
  </conditionalFormatting>
  <conditionalFormatting sqref="C1227:C1327">
    <cfRule type="expression" dxfId="17" priority="15">
      <formula>AR1226=1</formula>
    </cfRule>
  </conditionalFormatting>
  <conditionalFormatting sqref="C1019:C1219">
    <cfRule type="expression" dxfId="16" priority="16">
      <formula>AR1019=1</formula>
    </cfRule>
  </conditionalFormatting>
  <conditionalFormatting sqref="D10:D1011">
    <cfRule type="expression" dxfId="15" priority="17">
      <formula>AS10=1</formula>
    </cfRule>
  </conditionalFormatting>
  <conditionalFormatting sqref="G4:H4">
    <cfRule type="expression" dxfId="14" priority="4">
      <formula>$G$4="対象"</formula>
    </cfRule>
  </conditionalFormatting>
  <conditionalFormatting sqref="J8:J1011">
    <cfRule type="expression" dxfId="13" priority="18">
      <formula>$U8="一部確認"</formula>
    </cfRule>
    <cfRule type="expression" dxfId="12" priority="19">
      <formula>$U8="確認"</formula>
    </cfRule>
    <cfRule type="expression" dxfId="11" priority="20">
      <formula>$U8="一部対象外"</formula>
    </cfRule>
    <cfRule type="expression" dxfId="10" priority="21">
      <formula>$U8="OK"</formula>
    </cfRule>
    <cfRule type="expression" dxfId="9" priority="22">
      <formula>$U8="対象外"</formula>
    </cfRule>
  </conditionalFormatting>
  <conditionalFormatting sqref="E4">
    <cfRule type="expression" dxfId="8" priority="5">
      <formula>$E$4="対象外"</formula>
    </cfRule>
    <cfRule type="expression" dxfId="7" priority="6">
      <formula>$E$4="対象"</formula>
    </cfRule>
  </conditionalFormatting>
  <conditionalFormatting sqref="G3:H3">
    <cfRule type="expression" dxfId="6" priority="3">
      <formula>G3="充実支援-1/2補助対象者"</formula>
    </cfRule>
  </conditionalFormatting>
  <conditionalFormatting sqref="J7">
    <cfRule type="expression" dxfId="5" priority="23">
      <formula>$Z5="一部確認"</formula>
    </cfRule>
    <cfRule type="expression" dxfId="4" priority="24">
      <formula>$Z5="確認"</formula>
    </cfRule>
    <cfRule type="expression" dxfId="3" priority="25">
      <formula>$Z5="一部対象外"</formula>
    </cfRule>
    <cfRule type="expression" dxfId="2" priority="26">
      <formula>$Z5="OK"</formula>
    </cfRule>
    <cfRule type="expression" dxfId="1" priority="27">
      <formula>$Z5="対象外"</formula>
    </cfRule>
  </conditionalFormatting>
  <conditionalFormatting sqref="AQ3">
    <cfRule type="expression" dxfId="0" priority="28">
      <formula>R$6&lt;#REF!</formula>
    </cfRule>
  </conditionalFormatting>
  <dataValidations count="9">
    <dataValidation type="decimal" operator="greaterThanOrEqual" allowBlank="1" showErrorMessage="1" sqref="H1013 J1013" xr:uid="{5EE611BF-3E0A-4235-BF35-59C26EEA1BBB}">
      <formula1>0</formula1>
    </dataValidation>
    <dataValidation type="list" allowBlank="1" showInputMessage="1" showErrorMessage="1" sqref="H10:H209 H1019:H1220 H1227:H1328 H512:H1011 H211:H510" xr:uid="{37748744-6E21-4B81-9029-1444C13F839A}">
      <formula1>INDIRECT("税率")</formula1>
    </dataValidation>
    <dataValidation type="list" allowBlank="1" showInputMessage="1" showErrorMessage="1" sqref="C1227:C1328 C1019:C1220 C512:C1011 C211:C510 C10:C209" xr:uid="{4C92C1EB-4E79-4D08-96EE-A494E3A46B3D}">
      <formula1>INDIRECT("取組")</formula1>
    </dataValidation>
    <dataValidation type="list" allowBlank="1" showInputMessage="1" showErrorMessage="1" sqref="D1227:D1328 D1019:D1220 D512:D1011 D211:D510 D10:D209" xr:uid="{2FCED59B-2F78-445B-9CC6-ED9DC1C51F8D}">
      <formula1>INDIRECT("科目")</formula1>
    </dataValidation>
    <dataValidation type="list" allowBlank="1" showInputMessage="1" showErrorMessage="1" sqref="K512:K1011 K211:K510 K10:K209" xr:uid="{F5F25952-212B-4931-913F-6B650C8F72CB}">
      <formula1>INDIRECT("決済方法")</formula1>
    </dataValidation>
    <dataValidation type="list" allowBlank="1" showInputMessage="1" showErrorMessage="1" sqref="I2:K2" xr:uid="{6C7D0284-02C4-41AC-926C-4CC3A5C06858}">
      <formula1>INDIRECT("区分")</formula1>
    </dataValidation>
    <dataValidation type="list" allowBlank="1" showInputMessage="1" showErrorMessage="1" sqref="E4" xr:uid="{D8552831-17FB-40D7-8A63-65B9521772D6}">
      <formula1>"対象,対象外"</formula1>
    </dataValidation>
    <dataValidation type="list" allowBlank="1" showInputMessage="1" showErrorMessage="1" sqref="G4:H4" xr:uid="{738ADE6E-DD94-4C6A-948C-A44BC270A78B}">
      <formula1>"対象,対象外,キャンセル支援未申請"</formula1>
    </dataValidation>
    <dataValidation type="list" allowBlank="1" showInputMessage="1" showErrorMessage="1" sqref="E10:E38" xr:uid="{509E1528-942A-464A-8AA2-62B8DF96FDB1}">
      <formula1>INDIRECT(SUBSTITUTE(SUBSTITUTE(D10,"(","_"),")",""))</formula1>
    </dataValidation>
  </dataValidations>
  <pageMargins left="0.23622047244094491" right="0.23622047244094491" top="0.74803149606299213" bottom="0.74803149606299213" header="0" footer="0"/>
  <pageSetup paperSize="8" scale="79" fitToHeight="0" orientation="portrait" r:id="rId1"/>
  <headerFooter>
    <oddHeader>&amp;C&amp;A</oddHeader>
    <oddFooter>&amp;C&amp;P/&amp;R&amp;F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986E7-E359-420F-8344-33FA3915E438}">
  <sheetPr>
    <tabColor theme="1"/>
  </sheetPr>
  <dimension ref="A1:O44"/>
  <sheetViews>
    <sheetView zoomScale="85" zoomScaleNormal="85" workbookViewId="0">
      <selection activeCell="P18" sqref="P18"/>
    </sheetView>
  </sheetViews>
  <sheetFormatPr defaultColWidth="8.6640625" defaultRowHeight="15"/>
  <cols>
    <col min="1" max="1" width="2.1640625" style="33" customWidth="1"/>
    <col min="2" max="2" width="8.6640625" style="33"/>
    <col min="3" max="3" width="11.08203125" style="33" customWidth="1"/>
    <col min="4" max="4" width="21.4140625" style="33" customWidth="1"/>
    <col min="5" max="5" width="18.1640625" style="33" customWidth="1"/>
    <col min="6" max="6" width="19.4140625" style="33" customWidth="1"/>
    <col min="7" max="7" width="8.6640625" style="33"/>
    <col min="8" max="8" width="9.4140625" style="33" customWidth="1"/>
    <col min="9" max="9" width="22" style="33" customWidth="1"/>
    <col min="10" max="10" width="19.58203125" style="33" customWidth="1"/>
    <col min="11" max="16384" width="8.6640625" style="33"/>
  </cols>
  <sheetData>
    <row r="1" spans="1:15" ht="20" customHeight="1" thickBot="1">
      <c r="A1" s="72" t="s">
        <v>620</v>
      </c>
    </row>
    <row r="2" spans="1:15">
      <c r="B2" s="73" t="s">
        <v>89</v>
      </c>
      <c r="C2" s="74"/>
      <c r="D2" s="44"/>
      <c r="E2" s="44"/>
      <c r="F2" s="44"/>
      <c r="G2" s="44"/>
      <c r="H2" s="44"/>
      <c r="I2" s="44"/>
      <c r="J2" s="44"/>
      <c r="K2" s="44"/>
      <c r="L2" s="32"/>
      <c r="N2" s="33" t="s">
        <v>621</v>
      </c>
    </row>
    <row r="3" spans="1:15">
      <c r="B3" s="45"/>
      <c r="D3" s="46" t="s">
        <v>622</v>
      </c>
      <c r="E3" s="46" t="s">
        <v>623</v>
      </c>
      <c r="F3" s="46" t="s">
        <v>91</v>
      </c>
      <c r="G3" s="63"/>
      <c r="H3" s="43"/>
      <c r="I3" s="46" t="s">
        <v>622</v>
      </c>
      <c r="J3" s="46" t="s">
        <v>623</v>
      </c>
      <c r="K3" s="64"/>
      <c r="L3" s="35"/>
      <c r="O3" s="33" t="s">
        <v>624</v>
      </c>
    </row>
    <row r="4" spans="1:15">
      <c r="B4" s="45"/>
      <c r="C4" s="36" t="s">
        <v>92</v>
      </c>
      <c r="D4" s="65">
        <f>SUMIF(収支報告書!$C$10:$C$1011,$C4,収支報告書!$J$10:$J$1011)</f>
        <v>0</v>
      </c>
      <c r="E4" s="65">
        <f>SUMIF(収支報告書!$C$1019:$C$1219,$C4,収支報告書!$G$1019:$G$1219)</f>
        <v>0</v>
      </c>
      <c r="F4" s="65">
        <f>SUMIF(収支報告書!$C$1227:$C$1327,$C4,収支報告書!$G$1227:$H$1327)</f>
        <v>0</v>
      </c>
      <c r="G4" s="66"/>
      <c r="H4" s="36" t="s">
        <v>93</v>
      </c>
      <c r="I4" s="65">
        <f>SUMIF(収支報告書!$C$10:$C$1011,$H4,収支報告書!$J$10:$J$1011)</f>
        <v>0</v>
      </c>
      <c r="J4" s="65">
        <f>SUMIF(収支報告書!$C$1019:$C$1219,$H4,収支報告書!$G$1019:$G$1219)</f>
        <v>0</v>
      </c>
      <c r="K4" s="55"/>
      <c r="L4" s="35"/>
    </row>
    <row r="5" spans="1:15">
      <c r="B5" s="45"/>
      <c r="C5" s="36" t="s">
        <v>94</v>
      </c>
      <c r="D5" s="65">
        <f>SUMIF(収支報告書!$C$10:$C$1011,$C5,収支報告書!$J$10:$J$1011)</f>
        <v>0</v>
      </c>
      <c r="E5" s="65">
        <f>SUMIF(収支報告書!$C$1019:$C$1219,$C5,収支報告書!$G$1019:$G$1219)</f>
        <v>0</v>
      </c>
      <c r="F5" s="65">
        <f>SUMIF(収支報告書!$C$1227:$C$1327,$C5,収支報告書!$G$1227:$H$1327)</f>
        <v>0</v>
      </c>
      <c r="G5" s="66"/>
      <c r="H5" s="36" t="s">
        <v>95</v>
      </c>
      <c r="I5" s="65">
        <f>SUMIF(収支報告書!$C$10:$C$1011,$H5,収支報告書!$J$10:$J$1011)</f>
        <v>0</v>
      </c>
      <c r="J5" s="65">
        <f>SUMIF(収支報告書!$C$1019:$C$1219,$H5,収支報告書!$G$1019:$G$1219)</f>
        <v>0</v>
      </c>
      <c r="K5" s="55"/>
      <c r="L5" s="35"/>
    </row>
    <row r="6" spans="1:15">
      <c r="B6" s="45"/>
      <c r="C6" s="36" t="s">
        <v>96</v>
      </c>
      <c r="D6" s="65">
        <f>SUMIF(収支報告書!$C$10:$C$1011,$C6,収支報告書!$J$10:$J$1011)</f>
        <v>0</v>
      </c>
      <c r="E6" s="65">
        <f>SUMIF(収支報告書!$C$1019:$C$1219,$C6,収支報告書!$G$1019:$G$1219)</f>
        <v>0</v>
      </c>
      <c r="F6" s="65">
        <f>SUMIF(収支報告書!$C$1227:$C$1327,$C6,収支報告書!$G$1227:$H$1327)</f>
        <v>0</v>
      </c>
      <c r="G6" s="66"/>
      <c r="H6" s="36" t="s">
        <v>97</v>
      </c>
      <c r="I6" s="65">
        <f>SUMIF(収支報告書!$C$10:$C$1011,$H6,収支報告書!$J$10:$J$1011)</f>
        <v>0</v>
      </c>
      <c r="J6" s="65">
        <f>SUMIF(収支報告書!$C$1019:$C$1219,$H6,収支報告書!$G$1019:$G$1219)</f>
        <v>0</v>
      </c>
      <c r="K6" s="55"/>
      <c r="L6" s="35"/>
      <c r="N6" s="33" t="s">
        <v>625</v>
      </c>
    </row>
    <row r="7" spans="1:15">
      <c r="B7" s="45"/>
      <c r="C7" s="36" t="s">
        <v>98</v>
      </c>
      <c r="D7" s="65">
        <f>SUMIF(収支報告書!$C$10:$C$1011,$C7,収支報告書!$J$10:$J$1011)</f>
        <v>0</v>
      </c>
      <c r="E7" s="65">
        <f>SUMIF(収支報告書!$C$1019:$C$1219,$C7,収支報告書!$G$1019:$G$1219)</f>
        <v>0</v>
      </c>
      <c r="F7" s="65">
        <f>SUMIF(収支報告書!$C$1227:$C$1327,$C7,収支報告書!$G$1227:$H$1327)</f>
        <v>0</v>
      </c>
      <c r="G7" s="66"/>
      <c r="H7" s="36" t="s">
        <v>99</v>
      </c>
      <c r="I7" s="65">
        <f>SUMIF(収支報告書!$C$10:$C$1011,$H7,収支報告書!$J$10:$J$1011)</f>
        <v>0</v>
      </c>
      <c r="J7" s="65">
        <f>SUMIF(収支報告書!$C$1019:$C$1219,$H7,収支報告書!$G$1019:$G$1219)</f>
        <v>0</v>
      </c>
      <c r="K7" s="55"/>
      <c r="L7" s="35"/>
      <c r="O7" s="33" t="s">
        <v>626</v>
      </c>
    </row>
    <row r="8" spans="1:15">
      <c r="B8" s="45"/>
      <c r="C8" s="36" t="s">
        <v>100</v>
      </c>
      <c r="D8" s="65">
        <f>SUMIF(収支報告書!$C$10:$C$1011,$C8,収支報告書!$J$10:$J$1011)</f>
        <v>0</v>
      </c>
      <c r="E8" s="65">
        <f>SUMIF(収支報告書!$C$1019:$C$1219,$C8,収支報告書!$G$1019:$G$1219)</f>
        <v>0</v>
      </c>
      <c r="F8" s="65">
        <f>SUMIF(収支報告書!$C$1227:$C$1327,$C8,収支報告書!$G$1227:$H$1327)</f>
        <v>0</v>
      </c>
      <c r="G8" s="66"/>
      <c r="H8" s="36" t="s">
        <v>101</v>
      </c>
      <c r="I8" s="65">
        <f>SUMIF(収支報告書!$C$10:$C$1011,$H8,収支報告書!$J$10:$J$1011)</f>
        <v>0</v>
      </c>
      <c r="J8" s="65">
        <f>SUMIF(収支報告書!$C$1019:$C$1219,$H8,収支報告書!$G$1019:$G$1219)</f>
        <v>0</v>
      </c>
      <c r="K8" s="55"/>
      <c r="L8" s="35"/>
      <c r="O8" s="33" t="s">
        <v>627</v>
      </c>
    </row>
    <row r="9" spans="1:15">
      <c r="B9" s="45"/>
      <c r="C9" s="36" t="s">
        <v>102</v>
      </c>
      <c r="D9" s="65">
        <f>SUMIF(収支報告書!$C$10:$C$1011,$C9,収支報告書!$J$10:$J$1011)</f>
        <v>0</v>
      </c>
      <c r="E9" s="65">
        <f>SUMIF(収支報告書!$C$1019:$C$1219,$C9,収支報告書!$G$1019:$G$1219)</f>
        <v>0</v>
      </c>
      <c r="F9" s="65">
        <f>SUMIF(収支報告書!$C$1227:$C$1327,$C9,収支報告書!$G$1227:$H$1327)</f>
        <v>0</v>
      </c>
      <c r="G9" s="66"/>
      <c r="H9" s="36" t="s">
        <v>103</v>
      </c>
      <c r="I9" s="65">
        <f>SUMIF(収支報告書!$C$10:$C$1011,$H9,収支報告書!$J$10:$J$1011)</f>
        <v>0</v>
      </c>
      <c r="J9" s="65">
        <f>SUMIF(収支報告書!$C$1019:$C$1219,$H9,収支報告書!$G$1019:$G$1219)</f>
        <v>0</v>
      </c>
      <c r="K9" s="55"/>
      <c r="L9" s="35"/>
      <c r="O9" s="33" t="s">
        <v>628</v>
      </c>
    </row>
    <row r="10" spans="1:15">
      <c r="B10" s="45"/>
      <c r="C10" s="36" t="s">
        <v>104</v>
      </c>
      <c r="D10" s="65">
        <f>SUMIF(収支報告書!$C$10:$C$1011,$C10,収支報告書!$J$10:$J$1011)</f>
        <v>0</v>
      </c>
      <c r="E10" s="65">
        <f>SUMIF(収支報告書!$C$1019:$C$1219,$C10,収支報告書!$G$1019:$G$1219)</f>
        <v>0</v>
      </c>
      <c r="F10" s="65">
        <f>SUMIF(収支報告書!$C$1227:$C$1327,$C10,収支報告書!$G$1227:$H$1327)</f>
        <v>0</v>
      </c>
      <c r="G10" s="66"/>
      <c r="H10" s="36" t="s">
        <v>105</v>
      </c>
      <c r="I10" s="65">
        <f>SUMIF(収支報告書!$C$10:$C$1011,$H10,収支報告書!$J$10:$J$1011)</f>
        <v>0</v>
      </c>
      <c r="J10" s="65">
        <f>SUMIF(収支報告書!$C$1019:$C$1219,$H10,収支報告書!$G$1019:$G$1219)</f>
        <v>0</v>
      </c>
      <c r="K10" s="55"/>
      <c r="L10" s="35"/>
      <c r="N10" s="33" t="s">
        <v>629</v>
      </c>
    </row>
    <row r="11" spans="1:15">
      <c r="B11" s="45"/>
      <c r="C11" s="36" t="s">
        <v>106</v>
      </c>
      <c r="D11" s="65">
        <f>SUMIF(収支報告書!$C$10:$C$1011,$C11,収支報告書!$J$10:$J$1011)</f>
        <v>0</v>
      </c>
      <c r="E11" s="65">
        <f>SUMIF(収支報告書!$C$1019:$C$1219,$C11,収支報告書!$G$1019:$G$1219)</f>
        <v>0</v>
      </c>
      <c r="F11" s="65">
        <f>SUMIF(収支報告書!$C$1227:$C$1327,$C11,収支報告書!$G$1227:$H$1327)</f>
        <v>0</v>
      </c>
      <c r="G11" s="66"/>
      <c r="H11" s="36" t="s">
        <v>107</v>
      </c>
      <c r="I11" s="65">
        <f>SUMIF(収支報告書!$C$10:$C$1011,$H11,収支報告書!$J$10:$J$1011)</f>
        <v>0</v>
      </c>
      <c r="J11" s="65">
        <f>SUMIF(収支報告書!$C$1019:$C$1219,$H11,収支報告書!$G$1019:$G$1219)</f>
        <v>0</v>
      </c>
      <c r="K11" s="55"/>
      <c r="L11" s="35"/>
      <c r="O11" s="33" t="s">
        <v>626</v>
      </c>
    </row>
    <row r="12" spans="1:15">
      <c r="B12" s="45"/>
      <c r="C12" s="36" t="s">
        <v>108</v>
      </c>
      <c r="D12" s="65">
        <f>SUMIF(収支報告書!$C$10:$C$1011,$C12,収支報告書!$J$10:$J$1011)</f>
        <v>0</v>
      </c>
      <c r="E12" s="65">
        <f>SUMIF(収支報告書!$C$1019:$C$1219,$C12,収支報告書!$G$1019:$G$1219)</f>
        <v>0</v>
      </c>
      <c r="F12" s="65">
        <f>SUMIF(収支報告書!$C$1227:$C$1327,$C12,収支報告書!$G$1227:$H$1327)</f>
        <v>0</v>
      </c>
      <c r="G12" s="66"/>
      <c r="H12" s="36" t="s">
        <v>109</v>
      </c>
      <c r="I12" s="65">
        <f>SUMIF(収支報告書!$C$10:$C$1011,$H12,収支報告書!$J$10:$J$1011)</f>
        <v>0</v>
      </c>
      <c r="J12" s="65">
        <f>SUMIF(収支報告書!$C$1019:$C$1219,$H12,収支報告書!$G$1019:$G$1219)</f>
        <v>0</v>
      </c>
      <c r="K12" s="55"/>
      <c r="L12" s="35"/>
      <c r="O12" s="33" t="s">
        <v>630</v>
      </c>
    </row>
    <row r="13" spans="1:15">
      <c r="B13" s="45"/>
      <c r="C13" s="36" t="s">
        <v>110</v>
      </c>
      <c r="D13" s="65">
        <f>SUMIF(収支報告書!$C$10:$C$1011,$C13,収支報告書!$J$10:$J$1011)</f>
        <v>0</v>
      </c>
      <c r="E13" s="65">
        <f>SUMIF(収支報告書!$C$1019:$C$1219,$C13,収支報告書!$G$1019:$G$1219)</f>
        <v>0</v>
      </c>
      <c r="F13" s="65">
        <f>SUMIF(収支報告書!$C$1227:$C$1327,$C13,収支報告書!$G$1227:$H$1327)</f>
        <v>0</v>
      </c>
      <c r="G13" s="66"/>
      <c r="H13" s="75" t="s">
        <v>631</v>
      </c>
      <c r="I13" s="65">
        <f>SUMIF(収支報告書!$C$10:$C$1011,$H13,収支報告書!$J$10:$J$1011)</f>
        <v>0</v>
      </c>
      <c r="J13" s="65">
        <f>SUMIF(収支報告書!$C$1019:$C$1219,$H13,収支報告書!$G$1019:$G$1219)</f>
        <v>0</v>
      </c>
      <c r="K13" s="55"/>
      <c r="L13" s="35"/>
      <c r="O13" s="33" t="s">
        <v>632</v>
      </c>
    </row>
    <row r="14" spans="1:15" ht="15.5" thickBot="1">
      <c r="B14" s="45"/>
      <c r="C14" s="36" t="s">
        <v>112</v>
      </c>
      <c r="D14" s="65">
        <f>SUMIF(収支報告書!$C$10:$C$1011,$C14,収支報告書!$J$10:$J$1011)</f>
        <v>0</v>
      </c>
      <c r="E14" s="65">
        <f>SUMIF(収支報告書!$C$1019:$C$1219,$C14,収支報告書!$G$1019:$G$1219)</f>
        <v>0</v>
      </c>
      <c r="F14" s="65">
        <f>SUMIF(収支報告書!$C$1227:$C$1327,$C14,収支報告書!$G$1227:$H$1327)</f>
        <v>0</v>
      </c>
      <c r="G14" s="66"/>
      <c r="H14" s="76" t="s">
        <v>113</v>
      </c>
      <c r="I14" s="77">
        <f>SUM(I4:I13)</f>
        <v>0</v>
      </c>
      <c r="J14" s="77">
        <f>SUM(J4:J13)</f>
        <v>0</v>
      </c>
      <c r="K14" s="70"/>
      <c r="L14" s="35"/>
    </row>
    <row r="15" spans="1:15" ht="15.5" thickTop="1">
      <c r="B15" s="45"/>
      <c r="C15" s="36" t="s">
        <v>114</v>
      </c>
      <c r="D15" s="65">
        <f>SUMIF(収支報告書!$C$10:$C$1011,$C15,収支報告書!$J$10:$J$1011)</f>
        <v>0</v>
      </c>
      <c r="E15" s="65">
        <f>SUMIF(収支報告書!$C$1019:$C$1219,$C15,収支報告書!$G$1019:$G$1219)</f>
        <v>0</v>
      </c>
      <c r="F15" s="65">
        <f>SUMIF(収支報告書!$C$1227:$C$1327,$C15,収支報告書!$G$1227:$H$1327)</f>
        <v>0</v>
      </c>
      <c r="G15" s="71"/>
      <c r="L15" s="35"/>
      <c r="N15" s="33" t="s">
        <v>633</v>
      </c>
    </row>
    <row r="16" spans="1:15">
      <c r="B16" s="45"/>
      <c r="C16" s="36" t="s">
        <v>115</v>
      </c>
      <c r="D16" s="65">
        <f>SUMIF(収支報告書!$C$10:$C$1011,$C16,収支報告書!$J$10:$J$1011)</f>
        <v>0</v>
      </c>
      <c r="E16" s="65">
        <f>SUMIF(収支報告書!$C$1019:$C$1219,$C16,収支報告書!$G$1019:$G$1219)</f>
        <v>0</v>
      </c>
      <c r="F16" s="65">
        <f>SUMIF(収支報告書!$C$1227:$C$1327,$C16,収支報告書!$G$1227:$H$1327)</f>
        <v>0</v>
      </c>
      <c r="G16" s="71"/>
      <c r="L16" s="35"/>
    </row>
    <row r="17" spans="2:12">
      <c r="B17" s="45"/>
      <c r="C17" s="36" t="s">
        <v>116</v>
      </c>
      <c r="D17" s="65">
        <f>SUMIF(収支報告書!$C$10:$C$1011,$C17,収支報告書!$J$10:$J$1011)</f>
        <v>0</v>
      </c>
      <c r="E17" s="65">
        <f>SUMIF(収支報告書!$C$1019:$C$1219,$C17,収支報告書!$G$1019:$G$1219)</f>
        <v>0</v>
      </c>
      <c r="F17" s="65">
        <f>SUMIF(収支報告書!$C$1227:$C$1327,$C17,収支報告書!$G$1227:$H$1327)</f>
        <v>0</v>
      </c>
      <c r="G17" s="71"/>
      <c r="L17" s="35"/>
    </row>
    <row r="18" spans="2:12">
      <c r="B18" s="45"/>
      <c r="C18" s="36" t="s">
        <v>117</v>
      </c>
      <c r="D18" s="65">
        <f>SUMIF(収支報告書!$C$10:$C$1011,$C18,収支報告書!$J$10:$J$1011)</f>
        <v>0</v>
      </c>
      <c r="E18" s="65">
        <f>SUMIF(収支報告書!$C$1019:$C$1219,$C18,収支報告書!$G$1019:$G$1219)</f>
        <v>0</v>
      </c>
      <c r="F18" s="65">
        <f>SUMIF(収支報告書!$C$1227:$C$1327,$C18,収支報告書!$G$1227:$H$1327)</f>
        <v>0</v>
      </c>
      <c r="G18" s="71"/>
      <c r="L18" s="35"/>
    </row>
    <row r="19" spans="2:12">
      <c r="B19" s="45"/>
      <c r="C19" s="36" t="s">
        <v>118</v>
      </c>
      <c r="D19" s="65">
        <f>SUMIF(収支報告書!$C$10:$C$1011,$C19,収支報告書!$J$10:$J$1011)</f>
        <v>0</v>
      </c>
      <c r="E19" s="65">
        <f>SUMIF(収支報告書!$C$1019:$C$1219,$C19,収支報告書!$G$1019:$G$1219)</f>
        <v>0</v>
      </c>
      <c r="F19" s="65">
        <f>SUMIF(収支報告書!$C$1227:$C$1327,$C19,収支報告書!$G$1227:$H$1327)</f>
        <v>0</v>
      </c>
      <c r="G19" s="55"/>
      <c r="L19" s="35"/>
    </row>
    <row r="20" spans="2:12">
      <c r="B20" s="45"/>
      <c r="C20" s="36" t="s">
        <v>119</v>
      </c>
      <c r="D20" s="65">
        <f>SUMIF(収支報告書!$C$10:$C$1011,$C20,収支報告書!$J$10:$J$1011)</f>
        <v>0</v>
      </c>
      <c r="E20" s="65">
        <f>SUMIF(収支報告書!$C$1019:$C$1219,$C20,収支報告書!$G$1019:$G$1219)</f>
        <v>0</v>
      </c>
      <c r="F20" s="65">
        <f>SUMIF(収支報告書!$C$1227:$C$1327,$C20,収支報告書!$G$1227:$H$1327)</f>
        <v>0</v>
      </c>
      <c r="G20" s="55"/>
      <c r="L20" s="35"/>
    </row>
    <row r="21" spans="2:12">
      <c r="B21" s="45"/>
      <c r="C21" s="36" t="s">
        <v>120</v>
      </c>
      <c r="D21" s="65">
        <f>SUMIF(収支報告書!$C$10:$C$1011,$C21,収支報告書!$J$10:$J$1011)</f>
        <v>0</v>
      </c>
      <c r="E21" s="65">
        <f>SUMIF(収支報告書!$C$1019:$C$1219,$C21,収支報告書!$G$1019:$G$1219)</f>
        <v>0</v>
      </c>
      <c r="F21" s="65">
        <f>SUMIF(収支報告書!$C$1227:$C$1327,$C21,収支報告書!$G$1227:$H$1327)</f>
        <v>0</v>
      </c>
      <c r="G21" s="55"/>
      <c r="L21" s="35"/>
    </row>
    <row r="22" spans="2:12">
      <c r="B22" s="45"/>
      <c r="C22" s="36" t="s">
        <v>121</v>
      </c>
      <c r="D22" s="65">
        <f>SUMIF(収支報告書!$C$10:$C$1011,$C22,収支報告書!$J$10:$J$1011)</f>
        <v>0</v>
      </c>
      <c r="E22" s="65">
        <f>SUMIF(収支報告書!$C$1019:$C$1219,$C22,収支報告書!$G$1019:$G$1219)</f>
        <v>0</v>
      </c>
      <c r="F22" s="65">
        <f>SUMIF(収支報告書!$C$1227:$C$1327,$C22,収支報告書!$G$1227:$H$1327)</f>
        <v>0</v>
      </c>
      <c r="G22" s="55"/>
      <c r="L22" s="35"/>
    </row>
    <row r="23" spans="2:12" ht="15.5" thickBot="1">
      <c r="B23" s="45"/>
      <c r="C23" s="67" t="s">
        <v>122</v>
      </c>
      <c r="D23" s="65">
        <f>SUMIF(収支報告書!$C$10:$C$1011,$C23,収支報告書!$J$10:$J$1011)</f>
        <v>0</v>
      </c>
      <c r="E23" s="65">
        <f>SUMIF(収支報告書!$C$1019:$C$1219,$C23,収支報告書!$G$1019:$G$1219)</f>
        <v>0</v>
      </c>
      <c r="F23" s="65">
        <f>SUMIF(収支報告書!$C$1227:$C$1327,$C23,収支報告書!$G$1227:$H$1327)</f>
        <v>0</v>
      </c>
      <c r="G23" s="55"/>
      <c r="L23" s="35"/>
    </row>
    <row r="24" spans="2:12" ht="15.5" thickBot="1">
      <c r="B24" s="45"/>
      <c r="C24" s="68" t="s">
        <v>113</v>
      </c>
      <c r="D24" s="69">
        <f>SUM(D4:D23)</f>
        <v>0</v>
      </c>
      <c r="E24" s="69">
        <f>SUM(E4:E23)</f>
        <v>0</v>
      </c>
      <c r="F24" s="69">
        <f>SUM(F4:F23)</f>
        <v>0</v>
      </c>
      <c r="G24" s="55"/>
      <c r="L24" s="35"/>
    </row>
    <row r="25" spans="2:12" ht="16" thickTop="1" thickBot="1">
      <c r="B25" s="62"/>
      <c r="C25" s="41"/>
      <c r="D25" s="41"/>
      <c r="E25" s="41"/>
      <c r="F25" s="41"/>
      <c r="G25" s="41"/>
      <c r="H25" s="41"/>
      <c r="I25" s="41"/>
      <c r="J25" s="41"/>
      <c r="K25" s="41"/>
      <c r="L25" s="42"/>
    </row>
    <row r="29" spans="2:12" ht="15.5" thickBot="1"/>
    <row r="30" spans="2:12">
      <c r="B30" s="28" t="s">
        <v>634</v>
      </c>
      <c r="C30" s="44"/>
      <c r="D30" s="44"/>
      <c r="E30" s="32"/>
    </row>
    <row r="31" spans="2:12">
      <c r="B31" s="45"/>
      <c r="C31" s="43"/>
      <c r="D31" s="46" t="s">
        <v>622</v>
      </c>
      <c r="E31" s="35"/>
    </row>
    <row r="32" spans="2:12">
      <c r="B32" s="45"/>
      <c r="C32" s="36" t="s">
        <v>93</v>
      </c>
      <c r="D32" s="65">
        <f>MIN(I4,25000000)</f>
        <v>0</v>
      </c>
      <c r="E32" s="35"/>
    </row>
    <row r="33" spans="2:5">
      <c r="B33" s="45"/>
      <c r="C33" s="36" t="s">
        <v>95</v>
      </c>
      <c r="D33" s="65">
        <f t="shared" ref="D33:D41" si="0">MIN(I5,25000000)</f>
        <v>0</v>
      </c>
      <c r="E33" s="35"/>
    </row>
    <row r="34" spans="2:5">
      <c r="B34" s="45"/>
      <c r="C34" s="36" t="s">
        <v>97</v>
      </c>
      <c r="D34" s="65">
        <f t="shared" si="0"/>
        <v>0</v>
      </c>
      <c r="E34" s="35"/>
    </row>
    <row r="35" spans="2:5">
      <c r="B35" s="45"/>
      <c r="C35" s="36" t="s">
        <v>99</v>
      </c>
      <c r="D35" s="65">
        <f t="shared" si="0"/>
        <v>0</v>
      </c>
      <c r="E35" s="35"/>
    </row>
    <row r="36" spans="2:5">
      <c r="B36" s="45"/>
      <c r="C36" s="36" t="s">
        <v>101</v>
      </c>
      <c r="D36" s="65">
        <f t="shared" si="0"/>
        <v>0</v>
      </c>
      <c r="E36" s="35"/>
    </row>
    <row r="37" spans="2:5">
      <c r="B37" s="45"/>
      <c r="C37" s="36" t="s">
        <v>103</v>
      </c>
      <c r="D37" s="65">
        <f t="shared" si="0"/>
        <v>0</v>
      </c>
      <c r="E37" s="35"/>
    </row>
    <row r="38" spans="2:5">
      <c r="B38" s="45"/>
      <c r="C38" s="36" t="s">
        <v>105</v>
      </c>
      <c r="D38" s="65">
        <f t="shared" si="0"/>
        <v>0</v>
      </c>
      <c r="E38" s="35"/>
    </row>
    <row r="39" spans="2:5">
      <c r="B39" s="45"/>
      <c r="C39" s="36" t="s">
        <v>107</v>
      </c>
      <c r="D39" s="65">
        <f t="shared" si="0"/>
        <v>0</v>
      </c>
      <c r="E39" s="35"/>
    </row>
    <row r="40" spans="2:5">
      <c r="B40" s="45"/>
      <c r="C40" s="36" t="s">
        <v>109</v>
      </c>
      <c r="D40" s="65">
        <f t="shared" si="0"/>
        <v>0</v>
      </c>
      <c r="E40" s="35"/>
    </row>
    <row r="41" spans="2:5">
      <c r="B41" s="45"/>
      <c r="C41" s="75" t="s">
        <v>631</v>
      </c>
      <c r="D41" s="65">
        <f t="shared" si="0"/>
        <v>0</v>
      </c>
      <c r="E41" s="35"/>
    </row>
    <row r="42" spans="2:5" ht="15.5" thickBot="1">
      <c r="B42" s="45"/>
      <c r="C42" s="76" t="s">
        <v>113</v>
      </c>
      <c r="D42" s="77">
        <f>SUM(D32:D41)</f>
        <v>0</v>
      </c>
      <c r="E42" s="35"/>
    </row>
    <row r="43" spans="2:5" ht="15.5" thickTop="1">
      <c r="B43" s="45"/>
      <c r="E43" s="35"/>
    </row>
    <row r="44" spans="2:5" ht="15.5" thickBot="1">
      <c r="B44" s="62"/>
      <c r="C44" s="41"/>
      <c r="D44" s="41"/>
      <c r="E44" s="42"/>
    </row>
  </sheetData>
  <phoneticPr fontId="1"/>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D38FF-1429-40FA-8D91-E5CEA0ECD465}">
  <sheetPr>
    <tabColor theme="1"/>
  </sheetPr>
  <dimension ref="A1:O33"/>
  <sheetViews>
    <sheetView workbookViewId="0">
      <selection activeCell="P18" sqref="P18"/>
    </sheetView>
  </sheetViews>
  <sheetFormatPr defaultColWidth="8.6640625" defaultRowHeight="15"/>
  <cols>
    <col min="1" max="1" width="2.1640625" style="33" customWidth="1"/>
    <col min="2" max="2" width="8.6640625" style="33"/>
    <col min="3" max="3" width="9.6640625" style="33" customWidth="1"/>
    <col min="4" max="4" width="21.4140625" style="33" customWidth="1"/>
    <col min="5" max="5" width="12.58203125" style="33" customWidth="1"/>
    <col min="6" max="6" width="27.5" style="33" customWidth="1"/>
    <col min="7" max="7" width="17.1640625" style="33" customWidth="1"/>
    <col min="8" max="8" width="18.58203125" style="33" customWidth="1"/>
    <col min="9" max="10" width="8.6640625" style="33"/>
    <col min="11" max="11" width="7.1640625" style="33" customWidth="1"/>
    <col min="12" max="12" width="13.4140625" style="33" customWidth="1"/>
    <col min="13" max="13" width="29.1640625" style="33" customWidth="1"/>
    <col min="14" max="14" width="15.1640625" style="33" customWidth="1"/>
    <col min="15" max="16384" width="8.6640625" style="33"/>
  </cols>
  <sheetData>
    <row r="1" spans="1:15" ht="20" customHeight="1" thickBot="1">
      <c r="A1" s="72" t="s">
        <v>635</v>
      </c>
    </row>
    <row r="2" spans="1:15" ht="15.5" thickBot="1">
      <c r="B2" s="28" t="s">
        <v>634</v>
      </c>
      <c r="C2" s="44"/>
      <c r="D2" s="44"/>
      <c r="E2" s="44"/>
      <c r="F2" s="82"/>
      <c r="G2" s="82"/>
      <c r="H2" s="82"/>
      <c r="I2" s="32"/>
      <c r="K2" s="28" t="s">
        <v>636</v>
      </c>
      <c r="L2" s="44"/>
      <c r="M2" s="44"/>
      <c r="N2" s="44"/>
      <c r="O2" s="32"/>
    </row>
    <row r="3" spans="1:15" ht="15.5" thickBot="1">
      <c r="B3" s="45"/>
      <c r="C3" s="43"/>
      <c r="D3" s="46" t="s">
        <v>622</v>
      </c>
      <c r="F3" s="361" t="s">
        <v>637</v>
      </c>
      <c r="G3" s="83" t="s">
        <v>182</v>
      </c>
      <c r="H3" s="84">
        <f>IF(収支報告書!$R$7="区分Ⅳに変更",IF(収支報告書!$AA$1*収支報告書!$AI$13&lt;=マスター!$E$7,収支報告書!$AA$1*収支報告書!$AI$13,マスター!$E$7),0)</f>
        <v>0</v>
      </c>
      <c r="I3" s="35"/>
      <c r="K3" s="45"/>
      <c r="O3" s="35"/>
    </row>
    <row r="4" spans="1:15">
      <c r="B4" s="45"/>
      <c r="C4" s="36" t="s">
        <v>93</v>
      </c>
      <c r="D4" s="65">
        <f>IF((SUMIFS(収支報告書!$P$10:'収支報告書'!$P$1011,収支報告書!$U$10:$U$1011,"OK",収支報告書!$C$10:'収支報告書'!$C$1011,"*キャンセル①*")+SUMIFS(収支報告書!$P$10:'収支報告書'!$P$1011,収支報告書!$U$10:$U$1011,"一部*",収支報告書!$C$10:'収支報告書'!$C$1011,"*キャンセル①*")+SUMIFS(収支報告書!$P$10:'収支報告書'!$P$1011,収支報告書!$U$10:$U$1011,"未確認",収支報告書!$C$10:'収支報告書'!$C$1011,"*キャンセル①*"))&lt;=25000000,SUMIFS(収支報告書!$P$10:'収支報告書'!$P$1011,収支報告書!$U$10:$U$1011,"OK",収支報告書!$C$10:'収支報告書'!$C$1011,"*キャンセル①*")+SUMIFS(収支報告書!$P$10:'収支報告書'!$P$1011,収支報告書!$U$10:$U$1011,"一部*",収支報告書!$C$10:'収支報告書'!$C$1011,"*キャンセル①*")+SUMIFS(収支報告書!$P$10:'収支報告書'!$P$1011,収支報告書!$U$10:$U$1011,"未確認",収支報告書!$C$10:'収支報告書'!$C$1011,"*キャンセル①*"),25000000)</f>
        <v>0</v>
      </c>
      <c r="F4" s="362"/>
      <c r="G4" s="85" t="s">
        <v>174</v>
      </c>
      <c r="H4" s="86">
        <f>IF(収支報告書!$R$7="区分Ⅲに変更",IF(収支報告書!$AA$1*収支報告書!$AI$13&lt;=マスター!$E$6,収支報告書!$AA$1*収支報告書!$AI$13,マスター!$E$6),0)</f>
        <v>0</v>
      </c>
      <c r="I4" s="35"/>
      <c r="K4" s="45"/>
      <c r="L4" s="367" t="s">
        <v>638</v>
      </c>
      <c r="M4" s="120" t="s">
        <v>639</v>
      </c>
      <c r="N4" s="121">
        <f>SUMIFS(収支報告書!$P$10:$P$1011,収支報告書!$U$10:$U$1011,"対象外",収支報告書!$C$10:$C$1011,"*取組*")</f>
        <v>0</v>
      </c>
      <c r="O4" s="35"/>
    </row>
    <row r="5" spans="1:15" ht="18" customHeight="1">
      <c r="B5" s="45"/>
      <c r="C5" s="36" t="s">
        <v>95</v>
      </c>
      <c r="D5" s="65">
        <f>IF((SUMIFS(収支報告書!$P$10:'収支報告書'!$P$1011,収支報告書!$U$10:$U$1011,"OK",収支報告書!$C$10:'収支報告書'!$C$1011,"*キャンセル②*")+SUMIFS(収支報告書!$P$10:'収支報告書'!$P$1011,収支報告書!$U$10:$U$1011,"一部*",収支報告書!$C$10:'収支報告書'!$C$1011,"*キャンセル②*")+SUMIFS(収支報告書!$P$10:'収支報告書'!$P$1011,収支報告書!$U$10:$U$1011,"未確認",収支報告書!$C$10:'収支報告書'!$C$1011,"*キャンセル②*"))&lt;=25000000,SUMIFS(収支報告書!$P$10:'収支報告書'!$P$1011,収支報告書!$U$10:$U$1011,"OK",収支報告書!$C$10:'収支報告書'!$C$1011,"*キャンセル②*")+SUMIFS(収支報告書!$P$10:'収支報告書'!$P$1011,収支報告書!$U$10:$U$1011,"一部*",収支報告書!$C$10:'収支報告書'!$C$1011,"*キャンセル②*")+SUMIFS(収支報告書!$P$10:'収支報告書'!$P$1011,収支報告書!$U$10:$U$1011,"未確認",収支報告書!$C$10:'収支報告書'!$C$1011,"*キャンセル②*"),25000000)</f>
        <v>0</v>
      </c>
      <c r="F5" s="362"/>
      <c r="G5" s="85" t="s">
        <v>166</v>
      </c>
      <c r="H5" s="86">
        <f>IF(収支報告書!$R$7="区分Ⅱに変更",IF(収支報告書!$AA$1*収支報告書!$AI$13&lt;=マスター!$E$5,収支報告書!$AA$1*収支報告書!$AI$13,マスター!$E$5),0)</f>
        <v>0</v>
      </c>
      <c r="I5" s="35"/>
      <c r="K5" s="45"/>
      <c r="L5" s="368"/>
      <c r="M5" s="122" t="s">
        <v>640</v>
      </c>
      <c r="N5" s="123">
        <f>SUMIF(収支報告書!$C$10:$C$1011,"*取組*",収支報告書!$S$10:$S$1011)</f>
        <v>0</v>
      </c>
      <c r="O5" s="35"/>
    </row>
    <row r="6" spans="1:15" ht="18" customHeight="1">
      <c r="B6" s="45"/>
      <c r="C6" s="36" t="s">
        <v>97</v>
      </c>
      <c r="D6" s="65">
        <f>IF((SUMIFS(収支報告書!$P$10:'収支報告書'!$P$1011,収支報告書!$U$10:$U$1011,"OK",収支報告書!$C$10:'収支報告書'!$C$1011,"*キャンセル③*")+SUMIFS(収支報告書!$P$10:'収支報告書'!$P$1011,収支報告書!$U$10:$U$1011,"一部*",収支報告書!$C$10:'収支報告書'!$C$1011,"*キャンセル③*")+SUMIFS(収支報告書!$P$10:'収支報告書'!$P$1011,収支報告書!$U$10:$U$1011,"未確認",収支報告書!$C$10:'収支報告書'!$C$1011,"*キャンセル③*"))&lt;=25000000,SUMIFS(収支報告書!$P$10:'収支報告書'!$P$1011,収支報告書!$U$10:$U$1011,"OK",収支報告書!$C$10:'収支報告書'!$C$1011,"*キャンセル③*")+SUMIFS(収支報告書!$P$10:'収支報告書'!$P$1011,収支報告書!$U$10:$U$1011,"一部*",収支報告書!$C$10:'収支報告書'!$C$1011,"*キャンセル③*")+SUMIFS(収支報告書!$P$10:'収支報告書'!$P$1011,収支報告書!$U$10:$U$1011,"未確認",収支報告書!$C$10:'収支報告書'!$C$1011,"*キャンセル③*"),25000000)</f>
        <v>0</v>
      </c>
      <c r="F6" s="362"/>
      <c r="G6" s="85" t="s">
        <v>158</v>
      </c>
      <c r="H6" s="86">
        <f>IF(収支報告書!$R$7="区分Ⅰに変更",IF(収支報告書!$AA$1*収支報告書!$AI$13&lt;=マスター!$E$4,収支報告書!$AA$1*収支報告書!$AI$13,マスター!$E$4),0)</f>
        <v>0</v>
      </c>
      <c r="I6" s="35"/>
      <c r="K6" s="45"/>
      <c r="L6" s="368"/>
      <c r="M6" s="122" t="s">
        <v>641</v>
      </c>
      <c r="N6" s="123">
        <f>SUMIF(収支報告書!$C$10:$C$1011,"*取組*",収支報告書!$AA$10:$AA$1011)</f>
        <v>0</v>
      </c>
      <c r="O6" s="35"/>
    </row>
    <row r="7" spans="1:15" ht="18.649999999999999" customHeight="1" thickBot="1">
      <c r="B7" s="45"/>
      <c r="C7" s="36" t="s">
        <v>99</v>
      </c>
      <c r="D7" s="65">
        <f>IF((SUMIFS(収支報告書!$P$10:'収支報告書'!$P$1011,収支報告書!$U$10:$U$1011,"OK",収支報告書!$C$10:'収支報告書'!$C$1011,"*キャンセル④*")+SUMIFS(収支報告書!$P$10:'収支報告書'!$P$1011,収支報告書!$U$10:$U$1011,"一部*",収支報告書!$C$10:'収支報告書'!$C$1011,"*キャンセル④*")+SUMIFS(収支報告書!$P$10:'収支報告書'!$P$1011,収支報告書!$U$10:$U$1011,"未確認",収支報告書!$C$10:'収支報告書'!$C$1011,"*キャンセル④*"))&lt;=25000000,SUMIFS(収支報告書!$P$10:'収支報告書'!$P$1011,収支報告書!$U$10:$U$1011,"OK",収支報告書!$C$10:'収支報告書'!$C$1011,"*キャンセル④*")+SUMIFS(収支報告書!$P$10:'収支報告書'!$P$1011,収支報告書!$U$10:$U$1011,"一部*",収支報告書!$C$10:'収支報告書'!$C$1011,"*キャンセル④*")+SUMIFS(収支報告書!$P$10:'収支報告書'!$P$1011,収支報告書!$U$10:$U$1011,"未確認",収支報告書!$C$10:'収支報告書'!$C$1011,"*キャンセル④*"),25000000)</f>
        <v>0</v>
      </c>
      <c r="F7" s="362"/>
      <c r="G7" s="87" t="s">
        <v>25</v>
      </c>
      <c r="H7" s="88">
        <f>IF(収支報告書!$R$7="区分変更なし",IF(収支報告書!$AI$21&lt;=収支報告書!$AA$1*収支報告書!$AI$13,収支報告書!$AI$21,収支報告書!$AA$1*収支報告書!$AI$13),0)</f>
        <v>0</v>
      </c>
      <c r="I7" s="35"/>
      <c r="K7" s="45"/>
      <c r="L7" s="368"/>
      <c r="M7" s="122" t="s">
        <v>642</v>
      </c>
      <c r="N7" s="123">
        <f>SUMIF(収支報告書!$C$10:$C$1011,"*取組*",収支報告書!$AB$10:$AB$1011)</f>
        <v>0</v>
      </c>
      <c r="O7" s="35"/>
    </row>
    <row r="8" spans="1:15" ht="19.25" customHeight="1" thickTop="1" thickBot="1">
      <c r="B8" s="45"/>
      <c r="C8" s="36" t="s">
        <v>101</v>
      </c>
      <c r="D8" s="65">
        <f>IF((SUMIFS(収支報告書!$P$10:'収支報告書'!$P$1011,収支報告書!$U$10:$U$1011,"OK",収支報告書!$C$10:'収支報告書'!$C$1011,"*キャンセル⑤*")+SUMIFS(収支報告書!$P$10:'収支報告書'!$P$1011,収支報告書!$U$10:$U$1011,"一部*",収支報告書!$C$10:'収支報告書'!$C$1011,"*キャンセル⑤*")+SUMIFS(収支報告書!$P$10:'収支報告書'!$P$1011,収支報告書!$U$10:$U$1011,"未確認",収支報告書!$C$10:'収支報告書'!$C$1011,"*キャンセル⑤*"))&lt;=25000000,SUMIFS(収支報告書!$P$10:'収支報告書'!$P$1011,収支報告書!$U$10:$U$1011,"OK",収支報告書!$C$10:'収支報告書'!$C$1011,"*キャンセル⑤*")+SUMIFS(収支報告書!$P$10:'収支報告書'!$P$1011,収支報告書!$U$10:$U$1011,"一部*",収支報告書!$C$10:'収支報告書'!$C$1011,"*キャンセル⑤*")+SUMIFS(収支報告書!$P$10:'収支報告書'!$P$1011,収支報告書!$U$10:$U$1011,"未確認",収支報告書!$C$10:'収支報告書'!$C$1011,"*キャンセル⑤*"),25000000)</f>
        <v>0</v>
      </c>
      <c r="F8" s="362"/>
      <c r="G8" s="89" t="s">
        <v>643</v>
      </c>
      <c r="H8" s="90">
        <f>SUM($H$3:$H$7)</f>
        <v>0</v>
      </c>
      <c r="I8" s="35"/>
      <c r="K8" s="45"/>
      <c r="L8" s="368"/>
      <c r="M8" s="124" t="s">
        <v>644</v>
      </c>
      <c r="N8" s="125">
        <f>SUMIF(収支報告書!$C$10:$C$1011,"*取組*",収支報告書!$AC$10:$AC$1011)</f>
        <v>0</v>
      </c>
      <c r="O8" s="35"/>
    </row>
    <row r="9" spans="1:15" ht="19.25" customHeight="1" thickTop="1" thickBot="1">
      <c r="B9" s="45"/>
      <c r="C9" s="36" t="s">
        <v>103</v>
      </c>
      <c r="D9" s="65">
        <f>IF((SUMIFS(収支報告書!$P$10:'収支報告書'!$P$1011,収支報告書!$U$10:$U$1011,"OK",収支報告書!$C$10:'収支報告書'!$C$1011,"*キャンセル⑥*")+SUMIFS(収支報告書!$P$10:'収支報告書'!$P$1011,収支報告書!$U$10:$U$1011,"一部*",収支報告書!$C$10:'収支報告書'!$C$1011,"*キャンセル⑥*")+SUMIFS(収支報告書!$P$10:'収支報告書'!$P$1011,収支報告書!$U$10:$U$1011,"未確認",収支報告書!$C$10:'収支報告書'!$C$1011,"*キャンセル⑥*"))&lt;=25000000,SUMIFS(収支報告書!$P$10:'収支報告書'!$P$1011,収支報告書!$U$10:$U$1011,"OK",収支報告書!$C$10:'収支報告書'!$C$1011,"*キャンセル⑥*")+SUMIFS(収支報告書!$P$10:'収支報告書'!$P$1011,収支報告書!$U$10:$U$1011,"一部*",収支報告書!$C$10:'収支報告書'!$C$1011,"*キャンセル⑥*")+SUMIFS(収支報告書!$P$10:'収支報告書'!$P$1011,収支報告書!$U$10:$U$1011,"未確認",収支報告書!$C$10:'収支報告書'!$C$1011,"*キャンセル⑥*"),25000000)</f>
        <v>0</v>
      </c>
      <c r="F9" s="362"/>
      <c r="G9" s="91" t="s">
        <v>645</v>
      </c>
      <c r="H9" s="119" t="e">
        <f>MIN($H$8,VLOOKUP(収支報告書!I2,マスター!D4:E8,2,FALSE))</f>
        <v>#N/A</v>
      </c>
      <c r="I9" s="35"/>
      <c r="K9" s="45"/>
      <c r="L9" s="369"/>
      <c r="M9" s="126" t="s">
        <v>646</v>
      </c>
      <c r="N9" s="134">
        <f>SUM(N4:N8)</f>
        <v>0</v>
      </c>
      <c r="O9" s="35"/>
    </row>
    <row r="10" spans="1:15" ht="15.5" thickBot="1">
      <c r="B10" s="45"/>
      <c r="C10" s="36" t="s">
        <v>105</v>
      </c>
      <c r="D10" s="65">
        <f>IF((SUMIFS(収支報告書!$P$10:'収支報告書'!$P$1011,収支報告書!$U$10:$U$1011,"OK",収支報告書!$C$10:'収支報告書'!$C$1011,"*キャンセル⑦*")+SUMIFS(収支報告書!$P$10:'収支報告書'!$P$1011,収支報告書!$U$10:$U$1011,"一部*",収支報告書!$C$10:'収支報告書'!$C$1011,"*キャンセル⑦*")+SUMIFS(収支報告書!$P$10:'収支報告書'!$P$1011,収支報告書!$U$10:$U$1011,"未確認",収支報告書!$C$10:'収支報告書'!$C$1011,"*キャンセル⑦*"))&lt;=25000000,SUMIFS(収支報告書!$P$10:'収支報告書'!$P$1011,収支報告書!$U$10:$U$1011,"OK",収支報告書!$C$10:'収支報告書'!$C$1011,"*キャンセル⑦*")+SUMIFS(収支報告書!$P$10:'収支報告書'!$P$1011,収支報告書!$U$10:$U$1011,"一部*",収支報告書!$C$10:'収支報告書'!$C$1011,"*キャンセル⑦*")+SUMIFS(収支報告書!$P$10:'収支報告書'!$P$1011,収支報告書!$U$10:$U$1011,"未確認",収支報告書!$C$10:'収支報告書'!$C$1011,"*キャンセル⑦*"),25000000)</f>
        <v>0</v>
      </c>
      <c r="F10" s="363"/>
      <c r="G10" s="92" t="s">
        <v>647</v>
      </c>
      <c r="H10" s="93" t="e">
        <f>MIN($H$9+$D$14,収支報告書!J4)</f>
        <v>#N/A</v>
      </c>
      <c r="I10" s="35"/>
      <c r="K10" s="45"/>
      <c r="L10" s="370" t="s">
        <v>648</v>
      </c>
      <c r="M10" s="127" t="s">
        <v>639</v>
      </c>
      <c r="N10" s="128">
        <f>SUMIFS(収支報告書!$P$10:$P$1011,収支報告書!$U$10:$U$1011,"対象外",収支報告書!$C$10:$C$1011,"*キャンセル*")</f>
        <v>0</v>
      </c>
      <c r="O10" s="35"/>
    </row>
    <row r="11" spans="1:15" ht="18" customHeight="1">
      <c r="B11" s="45"/>
      <c r="C11" s="36" t="s">
        <v>107</v>
      </c>
      <c r="D11" s="65">
        <f>IF((SUMIFS(収支報告書!$P$10:'収支報告書'!$P$1011,収支報告書!$U$10:$U$1011,"OK",収支報告書!$C$10:'収支報告書'!$C$1011,"*キャンセル⑧*")+SUMIFS(収支報告書!$P$10:'収支報告書'!$P$1011,収支報告書!$U$10:$U$1011,"一部*",収支報告書!$C$10:'収支報告書'!$C$1011,"*キャンセル⑧*")+SUMIFS(収支報告書!$P$10:'収支報告書'!$P$1011,収支報告書!$U$10:$U$1011,"未確認",収支報告書!$C$10:'収支報告書'!$C$1011,"*キャンセル⑧*"))&lt;=25000000,SUMIFS(収支報告書!$P$10:'収支報告書'!$P$1011,収支報告書!$U$10:$U$1011,"OK",収支報告書!$C$10:'収支報告書'!$C$1011,"*キャンセル⑧*")+SUMIFS(収支報告書!$P$10:'収支報告書'!$P$1011,収支報告書!$U$10:$U$1011,"一部*",収支報告書!$C$10:'収支報告書'!$C$1011,"*キャンセル⑧*")+SUMIFS(収支報告書!$P$10:'収支報告書'!$P$1011,収支報告書!$U$10:$U$1011,"未確認",収支報告書!$C$10:'収支報告書'!$C$1011,"*キャンセル⑧*"),25000000)</f>
        <v>0</v>
      </c>
      <c r="F11" s="364" t="s">
        <v>649</v>
      </c>
      <c r="G11" s="94" t="s">
        <v>182</v>
      </c>
      <c r="H11" s="86">
        <f>IF(収支報告書!$R$7="区分Ⅳに変更",IF((収支報告書!$AA$1*収支報告書!$AI$13+収支報告書!$AA$2)&lt;=マスター!$E$7,(収支報告書!$AA$1*収支報告書!$AI$13+収支報告書!$AA$2),マスター!$E$7),0)</f>
        <v>0</v>
      </c>
      <c r="I11" s="35"/>
      <c r="K11" s="45"/>
      <c r="L11" s="371"/>
      <c r="M11" s="129" t="s">
        <v>640</v>
      </c>
      <c r="N11" s="130">
        <f>SUMIF(収支報告書!$C$10:$C$1011,"*キャンセル*",収支報告書!$S$10:$S$1011)</f>
        <v>0</v>
      </c>
      <c r="O11" s="35"/>
    </row>
    <row r="12" spans="1:15" ht="18" customHeight="1">
      <c r="B12" s="45"/>
      <c r="C12" s="36" t="s">
        <v>109</v>
      </c>
      <c r="D12" s="65">
        <f>IF((SUMIFS(収支報告書!$P$10:'収支報告書'!$P$1011,収支報告書!$U$10:$U$1011,"OK",収支報告書!$C$10:'収支報告書'!$C$1011,"*キャンセル⑨*")+SUMIFS(収支報告書!$P$10:'収支報告書'!$P$1011,収支報告書!$U$10:$U$1011,"一部*",収支報告書!$C$10:'収支報告書'!$C$1011,"*キャンセル⑨*")+SUMIFS(収支報告書!$P$10:'収支報告書'!$P$1011,収支報告書!$U$10:$U$1011,"未確認",収支報告書!$C$10:'収支報告書'!$C$1011,"*キャンセル⑨*"))&lt;=25000000,SUMIFS(収支報告書!$P$10:'収支報告書'!$P$1011,収支報告書!$U$10:$U$1011,"OK",収支報告書!$C$10:'収支報告書'!$C$1011,"*キャンセル⑨*")+SUMIFS(収支報告書!$P$10:'収支報告書'!$P$1011,収支報告書!$U$10:$U$1011,"一部*",収支報告書!$C$10:'収支報告書'!$C$1011,"*キャンセル⑨*")+SUMIFS(収支報告書!$P$10:'収支報告書'!$P$1011,収支報告書!$U$10:$U$1011,"未確認",収支報告書!$C$10:'収支報告書'!$C$1011,"*キャンセル⑨*"),25000000)</f>
        <v>0</v>
      </c>
      <c r="F12" s="365"/>
      <c r="G12" s="85" t="s">
        <v>174</v>
      </c>
      <c r="H12" s="86">
        <f>IF(収支報告書!$R$7="区分Ⅲに変更",IF((収支報告書!$AA$1*収支報告書!$AI$13+収支報告書!$AA$2)&lt;=マスター!$E$6,(収支報告書!$AA$1*収支報告書!$AI$13+収支報告書!$AA$2),マスター!$E$6),0)</f>
        <v>0</v>
      </c>
      <c r="I12" s="35"/>
      <c r="K12" s="45"/>
      <c r="L12" s="371"/>
      <c r="M12" s="129" t="s">
        <v>641</v>
      </c>
      <c r="N12" s="130">
        <f>SUMIF(収支報告書!$C$10:$C$1011,"*キャンセル*",収支報告書!$AA$10:$AA$1011)</f>
        <v>0</v>
      </c>
      <c r="O12" s="35"/>
    </row>
    <row r="13" spans="1:15" ht="18" customHeight="1">
      <c r="B13" s="45"/>
      <c r="C13" s="75" t="s">
        <v>631</v>
      </c>
      <c r="D13" s="65">
        <f>IF((SUMIFS(収支報告書!$P$10:'収支報告書'!$P$1011,収支報告書!$U$10:$U$1011,"OK",収支報告書!$C$10:'収支報告書'!$C$1011,"*キャンセル⑩*")+SUMIFS(収支報告書!$P$10:'収支報告書'!$P$1011,収支報告書!$U$10:$U$1011,"一部*",収支報告書!$C$10:'収支報告書'!$C$1011,"*キャンセル⑩*")+SUMIFS(収支報告書!$P$10:'収支報告書'!$P$1011,収支報告書!$U$10:$U$1011,"未確認",収支報告書!$C$10:'収支報告書'!$C$1011,"*キャンセル⑩*"))&lt;=25000000,SUMIFS(収支報告書!$P$10:'収支報告書'!$P$1011,収支報告書!$U$10:$U$1011,"OK",収支報告書!$C$10:'収支報告書'!$C$1011,"*キャンセル⑩*")+SUMIFS(収支報告書!$P$10:'収支報告書'!$P$1011,収支報告書!$U$10:$U$1011,"一部*",収支報告書!$C$10:'収支報告書'!$C$1011,"*キャンセル⑩*")+SUMIFS(収支報告書!$P$10:'収支報告書'!$P$1011,収支報告書!$U$10:$U$1011,"未確認",収支報告書!$C$10:'収支報告書'!$C$1011,"*キャンセル⑩*"),25000000)</f>
        <v>0</v>
      </c>
      <c r="F13" s="365"/>
      <c r="G13" s="85" t="s">
        <v>166</v>
      </c>
      <c r="H13" s="86">
        <f>IF(収支報告書!$R$7="区分Ⅱに変更",IF((収支報告書!$AA$1*収支報告書!$AI$13+収支報告書!$AA$2)&lt;=マスター!$E$5,(収支報告書!$AA$1*収支報告書!$AI$13+収支報告書!$AA$2),マスター!$E$5),0)</f>
        <v>0</v>
      </c>
      <c r="I13" s="35"/>
      <c r="K13" s="45"/>
      <c r="L13" s="371"/>
      <c r="M13" s="129" t="s">
        <v>642</v>
      </c>
      <c r="N13" s="130">
        <f>SUMIF(収支報告書!$C$10:$C$1011,"*キャンセル*",収支報告書!$AB$10:$AB$1011)</f>
        <v>0</v>
      </c>
      <c r="O13" s="35"/>
    </row>
    <row r="14" spans="1:15" ht="18.649999999999999" customHeight="1" thickBot="1">
      <c r="B14" s="45"/>
      <c r="C14" s="76" t="s">
        <v>113</v>
      </c>
      <c r="D14" s="77">
        <f>SUM(D4:D13)</f>
        <v>0</v>
      </c>
      <c r="F14" s="365"/>
      <c r="G14" s="85" t="s">
        <v>158</v>
      </c>
      <c r="H14" s="86">
        <f>IF(収支報告書!$R$7="区分Ⅰに変更",IF((収支報告書!$AA$1*収支報告書!$AI$13+収支報告書!$AA$2)&lt;=マスター!$E$4,(収支報告書!$AA$1*収支報告書!$AI$13+収支報告書!$AA$2),マスター!$E$4),0)</f>
        <v>0</v>
      </c>
      <c r="I14" s="35"/>
      <c r="K14" s="45"/>
      <c r="L14" s="371"/>
      <c r="M14" s="131" t="s">
        <v>644</v>
      </c>
      <c r="N14" s="132">
        <f>SUMIF(収支報告書!$C$10:$C$1011,"*キャンセル*",収支報告書!$AC$10:$AC$1011)</f>
        <v>0</v>
      </c>
      <c r="O14" s="35"/>
    </row>
    <row r="15" spans="1:15" ht="19.25" customHeight="1" thickTop="1" thickBot="1">
      <c r="B15" s="45"/>
      <c r="F15" s="365"/>
      <c r="G15" s="118" t="s">
        <v>25</v>
      </c>
      <c r="H15" s="119" t="e">
        <f>MIN(IF(収支報告書!$R$7="区分変更なし",収支報告書!$AA$1*収支報告書!$AI$13+収支報告書!$AA$2,0),VLOOKUP(収支報告書!I2,マスター!D4:E8,2,FALSE))</f>
        <v>#N/A</v>
      </c>
      <c r="I15" s="35"/>
      <c r="K15" s="45"/>
      <c r="L15" s="372"/>
      <c r="M15" s="133" t="s">
        <v>650</v>
      </c>
      <c r="N15" s="135">
        <f>SUM(N10:N14)</f>
        <v>0</v>
      </c>
      <c r="O15" s="35"/>
    </row>
    <row r="16" spans="1:15" ht="15.5" thickBot="1">
      <c r="B16" s="45"/>
      <c r="F16" s="366"/>
      <c r="G16" s="116" t="s">
        <v>647</v>
      </c>
      <c r="H16" s="117" t="e">
        <f>MIN(SUM(H11:H15),収支報告書!J4)</f>
        <v>#N/A</v>
      </c>
      <c r="I16" s="35"/>
      <c r="K16" s="62"/>
      <c r="L16" s="41"/>
      <c r="M16" s="41"/>
      <c r="N16" s="41"/>
      <c r="O16" s="42"/>
    </row>
    <row r="17" spans="2:9" ht="15.5" thickBot="1">
      <c r="B17" s="62"/>
      <c r="C17" s="41"/>
      <c r="D17" s="41"/>
      <c r="E17" s="41"/>
      <c r="F17" s="41"/>
      <c r="G17" s="41"/>
      <c r="H17" s="41"/>
      <c r="I17" s="42"/>
    </row>
    <row r="19" spans="2:9" ht="15.5" hidden="1" thickBot="1">
      <c r="B19" s="78" t="s">
        <v>651</v>
      </c>
      <c r="C19" s="79"/>
      <c r="D19" s="44"/>
      <c r="E19" s="44"/>
      <c r="F19" s="44"/>
      <c r="G19" s="44"/>
      <c r="H19" s="32"/>
    </row>
    <row r="20" spans="2:9" ht="15.5" hidden="1" thickBot="1">
      <c r="B20" s="45"/>
      <c r="C20" s="43"/>
      <c r="D20" s="46" t="s">
        <v>622</v>
      </c>
      <c r="E20" s="95"/>
      <c r="H20" s="35"/>
    </row>
    <row r="21" spans="2:9" ht="15.5" hidden="1" thickBot="1">
      <c r="B21" s="45"/>
      <c r="C21" s="36" t="s">
        <v>93</v>
      </c>
      <c r="D21" s="65">
        <f>IF(SUMIF(収支報告書!$C$10:$C$1012,$C21,収支報告書!$I$10:$I$1013)&lt;=25000000,SUMIF(収支報告書!$C$10:$C$1012,$C21,収支報告書!$I$10:$I$1013),25000000)</f>
        <v>0</v>
      </c>
      <c r="E21" s="71"/>
      <c r="H21" s="35"/>
    </row>
    <row r="22" spans="2:9" ht="15.5" hidden="1" thickBot="1">
      <c r="B22" s="45"/>
      <c r="C22" s="36" t="s">
        <v>95</v>
      </c>
      <c r="D22" s="65">
        <f>IF(SUMIF(収支報告書!$C$10:$C$1012,$C22,収支報告書!$I$10:$I$1013)&lt;=25000000,SUMIF(収支報告書!$C$10:$C$1012,$C22,収支報告書!$I$10:$I$1013),25000000)</f>
        <v>0</v>
      </c>
      <c r="E22" s="71"/>
      <c r="H22" s="35"/>
    </row>
    <row r="23" spans="2:9" ht="15.5" hidden="1" thickBot="1">
      <c r="B23" s="45"/>
      <c r="C23" s="36" t="s">
        <v>97</v>
      </c>
      <c r="D23" s="65">
        <f>IF(SUMIF(収支報告書!$C$10:$C$1012,$C23,収支報告書!$I$10:$I$1013)&lt;=25000000,SUMIF(収支報告書!$C$10:$C$1012,$C23,収支報告書!$I$10:$I$1013),25000000)</f>
        <v>0</v>
      </c>
      <c r="E23" s="71"/>
      <c r="H23" s="35"/>
    </row>
    <row r="24" spans="2:9" ht="15.5" hidden="1" thickBot="1">
      <c r="B24" s="45"/>
      <c r="C24" s="36" t="s">
        <v>99</v>
      </c>
      <c r="D24" s="65">
        <f>IF(SUMIF(収支報告書!$C$10:$C$1012,$C24,収支報告書!$I$10:$I$1013)&lt;=25000000,SUMIF(収支報告書!$C$10:$C$1012,$C24,収支報告書!$I$10:$I$1013),25000000)</f>
        <v>0</v>
      </c>
      <c r="E24" s="81"/>
      <c r="H24" s="35"/>
    </row>
    <row r="25" spans="2:9" ht="15.5" hidden="1" thickBot="1">
      <c r="B25" s="45"/>
      <c r="C25" s="36" t="s">
        <v>101</v>
      </c>
      <c r="D25" s="65">
        <f>IF(SUMIF(収支報告書!$C$10:$C$1012,$C25,収支報告書!$I$10:$I$1013)&lt;=25000000,SUMIF(収支報告書!$C$10:$C$1012,$C25,収支報告書!$I$10:$I$1013),25000000)</f>
        <v>0</v>
      </c>
      <c r="E25" s="81"/>
      <c r="H25" s="35"/>
    </row>
    <row r="26" spans="2:9" ht="15.5" hidden="1" thickBot="1">
      <c r="B26" s="45"/>
      <c r="C26" s="36" t="s">
        <v>103</v>
      </c>
      <c r="D26" s="65">
        <f>IF(SUMIF(収支報告書!$C$10:$C$1012,$C26,収支報告書!$I$10:$I$1013)&lt;=25000000,SUMIF(収支報告書!$C$10:$C$1012,$C26,収支報告書!$I$10:$I$1013),25000000)</f>
        <v>0</v>
      </c>
      <c r="E26" s="81"/>
      <c r="F26" s="55"/>
      <c r="G26" s="55"/>
      <c r="H26" s="35"/>
    </row>
    <row r="27" spans="2:9" ht="15.5" hidden="1" thickBot="1">
      <c r="B27" s="45"/>
      <c r="C27" s="36" t="s">
        <v>105</v>
      </c>
      <c r="D27" s="65">
        <f>IF(SUMIF(収支報告書!$C$10:$C$1012,$C27,収支報告書!$I$10:$I$1013)&lt;=25000000,SUMIF(収支報告書!$C$10:$C$1012,$C27,収支報告書!$I$10:$I$1013),25000000)</f>
        <v>0</v>
      </c>
      <c r="E27" s="81"/>
      <c r="F27" s="55"/>
      <c r="G27" s="55"/>
      <c r="H27" s="35"/>
    </row>
    <row r="28" spans="2:9" ht="15.5" hidden="1" thickBot="1">
      <c r="B28" s="45"/>
      <c r="C28" s="36" t="s">
        <v>107</v>
      </c>
      <c r="D28" s="65">
        <f>IF(SUMIF(収支報告書!$C$10:$C$1012,$C28,収支報告書!$I$10:$I$1013)&lt;=25000000,SUMIF(収支報告書!$C$10:$C$1012,$C28,収支報告書!$I$10:$I$1013),25000000)</f>
        <v>0</v>
      </c>
      <c r="E28" s="81"/>
      <c r="F28" s="55"/>
      <c r="G28" s="55"/>
      <c r="H28" s="35"/>
    </row>
    <row r="29" spans="2:9" ht="15.5" hidden="1" thickBot="1">
      <c r="B29" s="45"/>
      <c r="C29" s="36" t="s">
        <v>109</v>
      </c>
      <c r="D29" s="65">
        <f>IF(SUMIF(収支報告書!$C$10:$C$1012,$C29,収支報告書!$I$10:$I$1013)&lt;=25000000,SUMIF(収支報告書!$C$10:$C$1012,$C29,収支報告書!$I$10:$I$1013),25000000)</f>
        <v>0</v>
      </c>
      <c r="E29" s="81"/>
      <c r="F29" s="55"/>
      <c r="G29" s="55"/>
      <c r="H29" s="35"/>
    </row>
    <row r="30" spans="2:9" ht="15.5" hidden="1" thickBot="1">
      <c r="B30" s="45"/>
      <c r="C30" s="75" t="s">
        <v>631</v>
      </c>
      <c r="D30" s="65">
        <f>IF(SUMIF(収支報告書!$C$10:$C$1012,$C30,収支報告書!$I$10:$I$1013)&lt;=25000000,SUMIF(収支報告書!$C$10:$C$1012,$C30,収支報告書!$I$10:$I$1013),25000000)</f>
        <v>0</v>
      </c>
      <c r="E30" s="81"/>
      <c r="F30" s="55"/>
      <c r="G30" s="55"/>
      <c r="H30" s="35"/>
    </row>
    <row r="31" spans="2:9" ht="15.5" hidden="1" thickBot="1">
      <c r="B31" s="45"/>
      <c r="C31" s="76" t="s">
        <v>113</v>
      </c>
      <c r="D31" s="77">
        <f>SUM(D21:D30)</f>
        <v>0</v>
      </c>
      <c r="E31" s="81"/>
      <c r="F31" s="70"/>
      <c r="G31" s="70"/>
      <c r="H31" s="35"/>
    </row>
    <row r="32" spans="2:9" ht="15.5" hidden="1" thickBot="1">
      <c r="B32" s="45"/>
      <c r="E32" s="80"/>
      <c r="H32" s="35"/>
    </row>
    <row r="33" spans="2:8" ht="15.5" hidden="1" thickBot="1">
      <c r="B33" s="45"/>
      <c r="H33" s="35"/>
    </row>
  </sheetData>
  <mergeCells count="4">
    <mergeCell ref="F3:F10"/>
    <mergeCell ref="F11:F16"/>
    <mergeCell ref="L4:L9"/>
    <mergeCell ref="L10:L15"/>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19</vt:i4>
      </vt:variant>
    </vt:vector>
  </HeadingPairs>
  <TitlesOfParts>
    <vt:vector size="27" baseType="lpstr">
      <vt:lpstr>収支報告書</vt:lpstr>
      <vt:lpstr>マスター</vt:lpstr>
      <vt:lpstr>コメント貼り付け用</vt:lpstr>
      <vt:lpstr>収支報告書【記入例_公演等】</vt:lpstr>
      <vt:lpstr>収支報告書【記入例_展覧会等】</vt:lpstr>
      <vt:lpstr>収支報告書【記入例_映画製作】</vt:lpstr>
      <vt:lpstr>集計用</vt:lpstr>
      <vt:lpstr>事務局集計用</vt:lpstr>
      <vt:lpstr>収支報告書!Print_Area</vt:lpstr>
      <vt:lpstr>収支報告書【記入例_映画製作】!Print_Area</vt:lpstr>
      <vt:lpstr>収支報告書【記入例_公演等】!Print_Area</vt:lpstr>
      <vt:lpstr>収支報告書【記入例_展覧会等】!Print_Area</vt:lpstr>
      <vt:lpstr>ジャンル</vt:lpstr>
      <vt:lpstr>ステータス</vt:lpstr>
      <vt:lpstr>科目</vt:lpstr>
      <vt:lpstr>区分</vt:lpstr>
      <vt:lpstr>決済方法</vt:lpstr>
      <vt:lpstr>取組</vt:lpstr>
      <vt:lpstr>種別</vt:lpstr>
      <vt:lpstr>人件費_映画製作</vt:lpstr>
      <vt:lpstr>人件費_公演等</vt:lpstr>
      <vt:lpstr>人件費_展覧会等</vt:lpstr>
      <vt:lpstr>税率</vt:lpstr>
      <vt:lpstr>対象外理由</vt:lpstr>
      <vt:lpstr>物件費_映画製作</vt:lpstr>
      <vt:lpstr>物件費_公演等</vt:lpstr>
      <vt:lpstr>物件費_展覧会等</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文化庁</dc:creator>
  <cp:keywords/>
  <dc:description/>
  <cp:revision/>
  <dcterms:created xsi:type="dcterms:W3CDTF">2021-09-16T01:37:30Z</dcterms:created>
  <dcterms:modified xsi:type="dcterms:W3CDTF">2022-10-17T04:18:48Z</dcterms:modified>
  <cp:category/>
  <cp:contentStatus/>
</cp:coreProperties>
</file>